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88.10\aktivni_zakazky\_TZB\PD\1_2025001_Brno_FN_I1 a I2_PD_DSP\05_Odevzdání DPS\_251027_FN Brno_Oprava rozvodů vody I1, I2_připomínky_2\Výkaz výměr, výkaz výměr s cenami\Edit\"/>
    </mc:Choice>
  </mc:AlternateContent>
  <xr:revisionPtr revIDLastSave="0" documentId="8_{8FB36116-1229-4B1A-8A9E-70F64873BFFE}" xr6:coauthVersionLast="47" xr6:coauthVersionMax="47" xr10:uidLastSave="{00000000-0000-0000-0000-000000000000}"/>
  <bookViews>
    <workbookView xWindow="-120" yWindow="-120" windowWidth="38640" windowHeight="21120" firstSheet="1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VN I1, I2 Naklady" sheetId="12" r:id="rId4"/>
    <sheet name="SO I1 I1 Pol" sheetId="13" r:id="rId5"/>
    <sheet name="SO I1 I1 P1" sheetId="14" r:id="rId6"/>
    <sheet name="SO I2 I2 Pol" sheetId="15" r:id="rId7"/>
    <sheet name="SO I2 I2 P1" sheetId="16" r:id="rId8"/>
  </sheets>
  <externalReferences>
    <externalReference r:id="rId9"/>
  </externalReferences>
  <definedNames>
    <definedName name="CelkemDPHVypocet" localSheetId="1">Stavba!$H$49</definedName>
    <definedName name="CenaCelkem">Stavba!$G$29</definedName>
    <definedName name="CenaCelkemBezDPH">Stavba!$G$28</definedName>
    <definedName name="CenaCelkemVypocet" localSheetId="1">Stavba!$I$49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'SO I1 I1 P1'!$1:$7</definedName>
    <definedName name="_xlnm.Print_Titles" localSheetId="4">'SO I1 I1 Pol'!$1:$7</definedName>
    <definedName name="_xlnm.Print_Titles" localSheetId="7">'SO I2 I2 P1'!$1:$7</definedName>
    <definedName name="_xlnm.Print_Titles" localSheetId="6">'SO I2 I2 Pol'!$1:$7</definedName>
    <definedName name="_xlnm.Print_Titles" localSheetId="3">'VN I1, I2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5">'SO I1 I1 P1'!$A$1:$Y$1826</definedName>
    <definedName name="_xlnm.Print_Area" localSheetId="4">'SO I1 I1 Pol'!$A$1:$Y$2230</definedName>
    <definedName name="_xlnm.Print_Area" localSheetId="7">'SO I2 I2 P1'!$A$1:$Y$1613</definedName>
    <definedName name="_xlnm.Print_Area" localSheetId="6">'SO I2 I2 Pol'!$A$1:$Y$1039</definedName>
    <definedName name="_xlnm.Print_Area" localSheetId="1">Stavba!$A$1:$J$160</definedName>
    <definedName name="_xlnm.Print_Area" localSheetId="3">'VN I1, I2 Naklady'!$A$1:$Y$31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Stavba!$F$49</definedName>
    <definedName name="ZakladDPHZakl">Stavba!$G$25</definedName>
    <definedName name="ZakladDPHZaklVypocet" localSheetId="1">Stavba!$G$49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8"/>
  <customWorkbookViews>
    <customWorkbookView name="Radim" guid="{B7E7C763-C459-487D-8ABA-5CFDDFBD5A84}" maximized="1" xWindow="-8" yWindow="-8" windowWidth="1296" windowHeight="104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047" i="16" l="1"/>
  <c r="BA1042" i="16"/>
  <c r="BA1027" i="16"/>
  <c r="BA1022" i="16"/>
  <c r="BA997" i="16"/>
  <c r="BA992" i="16"/>
  <c r="BA742" i="16"/>
  <c r="BA737" i="16"/>
  <c r="BA522" i="16"/>
  <c r="BA517" i="16"/>
  <c r="BA334" i="16"/>
  <c r="BA220" i="16"/>
  <c r="BA116" i="16"/>
  <c r="BA27" i="16"/>
  <c r="G9" i="16"/>
  <c r="M9" i="16" s="1"/>
  <c r="I9" i="16"/>
  <c r="K9" i="16"/>
  <c r="O9" i="16"/>
  <c r="Q9" i="16"/>
  <c r="V9" i="16"/>
  <c r="G12" i="16"/>
  <c r="I12" i="16"/>
  <c r="K12" i="16"/>
  <c r="M12" i="16"/>
  <c r="O12" i="16"/>
  <c r="Q12" i="16"/>
  <c r="V12" i="16"/>
  <c r="G15" i="16"/>
  <c r="M15" i="16" s="1"/>
  <c r="I15" i="16"/>
  <c r="K15" i="16"/>
  <c r="O15" i="16"/>
  <c r="Q15" i="16"/>
  <c r="V15" i="16"/>
  <c r="G18" i="16"/>
  <c r="I18" i="16"/>
  <c r="K18" i="16"/>
  <c r="M18" i="16"/>
  <c r="O18" i="16"/>
  <c r="Q18" i="16"/>
  <c r="V18" i="16"/>
  <c r="G21" i="16"/>
  <c r="I21" i="16"/>
  <c r="K21" i="16"/>
  <c r="M21" i="16"/>
  <c r="O21" i="16"/>
  <c r="Q21" i="16"/>
  <c r="V21" i="16"/>
  <c r="G24" i="16"/>
  <c r="I24" i="16"/>
  <c r="K24" i="16"/>
  <c r="M24" i="16"/>
  <c r="O24" i="16"/>
  <c r="Q24" i="16"/>
  <c r="V24" i="16"/>
  <c r="G26" i="16"/>
  <c r="I26" i="16"/>
  <c r="K26" i="16"/>
  <c r="M26" i="16"/>
  <c r="O26" i="16"/>
  <c r="Q26" i="16"/>
  <c r="V26" i="16"/>
  <c r="G30" i="16"/>
  <c r="M30" i="16" s="1"/>
  <c r="I30" i="16"/>
  <c r="K30" i="16"/>
  <c r="O30" i="16"/>
  <c r="Q30" i="16"/>
  <c r="V30" i="16"/>
  <c r="G32" i="16"/>
  <c r="I32" i="16"/>
  <c r="K32" i="16"/>
  <c r="M32" i="16"/>
  <c r="O32" i="16"/>
  <c r="Q32" i="16"/>
  <c r="V32" i="16"/>
  <c r="G34" i="16"/>
  <c r="I34" i="16"/>
  <c r="K34" i="16"/>
  <c r="M34" i="16"/>
  <c r="O34" i="16"/>
  <c r="Q34" i="16"/>
  <c r="V34" i="16"/>
  <c r="G88" i="16"/>
  <c r="I88" i="16"/>
  <c r="K88" i="16"/>
  <c r="M88" i="16"/>
  <c r="O88" i="16"/>
  <c r="Q88" i="16"/>
  <c r="V88" i="16"/>
  <c r="G90" i="16"/>
  <c r="M90" i="16" s="1"/>
  <c r="I90" i="16"/>
  <c r="K90" i="16"/>
  <c r="O90" i="16"/>
  <c r="Q90" i="16"/>
  <c r="V90" i="16"/>
  <c r="G92" i="16"/>
  <c r="M92" i="16" s="1"/>
  <c r="I92" i="16"/>
  <c r="K92" i="16"/>
  <c r="O92" i="16"/>
  <c r="Q92" i="16"/>
  <c r="V92" i="16"/>
  <c r="G94" i="16"/>
  <c r="I94" i="16"/>
  <c r="K94" i="16"/>
  <c r="M94" i="16"/>
  <c r="O94" i="16"/>
  <c r="Q94" i="16"/>
  <c r="V94" i="16"/>
  <c r="G96" i="16"/>
  <c r="M96" i="16" s="1"/>
  <c r="I96" i="16"/>
  <c r="K96" i="16"/>
  <c r="O96" i="16"/>
  <c r="Q96" i="16"/>
  <c r="V96" i="16"/>
  <c r="G99" i="16"/>
  <c r="I99" i="16"/>
  <c r="K99" i="16"/>
  <c r="M99" i="16"/>
  <c r="O99" i="16"/>
  <c r="Q99" i="16"/>
  <c r="V99" i="16"/>
  <c r="G102" i="16"/>
  <c r="I102" i="16"/>
  <c r="K102" i="16"/>
  <c r="M102" i="16"/>
  <c r="O102" i="16"/>
  <c r="Q102" i="16"/>
  <c r="V102" i="16"/>
  <c r="G105" i="16"/>
  <c r="I105" i="16"/>
  <c r="K105" i="16"/>
  <c r="M105" i="16"/>
  <c r="O105" i="16"/>
  <c r="Q105" i="16"/>
  <c r="V105" i="16"/>
  <c r="G108" i="16"/>
  <c r="M108" i="16" s="1"/>
  <c r="I108" i="16"/>
  <c r="K108" i="16"/>
  <c r="O108" i="16"/>
  <c r="Q108" i="16"/>
  <c r="V108" i="16"/>
  <c r="G112" i="16"/>
  <c r="I112" i="16"/>
  <c r="K112" i="16"/>
  <c r="M112" i="16"/>
  <c r="O112" i="16"/>
  <c r="Q112" i="16"/>
  <c r="V112" i="16"/>
  <c r="G115" i="16"/>
  <c r="I115" i="16"/>
  <c r="K115" i="16"/>
  <c r="M115" i="16"/>
  <c r="O115" i="16"/>
  <c r="Q115" i="16"/>
  <c r="V115" i="16"/>
  <c r="G119" i="16"/>
  <c r="I119" i="16"/>
  <c r="K119" i="16"/>
  <c r="M119" i="16"/>
  <c r="O119" i="16"/>
  <c r="Q119" i="16"/>
  <c r="V119" i="16"/>
  <c r="G121" i="16"/>
  <c r="M121" i="16" s="1"/>
  <c r="I121" i="16"/>
  <c r="K121" i="16"/>
  <c r="O121" i="16"/>
  <c r="Q121" i="16"/>
  <c r="V121" i="16"/>
  <c r="G196" i="16"/>
  <c r="M196" i="16" s="1"/>
  <c r="I196" i="16"/>
  <c r="K196" i="16"/>
  <c r="O196" i="16"/>
  <c r="Q196" i="16"/>
  <c r="V196" i="16"/>
  <c r="G198" i="16"/>
  <c r="I198" i="16"/>
  <c r="K198" i="16"/>
  <c r="M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I204" i="16"/>
  <c r="K204" i="16"/>
  <c r="M204" i="16"/>
  <c r="O204" i="16"/>
  <c r="Q204" i="16"/>
  <c r="V204" i="16"/>
  <c r="G207" i="16"/>
  <c r="I207" i="16"/>
  <c r="K207" i="16"/>
  <c r="M207" i="16"/>
  <c r="O207" i="16"/>
  <c r="Q207" i="16"/>
  <c r="V207" i="16"/>
  <c r="G210" i="16"/>
  <c r="M210" i="16" s="1"/>
  <c r="I210" i="16"/>
  <c r="K210" i="16"/>
  <c r="O210" i="16"/>
  <c r="Q210" i="16"/>
  <c r="V210" i="16"/>
  <c r="G213" i="16"/>
  <c r="I213" i="16"/>
  <c r="K213" i="16"/>
  <c r="M213" i="16"/>
  <c r="O213" i="16"/>
  <c r="Q213" i="16"/>
  <c r="V213" i="16"/>
  <c r="G216" i="16"/>
  <c r="I216" i="16"/>
  <c r="K216" i="16"/>
  <c r="M216" i="16"/>
  <c r="O216" i="16"/>
  <c r="Q216" i="16"/>
  <c r="V216" i="16"/>
  <c r="G219" i="16"/>
  <c r="I219" i="16"/>
  <c r="K219" i="16"/>
  <c r="M219" i="16"/>
  <c r="O219" i="16"/>
  <c r="Q219" i="16"/>
  <c r="V219" i="16"/>
  <c r="G223" i="16"/>
  <c r="M223" i="16" s="1"/>
  <c r="I223" i="16"/>
  <c r="K223" i="16"/>
  <c r="O223" i="16"/>
  <c r="Q223" i="16"/>
  <c r="V223" i="16"/>
  <c r="G225" i="16"/>
  <c r="M225" i="16" s="1"/>
  <c r="I225" i="16"/>
  <c r="K225" i="16"/>
  <c r="O225" i="16"/>
  <c r="Q225" i="16"/>
  <c r="V225" i="16"/>
  <c r="G228" i="16"/>
  <c r="I228" i="16"/>
  <c r="K228" i="16"/>
  <c r="M228" i="16"/>
  <c r="O228" i="16"/>
  <c r="Q228" i="16"/>
  <c r="V228" i="16"/>
  <c r="G313" i="16"/>
  <c r="M313" i="16" s="1"/>
  <c r="I313" i="16"/>
  <c r="K313" i="16"/>
  <c r="O313" i="16"/>
  <c r="Q313" i="16"/>
  <c r="V313" i="16"/>
  <c r="G315" i="16"/>
  <c r="I315" i="16"/>
  <c r="K315" i="16"/>
  <c r="M315" i="16"/>
  <c r="O315" i="16"/>
  <c r="Q315" i="16"/>
  <c r="V315" i="16"/>
  <c r="G317" i="16"/>
  <c r="I317" i="16"/>
  <c r="K317" i="16"/>
  <c r="M317" i="16"/>
  <c r="O317" i="16"/>
  <c r="Q317" i="16"/>
  <c r="V317" i="16"/>
  <c r="G319" i="16"/>
  <c r="M319" i="16" s="1"/>
  <c r="I319" i="16"/>
  <c r="K319" i="16"/>
  <c r="O319" i="16"/>
  <c r="Q319" i="16"/>
  <c r="V319" i="16"/>
  <c r="G321" i="16"/>
  <c r="I321" i="16"/>
  <c r="K321" i="16"/>
  <c r="M321" i="16"/>
  <c r="O321" i="16"/>
  <c r="Q321" i="16"/>
  <c r="V321" i="16"/>
  <c r="G324" i="16"/>
  <c r="I324" i="16"/>
  <c r="K324" i="16"/>
  <c r="M324" i="16"/>
  <c r="O324" i="16"/>
  <c r="Q324" i="16"/>
  <c r="V324" i="16"/>
  <c r="G327" i="16"/>
  <c r="I327" i="16"/>
  <c r="K327" i="16"/>
  <c r="M327" i="16"/>
  <c r="O327" i="16"/>
  <c r="Q327" i="16"/>
  <c r="V327" i="16"/>
  <c r="G330" i="16"/>
  <c r="I330" i="16"/>
  <c r="K330" i="16"/>
  <c r="M330" i="16"/>
  <c r="O330" i="16"/>
  <c r="Q330" i="16"/>
  <c r="V330" i="16"/>
  <c r="G333" i="16"/>
  <c r="M333" i="16" s="1"/>
  <c r="I333" i="16"/>
  <c r="K333" i="16"/>
  <c r="O333" i="16"/>
  <c r="Q333" i="16"/>
  <c r="V333" i="16"/>
  <c r="G336" i="16"/>
  <c r="M336" i="16" s="1"/>
  <c r="I336" i="16"/>
  <c r="K336" i="16"/>
  <c r="O336" i="16"/>
  <c r="Q336" i="16"/>
  <c r="V336" i="16"/>
  <c r="G338" i="16"/>
  <c r="I338" i="16"/>
  <c r="K338" i="16"/>
  <c r="M338" i="16"/>
  <c r="O338" i="16"/>
  <c r="Q338" i="16"/>
  <c r="V338" i="16"/>
  <c r="G341" i="16"/>
  <c r="M341" i="16" s="1"/>
  <c r="I341" i="16"/>
  <c r="K341" i="16"/>
  <c r="O341" i="16"/>
  <c r="Q341" i="16"/>
  <c r="V341" i="16"/>
  <c r="G343" i="16"/>
  <c r="I343" i="16"/>
  <c r="K343" i="16"/>
  <c r="M343" i="16"/>
  <c r="O343" i="16"/>
  <c r="Q343" i="16"/>
  <c r="V343" i="16"/>
  <c r="G345" i="16"/>
  <c r="I345" i="16"/>
  <c r="K345" i="16"/>
  <c r="M345" i="16"/>
  <c r="O345" i="16"/>
  <c r="Q345" i="16"/>
  <c r="V345" i="16"/>
  <c r="G347" i="16"/>
  <c r="M347" i="16" s="1"/>
  <c r="I347" i="16"/>
  <c r="K347" i="16"/>
  <c r="O347" i="16"/>
  <c r="Q347" i="16"/>
  <c r="V347" i="16"/>
  <c r="G350" i="16"/>
  <c r="M350" i="16" s="1"/>
  <c r="I350" i="16"/>
  <c r="K350" i="16"/>
  <c r="O350" i="16"/>
  <c r="Q350" i="16"/>
  <c r="V350" i="16"/>
  <c r="G353" i="16"/>
  <c r="I353" i="16"/>
  <c r="K353" i="16"/>
  <c r="M353" i="16"/>
  <c r="O353" i="16"/>
  <c r="Q353" i="16"/>
  <c r="V353" i="16"/>
  <c r="G356" i="16"/>
  <c r="I356" i="16"/>
  <c r="K356" i="16"/>
  <c r="M356" i="16"/>
  <c r="O356" i="16"/>
  <c r="Q356" i="16"/>
  <c r="V356" i="16"/>
  <c r="G358" i="16"/>
  <c r="I358" i="16"/>
  <c r="K358" i="16"/>
  <c r="M358" i="16"/>
  <c r="O358" i="16"/>
  <c r="Q358" i="16"/>
  <c r="V358" i="16"/>
  <c r="G361" i="16"/>
  <c r="M361" i="16" s="1"/>
  <c r="I361" i="16"/>
  <c r="K361" i="16"/>
  <c r="O361" i="16"/>
  <c r="Q361" i="16"/>
  <c r="V361" i="16"/>
  <c r="G363" i="16"/>
  <c r="I363" i="16"/>
  <c r="K363" i="16"/>
  <c r="M363" i="16"/>
  <c r="O363" i="16"/>
  <c r="Q363" i="16"/>
  <c r="V363" i="16"/>
  <c r="G365" i="16"/>
  <c r="I365" i="16"/>
  <c r="K365" i="16"/>
  <c r="M365" i="16"/>
  <c r="O365" i="16"/>
  <c r="Q365" i="16"/>
  <c r="V365" i="16"/>
  <c r="G395" i="16"/>
  <c r="I395" i="16"/>
  <c r="K395" i="16"/>
  <c r="M395" i="16"/>
  <c r="O395" i="16"/>
  <c r="Q395" i="16"/>
  <c r="V395" i="16"/>
  <c r="G398" i="16"/>
  <c r="I398" i="16"/>
  <c r="K398" i="16"/>
  <c r="M398" i="16"/>
  <c r="O398" i="16"/>
  <c r="Q398" i="16"/>
  <c r="V398" i="16"/>
  <c r="G401" i="16"/>
  <c r="M401" i="16" s="1"/>
  <c r="I401" i="16"/>
  <c r="K401" i="16"/>
  <c r="O401" i="16"/>
  <c r="Q401" i="16"/>
  <c r="V401" i="16"/>
  <c r="G404" i="16"/>
  <c r="M404" i="16" s="1"/>
  <c r="I404" i="16"/>
  <c r="K404" i="16"/>
  <c r="O404" i="16"/>
  <c r="Q404" i="16"/>
  <c r="V404" i="16"/>
  <c r="G411" i="16"/>
  <c r="M411" i="16" s="1"/>
  <c r="I411" i="16"/>
  <c r="K411" i="16"/>
  <c r="O411" i="16"/>
  <c r="Q411" i="16"/>
  <c r="V411" i="16"/>
  <c r="G443" i="16"/>
  <c r="I443" i="16"/>
  <c r="K443" i="16"/>
  <c r="M443" i="16"/>
  <c r="O443" i="16"/>
  <c r="Q443" i="16"/>
  <c r="V443" i="16"/>
  <c r="G480" i="16"/>
  <c r="I480" i="16"/>
  <c r="K480" i="16"/>
  <c r="M480" i="16"/>
  <c r="O480" i="16"/>
  <c r="Q480" i="16"/>
  <c r="V480" i="16"/>
  <c r="G506" i="16"/>
  <c r="I506" i="16"/>
  <c r="K506" i="16"/>
  <c r="M506" i="16"/>
  <c r="O506" i="16"/>
  <c r="Q506" i="16"/>
  <c r="V506" i="16"/>
  <c r="G508" i="16"/>
  <c r="M508" i="16" s="1"/>
  <c r="I508" i="16"/>
  <c r="K508" i="16"/>
  <c r="O508" i="16"/>
  <c r="Q508" i="16"/>
  <c r="V508" i="16"/>
  <c r="G513" i="16"/>
  <c r="M513" i="16" s="1"/>
  <c r="I513" i="16"/>
  <c r="K513" i="16"/>
  <c r="O513" i="16"/>
  <c r="Q513" i="16"/>
  <c r="V513" i="16"/>
  <c r="G515" i="16"/>
  <c r="I515" i="16"/>
  <c r="K515" i="16"/>
  <c r="M515" i="16"/>
  <c r="O515" i="16"/>
  <c r="Q515" i="16"/>
  <c r="V515" i="16"/>
  <c r="G516" i="16"/>
  <c r="I516" i="16"/>
  <c r="K516" i="16"/>
  <c r="M516" i="16"/>
  <c r="O516" i="16"/>
  <c r="Q516" i="16"/>
  <c r="V516" i="16"/>
  <c r="G518" i="16"/>
  <c r="I518" i="16"/>
  <c r="K518" i="16"/>
  <c r="M518" i="16"/>
  <c r="O518" i="16"/>
  <c r="Q518" i="16"/>
  <c r="V518" i="16"/>
  <c r="G521" i="16"/>
  <c r="I521" i="16"/>
  <c r="K521" i="16"/>
  <c r="M521" i="16"/>
  <c r="O521" i="16"/>
  <c r="Q521" i="16"/>
  <c r="V521" i="16"/>
  <c r="G524" i="16"/>
  <c r="M524" i="16" s="1"/>
  <c r="I524" i="16"/>
  <c r="K524" i="16"/>
  <c r="O524" i="16"/>
  <c r="Q524" i="16"/>
  <c r="V524" i="16"/>
  <c r="G526" i="16"/>
  <c r="M526" i="16" s="1"/>
  <c r="I526" i="16"/>
  <c r="K526" i="16"/>
  <c r="O526" i="16"/>
  <c r="Q526" i="16"/>
  <c r="V526" i="16"/>
  <c r="G559" i="16"/>
  <c r="I559" i="16"/>
  <c r="K559" i="16"/>
  <c r="M559" i="16"/>
  <c r="O559" i="16"/>
  <c r="Q559" i="16"/>
  <c r="V559" i="16"/>
  <c r="G562" i="16"/>
  <c r="I562" i="16"/>
  <c r="K562" i="16"/>
  <c r="M562" i="16"/>
  <c r="O562" i="16"/>
  <c r="Q562" i="16"/>
  <c r="V562" i="16"/>
  <c r="G565" i="16"/>
  <c r="I565" i="16"/>
  <c r="K565" i="16"/>
  <c r="M565" i="16"/>
  <c r="O565" i="16"/>
  <c r="Q565" i="16"/>
  <c r="V565" i="16"/>
  <c r="G568" i="16"/>
  <c r="M568" i="16" s="1"/>
  <c r="I568" i="16"/>
  <c r="K568" i="16"/>
  <c r="O568" i="16"/>
  <c r="Q568" i="16"/>
  <c r="V568" i="16"/>
  <c r="G580" i="16"/>
  <c r="M580" i="16" s="1"/>
  <c r="I580" i="16"/>
  <c r="K580" i="16"/>
  <c r="O580" i="16"/>
  <c r="Q580" i="16"/>
  <c r="V580" i="16"/>
  <c r="G620" i="16"/>
  <c r="I620" i="16"/>
  <c r="K620" i="16"/>
  <c r="M620" i="16"/>
  <c r="O620" i="16"/>
  <c r="Q620" i="16"/>
  <c r="V620" i="16"/>
  <c r="G676" i="16"/>
  <c r="I676" i="16"/>
  <c r="K676" i="16"/>
  <c r="M676" i="16"/>
  <c r="O676" i="16"/>
  <c r="Q676" i="16"/>
  <c r="V676" i="16"/>
  <c r="G727" i="16"/>
  <c r="I727" i="16"/>
  <c r="K727" i="16"/>
  <c r="M727" i="16"/>
  <c r="O727" i="16"/>
  <c r="Q727" i="16"/>
  <c r="V727" i="16"/>
  <c r="G729" i="16"/>
  <c r="I729" i="16"/>
  <c r="K729" i="16"/>
  <c r="M729" i="16"/>
  <c r="O729" i="16"/>
  <c r="Q729" i="16"/>
  <c r="V729" i="16"/>
  <c r="G733" i="16"/>
  <c r="M733" i="16" s="1"/>
  <c r="I733" i="16"/>
  <c r="K733" i="16"/>
  <c r="O733" i="16"/>
  <c r="Q733" i="16"/>
  <c r="V733" i="16"/>
  <c r="G735" i="16"/>
  <c r="M735" i="16" s="1"/>
  <c r="I735" i="16"/>
  <c r="K735" i="16"/>
  <c r="O735" i="16"/>
  <c r="Q735" i="16"/>
  <c r="V735" i="16"/>
  <c r="G736" i="16"/>
  <c r="M736" i="16" s="1"/>
  <c r="I736" i="16"/>
  <c r="K736" i="16"/>
  <c r="O736" i="16"/>
  <c r="Q736" i="16"/>
  <c r="V736" i="16"/>
  <c r="G738" i="16"/>
  <c r="I738" i="16"/>
  <c r="K738" i="16"/>
  <c r="M738" i="16"/>
  <c r="O738" i="16"/>
  <c r="Q738" i="16"/>
  <c r="V738" i="16"/>
  <c r="G741" i="16"/>
  <c r="I741" i="16"/>
  <c r="K741" i="16"/>
  <c r="M741" i="16"/>
  <c r="O741" i="16"/>
  <c r="Q741" i="16"/>
  <c r="V741" i="16"/>
  <c r="G744" i="16"/>
  <c r="M744" i="16" s="1"/>
  <c r="I744" i="16"/>
  <c r="K744" i="16"/>
  <c r="O744" i="16"/>
  <c r="Q744" i="16"/>
  <c r="V744" i="16"/>
  <c r="G747" i="16"/>
  <c r="M747" i="16" s="1"/>
  <c r="I747" i="16"/>
  <c r="K747" i="16"/>
  <c r="O747" i="16"/>
  <c r="Q747" i="16"/>
  <c r="V747" i="16"/>
  <c r="G781" i="16"/>
  <c r="I781" i="16"/>
  <c r="K781" i="16"/>
  <c r="M781" i="16"/>
  <c r="O781" i="16"/>
  <c r="Q781" i="16"/>
  <c r="V781" i="16"/>
  <c r="G788" i="16"/>
  <c r="I788" i="16"/>
  <c r="K788" i="16"/>
  <c r="M788" i="16"/>
  <c r="O788" i="16"/>
  <c r="Q788" i="16"/>
  <c r="V788" i="16"/>
  <c r="G791" i="16"/>
  <c r="I791" i="16"/>
  <c r="K791" i="16"/>
  <c r="M791" i="16"/>
  <c r="O791" i="16"/>
  <c r="Q791" i="16"/>
  <c r="V791" i="16"/>
  <c r="G794" i="16"/>
  <c r="I794" i="16"/>
  <c r="K794" i="16"/>
  <c r="M794" i="16"/>
  <c r="O794" i="16"/>
  <c r="Q794" i="16"/>
  <c r="V794" i="16"/>
  <c r="G807" i="16"/>
  <c r="M807" i="16" s="1"/>
  <c r="I807" i="16"/>
  <c r="K807" i="16"/>
  <c r="O807" i="16"/>
  <c r="Q807" i="16"/>
  <c r="V807" i="16"/>
  <c r="G862" i="16"/>
  <c r="M862" i="16" s="1"/>
  <c r="I862" i="16"/>
  <c r="K862" i="16"/>
  <c r="O862" i="16"/>
  <c r="Q862" i="16"/>
  <c r="V862" i="16"/>
  <c r="G865" i="16"/>
  <c r="M865" i="16" s="1"/>
  <c r="I865" i="16"/>
  <c r="K865" i="16"/>
  <c r="O865" i="16"/>
  <c r="Q865" i="16"/>
  <c r="V865" i="16"/>
  <c r="G937" i="16"/>
  <c r="I937" i="16"/>
  <c r="K937" i="16"/>
  <c r="M937" i="16"/>
  <c r="O937" i="16"/>
  <c r="Q937" i="16"/>
  <c r="V937" i="16"/>
  <c r="G986" i="16"/>
  <c r="I986" i="16"/>
  <c r="K986" i="16"/>
  <c r="M986" i="16"/>
  <c r="O986" i="16"/>
  <c r="Q986" i="16"/>
  <c r="V986" i="16"/>
  <c r="G988" i="16"/>
  <c r="I988" i="16"/>
  <c r="K988" i="16"/>
  <c r="O988" i="16"/>
  <c r="Q988" i="16"/>
  <c r="V988" i="16"/>
  <c r="G990" i="16"/>
  <c r="M990" i="16" s="1"/>
  <c r="I990" i="16"/>
  <c r="K990" i="16"/>
  <c r="O990" i="16"/>
  <c r="Q990" i="16"/>
  <c r="V990" i="16"/>
  <c r="G991" i="16"/>
  <c r="M991" i="16" s="1"/>
  <c r="I991" i="16"/>
  <c r="K991" i="16"/>
  <c r="O991" i="16"/>
  <c r="Q991" i="16"/>
  <c r="V991" i="16"/>
  <c r="G993" i="16"/>
  <c r="I993" i="16"/>
  <c r="K993" i="16"/>
  <c r="M993" i="16"/>
  <c r="O993" i="16"/>
  <c r="Q993" i="16"/>
  <c r="V993" i="16"/>
  <c r="G996" i="16"/>
  <c r="I996" i="16"/>
  <c r="K996" i="16"/>
  <c r="M996" i="16"/>
  <c r="O996" i="16"/>
  <c r="Q996" i="16"/>
  <c r="V996" i="16"/>
  <c r="G999" i="16"/>
  <c r="I999" i="16"/>
  <c r="K999" i="16"/>
  <c r="M999" i="16"/>
  <c r="O999" i="16"/>
  <c r="Q999" i="16"/>
  <c r="V999" i="16"/>
  <c r="G1002" i="16"/>
  <c r="I1002" i="16"/>
  <c r="K1002" i="16"/>
  <c r="O1002" i="16"/>
  <c r="Q1002" i="16"/>
  <c r="V1002" i="16"/>
  <c r="G1005" i="16"/>
  <c r="M1005" i="16" s="1"/>
  <c r="I1005" i="16"/>
  <c r="K1005" i="16"/>
  <c r="O1005" i="16"/>
  <c r="Q1005" i="16"/>
  <c r="V1005" i="16"/>
  <c r="G1009" i="16"/>
  <c r="M1009" i="16" s="1"/>
  <c r="I1009" i="16"/>
  <c r="K1009" i="16"/>
  <c r="O1009" i="16"/>
  <c r="Q1009" i="16"/>
  <c r="V1009" i="16"/>
  <c r="G1011" i="16"/>
  <c r="I1011" i="16"/>
  <c r="K1011" i="16"/>
  <c r="M1011" i="16"/>
  <c r="O1011" i="16"/>
  <c r="Q1011" i="16"/>
  <c r="V1011" i="16"/>
  <c r="G1014" i="16"/>
  <c r="I1014" i="16"/>
  <c r="K1014" i="16"/>
  <c r="M1014" i="16"/>
  <c r="O1014" i="16"/>
  <c r="Q1014" i="16"/>
  <c r="V1014" i="16"/>
  <c r="G1016" i="16"/>
  <c r="M1016" i="16" s="1"/>
  <c r="I1016" i="16"/>
  <c r="K1016" i="16"/>
  <c r="O1016" i="16"/>
  <c r="Q1016" i="16"/>
  <c r="V1016" i="16"/>
  <c r="G1018" i="16"/>
  <c r="M1018" i="16" s="1"/>
  <c r="I1018" i="16"/>
  <c r="K1018" i="16"/>
  <c r="O1018" i="16"/>
  <c r="Q1018" i="16"/>
  <c r="V1018" i="16"/>
  <c r="G1020" i="16"/>
  <c r="M1020" i="16" s="1"/>
  <c r="I1020" i="16"/>
  <c r="K1020" i="16"/>
  <c r="O1020" i="16"/>
  <c r="Q1020" i="16"/>
  <c r="V1020" i="16"/>
  <c r="G1021" i="16"/>
  <c r="I1021" i="16"/>
  <c r="K1021" i="16"/>
  <c r="M1021" i="16"/>
  <c r="O1021" i="16"/>
  <c r="Q1021" i="16"/>
  <c r="V1021" i="16"/>
  <c r="G1023" i="16"/>
  <c r="I1023" i="16"/>
  <c r="K1023" i="16"/>
  <c r="M1023" i="16"/>
  <c r="O1023" i="16"/>
  <c r="Q1023" i="16"/>
  <c r="V1023" i="16"/>
  <c r="G1026" i="16"/>
  <c r="I1026" i="16"/>
  <c r="I998" i="16" s="1"/>
  <c r="K1026" i="16"/>
  <c r="M1026" i="16"/>
  <c r="O1026" i="16"/>
  <c r="Q1026" i="16"/>
  <c r="V1026" i="16"/>
  <c r="G1029" i="16"/>
  <c r="I1029" i="16"/>
  <c r="K1029" i="16"/>
  <c r="O1029" i="16"/>
  <c r="Q1029" i="16"/>
  <c r="V1029" i="16"/>
  <c r="G1033" i="16"/>
  <c r="M1033" i="16" s="1"/>
  <c r="I1033" i="16"/>
  <c r="K1033" i="16"/>
  <c r="O1033" i="16"/>
  <c r="Q1033" i="16"/>
  <c r="V1033" i="16"/>
  <c r="G1035" i="16"/>
  <c r="M1035" i="16" s="1"/>
  <c r="I1035" i="16"/>
  <c r="K1035" i="16"/>
  <c r="O1035" i="16"/>
  <c r="Q1035" i="16"/>
  <c r="V1035" i="16"/>
  <c r="G1038" i="16"/>
  <c r="I1038" i="16"/>
  <c r="K1038" i="16"/>
  <c r="M1038" i="16"/>
  <c r="O1038" i="16"/>
  <c r="Q1038" i="16"/>
  <c r="V1038" i="16"/>
  <c r="G1040" i="16"/>
  <c r="I1040" i="16"/>
  <c r="K1040" i="16"/>
  <c r="M1040" i="16"/>
  <c r="O1040" i="16"/>
  <c r="Q1040" i="16"/>
  <c r="V1040" i="16"/>
  <c r="G1041" i="16"/>
  <c r="M1041" i="16" s="1"/>
  <c r="I1041" i="16"/>
  <c r="K1041" i="16"/>
  <c r="O1041" i="16"/>
  <c r="Q1041" i="16"/>
  <c r="V1041" i="16"/>
  <c r="G1043" i="16"/>
  <c r="M1043" i="16" s="1"/>
  <c r="I1043" i="16"/>
  <c r="K1043" i="16"/>
  <c r="O1043" i="16"/>
  <c r="Q1043" i="16"/>
  <c r="V1043" i="16"/>
  <c r="G1046" i="16"/>
  <c r="M1046" i="16" s="1"/>
  <c r="I1046" i="16"/>
  <c r="K1046" i="16"/>
  <c r="O1046" i="16"/>
  <c r="Q1046" i="16"/>
  <c r="V1046" i="16"/>
  <c r="G1049" i="16"/>
  <c r="I1049" i="16"/>
  <c r="K1049" i="16"/>
  <c r="M1049" i="16"/>
  <c r="O1049" i="16"/>
  <c r="Q1049" i="16"/>
  <c r="V1049" i="16"/>
  <c r="G1051" i="16"/>
  <c r="I1051" i="16"/>
  <c r="K1051" i="16"/>
  <c r="M1051" i="16"/>
  <c r="O1051" i="16"/>
  <c r="Q1051" i="16"/>
  <c r="V1051" i="16"/>
  <c r="G1053" i="16"/>
  <c r="I1053" i="16"/>
  <c r="K1053" i="16"/>
  <c r="M1053" i="16"/>
  <c r="O1053" i="16"/>
  <c r="Q1053" i="16"/>
  <c r="V1053" i="16"/>
  <c r="V1048" i="16" s="1"/>
  <c r="G1056" i="16"/>
  <c r="M1056" i="16" s="1"/>
  <c r="I1056" i="16"/>
  <c r="K1056" i="16"/>
  <c r="O1056" i="16"/>
  <c r="Q1056" i="16"/>
  <c r="V1056" i="16"/>
  <c r="G1059" i="16"/>
  <c r="M1059" i="16" s="1"/>
  <c r="I1059" i="16"/>
  <c r="K1059" i="16"/>
  <c r="O1059" i="16"/>
  <c r="Q1059" i="16"/>
  <c r="V1059" i="16"/>
  <c r="G1061" i="16"/>
  <c r="I1061" i="16"/>
  <c r="K1061" i="16"/>
  <c r="K1055" i="16" s="1"/>
  <c r="M1061" i="16"/>
  <c r="O1061" i="16"/>
  <c r="Q1061" i="16"/>
  <c r="V1061" i="16"/>
  <c r="G1064" i="16"/>
  <c r="I1064" i="16"/>
  <c r="K1064" i="16"/>
  <c r="O1064" i="16"/>
  <c r="Q1064" i="16"/>
  <c r="V1064" i="16"/>
  <c r="G1068" i="16"/>
  <c r="M1068" i="16" s="1"/>
  <c r="I1068" i="16"/>
  <c r="K1068" i="16"/>
  <c r="O1068" i="16"/>
  <c r="Q1068" i="16"/>
  <c r="V1068" i="16"/>
  <c r="G1070" i="16"/>
  <c r="M1070" i="16" s="1"/>
  <c r="I1070" i="16"/>
  <c r="K1070" i="16"/>
  <c r="O1070" i="16"/>
  <c r="Q1070" i="16"/>
  <c r="V1070" i="16"/>
  <c r="G1073" i="16"/>
  <c r="I1073" i="16"/>
  <c r="K1073" i="16"/>
  <c r="M1073" i="16"/>
  <c r="O1073" i="16"/>
  <c r="Q1073" i="16"/>
  <c r="V1073" i="16"/>
  <c r="G1075" i="16"/>
  <c r="I1075" i="16"/>
  <c r="K1075" i="16"/>
  <c r="M1075" i="16"/>
  <c r="O1075" i="16"/>
  <c r="Q1075" i="16"/>
  <c r="V1075" i="16"/>
  <c r="G1077" i="16"/>
  <c r="I1077" i="16"/>
  <c r="K1077" i="16"/>
  <c r="M1077" i="16"/>
  <c r="O1077" i="16"/>
  <c r="Q1077" i="16"/>
  <c r="V1077" i="16"/>
  <c r="V1072" i="16" s="1"/>
  <c r="G1080" i="16"/>
  <c r="M1080" i="16" s="1"/>
  <c r="I1080" i="16"/>
  <c r="K1080" i="16"/>
  <c r="O1080" i="16"/>
  <c r="Q1080" i="16"/>
  <c r="V1080" i="16"/>
  <c r="G1082" i="16"/>
  <c r="M1082" i="16" s="1"/>
  <c r="I1082" i="16"/>
  <c r="K1082" i="16"/>
  <c r="O1082" i="16"/>
  <c r="Q1082" i="16"/>
  <c r="V1082" i="16"/>
  <c r="G1084" i="16"/>
  <c r="I1084" i="16"/>
  <c r="K1084" i="16"/>
  <c r="K1079" i="16" s="1"/>
  <c r="M1084" i="16"/>
  <c r="O1084" i="16"/>
  <c r="Q1084" i="16"/>
  <c r="V1084" i="16"/>
  <c r="G1087" i="16"/>
  <c r="I1087" i="16"/>
  <c r="K1087" i="16"/>
  <c r="O1087" i="16"/>
  <c r="Q1087" i="16"/>
  <c r="V1087" i="16"/>
  <c r="G1090" i="16"/>
  <c r="M1090" i="16" s="1"/>
  <c r="I1090" i="16"/>
  <c r="K1090" i="16"/>
  <c r="O1090" i="16"/>
  <c r="Q1090" i="16"/>
  <c r="V1090" i="16"/>
  <c r="G1093" i="16"/>
  <c r="M1093" i="16" s="1"/>
  <c r="I1093" i="16"/>
  <c r="K1093" i="16"/>
  <c r="O1093" i="16"/>
  <c r="Q1093" i="16"/>
  <c r="V1093" i="16"/>
  <c r="G1096" i="16"/>
  <c r="I1096" i="16"/>
  <c r="K1096" i="16"/>
  <c r="M1096" i="16"/>
  <c r="O1096" i="16"/>
  <c r="O1086" i="16" s="1"/>
  <c r="Q1096" i="16"/>
  <c r="V1096" i="16"/>
  <c r="G1099" i="16"/>
  <c r="I1099" i="16"/>
  <c r="K1099" i="16"/>
  <c r="M1099" i="16"/>
  <c r="O1099" i="16"/>
  <c r="Q1099" i="16"/>
  <c r="V1099" i="16"/>
  <c r="G1102" i="16"/>
  <c r="I1102" i="16"/>
  <c r="K1102" i="16"/>
  <c r="M1102" i="16"/>
  <c r="O1102" i="16"/>
  <c r="Q1102" i="16"/>
  <c r="V1102" i="16"/>
  <c r="G1105" i="16"/>
  <c r="I1105" i="16"/>
  <c r="K1105" i="16"/>
  <c r="O1105" i="16"/>
  <c r="Q1105" i="16"/>
  <c r="V1105" i="16"/>
  <c r="G1108" i="16"/>
  <c r="M1108" i="16" s="1"/>
  <c r="I1108" i="16"/>
  <c r="K1108" i="16"/>
  <c r="O1108" i="16"/>
  <c r="Q1108" i="16"/>
  <c r="V1108" i="16"/>
  <c r="G1111" i="16"/>
  <c r="I1111" i="16"/>
  <c r="K1111" i="16"/>
  <c r="M1111" i="16"/>
  <c r="O1111" i="16"/>
  <c r="Q1111" i="16"/>
  <c r="V1111" i="16"/>
  <c r="G1114" i="16"/>
  <c r="I1114" i="16"/>
  <c r="K1114" i="16"/>
  <c r="M1114" i="16"/>
  <c r="O1114" i="16"/>
  <c r="Q1114" i="16"/>
  <c r="V1114" i="16"/>
  <c r="G1117" i="16"/>
  <c r="I1117" i="16"/>
  <c r="K1117" i="16"/>
  <c r="O1117" i="16"/>
  <c r="Q1117" i="16"/>
  <c r="V1117" i="16"/>
  <c r="G1120" i="16"/>
  <c r="M1120" i="16" s="1"/>
  <c r="I1120" i="16"/>
  <c r="K1120" i="16"/>
  <c r="O1120" i="16"/>
  <c r="Q1120" i="16"/>
  <c r="V1120" i="16"/>
  <c r="G1123" i="16"/>
  <c r="I1123" i="16"/>
  <c r="K1123" i="16"/>
  <c r="M1123" i="16"/>
  <c r="O1123" i="16"/>
  <c r="Q1123" i="16"/>
  <c r="V1123" i="16"/>
  <c r="G1126" i="16"/>
  <c r="M1126" i="16" s="1"/>
  <c r="I1126" i="16"/>
  <c r="K1126" i="16"/>
  <c r="O1126" i="16"/>
  <c r="Q1126" i="16"/>
  <c r="V1126" i="16"/>
  <c r="G1129" i="16"/>
  <c r="I1129" i="16"/>
  <c r="K1129" i="16"/>
  <c r="M1129" i="16"/>
  <c r="O1129" i="16"/>
  <c r="Q1129" i="16"/>
  <c r="V1129" i="16"/>
  <c r="G1132" i="16"/>
  <c r="I1132" i="16"/>
  <c r="K1132" i="16"/>
  <c r="M1132" i="16"/>
  <c r="O1132" i="16"/>
  <c r="Q1132" i="16"/>
  <c r="V1132" i="16"/>
  <c r="G1135" i="16"/>
  <c r="M1135" i="16" s="1"/>
  <c r="I1135" i="16"/>
  <c r="K1135" i="16"/>
  <c r="O1135" i="16"/>
  <c r="Q1135" i="16"/>
  <c r="V1135" i="16"/>
  <c r="G1138" i="16"/>
  <c r="M1138" i="16" s="1"/>
  <c r="I1138" i="16"/>
  <c r="K1138" i="16"/>
  <c r="O1138" i="16"/>
  <c r="Q1138" i="16"/>
  <c r="V1138" i="16"/>
  <c r="G1141" i="16"/>
  <c r="I1141" i="16"/>
  <c r="K1141" i="16"/>
  <c r="M1141" i="16"/>
  <c r="O1141" i="16"/>
  <c r="Q1141" i="16"/>
  <c r="V1141" i="16"/>
  <c r="G1144" i="16"/>
  <c r="I1144" i="16"/>
  <c r="K1144" i="16"/>
  <c r="M1144" i="16"/>
  <c r="O1144" i="16"/>
  <c r="Q1144" i="16"/>
  <c r="V1144" i="16"/>
  <c r="G1147" i="16"/>
  <c r="I1147" i="16"/>
  <c r="K1147" i="16"/>
  <c r="O1147" i="16"/>
  <c r="Q1147" i="16"/>
  <c r="V1147" i="16"/>
  <c r="G1150" i="16"/>
  <c r="M1150" i="16" s="1"/>
  <c r="I1150" i="16"/>
  <c r="K1150" i="16"/>
  <c r="O1150" i="16"/>
  <c r="Q1150" i="16"/>
  <c r="V1150" i="16"/>
  <c r="G1167" i="16"/>
  <c r="I1167" i="16"/>
  <c r="K1167" i="16"/>
  <c r="M1167" i="16"/>
  <c r="O1167" i="16"/>
  <c r="O1146" i="16" s="1"/>
  <c r="Q1167" i="16"/>
  <c r="V1167" i="16"/>
  <c r="G1170" i="16"/>
  <c r="I1170" i="16"/>
  <c r="K1170" i="16"/>
  <c r="M1170" i="16"/>
  <c r="O1170" i="16"/>
  <c r="Q1170" i="16"/>
  <c r="V1170" i="16"/>
  <c r="G1173" i="16"/>
  <c r="I1173" i="16"/>
  <c r="K1173" i="16"/>
  <c r="M1173" i="16"/>
  <c r="O1173" i="16"/>
  <c r="Q1173" i="16"/>
  <c r="V1173" i="16"/>
  <c r="G1182" i="16"/>
  <c r="G1169" i="16" s="1"/>
  <c r="I1182" i="16"/>
  <c r="K1182" i="16"/>
  <c r="O1182" i="16"/>
  <c r="Q1182" i="16"/>
  <c r="V1182" i="16"/>
  <c r="G1185" i="16"/>
  <c r="M1185" i="16" s="1"/>
  <c r="I1185" i="16"/>
  <c r="K1185" i="16"/>
  <c r="O1185" i="16"/>
  <c r="Q1185" i="16"/>
  <c r="V1185" i="16"/>
  <c r="G1188" i="16"/>
  <c r="I1188" i="16"/>
  <c r="K1188" i="16"/>
  <c r="M1188" i="16"/>
  <c r="O1188" i="16"/>
  <c r="Q1188" i="16"/>
  <c r="V1188" i="16"/>
  <c r="G1216" i="16"/>
  <c r="I1216" i="16"/>
  <c r="K1216" i="16"/>
  <c r="M1216" i="16"/>
  <c r="O1216" i="16"/>
  <c r="Q1216" i="16"/>
  <c r="V1216" i="16"/>
  <c r="G1219" i="16"/>
  <c r="I1219" i="16"/>
  <c r="K1219" i="16"/>
  <c r="O1219" i="16"/>
  <c r="Q1219" i="16"/>
  <c r="V1219" i="16"/>
  <c r="G1222" i="16"/>
  <c r="M1222" i="16" s="1"/>
  <c r="I1222" i="16"/>
  <c r="K1222" i="16"/>
  <c r="O1222" i="16"/>
  <c r="Q1222" i="16"/>
  <c r="V1222" i="16"/>
  <c r="G1226" i="16"/>
  <c r="I1226" i="16"/>
  <c r="K1226" i="16"/>
  <c r="M1226" i="16"/>
  <c r="O1226" i="16"/>
  <c r="Q1226" i="16"/>
  <c r="V1226" i="16"/>
  <c r="G1228" i="16"/>
  <c r="M1228" i="16" s="1"/>
  <c r="I1228" i="16"/>
  <c r="K1228" i="16"/>
  <c r="O1228" i="16"/>
  <c r="Q1228" i="16"/>
  <c r="V1228" i="16"/>
  <c r="G1230" i="16"/>
  <c r="I1230" i="16"/>
  <c r="K1230" i="16"/>
  <c r="M1230" i="16"/>
  <c r="O1230" i="16"/>
  <c r="Q1230" i="16"/>
  <c r="V1230" i="16"/>
  <c r="G1236" i="16"/>
  <c r="I1236" i="16"/>
  <c r="K1236" i="16"/>
  <c r="M1236" i="16"/>
  <c r="O1236" i="16"/>
  <c r="Q1236" i="16"/>
  <c r="V1236" i="16"/>
  <c r="G1238" i="16"/>
  <c r="M1238" i="16" s="1"/>
  <c r="I1238" i="16"/>
  <c r="K1238" i="16"/>
  <c r="O1238" i="16"/>
  <c r="Q1238" i="16"/>
  <c r="V1238" i="16"/>
  <c r="G1241" i="16"/>
  <c r="M1241" i="16" s="1"/>
  <c r="I1241" i="16"/>
  <c r="K1241" i="16"/>
  <c r="O1241" i="16"/>
  <c r="Q1241" i="16"/>
  <c r="V1241" i="16"/>
  <c r="G1244" i="16"/>
  <c r="I1244" i="16"/>
  <c r="K1244" i="16"/>
  <c r="M1244" i="16"/>
  <c r="O1244" i="16"/>
  <c r="Q1244" i="16"/>
  <c r="V1244" i="16"/>
  <c r="G1246" i="16"/>
  <c r="I1246" i="16"/>
  <c r="K1246" i="16"/>
  <c r="M1246" i="16"/>
  <c r="O1246" i="16"/>
  <c r="Q1246" i="16"/>
  <c r="V1246" i="16"/>
  <c r="G1248" i="16"/>
  <c r="I1248" i="16"/>
  <c r="K1248" i="16"/>
  <c r="O1248" i="16"/>
  <c r="Q1248" i="16"/>
  <c r="V1248" i="16"/>
  <c r="G1250" i="16"/>
  <c r="M1250" i="16" s="1"/>
  <c r="I1250" i="16"/>
  <c r="K1250" i="16"/>
  <c r="O1250" i="16"/>
  <c r="Q1250" i="16"/>
  <c r="V1250" i="16"/>
  <c r="G1253" i="16"/>
  <c r="I1253" i="16"/>
  <c r="K1253" i="16"/>
  <c r="M1253" i="16"/>
  <c r="O1253" i="16"/>
  <c r="Q1253" i="16"/>
  <c r="V1253" i="16"/>
  <c r="G1256" i="16"/>
  <c r="M1256" i="16" s="1"/>
  <c r="I1256" i="16"/>
  <c r="K1256" i="16"/>
  <c r="O1256" i="16"/>
  <c r="Q1256" i="16"/>
  <c r="V1256" i="16"/>
  <c r="G1260" i="16"/>
  <c r="I1260" i="16"/>
  <c r="K1260" i="16"/>
  <c r="M1260" i="16"/>
  <c r="O1260" i="16"/>
  <c r="Q1260" i="16"/>
  <c r="V1260" i="16"/>
  <c r="G1262" i="16"/>
  <c r="I1262" i="16"/>
  <c r="K1262" i="16"/>
  <c r="M1262" i="16"/>
  <c r="O1262" i="16"/>
  <c r="Q1262" i="16"/>
  <c r="V1262" i="16"/>
  <c r="G1264" i="16"/>
  <c r="M1264" i="16" s="1"/>
  <c r="I1264" i="16"/>
  <c r="K1264" i="16"/>
  <c r="O1264" i="16"/>
  <c r="Q1264" i="16"/>
  <c r="V1264" i="16"/>
  <c r="G1271" i="16"/>
  <c r="M1271" i="16" s="1"/>
  <c r="I1271" i="16"/>
  <c r="K1271" i="16"/>
  <c r="O1271" i="16"/>
  <c r="Q1271" i="16"/>
  <c r="V1271" i="16"/>
  <c r="G1273" i="16"/>
  <c r="M1273" i="16" s="1"/>
  <c r="I1273" i="16"/>
  <c r="K1273" i="16"/>
  <c r="O1273" i="16"/>
  <c r="Q1273" i="16"/>
  <c r="V1273" i="16"/>
  <c r="G1276" i="16"/>
  <c r="I1276" i="16"/>
  <c r="K1276" i="16"/>
  <c r="M1276" i="16"/>
  <c r="O1276" i="16"/>
  <c r="Q1276" i="16"/>
  <c r="V1276" i="16"/>
  <c r="G1279" i="16"/>
  <c r="I1279" i="16"/>
  <c r="K1279" i="16"/>
  <c r="O1279" i="16"/>
  <c r="Q1279" i="16"/>
  <c r="V1279" i="16"/>
  <c r="G1281" i="16"/>
  <c r="M1281" i="16" s="1"/>
  <c r="I1281" i="16"/>
  <c r="K1281" i="16"/>
  <c r="O1281" i="16"/>
  <c r="Q1281" i="16"/>
  <c r="V1281" i="16"/>
  <c r="G1283" i="16"/>
  <c r="M1283" i="16" s="1"/>
  <c r="I1283" i="16"/>
  <c r="K1283" i="16"/>
  <c r="O1283" i="16"/>
  <c r="Q1283" i="16"/>
  <c r="V1283" i="16"/>
  <c r="G1285" i="16"/>
  <c r="I1285" i="16"/>
  <c r="K1285" i="16"/>
  <c r="M1285" i="16"/>
  <c r="O1285" i="16"/>
  <c r="Q1285" i="16"/>
  <c r="V1285" i="16"/>
  <c r="G1288" i="16"/>
  <c r="I1288" i="16"/>
  <c r="K1288" i="16"/>
  <c r="M1288" i="16"/>
  <c r="O1288" i="16"/>
  <c r="Q1288" i="16"/>
  <c r="V1288" i="16"/>
  <c r="G1290" i="16"/>
  <c r="I1290" i="16"/>
  <c r="K1290" i="16"/>
  <c r="M1290" i="16"/>
  <c r="O1290" i="16"/>
  <c r="Q1290" i="16"/>
  <c r="V1290" i="16"/>
  <c r="G1292" i="16"/>
  <c r="I1292" i="16"/>
  <c r="K1292" i="16"/>
  <c r="M1292" i="16"/>
  <c r="O1292" i="16"/>
  <c r="Q1292" i="16"/>
  <c r="V1292" i="16"/>
  <c r="G1294" i="16"/>
  <c r="M1294" i="16" s="1"/>
  <c r="I1294" i="16"/>
  <c r="K1294" i="16"/>
  <c r="O1294" i="16"/>
  <c r="Q1294" i="16"/>
  <c r="V1294" i="16"/>
  <c r="G1297" i="16"/>
  <c r="I1297" i="16"/>
  <c r="K1297" i="16"/>
  <c r="M1297" i="16"/>
  <c r="O1297" i="16"/>
  <c r="Q1297" i="16"/>
  <c r="V1297" i="16"/>
  <c r="G1300" i="16"/>
  <c r="I1300" i="16"/>
  <c r="K1300" i="16"/>
  <c r="M1300" i="16"/>
  <c r="O1300" i="16"/>
  <c r="Q1300" i="16"/>
  <c r="V1300" i="16"/>
  <c r="G1303" i="16"/>
  <c r="I1303" i="16"/>
  <c r="K1303" i="16"/>
  <c r="O1303" i="16"/>
  <c r="Q1303" i="16"/>
  <c r="V1303" i="16"/>
  <c r="G1305" i="16"/>
  <c r="M1305" i="16" s="1"/>
  <c r="I1305" i="16"/>
  <c r="K1305" i="16"/>
  <c r="O1305" i="16"/>
  <c r="Q1305" i="16"/>
  <c r="V1305" i="16"/>
  <c r="G1307" i="16"/>
  <c r="M1307" i="16" s="1"/>
  <c r="I1307" i="16"/>
  <c r="K1307" i="16"/>
  <c r="O1307" i="16"/>
  <c r="Q1307" i="16"/>
  <c r="V1307" i="16"/>
  <c r="G1310" i="16"/>
  <c r="I1310" i="16"/>
  <c r="K1310" i="16"/>
  <c r="M1310" i="16"/>
  <c r="O1310" i="16"/>
  <c r="Q1310" i="16"/>
  <c r="V1310" i="16"/>
  <c r="G1313" i="16"/>
  <c r="I1313" i="16"/>
  <c r="K1313" i="16"/>
  <c r="M1313" i="16"/>
  <c r="O1313" i="16"/>
  <c r="Q1313" i="16"/>
  <c r="V1313" i="16"/>
  <c r="G1316" i="16"/>
  <c r="I1316" i="16"/>
  <c r="K1316" i="16"/>
  <c r="M1316" i="16"/>
  <c r="O1316" i="16"/>
  <c r="Q1316" i="16"/>
  <c r="V1316" i="16"/>
  <c r="G1319" i="16"/>
  <c r="I1319" i="16"/>
  <c r="K1319" i="16"/>
  <c r="M1319" i="16"/>
  <c r="O1319" i="16"/>
  <c r="Q1319" i="16"/>
  <c r="V1319" i="16"/>
  <c r="G1321" i="16"/>
  <c r="M1321" i="16" s="1"/>
  <c r="I1321" i="16"/>
  <c r="K1321" i="16"/>
  <c r="O1321" i="16"/>
  <c r="Q1321" i="16"/>
  <c r="V1321" i="16"/>
  <c r="G1323" i="16"/>
  <c r="M1323" i="16" s="1"/>
  <c r="I1323" i="16"/>
  <c r="K1323" i="16"/>
  <c r="O1323" i="16"/>
  <c r="Q1323" i="16"/>
  <c r="V1323" i="16"/>
  <c r="G1326" i="16"/>
  <c r="I1326" i="16"/>
  <c r="K1326" i="16"/>
  <c r="M1326" i="16"/>
  <c r="O1326" i="16"/>
  <c r="Q1326" i="16"/>
  <c r="V1326" i="16"/>
  <c r="G1329" i="16"/>
  <c r="I1329" i="16"/>
  <c r="K1329" i="16"/>
  <c r="O1329" i="16"/>
  <c r="Q1329" i="16"/>
  <c r="V1329" i="16"/>
  <c r="G1332" i="16"/>
  <c r="M1332" i="16" s="1"/>
  <c r="I1332" i="16"/>
  <c r="K1332" i="16"/>
  <c r="O1332" i="16"/>
  <c r="Q1332" i="16"/>
  <c r="V1332" i="16"/>
  <c r="G1335" i="16"/>
  <c r="M1335" i="16" s="1"/>
  <c r="I1335" i="16"/>
  <c r="K1335" i="16"/>
  <c r="O1335" i="16"/>
  <c r="Q1335" i="16"/>
  <c r="V1335" i="16"/>
  <c r="G1338" i="16"/>
  <c r="I1338" i="16"/>
  <c r="K1338" i="16"/>
  <c r="M1338" i="16"/>
  <c r="O1338" i="16"/>
  <c r="Q1338" i="16"/>
  <c r="V1338" i="16"/>
  <c r="G1341" i="16"/>
  <c r="I1341" i="16"/>
  <c r="K1341" i="16"/>
  <c r="M1341" i="16"/>
  <c r="O1341" i="16"/>
  <c r="Q1341" i="16"/>
  <c r="V1341" i="16"/>
  <c r="G1344" i="16"/>
  <c r="I1344" i="16"/>
  <c r="K1344" i="16"/>
  <c r="M1344" i="16"/>
  <c r="O1344" i="16"/>
  <c r="Q1344" i="16"/>
  <c r="V1344" i="16"/>
  <c r="G1347" i="16"/>
  <c r="I1347" i="16"/>
  <c r="K1347" i="16"/>
  <c r="M1347" i="16"/>
  <c r="O1347" i="16"/>
  <c r="Q1347" i="16"/>
  <c r="V1347" i="16"/>
  <c r="G1350" i="16"/>
  <c r="M1350" i="16" s="1"/>
  <c r="I1350" i="16"/>
  <c r="K1350" i="16"/>
  <c r="O1350" i="16"/>
  <c r="Q1350" i="16"/>
  <c r="V1350" i="16"/>
  <c r="G1353" i="16"/>
  <c r="I1353" i="16"/>
  <c r="K1353" i="16"/>
  <c r="M1353" i="16"/>
  <c r="O1353" i="16"/>
  <c r="Q1353" i="16"/>
  <c r="V1353" i="16"/>
  <c r="G1356" i="16"/>
  <c r="I1356" i="16"/>
  <c r="K1356" i="16"/>
  <c r="M1356" i="16"/>
  <c r="O1356" i="16"/>
  <c r="Q1356" i="16"/>
  <c r="V1356" i="16"/>
  <c r="G1359" i="16"/>
  <c r="I1359" i="16"/>
  <c r="K1359" i="16"/>
  <c r="O1359" i="16"/>
  <c r="Q1359" i="16"/>
  <c r="V1359" i="16"/>
  <c r="G1362" i="16"/>
  <c r="M1362" i="16" s="1"/>
  <c r="I1362" i="16"/>
  <c r="K1362" i="16"/>
  <c r="O1362" i="16"/>
  <c r="Q1362" i="16"/>
  <c r="V1362" i="16"/>
  <c r="G1365" i="16"/>
  <c r="I1365" i="16"/>
  <c r="K1365" i="16"/>
  <c r="M1365" i="16"/>
  <c r="O1365" i="16"/>
  <c r="Q1365" i="16"/>
  <c r="V1365" i="16"/>
  <c r="G1367" i="16"/>
  <c r="M1367" i="16" s="1"/>
  <c r="I1367" i="16"/>
  <c r="K1367" i="16"/>
  <c r="O1367" i="16"/>
  <c r="Q1367" i="16"/>
  <c r="V1367" i="16"/>
  <c r="G1369" i="16"/>
  <c r="I1369" i="16"/>
  <c r="K1369" i="16"/>
  <c r="M1369" i="16"/>
  <c r="O1369" i="16"/>
  <c r="Q1369" i="16"/>
  <c r="V1369" i="16"/>
  <c r="G1371" i="16"/>
  <c r="I1371" i="16"/>
  <c r="K1371" i="16"/>
  <c r="M1371" i="16"/>
  <c r="O1371" i="16"/>
  <c r="Q1371" i="16"/>
  <c r="V1371" i="16"/>
  <c r="G1373" i="16"/>
  <c r="M1373" i="16" s="1"/>
  <c r="I1373" i="16"/>
  <c r="K1373" i="16"/>
  <c r="O1373" i="16"/>
  <c r="Q1373" i="16"/>
  <c r="V1373" i="16"/>
  <c r="G1376" i="16"/>
  <c r="M1376" i="16" s="1"/>
  <c r="I1376" i="16"/>
  <c r="K1376" i="16"/>
  <c r="O1376" i="16"/>
  <c r="Q1376" i="16"/>
  <c r="V1376" i="16"/>
  <c r="G1378" i="16"/>
  <c r="I1378" i="16"/>
  <c r="K1378" i="16"/>
  <c r="M1378" i="16"/>
  <c r="O1378" i="16"/>
  <c r="Q1378" i="16"/>
  <c r="V1378" i="16"/>
  <c r="G1381" i="16"/>
  <c r="I1381" i="16"/>
  <c r="K1381" i="16"/>
  <c r="M1381" i="16"/>
  <c r="O1381" i="16"/>
  <c r="Q1381" i="16"/>
  <c r="V1381" i="16"/>
  <c r="G1383" i="16"/>
  <c r="M1383" i="16" s="1"/>
  <c r="I1383" i="16"/>
  <c r="K1383" i="16"/>
  <c r="O1383" i="16"/>
  <c r="Q1383" i="16"/>
  <c r="V1383" i="16"/>
  <c r="G1385" i="16"/>
  <c r="M1385" i="16" s="1"/>
  <c r="I1385" i="16"/>
  <c r="K1385" i="16"/>
  <c r="O1385" i="16"/>
  <c r="Q1385" i="16"/>
  <c r="V1385" i="16"/>
  <c r="G1387" i="16"/>
  <c r="I1387" i="16"/>
  <c r="K1387" i="16"/>
  <c r="M1387" i="16"/>
  <c r="O1387" i="16"/>
  <c r="Q1387" i="16"/>
  <c r="V1387" i="16"/>
  <c r="G1396" i="16"/>
  <c r="M1396" i="16" s="1"/>
  <c r="I1396" i="16"/>
  <c r="K1396" i="16"/>
  <c r="O1396" i="16"/>
  <c r="Q1396" i="16"/>
  <c r="V1396" i="16"/>
  <c r="G1398" i="16"/>
  <c r="I1398" i="16"/>
  <c r="K1398" i="16"/>
  <c r="M1398" i="16"/>
  <c r="O1398" i="16"/>
  <c r="Q1398" i="16"/>
  <c r="V1398" i="16"/>
  <c r="G1405" i="16"/>
  <c r="I1405" i="16"/>
  <c r="K1405" i="16"/>
  <c r="M1405" i="16"/>
  <c r="O1405" i="16"/>
  <c r="Q1405" i="16"/>
  <c r="V1405" i="16"/>
  <c r="G1409" i="16"/>
  <c r="I1409" i="16"/>
  <c r="K1409" i="16"/>
  <c r="M1409" i="16"/>
  <c r="O1409" i="16"/>
  <c r="Q1409" i="16"/>
  <c r="V1409" i="16"/>
  <c r="G1411" i="16"/>
  <c r="M1411" i="16" s="1"/>
  <c r="I1411" i="16"/>
  <c r="K1411" i="16"/>
  <c r="O1411" i="16"/>
  <c r="Q1411" i="16"/>
  <c r="V1411" i="16"/>
  <c r="G1413" i="16"/>
  <c r="M1413" i="16" s="1"/>
  <c r="I1413" i="16"/>
  <c r="K1413" i="16"/>
  <c r="O1413" i="16"/>
  <c r="Q1413" i="16"/>
  <c r="V1413" i="16"/>
  <c r="G1415" i="16"/>
  <c r="I1415" i="16"/>
  <c r="K1415" i="16"/>
  <c r="M1415" i="16"/>
  <c r="O1415" i="16"/>
  <c r="Q1415" i="16"/>
  <c r="V1415" i="16"/>
  <c r="G1417" i="16"/>
  <c r="I1417" i="16"/>
  <c r="K1417" i="16"/>
  <c r="O1417" i="16"/>
  <c r="Q1417" i="16"/>
  <c r="V1417" i="16"/>
  <c r="G1419" i="16"/>
  <c r="M1419" i="16" s="1"/>
  <c r="I1419" i="16"/>
  <c r="K1419" i="16"/>
  <c r="O1419" i="16"/>
  <c r="Q1419" i="16"/>
  <c r="V1419" i="16"/>
  <c r="G1421" i="16"/>
  <c r="M1421" i="16" s="1"/>
  <c r="I1421" i="16"/>
  <c r="K1421" i="16"/>
  <c r="O1421" i="16"/>
  <c r="Q1421" i="16"/>
  <c r="V1421" i="16"/>
  <c r="G1423" i="16"/>
  <c r="I1423" i="16"/>
  <c r="K1423" i="16"/>
  <c r="M1423" i="16"/>
  <c r="O1423" i="16"/>
  <c r="Q1423" i="16"/>
  <c r="V1423" i="16"/>
  <c r="G1425" i="16"/>
  <c r="I1425" i="16"/>
  <c r="K1425" i="16"/>
  <c r="M1425" i="16"/>
  <c r="O1425" i="16"/>
  <c r="Q1425" i="16"/>
  <c r="V1425" i="16"/>
  <c r="G1427" i="16"/>
  <c r="M1427" i="16" s="1"/>
  <c r="I1427" i="16"/>
  <c r="K1427" i="16"/>
  <c r="O1427" i="16"/>
  <c r="Q1427" i="16"/>
  <c r="V1427" i="16"/>
  <c r="G1429" i="16"/>
  <c r="I1429" i="16"/>
  <c r="K1429" i="16"/>
  <c r="M1429" i="16"/>
  <c r="O1429" i="16"/>
  <c r="Q1429" i="16"/>
  <c r="V1429" i="16"/>
  <c r="G1431" i="16"/>
  <c r="M1431" i="16" s="1"/>
  <c r="I1431" i="16"/>
  <c r="K1431" i="16"/>
  <c r="O1431" i="16"/>
  <c r="Q1431" i="16"/>
  <c r="V1431" i="16"/>
  <c r="G1433" i="16"/>
  <c r="I1433" i="16"/>
  <c r="K1433" i="16"/>
  <c r="M1433" i="16"/>
  <c r="O1433" i="16"/>
  <c r="Q1433" i="16"/>
  <c r="V1433" i="16"/>
  <c r="G1469" i="16"/>
  <c r="M1469" i="16" s="1"/>
  <c r="I1469" i="16"/>
  <c r="K1469" i="16"/>
  <c r="O1469" i="16"/>
  <c r="Q1469" i="16"/>
  <c r="V1469" i="16"/>
  <c r="G1471" i="16"/>
  <c r="G1432" i="16" s="1"/>
  <c r="I1471" i="16"/>
  <c r="K1471" i="16"/>
  <c r="O1471" i="16"/>
  <c r="Q1471" i="16"/>
  <c r="V1471" i="16"/>
  <c r="G1474" i="16"/>
  <c r="M1474" i="16" s="1"/>
  <c r="I1474" i="16"/>
  <c r="K1474" i="16"/>
  <c r="O1474" i="16"/>
  <c r="Q1474" i="16"/>
  <c r="V1474" i="16"/>
  <c r="G1527" i="16"/>
  <c r="I1527" i="16"/>
  <c r="K1527" i="16"/>
  <c r="M1527" i="16"/>
  <c r="O1527" i="16"/>
  <c r="Q1527" i="16"/>
  <c r="V1527" i="16"/>
  <c r="G1529" i="16"/>
  <c r="M1529" i="16" s="1"/>
  <c r="I1529" i="16"/>
  <c r="K1529" i="16"/>
  <c r="O1529" i="16"/>
  <c r="Q1529" i="16"/>
  <c r="V1529" i="16"/>
  <c r="G1531" i="16"/>
  <c r="I1531" i="16"/>
  <c r="K1531" i="16"/>
  <c r="M1531" i="16"/>
  <c r="O1531" i="16"/>
  <c r="Q1531" i="16"/>
  <c r="V1531" i="16"/>
  <c r="G1534" i="16"/>
  <c r="I1534" i="16"/>
  <c r="K1534" i="16"/>
  <c r="M1534" i="16"/>
  <c r="O1534" i="16"/>
  <c r="Q1534" i="16"/>
  <c r="V1534" i="16"/>
  <c r="G1589" i="16"/>
  <c r="M1589" i="16" s="1"/>
  <c r="I1589" i="16"/>
  <c r="K1589" i="16"/>
  <c r="O1589" i="16"/>
  <c r="Q1589" i="16"/>
  <c r="V1589" i="16"/>
  <c r="G1591" i="16"/>
  <c r="M1591" i="16" s="1"/>
  <c r="I1591" i="16"/>
  <c r="K1591" i="16"/>
  <c r="O1591" i="16"/>
  <c r="Q1591" i="16"/>
  <c r="V1591" i="16"/>
  <c r="G1593" i="16"/>
  <c r="I1593" i="16"/>
  <c r="K1593" i="16"/>
  <c r="M1593" i="16"/>
  <c r="O1593" i="16"/>
  <c r="Q1593" i="16"/>
  <c r="V1593" i="16"/>
  <c r="G1596" i="16"/>
  <c r="I1596" i="16"/>
  <c r="K1596" i="16"/>
  <c r="O1596" i="16"/>
  <c r="Q1596" i="16"/>
  <c r="V1596" i="16"/>
  <c r="G1599" i="16"/>
  <c r="M1599" i="16" s="1"/>
  <c r="I1599" i="16"/>
  <c r="K1599" i="16"/>
  <c r="O1599" i="16"/>
  <c r="Q1599" i="16"/>
  <c r="V1599" i="16"/>
  <c r="G1601" i="16"/>
  <c r="M1601" i="16" s="1"/>
  <c r="I1601" i="16"/>
  <c r="K1601" i="16"/>
  <c r="O1601" i="16"/>
  <c r="Q1601" i="16"/>
  <c r="V1601" i="16"/>
  <c r="G1603" i="16"/>
  <c r="I1603" i="16"/>
  <c r="K1603" i="16"/>
  <c r="M1603" i="16"/>
  <c r="O1603" i="16"/>
  <c r="Q1603" i="16"/>
  <c r="V1603" i="16"/>
  <c r="G1606" i="16"/>
  <c r="G1605" i="16" s="1"/>
  <c r="I1606" i="16"/>
  <c r="I1605" i="16" s="1"/>
  <c r="K1606" i="16"/>
  <c r="K1605" i="16" s="1"/>
  <c r="M1606" i="16"/>
  <c r="M1605" i="16" s="1"/>
  <c r="O1606" i="16"/>
  <c r="O1605" i="16" s="1"/>
  <c r="Q1606" i="16"/>
  <c r="Q1605" i="16" s="1"/>
  <c r="V1606" i="16"/>
  <c r="V1605" i="16" s="1"/>
  <c r="G1609" i="16"/>
  <c r="I1609" i="16"/>
  <c r="K1609" i="16"/>
  <c r="M1609" i="16"/>
  <c r="O1609" i="16"/>
  <c r="Q1609" i="16"/>
  <c r="V1609" i="16"/>
  <c r="G1610" i="16"/>
  <c r="M1610" i="16" s="1"/>
  <c r="I1610" i="16"/>
  <c r="K1610" i="16"/>
  <c r="O1610" i="16"/>
  <c r="Q1610" i="16"/>
  <c r="V1610" i="16"/>
  <c r="AE1612" i="16"/>
  <c r="BA878" i="15"/>
  <c r="BA245" i="15"/>
  <c r="BA242" i="15"/>
  <c r="BA212" i="15"/>
  <c r="BA209" i="15"/>
  <c r="BA163" i="15"/>
  <c r="BA160" i="15"/>
  <c r="BA113" i="15"/>
  <c r="BA110" i="15"/>
  <c r="G9" i="15"/>
  <c r="I9" i="15"/>
  <c r="K9" i="15"/>
  <c r="M9" i="15"/>
  <c r="O9" i="15"/>
  <c r="Q9" i="15"/>
  <c r="V9" i="15"/>
  <c r="G10" i="15"/>
  <c r="M10" i="15" s="1"/>
  <c r="I10" i="15"/>
  <c r="K10" i="15"/>
  <c r="O10" i="15"/>
  <c r="Q10" i="15"/>
  <c r="V10" i="15"/>
  <c r="G12" i="15"/>
  <c r="I12" i="15"/>
  <c r="K12" i="15"/>
  <c r="M12" i="15"/>
  <c r="O12" i="15"/>
  <c r="Q12" i="15"/>
  <c r="V12" i="15"/>
  <c r="G14" i="15"/>
  <c r="I14" i="15"/>
  <c r="K14" i="15"/>
  <c r="M14" i="15"/>
  <c r="O14" i="15"/>
  <c r="Q14" i="15"/>
  <c r="V14" i="15"/>
  <c r="G15" i="15"/>
  <c r="I15" i="15"/>
  <c r="K15" i="15"/>
  <c r="M15" i="15"/>
  <c r="O15" i="15"/>
  <c r="Q15" i="15"/>
  <c r="V15" i="15"/>
  <c r="G16" i="15"/>
  <c r="I16" i="15"/>
  <c r="K16" i="15"/>
  <c r="M16" i="15"/>
  <c r="O16" i="15"/>
  <c r="Q16" i="15"/>
  <c r="V16" i="15"/>
  <c r="G17" i="15"/>
  <c r="M17" i="15" s="1"/>
  <c r="I17" i="15"/>
  <c r="K17" i="15"/>
  <c r="O17" i="15"/>
  <c r="Q17" i="15"/>
  <c r="V17" i="15"/>
  <c r="G18" i="15"/>
  <c r="I18" i="15"/>
  <c r="K18" i="15"/>
  <c r="M18" i="15"/>
  <c r="O18" i="15"/>
  <c r="Q18" i="15"/>
  <c r="V18" i="15"/>
  <c r="G20" i="15"/>
  <c r="I20" i="15"/>
  <c r="K20" i="15"/>
  <c r="M20" i="15"/>
  <c r="O20" i="15"/>
  <c r="Q20" i="15"/>
  <c r="V20" i="15"/>
  <c r="G22" i="15"/>
  <c r="I22" i="15"/>
  <c r="K22" i="15"/>
  <c r="M22" i="15"/>
  <c r="O22" i="15"/>
  <c r="Q22" i="15"/>
  <c r="V22" i="15"/>
  <c r="G23" i="15"/>
  <c r="M23" i="15" s="1"/>
  <c r="I23" i="15"/>
  <c r="K23" i="15"/>
  <c r="O23" i="15"/>
  <c r="Q23" i="15"/>
  <c r="V23" i="15"/>
  <c r="G25" i="15"/>
  <c r="I25" i="15"/>
  <c r="K25" i="15"/>
  <c r="M25" i="15"/>
  <c r="O25" i="15"/>
  <c r="Q25" i="15"/>
  <c r="V25" i="15"/>
  <c r="G27" i="15"/>
  <c r="M27" i="15" s="1"/>
  <c r="I27" i="15"/>
  <c r="K27" i="15"/>
  <c r="O27" i="15"/>
  <c r="Q27" i="15"/>
  <c r="V27" i="15"/>
  <c r="G28" i="15"/>
  <c r="I28" i="15"/>
  <c r="K28" i="15"/>
  <c r="M28" i="15"/>
  <c r="O28" i="15"/>
  <c r="Q28" i="15"/>
  <c r="V28" i="15"/>
  <c r="G29" i="15"/>
  <c r="I29" i="15"/>
  <c r="K29" i="15"/>
  <c r="M29" i="15"/>
  <c r="O29" i="15"/>
  <c r="Q29" i="15"/>
  <c r="V29" i="15"/>
  <c r="G30" i="15"/>
  <c r="I30" i="15"/>
  <c r="K30" i="15"/>
  <c r="M30" i="15"/>
  <c r="O30" i="15"/>
  <c r="Q30" i="15"/>
  <c r="V30" i="15"/>
  <c r="G31" i="15"/>
  <c r="I31" i="15"/>
  <c r="K31" i="15"/>
  <c r="M31" i="15"/>
  <c r="O31" i="15"/>
  <c r="Q31" i="15"/>
  <c r="V31" i="15"/>
  <c r="G33" i="15"/>
  <c r="M33" i="15" s="1"/>
  <c r="I33" i="15"/>
  <c r="K33" i="15"/>
  <c r="O33" i="15"/>
  <c r="Q33" i="15"/>
  <c r="V33" i="15"/>
  <c r="G35" i="15"/>
  <c r="I35" i="15"/>
  <c r="K35" i="15"/>
  <c r="M35" i="15"/>
  <c r="O35" i="15"/>
  <c r="Q35" i="15"/>
  <c r="V35" i="15"/>
  <c r="G36" i="15"/>
  <c r="I36" i="15"/>
  <c r="K36" i="15"/>
  <c r="O36" i="15"/>
  <c r="Q36" i="15"/>
  <c r="V36" i="15"/>
  <c r="G38" i="15"/>
  <c r="I38" i="15"/>
  <c r="K38" i="15"/>
  <c r="M38" i="15"/>
  <c r="O38" i="15"/>
  <c r="Q38" i="15"/>
  <c r="V38" i="15"/>
  <c r="G40" i="15"/>
  <c r="M40" i="15" s="1"/>
  <c r="I40" i="15"/>
  <c r="K40" i="15"/>
  <c r="O40" i="15"/>
  <c r="Q40" i="15"/>
  <c r="V40" i="15"/>
  <c r="G41" i="15"/>
  <c r="I41" i="15"/>
  <c r="K41" i="15"/>
  <c r="M41" i="15"/>
  <c r="O41" i="15"/>
  <c r="Q41" i="15"/>
  <c r="V41" i="15"/>
  <c r="G42" i="15"/>
  <c r="M42" i="15" s="1"/>
  <c r="I42" i="15"/>
  <c r="K42" i="15"/>
  <c r="O42" i="15"/>
  <c r="Q42" i="15"/>
  <c r="V42" i="15"/>
  <c r="G43" i="15"/>
  <c r="I43" i="15"/>
  <c r="K43" i="15"/>
  <c r="M43" i="15"/>
  <c r="O43" i="15"/>
  <c r="Q43" i="15"/>
  <c r="V43" i="15"/>
  <c r="G44" i="15"/>
  <c r="I44" i="15"/>
  <c r="K44" i="15"/>
  <c r="M44" i="15"/>
  <c r="O44" i="15"/>
  <c r="Q44" i="15"/>
  <c r="V44" i="15"/>
  <c r="G46" i="15"/>
  <c r="I46" i="15"/>
  <c r="K46" i="15"/>
  <c r="M46" i="15"/>
  <c r="O46" i="15"/>
  <c r="Q46" i="15"/>
  <c r="V46" i="15"/>
  <c r="G48" i="15"/>
  <c r="M48" i="15" s="1"/>
  <c r="I48" i="15"/>
  <c r="K48" i="15"/>
  <c r="O48" i="15"/>
  <c r="Q48" i="15"/>
  <c r="V48" i="15"/>
  <c r="G50" i="15"/>
  <c r="M50" i="15" s="1"/>
  <c r="I50" i="15"/>
  <c r="K50" i="15"/>
  <c r="O50" i="15"/>
  <c r="Q50" i="15"/>
  <c r="V50" i="15"/>
  <c r="G51" i="15"/>
  <c r="I51" i="15"/>
  <c r="K51" i="15"/>
  <c r="M51" i="15"/>
  <c r="O51" i="15"/>
  <c r="Q51" i="15"/>
  <c r="V51" i="15"/>
  <c r="G52" i="15"/>
  <c r="M52" i="15" s="1"/>
  <c r="I52" i="15"/>
  <c r="K52" i="15"/>
  <c r="O52" i="15"/>
  <c r="Q52" i="15"/>
  <c r="V52" i="15"/>
  <c r="G53" i="15"/>
  <c r="I53" i="15"/>
  <c r="K53" i="15"/>
  <c r="M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I59" i="15"/>
  <c r="K59" i="15"/>
  <c r="M59" i="15"/>
  <c r="O59" i="15"/>
  <c r="Q59" i="15"/>
  <c r="V59" i="15"/>
  <c r="G60" i="15"/>
  <c r="I60" i="15"/>
  <c r="K60" i="15"/>
  <c r="M60" i="15"/>
  <c r="O60" i="15"/>
  <c r="Q60" i="15"/>
  <c r="V60" i="15"/>
  <c r="G61" i="15"/>
  <c r="I61" i="15"/>
  <c r="K61" i="15"/>
  <c r="M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8" i="15"/>
  <c r="I68" i="15"/>
  <c r="K68" i="15"/>
  <c r="M68" i="15"/>
  <c r="O68" i="15"/>
  <c r="Q68" i="15"/>
  <c r="V68" i="15"/>
  <c r="G71" i="15"/>
  <c r="I71" i="15"/>
  <c r="K71" i="15"/>
  <c r="M71" i="15"/>
  <c r="O71" i="15"/>
  <c r="Q71" i="15"/>
  <c r="V71" i="15"/>
  <c r="G74" i="15"/>
  <c r="I74" i="15"/>
  <c r="K74" i="15"/>
  <c r="M74" i="15"/>
  <c r="O74" i="15"/>
  <c r="Q74" i="15"/>
  <c r="V74" i="15"/>
  <c r="G77" i="15"/>
  <c r="M77" i="15" s="1"/>
  <c r="I77" i="15"/>
  <c r="K77" i="15"/>
  <c r="O77" i="15"/>
  <c r="Q77" i="15"/>
  <c r="V77" i="15"/>
  <c r="G80" i="15"/>
  <c r="I80" i="15"/>
  <c r="K80" i="15"/>
  <c r="M80" i="15"/>
  <c r="O80" i="15"/>
  <c r="Q80" i="15"/>
  <c r="V80" i="15"/>
  <c r="G83" i="15"/>
  <c r="M83" i="15" s="1"/>
  <c r="I83" i="15"/>
  <c r="K83" i="15"/>
  <c r="O83" i="15"/>
  <c r="Q83" i="15"/>
  <c r="V83" i="15"/>
  <c r="G86" i="15"/>
  <c r="I86" i="15"/>
  <c r="K86" i="15"/>
  <c r="M86" i="15"/>
  <c r="O86" i="15"/>
  <c r="Q86" i="15"/>
  <c r="V86" i="15"/>
  <c r="G89" i="15"/>
  <c r="I89" i="15"/>
  <c r="K89" i="15"/>
  <c r="M89" i="15"/>
  <c r="O89" i="15"/>
  <c r="Q89" i="15"/>
  <c r="V89" i="15"/>
  <c r="G92" i="15"/>
  <c r="I92" i="15"/>
  <c r="K92" i="15"/>
  <c r="M92" i="15"/>
  <c r="O92" i="15"/>
  <c r="Q92" i="15"/>
  <c r="V92" i="15"/>
  <c r="G93" i="15"/>
  <c r="M93" i="15" s="1"/>
  <c r="I93" i="15"/>
  <c r="K93" i="15"/>
  <c r="O93" i="15"/>
  <c r="Q93" i="15"/>
  <c r="V93" i="15"/>
  <c r="G94" i="15"/>
  <c r="M94" i="15" s="1"/>
  <c r="I94" i="15"/>
  <c r="K94" i="15"/>
  <c r="O94" i="15"/>
  <c r="Q94" i="15"/>
  <c r="V94" i="15"/>
  <c r="G95" i="15"/>
  <c r="M95" i="15" s="1"/>
  <c r="I95" i="15"/>
  <c r="K95" i="15"/>
  <c r="O95" i="15"/>
  <c r="Q95" i="15"/>
  <c r="V95" i="15"/>
  <c r="G97" i="15"/>
  <c r="I97" i="15"/>
  <c r="K97" i="15"/>
  <c r="M97" i="15"/>
  <c r="O97" i="15"/>
  <c r="Q97" i="15"/>
  <c r="V97" i="15"/>
  <c r="G99" i="15"/>
  <c r="I99" i="15"/>
  <c r="K99" i="15"/>
  <c r="M99" i="15"/>
  <c r="O99" i="15"/>
  <c r="Q99" i="15"/>
  <c r="V99" i="15"/>
  <c r="G101" i="15"/>
  <c r="I101" i="15"/>
  <c r="K101" i="15"/>
  <c r="M101" i="15"/>
  <c r="O101" i="15"/>
  <c r="Q101" i="15"/>
  <c r="V101" i="15"/>
  <c r="G102" i="15"/>
  <c r="M102" i="15" s="1"/>
  <c r="I102" i="15"/>
  <c r="K102" i="15"/>
  <c r="O102" i="15"/>
  <c r="Q102" i="15"/>
  <c r="V102" i="15"/>
  <c r="G104" i="15"/>
  <c r="I104" i="15"/>
  <c r="K104" i="15"/>
  <c r="M104" i="15"/>
  <c r="O104" i="15"/>
  <c r="Q104" i="15"/>
  <c r="V104" i="15"/>
  <c r="G106" i="15"/>
  <c r="M106" i="15" s="1"/>
  <c r="I106" i="15"/>
  <c r="K106" i="15"/>
  <c r="O106" i="15"/>
  <c r="Q106" i="15"/>
  <c r="V106" i="15"/>
  <c r="G109" i="15"/>
  <c r="I109" i="15"/>
  <c r="K109" i="15"/>
  <c r="M109" i="15"/>
  <c r="O109" i="15"/>
  <c r="Q109" i="15"/>
  <c r="V109" i="15"/>
  <c r="G112" i="15"/>
  <c r="G108" i="15" s="1"/>
  <c r="I112" i="15"/>
  <c r="I108" i="15" s="1"/>
  <c r="K112" i="15"/>
  <c r="M112" i="15"/>
  <c r="O112" i="15"/>
  <c r="Q112" i="15"/>
  <c r="V112" i="15"/>
  <c r="G116" i="15"/>
  <c r="M116" i="15" s="1"/>
  <c r="I116" i="15"/>
  <c r="K116" i="15"/>
  <c r="O116" i="15"/>
  <c r="Q116" i="15"/>
  <c r="V116" i="15"/>
  <c r="G119" i="15"/>
  <c r="M119" i="15" s="1"/>
  <c r="I119" i="15"/>
  <c r="K119" i="15"/>
  <c r="O119" i="15"/>
  <c r="Q119" i="15"/>
  <c r="V119" i="15"/>
  <c r="G122" i="15"/>
  <c r="I122" i="15"/>
  <c r="K122" i="15"/>
  <c r="M122" i="15"/>
  <c r="O122" i="15"/>
  <c r="Q122" i="15"/>
  <c r="V122" i="15"/>
  <c r="G125" i="15"/>
  <c r="I125" i="15"/>
  <c r="K125" i="15"/>
  <c r="M125" i="15"/>
  <c r="O125" i="15"/>
  <c r="Q125" i="15"/>
  <c r="V125" i="15"/>
  <c r="G128" i="15"/>
  <c r="I128" i="15"/>
  <c r="K128" i="15"/>
  <c r="M128" i="15"/>
  <c r="O128" i="15"/>
  <c r="Q128" i="15"/>
  <c r="V128" i="15"/>
  <c r="G131" i="15"/>
  <c r="M131" i="15" s="1"/>
  <c r="I131" i="15"/>
  <c r="K131" i="15"/>
  <c r="O131" i="15"/>
  <c r="Q131" i="15"/>
  <c r="V131" i="15"/>
  <c r="G134" i="15"/>
  <c r="I134" i="15"/>
  <c r="K134" i="15"/>
  <c r="M134" i="15"/>
  <c r="O134" i="15"/>
  <c r="Q134" i="15"/>
  <c r="V134" i="15"/>
  <c r="G137" i="15"/>
  <c r="M137" i="15" s="1"/>
  <c r="I137" i="15"/>
  <c r="K137" i="15"/>
  <c r="O137" i="15"/>
  <c r="Q137" i="15"/>
  <c r="V137" i="15"/>
  <c r="G140" i="15"/>
  <c r="I140" i="15"/>
  <c r="K140" i="15"/>
  <c r="M140" i="15"/>
  <c r="O140" i="15"/>
  <c r="Q140" i="15"/>
  <c r="V140" i="15"/>
  <c r="G143" i="15"/>
  <c r="I143" i="15"/>
  <c r="K143" i="15"/>
  <c r="M143" i="15"/>
  <c r="O143" i="15"/>
  <c r="Q143" i="15"/>
  <c r="V143" i="15"/>
  <c r="G144" i="15"/>
  <c r="I144" i="15"/>
  <c r="K144" i="15"/>
  <c r="M144" i="15"/>
  <c r="O144" i="15"/>
  <c r="Q144" i="15"/>
  <c r="V144" i="15"/>
  <c r="G145" i="15"/>
  <c r="M145" i="15" s="1"/>
  <c r="I145" i="15"/>
  <c r="K145" i="15"/>
  <c r="O145" i="15"/>
  <c r="Q145" i="15"/>
  <c r="V145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I150" i="15"/>
  <c r="K150" i="15"/>
  <c r="M150" i="15"/>
  <c r="O150" i="15"/>
  <c r="Q150" i="15"/>
  <c r="V150" i="15"/>
  <c r="G152" i="15"/>
  <c r="I152" i="15"/>
  <c r="K152" i="15"/>
  <c r="M152" i="15"/>
  <c r="O152" i="15"/>
  <c r="Q152" i="15"/>
  <c r="V152" i="15"/>
  <c r="G154" i="15"/>
  <c r="I154" i="15"/>
  <c r="K154" i="15"/>
  <c r="M154" i="15"/>
  <c r="O154" i="15"/>
  <c r="Q154" i="15"/>
  <c r="V154" i="15"/>
  <c r="G156" i="15"/>
  <c r="M156" i="15" s="1"/>
  <c r="I156" i="15"/>
  <c r="K156" i="15"/>
  <c r="O156" i="15"/>
  <c r="Q156" i="15"/>
  <c r="V156" i="15"/>
  <c r="G159" i="15"/>
  <c r="M159" i="15" s="1"/>
  <c r="I159" i="15"/>
  <c r="K159" i="15"/>
  <c r="O159" i="15"/>
  <c r="Q159" i="15"/>
  <c r="V159" i="15"/>
  <c r="G162" i="15"/>
  <c r="I162" i="15"/>
  <c r="I158" i="15" s="1"/>
  <c r="K162" i="15"/>
  <c r="K158" i="15" s="1"/>
  <c r="M162" i="15"/>
  <c r="O162" i="15"/>
  <c r="Q162" i="15"/>
  <c r="V162" i="15"/>
  <c r="G166" i="15"/>
  <c r="I166" i="15"/>
  <c r="K166" i="15"/>
  <c r="M166" i="15"/>
  <c r="O166" i="15"/>
  <c r="Q166" i="15"/>
  <c r="V166" i="15"/>
  <c r="G169" i="15"/>
  <c r="M169" i="15" s="1"/>
  <c r="I169" i="15"/>
  <c r="K169" i="15"/>
  <c r="O169" i="15"/>
  <c r="Q169" i="15"/>
  <c r="V169" i="15"/>
  <c r="G172" i="15"/>
  <c r="M172" i="15" s="1"/>
  <c r="I172" i="15"/>
  <c r="K172" i="15"/>
  <c r="O172" i="15"/>
  <c r="Q172" i="15"/>
  <c r="V172" i="15"/>
  <c r="G175" i="15"/>
  <c r="M175" i="15" s="1"/>
  <c r="I175" i="15"/>
  <c r="K175" i="15"/>
  <c r="O175" i="15"/>
  <c r="Q175" i="15"/>
  <c r="V175" i="15"/>
  <c r="G178" i="15"/>
  <c r="I178" i="15"/>
  <c r="K178" i="15"/>
  <c r="M178" i="15"/>
  <c r="O178" i="15"/>
  <c r="Q178" i="15"/>
  <c r="V178" i="15"/>
  <c r="G181" i="15"/>
  <c r="I181" i="15"/>
  <c r="K181" i="15"/>
  <c r="M181" i="15"/>
  <c r="O181" i="15"/>
  <c r="Q181" i="15"/>
  <c r="V181" i="15"/>
  <c r="G184" i="15"/>
  <c r="I184" i="15"/>
  <c r="K184" i="15"/>
  <c r="M184" i="15"/>
  <c r="O184" i="15"/>
  <c r="Q184" i="15"/>
  <c r="V184" i="15"/>
  <c r="G187" i="15"/>
  <c r="M187" i="15" s="1"/>
  <c r="I187" i="15"/>
  <c r="K187" i="15"/>
  <c r="O187" i="15"/>
  <c r="Q187" i="15"/>
  <c r="V187" i="15"/>
  <c r="G190" i="15"/>
  <c r="I190" i="15"/>
  <c r="K190" i="15"/>
  <c r="M190" i="15"/>
  <c r="O190" i="15"/>
  <c r="Q190" i="15"/>
  <c r="V190" i="15"/>
  <c r="G193" i="15"/>
  <c r="M193" i="15" s="1"/>
  <c r="I193" i="15"/>
  <c r="K193" i="15"/>
  <c r="O193" i="15"/>
  <c r="Q193" i="15"/>
  <c r="V193" i="15"/>
  <c r="G194" i="15"/>
  <c r="I194" i="15"/>
  <c r="K194" i="15"/>
  <c r="M194" i="15"/>
  <c r="O194" i="15"/>
  <c r="Q194" i="15"/>
  <c r="V194" i="15"/>
  <c r="G195" i="15"/>
  <c r="I195" i="15"/>
  <c r="K195" i="15"/>
  <c r="M195" i="15"/>
  <c r="O195" i="15"/>
  <c r="Q195" i="15"/>
  <c r="V195" i="15"/>
  <c r="G197" i="15"/>
  <c r="I197" i="15"/>
  <c r="K197" i="15"/>
  <c r="M197" i="15"/>
  <c r="O197" i="15"/>
  <c r="Q197" i="15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I205" i="15"/>
  <c r="K205" i="15"/>
  <c r="M205" i="15"/>
  <c r="O205" i="15"/>
  <c r="Q205" i="15"/>
  <c r="V205" i="15"/>
  <c r="G208" i="15"/>
  <c r="I208" i="15"/>
  <c r="K208" i="15"/>
  <c r="M208" i="15"/>
  <c r="O208" i="15"/>
  <c r="Q208" i="15"/>
  <c r="V208" i="15"/>
  <c r="G211" i="15"/>
  <c r="M211" i="15" s="1"/>
  <c r="M207" i="15" s="1"/>
  <c r="I211" i="15"/>
  <c r="K211" i="15"/>
  <c r="O211" i="15"/>
  <c r="Q211" i="15"/>
  <c r="V211" i="15"/>
  <c r="G215" i="15"/>
  <c r="M215" i="15" s="1"/>
  <c r="I215" i="15"/>
  <c r="K215" i="15"/>
  <c r="O215" i="15"/>
  <c r="Q215" i="15"/>
  <c r="V215" i="15"/>
  <c r="G218" i="15"/>
  <c r="I218" i="15"/>
  <c r="K218" i="15"/>
  <c r="M218" i="15"/>
  <c r="O218" i="15"/>
  <c r="Q218" i="15"/>
  <c r="V218" i="15"/>
  <c r="G221" i="15"/>
  <c r="I221" i="15"/>
  <c r="K221" i="15"/>
  <c r="M221" i="15"/>
  <c r="O221" i="15"/>
  <c r="Q221" i="15"/>
  <c r="V221" i="15"/>
  <c r="G224" i="15"/>
  <c r="I224" i="15"/>
  <c r="K224" i="15"/>
  <c r="M224" i="15"/>
  <c r="O224" i="15"/>
  <c r="Q224" i="15"/>
  <c r="V224" i="15"/>
  <c r="G227" i="15"/>
  <c r="M227" i="15" s="1"/>
  <c r="I227" i="15"/>
  <c r="K227" i="15"/>
  <c r="O227" i="15"/>
  <c r="Q227" i="15"/>
  <c r="V227" i="15"/>
  <c r="G230" i="15"/>
  <c r="M230" i="15" s="1"/>
  <c r="I230" i="15"/>
  <c r="K230" i="15"/>
  <c r="O230" i="15"/>
  <c r="Q230" i="15"/>
  <c r="V230" i="15"/>
  <c r="G232" i="15"/>
  <c r="M232" i="15" s="1"/>
  <c r="I232" i="15"/>
  <c r="K232" i="15"/>
  <c r="O232" i="15"/>
  <c r="Q232" i="15"/>
  <c r="V232" i="15"/>
  <c r="G234" i="15"/>
  <c r="I234" i="15"/>
  <c r="K234" i="15"/>
  <c r="M234" i="15"/>
  <c r="O234" i="15"/>
  <c r="Q234" i="15"/>
  <c r="V234" i="15"/>
  <c r="G236" i="15"/>
  <c r="I236" i="15"/>
  <c r="K236" i="15"/>
  <c r="M236" i="15"/>
  <c r="O236" i="15"/>
  <c r="Q236" i="15"/>
  <c r="V236" i="15"/>
  <c r="G238" i="15"/>
  <c r="I238" i="15"/>
  <c r="K238" i="15"/>
  <c r="M238" i="15"/>
  <c r="O238" i="15"/>
  <c r="Q238" i="15"/>
  <c r="V238" i="15"/>
  <c r="G241" i="15"/>
  <c r="I241" i="15"/>
  <c r="K241" i="15"/>
  <c r="O241" i="15"/>
  <c r="Q241" i="15"/>
  <c r="V241" i="15"/>
  <c r="G244" i="15"/>
  <c r="M244" i="15" s="1"/>
  <c r="I244" i="15"/>
  <c r="K244" i="15"/>
  <c r="O244" i="15"/>
  <c r="Q244" i="15"/>
  <c r="V244" i="15"/>
  <c r="G248" i="15"/>
  <c r="I248" i="15"/>
  <c r="K248" i="15"/>
  <c r="M248" i="15"/>
  <c r="O248" i="15"/>
  <c r="Q248" i="15"/>
  <c r="V248" i="15"/>
  <c r="G251" i="15"/>
  <c r="I251" i="15"/>
  <c r="K251" i="15"/>
  <c r="M251" i="15"/>
  <c r="O251" i="15"/>
  <c r="Q251" i="15"/>
  <c r="V251" i="15"/>
  <c r="G254" i="15"/>
  <c r="M254" i="15" s="1"/>
  <c r="M247" i="15" s="1"/>
  <c r="I254" i="15"/>
  <c r="K254" i="15"/>
  <c r="O254" i="15"/>
  <c r="O247" i="15" s="1"/>
  <c r="Q254" i="15"/>
  <c r="V254" i="15"/>
  <c r="G257" i="15"/>
  <c r="M257" i="15" s="1"/>
  <c r="I257" i="15"/>
  <c r="K257" i="15"/>
  <c r="O257" i="15"/>
  <c r="Q257" i="15"/>
  <c r="V257" i="15"/>
  <c r="G260" i="15"/>
  <c r="I260" i="15"/>
  <c r="K260" i="15"/>
  <c r="M260" i="15"/>
  <c r="O260" i="15"/>
  <c r="Q260" i="15"/>
  <c r="V260" i="15"/>
  <c r="G265" i="15"/>
  <c r="I265" i="15"/>
  <c r="K265" i="15"/>
  <c r="M265" i="15"/>
  <c r="O265" i="15"/>
  <c r="Q265" i="15"/>
  <c r="V265" i="15"/>
  <c r="G270" i="15"/>
  <c r="I270" i="15"/>
  <c r="K270" i="15"/>
  <c r="M270" i="15"/>
  <c r="O270" i="15"/>
  <c r="Q270" i="15"/>
  <c r="V270" i="15"/>
  <c r="G275" i="15"/>
  <c r="M275" i="15" s="1"/>
  <c r="I275" i="15"/>
  <c r="K275" i="15"/>
  <c r="O275" i="15"/>
  <c r="Q275" i="15"/>
  <c r="V275" i="15"/>
  <c r="G280" i="15"/>
  <c r="M280" i="15" s="1"/>
  <c r="I280" i="15"/>
  <c r="K280" i="15"/>
  <c r="O280" i="15"/>
  <c r="Q280" i="15"/>
  <c r="V280" i="15"/>
  <c r="G285" i="15"/>
  <c r="M285" i="15" s="1"/>
  <c r="I285" i="15"/>
  <c r="K285" i="15"/>
  <c r="O285" i="15"/>
  <c r="Q285" i="15"/>
  <c r="V285" i="15"/>
  <c r="G287" i="15"/>
  <c r="I287" i="15"/>
  <c r="K287" i="15"/>
  <c r="M287" i="15"/>
  <c r="O287" i="15"/>
  <c r="Q287" i="15"/>
  <c r="V287" i="15"/>
  <c r="G289" i="15"/>
  <c r="I289" i="15"/>
  <c r="K289" i="15"/>
  <c r="M289" i="15"/>
  <c r="O289" i="15"/>
  <c r="Q289" i="15"/>
  <c r="V289" i="15"/>
  <c r="G290" i="15"/>
  <c r="I290" i="15"/>
  <c r="K290" i="15"/>
  <c r="M290" i="15"/>
  <c r="O290" i="15"/>
  <c r="Q290" i="15"/>
  <c r="V290" i="15"/>
  <c r="G291" i="15"/>
  <c r="M291" i="15" s="1"/>
  <c r="I291" i="15"/>
  <c r="K291" i="15"/>
  <c r="O291" i="15"/>
  <c r="Q291" i="15"/>
  <c r="V291" i="15"/>
  <c r="G294" i="15"/>
  <c r="M294" i="15" s="1"/>
  <c r="I294" i="15"/>
  <c r="K294" i="15"/>
  <c r="O294" i="15"/>
  <c r="Q294" i="15"/>
  <c r="V294" i="15"/>
  <c r="G297" i="15"/>
  <c r="M297" i="15" s="1"/>
  <c r="I297" i="15"/>
  <c r="K297" i="15"/>
  <c r="O297" i="15"/>
  <c r="Q297" i="15"/>
  <c r="V297" i="15"/>
  <c r="G300" i="15"/>
  <c r="I300" i="15"/>
  <c r="K300" i="15"/>
  <c r="M300" i="15"/>
  <c r="O300" i="15"/>
  <c r="Q300" i="15"/>
  <c r="V300" i="15"/>
  <c r="G303" i="15"/>
  <c r="I303" i="15"/>
  <c r="K303" i="15"/>
  <c r="M303" i="15"/>
  <c r="O303" i="15"/>
  <c r="Q303" i="15"/>
  <c r="V303" i="15"/>
  <c r="G306" i="15"/>
  <c r="I306" i="15"/>
  <c r="K306" i="15"/>
  <c r="M306" i="15"/>
  <c r="O306" i="15"/>
  <c r="Q306" i="15"/>
  <c r="V306" i="15"/>
  <c r="G309" i="15"/>
  <c r="M309" i="15" s="1"/>
  <c r="I309" i="15"/>
  <c r="K309" i="15"/>
  <c r="O309" i="15"/>
  <c r="Q309" i="15"/>
  <c r="V309" i="15"/>
  <c r="G312" i="15"/>
  <c r="M312" i="15" s="1"/>
  <c r="I312" i="15"/>
  <c r="K312" i="15"/>
  <c r="O312" i="15"/>
  <c r="Q312" i="15"/>
  <c r="V312" i="15"/>
  <c r="G315" i="15"/>
  <c r="M315" i="15" s="1"/>
  <c r="I315" i="15"/>
  <c r="K315" i="15"/>
  <c r="O315" i="15"/>
  <c r="Q315" i="15"/>
  <c r="V315" i="15"/>
  <c r="G318" i="15"/>
  <c r="I318" i="15"/>
  <c r="K318" i="15"/>
  <c r="M318" i="15"/>
  <c r="O318" i="15"/>
  <c r="Q318" i="15"/>
  <c r="V318" i="15"/>
  <c r="G323" i="15"/>
  <c r="I323" i="15"/>
  <c r="K323" i="15"/>
  <c r="M323" i="15"/>
  <c r="O323" i="15"/>
  <c r="Q323" i="15"/>
  <c r="V323" i="15"/>
  <c r="G328" i="15"/>
  <c r="I328" i="15"/>
  <c r="K328" i="15"/>
  <c r="O328" i="15"/>
  <c r="Q328" i="15"/>
  <c r="V328" i="15"/>
  <c r="G333" i="15"/>
  <c r="M333" i="15" s="1"/>
  <c r="I333" i="15"/>
  <c r="K333" i="15"/>
  <c r="O333" i="15"/>
  <c r="Q333" i="15"/>
  <c r="V333" i="15"/>
  <c r="G338" i="15"/>
  <c r="M338" i="15" s="1"/>
  <c r="I338" i="15"/>
  <c r="K338" i="15"/>
  <c r="O338" i="15"/>
  <c r="Q338" i="15"/>
  <c r="V338" i="15"/>
  <c r="G343" i="15"/>
  <c r="I343" i="15"/>
  <c r="K343" i="15"/>
  <c r="M343" i="15"/>
  <c r="O343" i="15"/>
  <c r="Q343" i="15"/>
  <c r="V343" i="15"/>
  <c r="G345" i="15"/>
  <c r="I345" i="15"/>
  <c r="K345" i="15"/>
  <c r="M345" i="15"/>
  <c r="O345" i="15"/>
  <c r="Q345" i="15"/>
  <c r="V345" i="15"/>
  <c r="G346" i="15"/>
  <c r="I346" i="15"/>
  <c r="K346" i="15"/>
  <c r="M346" i="15"/>
  <c r="O346" i="15"/>
  <c r="Q346" i="15"/>
  <c r="V346" i="15"/>
  <c r="G347" i="15"/>
  <c r="M347" i="15" s="1"/>
  <c r="I347" i="15"/>
  <c r="K347" i="15"/>
  <c r="O347" i="15"/>
  <c r="Q347" i="15"/>
  <c r="V347" i="15"/>
  <c r="G350" i="15"/>
  <c r="M350" i="15" s="1"/>
  <c r="I350" i="15"/>
  <c r="K350" i="15"/>
  <c r="O350" i="15"/>
  <c r="Q350" i="15"/>
  <c r="V350" i="15"/>
  <c r="G353" i="15"/>
  <c r="M353" i="15" s="1"/>
  <c r="I353" i="15"/>
  <c r="K353" i="15"/>
  <c r="O353" i="15"/>
  <c r="Q353" i="15"/>
  <c r="V353" i="15"/>
  <c r="G356" i="15"/>
  <c r="I356" i="15"/>
  <c r="K356" i="15"/>
  <c r="M356" i="15"/>
  <c r="O356" i="15"/>
  <c r="Q356" i="15"/>
  <c r="V356" i="15"/>
  <c r="G359" i="15"/>
  <c r="I359" i="15"/>
  <c r="K359" i="15"/>
  <c r="M359" i="15"/>
  <c r="O359" i="15"/>
  <c r="Q359" i="15"/>
  <c r="V359" i="15"/>
  <c r="G362" i="15"/>
  <c r="I362" i="15"/>
  <c r="K362" i="15"/>
  <c r="M362" i="15"/>
  <c r="O362" i="15"/>
  <c r="Q362" i="15"/>
  <c r="V362" i="15"/>
  <c r="G365" i="15"/>
  <c r="M365" i="15" s="1"/>
  <c r="I365" i="15"/>
  <c r="K365" i="15"/>
  <c r="O365" i="15"/>
  <c r="Q365" i="15"/>
  <c r="V365" i="15"/>
  <c r="G368" i="15"/>
  <c r="M368" i="15" s="1"/>
  <c r="I368" i="15"/>
  <c r="K368" i="15"/>
  <c r="O368" i="15"/>
  <c r="Q368" i="15"/>
  <c r="V368" i="15"/>
  <c r="G371" i="15"/>
  <c r="I371" i="15"/>
  <c r="K371" i="15"/>
  <c r="M371" i="15"/>
  <c r="O371" i="15"/>
  <c r="Q371" i="15"/>
  <c r="V371" i="15"/>
  <c r="G376" i="15"/>
  <c r="I376" i="15"/>
  <c r="K376" i="15"/>
  <c r="M376" i="15"/>
  <c r="O376" i="15"/>
  <c r="Q376" i="15"/>
  <c r="V376" i="15"/>
  <c r="G381" i="15"/>
  <c r="I381" i="15"/>
  <c r="K381" i="15"/>
  <c r="M381" i="15"/>
  <c r="O381" i="15"/>
  <c r="Q381" i="15"/>
  <c r="V381" i="15"/>
  <c r="G386" i="15"/>
  <c r="M386" i="15" s="1"/>
  <c r="I386" i="15"/>
  <c r="K386" i="15"/>
  <c r="O386" i="15"/>
  <c r="Q386" i="15"/>
  <c r="V386" i="15"/>
  <c r="G391" i="15"/>
  <c r="M391" i="15" s="1"/>
  <c r="I391" i="15"/>
  <c r="K391" i="15"/>
  <c r="O391" i="15"/>
  <c r="Q391" i="15"/>
  <c r="V391" i="15"/>
  <c r="G396" i="15"/>
  <c r="M396" i="15" s="1"/>
  <c r="I396" i="15"/>
  <c r="K396" i="15"/>
  <c r="O396" i="15"/>
  <c r="Q396" i="15"/>
  <c r="V396" i="15"/>
  <c r="G398" i="15"/>
  <c r="I398" i="15"/>
  <c r="K398" i="15"/>
  <c r="M398" i="15"/>
  <c r="O398" i="15"/>
  <c r="Q398" i="15"/>
  <c r="V398" i="15"/>
  <c r="G400" i="15"/>
  <c r="I400" i="15"/>
  <c r="K400" i="15"/>
  <c r="M400" i="15"/>
  <c r="O400" i="15"/>
  <c r="Q400" i="15"/>
  <c r="V400" i="15"/>
  <c r="G401" i="15"/>
  <c r="I401" i="15"/>
  <c r="K401" i="15"/>
  <c r="M401" i="15"/>
  <c r="O401" i="15"/>
  <c r="Q401" i="15"/>
  <c r="V401" i="15"/>
  <c r="G402" i="15"/>
  <c r="M402" i="15" s="1"/>
  <c r="I402" i="15"/>
  <c r="K402" i="15"/>
  <c r="O402" i="15"/>
  <c r="Q402" i="15"/>
  <c r="V402" i="15"/>
  <c r="G405" i="15"/>
  <c r="M405" i="15" s="1"/>
  <c r="I405" i="15"/>
  <c r="K405" i="15"/>
  <c r="O405" i="15"/>
  <c r="Q405" i="15"/>
  <c r="V405" i="15"/>
  <c r="G408" i="15"/>
  <c r="M408" i="15" s="1"/>
  <c r="I408" i="15"/>
  <c r="K408" i="15"/>
  <c r="O408" i="15"/>
  <c r="Q408" i="15"/>
  <c r="V408" i="15"/>
  <c r="G411" i="15"/>
  <c r="I411" i="15"/>
  <c r="K411" i="15"/>
  <c r="M411" i="15"/>
  <c r="O411" i="15"/>
  <c r="Q411" i="15"/>
  <c r="V411" i="15"/>
  <c r="G414" i="15"/>
  <c r="I414" i="15"/>
  <c r="K414" i="15"/>
  <c r="M414" i="15"/>
  <c r="O414" i="15"/>
  <c r="Q414" i="15"/>
  <c r="V414" i="15"/>
  <c r="G417" i="15"/>
  <c r="I417" i="15"/>
  <c r="K417" i="15"/>
  <c r="M417" i="15"/>
  <c r="O417" i="15"/>
  <c r="Q417" i="15"/>
  <c r="V417" i="15"/>
  <c r="G420" i="15"/>
  <c r="M420" i="15" s="1"/>
  <c r="I420" i="15"/>
  <c r="K420" i="15"/>
  <c r="O420" i="15"/>
  <c r="Q420" i="15"/>
  <c r="V420" i="15"/>
  <c r="G423" i="15"/>
  <c r="M423" i="15" s="1"/>
  <c r="I423" i="15"/>
  <c r="K423" i="15"/>
  <c r="O423" i="15"/>
  <c r="Q423" i="15"/>
  <c r="V423" i="15"/>
  <c r="G426" i="15"/>
  <c r="I426" i="15"/>
  <c r="K426" i="15"/>
  <c r="M426" i="15"/>
  <c r="O426" i="15"/>
  <c r="Q426" i="15"/>
  <c r="V426" i="15"/>
  <c r="G431" i="15"/>
  <c r="I431" i="15"/>
  <c r="K431" i="15"/>
  <c r="M431" i="15"/>
  <c r="O431" i="15"/>
  <c r="Q431" i="15"/>
  <c r="V431" i="15"/>
  <c r="G436" i="15"/>
  <c r="I436" i="15"/>
  <c r="K436" i="15"/>
  <c r="M436" i="15"/>
  <c r="O436" i="15"/>
  <c r="Q436" i="15"/>
  <c r="V436" i="15"/>
  <c r="G441" i="15"/>
  <c r="M441" i="15" s="1"/>
  <c r="I441" i="15"/>
  <c r="K441" i="15"/>
  <c r="O441" i="15"/>
  <c r="Q441" i="15"/>
  <c r="V441" i="15"/>
  <c r="G446" i="15"/>
  <c r="M446" i="15" s="1"/>
  <c r="I446" i="15"/>
  <c r="K446" i="15"/>
  <c r="O446" i="15"/>
  <c r="Q446" i="15"/>
  <c r="V446" i="15"/>
  <c r="G448" i="15"/>
  <c r="M448" i="15" s="1"/>
  <c r="I448" i="15"/>
  <c r="K448" i="15"/>
  <c r="O448" i="15"/>
  <c r="Q448" i="15"/>
  <c r="V448" i="15"/>
  <c r="G450" i="15"/>
  <c r="I450" i="15"/>
  <c r="K450" i="15"/>
  <c r="M450" i="15"/>
  <c r="O450" i="15"/>
  <c r="Q450" i="15"/>
  <c r="V450" i="15"/>
  <c r="G451" i="15"/>
  <c r="I451" i="15"/>
  <c r="K451" i="15"/>
  <c r="M451" i="15"/>
  <c r="O451" i="15"/>
  <c r="Q451" i="15"/>
  <c r="V451" i="15"/>
  <c r="G452" i="15"/>
  <c r="I452" i="15"/>
  <c r="K452" i="15"/>
  <c r="M452" i="15"/>
  <c r="O452" i="15"/>
  <c r="Q452" i="15"/>
  <c r="V452" i="15"/>
  <c r="G455" i="15"/>
  <c r="M455" i="15" s="1"/>
  <c r="I455" i="15"/>
  <c r="K455" i="15"/>
  <c r="O455" i="15"/>
  <c r="Q455" i="15"/>
  <c r="V455" i="15"/>
  <c r="G458" i="15"/>
  <c r="M458" i="15" s="1"/>
  <c r="I458" i="15"/>
  <c r="K458" i="15"/>
  <c r="O458" i="15"/>
  <c r="Q458" i="15"/>
  <c r="V458" i="15"/>
  <c r="G461" i="15"/>
  <c r="M461" i="15" s="1"/>
  <c r="I461" i="15"/>
  <c r="K461" i="15"/>
  <c r="O461" i="15"/>
  <c r="Q461" i="15"/>
  <c r="V461" i="15"/>
  <c r="G464" i="15"/>
  <c r="I464" i="15"/>
  <c r="K464" i="15"/>
  <c r="M464" i="15"/>
  <c r="O464" i="15"/>
  <c r="Q464" i="15"/>
  <c r="V464" i="15"/>
  <c r="G467" i="15"/>
  <c r="I467" i="15"/>
  <c r="K467" i="15"/>
  <c r="M467" i="15"/>
  <c r="O467" i="15"/>
  <c r="Q467" i="15"/>
  <c r="V467" i="15"/>
  <c r="G470" i="15"/>
  <c r="M470" i="15" s="1"/>
  <c r="I470" i="15"/>
  <c r="K470" i="15"/>
  <c r="O470" i="15"/>
  <c r="Q470" i="15"/>
  <c r="V470" i="15"/>
  <c r="G475" i="15"/>
  <c r="M475" i="15" s="1"/>
  <c r="I475" i="15"/>
  <c r="K475" i="15"/>
  <c r="O475" i="15"/>
  <c r="Q475" i="15"/>
  <c r="V475" i="15"/>
  <c r="G477" i="15"/>
  <c r="I477" i="15"/>
  <c r="K477" i="15"/>
  <c r="M477" i="15"/>
  <c r="O477" i="15"/>
  <c r="Q477" i="15"/>
  <c r="V477" i="15"/>
  <c r="G479" i="15"/>
  <c r="I479" i="15"/>
  <c r="K479" i="15"/>
  <c r="M479" i="15"/>
  <c r="O479" i="15"/>
  <c r="Q479" i="15"/>
  <c r="V479" i="15"/>
  <c r="G480" i="15"/>
  <c r="I480" i="15"/>
  <c r="K480" i="15"/>
  <c r="M480" i="15"/>
  <c r="O480" i="15"/>
  <c r="Q480" i="15"/>
  <c r="V480" i="15"/>
  <c r="G481" i="15"/>
  <c r="I481" i="15"/>
  <c r="K481" i="15"/>
  <c r="M481" i="15"/>
  <c r="O481" i="15"/>
  <c r="Q481" i="15"/>
  <c r="V481" i="15"/>
  <c r="G484" i="15"/>
  <c r="M484" i="15" s="1"/>
  <c r="I484" i="15"/>
  <c r="I469" i="15" s="1"/>
  <c r="K484" i="15"/>
  <c r="O484" i="15"/>
  <c r="Q484" i="15"/>
  <c r="V484" i="15"/>
  <c r="G487" i="15"/>
  <c r="M487" i="15" s="1"/>
  <c r="I487" i="15"/>
  <c r="K487" i="15"/>
  <c r="O487" i="15"/>
  <c r="Q487" i="15"/>
  <c r="V487" i="15"/>
  <c r="G490" i="15"/>
  <c r="I490" i="15"/>
  <c r="K490" i="15"/>
  <c r="M490" i="15"/>
  <c r="O490" i="15"/>
  <c r="Q490" i="15"/>
  <c r="V490" i="15"/>
  <c r="G493" i="15"/>
  <c r="I493" i="15"/>
  <c r="K493" i="15"/>
  <c r="M493" i="15"/>
  <c r="O493" i="15"/>
  <c r="Q493" i="15"/>
  <c r="V493" i="15"/>
  <c r="G495" i="15"/>
  <c r="M495" i="15" s="1"/>
  <c r="I495" i="15"/>
  <c r="K495" i="15"/>
  <c r="O495" i="15"/>
  <c r="Q495" i="15"/>
  <c r="V495" i="15"/>
  <c r="G497" i="15"/>
  <c r="M497" i="15" s="1"/>
  <c r="I497" i="15"/>
  <c r="K497" i="15"/>
  <c r="O497" i="15"/>
  <c r="Q497" i="15"/>
  <c r="V497" i="15"/>
  <c r="G499" i="15"/>
  <c r="M499" i="15" s="1"/>
  <c r="I499" i="15"/>
  <c r="K499" i="15"/>
  <c r="O499" i="15"/>
  <c r="Q499" i="15"/>
  <c r="V499" i="15"/>
  <c r="G500" i="15"/>
  <c r="I500" i="15"/>
  <c r="K500" i="15"/>
  <c r="M500" i="15"/>
  <c r="O500" i="15"/>
  <c r="Q500" i="15"/>
  <c r="V500" i="15"/>
  <c r="G503" i="15"/>
  <c r="I503" i="15"/>
  <c r="K503" i="15"/>
  <c r="M503" i="15"/>
  <c r="O503" i="15"/>
  <c r="Q503" i="15"/>
  <c r="V503" i="15"/>
  <c r="G506" i="15"/>
  <c r="I506" i="15"/>
  <c r="K506" i="15"/>
  <c r="M506" i="15"/>
  <c r="O506" i="15"/>
  <c r="Q506" i="15"/>
  <c r="V506" i="15"/>
  <c r="G509" i="15"/>
  <c r="M509" i="15" s="1"/>
  <c r="I509" i="15"/>
  <c r="K509" i="15"/>
  <c r="O509" i="15"/>
  <c r="Q509" i="15"/>
  <c r="V509" i="15"/>
  <c r="G511" i="15"/>
  <c r="M511" i="15" s="1"/>
  <c r="I511" i="15"/>
  <c r="K511" i="15"/>
  <c r="O511" i="15"/>
  <c r="Q511" i="15"/>
  <c r="V511" i="15"/>
  <c r="G513" i="15"/>
  <c r="M513" i="15" s="1"/>
  <c r="I513" i="15"/>
  <c r="K513" i="15"/>
  <c r="O513" i="15"/>
  <c r="Q513" i="15"/>
  <c r="V513" i="15"/>
  <c r="G515" i="15"/>
  <c r="I515" i="15"/>
  <c r="K515" i="15"/>
  <c r="M515" i="15"/>
  <c r="O515" i="15"/>
  <c r="Q515" i="15"/>
  <c r="V515" i="15"/>
  <c r="G516" i="15"/>
  <c r="I516" i="15"/>
  <c r="K516" i="15"/>
  <c r="M516" i="15"/>
  <c r="O516" i="15"/>
  <c r="Q516" i="15"/>
  <c r="V516" i="15"/>
  <c r="G519" i="15"/>
  <c r="M519" i="15" s="1"/>
  <c r="I519" i="15"/>
  <c r="K519" i="15"/>
  <c r="O519" i="15"/>
  <c r="Q519" i="15"/>
  <c r="V519" i="15"/>
  <c r="G522" i="15"/>
  <c r="M522" i="15" s="1"/>
  <c r="I522" i="15"/>
  <c r="K522" i="15"/>
  <c r="O522" i="15"/>
  <c r="Q522" i="15"/>
  <c r="V522" i="15"/>
  <c r="G525" i="15"/>
  <c r="I525" i="15"/>
  <c r="K525" i="15"/>
  <c r="M525" i="15"/>
  <c r="O525" i="15"/>
  <c r="Q525" i="15"/>
  <c r="V525" i="15"/>
  <c r="G528" i="15"/>
  <c r="I528" i="15"/>
  <c r="K528" i="15"/>
  <c r="M528" i="15"/>
  <c r="O528" i="15"/>
  <c r="Q528" i="15"/>
  <c r="V528" i="15"/>
  <c r="G530" i="15"/>
  <c r="I530" i="15"/>
  <c r="K530" i="15"/>
  <c r="M530" i="15"/>
  <c r="O530" i="15"/>
  <c r="Q530" i="15"/>
  <c r="V530" i="15"/>
  <c r="G532" i="15"/>
  <c r="I532" i="15"/>
  <c r="K532" i="15"/>
  <c r="M532" i="15"/>
  <c r="O532" i="15"/>
  <c r="Q532" i="15"/>
  <c r="V532" i="15"/>
  <c r="G534" i="15"/>
  <c r="M534" i="15" s="1"/>
  <c r="I534" i="15"/>
  <c r="K534" i="15"/>
  <c r="O534" i="15"/>
  <c r="Q534" i="15"/>
  <c r="V534" i="15"/>
  <c r="G535" i="15"/>
  <c r="M535" i="15" s="1"/>
  <c r="I535" i="15"/>
  <c r="K535" i="15"/>
  <c r="O535" i="15"/>
  <c r="Q535" i="15"/>
  <c r="V535" i="15"/>
  <c r="G538" i="15"/>
  <c r="I538" i="15"/>
  <c r="K538" i="15"/>
  <c r="M538" i="15"/>
  <c r="O538" i="15"/>
  <c r="Q538" i="15"/>
  <c r="V538" i="15"/>
  <c r="G541" i="15"/>
  <c r="I541" i="15"/>
  <c r="K541" i="15"/>
  <c r="M541" i="15"/>
  <c r="O541" i="15"/>
  <c r="Q541" i="15"/>
  <c r="V541" i="15"/>
  <c r="G543" i="15"/>
  <c r="I543" i="15"/>
  <c r="K543" i="15"/>
  <c r="O543" i="15"/>
  <c r="Q543" i="15"/>
  <c r="V543" i="15"/>
  <c r="G545" i="15"/>
  <c r="M545" i="15" s="1"/>
  <c r="I545" i="15"/>
  <c r="K545" i="15"/>
  <c r="O545" i="15"/>
  <c r="Q545" i="15"/>
  <c r="V545" i="15"/>
  <c r="G547" i="15"/>
  <c r="M547" i="15" s="1"/>
  <c r="I547" i="15"/>
  <c r="K547" i="15"/>
  <c r="O547" i="15"/>
  <c r="Q547" i="15"/>
  <c r="V547" i="15"/>
  <c r="G548" i="15"/>
  <c r="I548" i="15"/>
  <c r="K548" i="15"/>
  <c r="M548" i="15"/>
  <c r="O548" i="15"/>
  <c r="Q548" i="15"/>
  <c r="Q537" i="15" s="1"/>
  <c r="V548" i="15"/>
  <c r="G551" i="15"/>
  <c r="I551" i="15"/>
  <c r="K551" i="15"/>
  <c r="M551" i="15"/>
  <c r="O551" i="15"/>
  <c r="Q551" i="15"/>
  <c r="V551" i="15"/>
  <c r="G554" i="15"/>
  <c r="I554" i="15"/>
  <c r="K554" i="15"/>
  <c r="M554" i="15"/>
  <c r="O554" i="15"/>
  <c r="Q554" i="15"/>
  <c r="V554" i="15"/>
  <c r="G556" i="15"/>
  <c r="M556" i="15" s="1"/>
  <c r="I556" i="15"/>
  <c r="K556" i="15"/>
  <c r="O556" i="15"/>
  <c r="Q556" i="15"/>
  <c r="V556" i="15"/>
  <c r="G558" i="15"/>
  <c r="M558" i="15" s="1"/>
  <c r="I558" i="15"/>
  <c r="K558" i="15"/>
  <c r="O558" i="15"/>
  <c r="Q558" i="15"/>
  <c r="V558" i="15"/>
  <c r="G560" i="15"/>
  <c r="M560" i="15" s="1"/>
  <c r="I560" i="15"/>
  <c r="K560" i="15"/>
  <c r="O560" i="15"/>
  <c r="Q560" i="15"/>
  <c r="V560" i="15"/>
  <c r="G561" i="15"/>
  <c r="I561" i="15"/>
  <c r="K561" i="15"/>
  <c r="M561" i="15"/>
  <c r="O561" i="15"/>
  <c r="O550" i="15" s="1"/>
  <c r="Q561" i="15"/>
  <c r="V561" i="15"/>
  <c r="G564" i="15"/>
  <c r="I564" i="15"/>
  <c r="K564" i="15"/>
  <c r="O564" i="15"/>
  <c r="Q564" i="15"/>
  <c r="V564" i="15"/>
  <c r="G565" i="15"/>
  <c r="M565" i="15" s="1"/>
  <c r="I565" i="15"/>
  <c r="K565" i="15"/>
  <c r="O565" i="15"/>
  <c r="Q565" i="15"/>
  <c r="V565" i="15"/>
  <c r="G567" i="15"/>
  <c r="M567" i="15" s="1"/>
  <c r="I567" i="15"/>
  <c r="K567" i="15"/>
  <c r="O567" i="15"/>
  <c r="Q567" i="15"/>
  <c r="V567" i="15"/>
  <c r="G569" i="15"/>
  <c r="I569" i="15"/>
  <c r="K569" i="15"/>
  <c r="M569" i="15"/>
  <c r="O569" i="15"/>
  <c r="Q569" i="15"/>
  <c r="V569" i="15"/>
  <c r="G571" i="15"/>
  <c r="I571" i="15"/>
  <c r="K571" i="15"/>
  <c r="M571" i="15"/>
  <c r="O571" i="15"/>
  <c r="Q571" i="15"/>
  <c r="V571" i="15"/>
  <c r="G573" i="15"/>
  <c r="I573" i="15"/>
  <c r="K573" i="15"/>
  <c r="M573" i="15"/>
  <c r="O573" i="15"/>
  <c r="Q573" i="15"/>
  <c r="V573" i="15"/>
  <c r="G575" i="15"/>
  <c r="I575" i="15"/>
  <c r="K575" i="15"/>
  <c r="M575" i="15"/>
  <c r="O575" i="15"/>
  <c r="Q575" i="15"/>
  <c r="V575" i="15"/>
  <c r="G577" i="15"/>
  <c r="M577" i="15" s="1"/>
  <c r="I577" i="15"/>
  <c r="K577" i="15"/>
  <c r="O577" i="15"/>
  <c r="Q577" i="15"/>
  <c r="V577" i="15"/>
  <c r="G579" i="15"/>
  <c r="M579" i="15" s="1"/>
  <c r="I579" i="15"/>
  <c r="K579" i="15"/>
  <c r="O579" i="15"/>
  <c r="Q579" i="15"/>
  <c r="V579" i="15"/>
  <c r="G581" i="15"/>
  <c r="M581" i="15" s="1"/>
  <c r="I581" i="15"/>
  <c r="K581" i="15"/>
  <c r="O581" i="15"/>
  <c r="Q581" i="15"/>
  <c r="V581" i="15"/>
  <c r="G583" i="15"/>
  <c r="I583" i="15"/>
  <c r="K583" i="15"/>
  <c r="M583" i="15"/>
  <c r="O583" i="15"/>
  <c r="Q583" i="15"/>
  <c r="V583" i="15"/>
  <c r="G584" i="15"/>
  <c r="I584" i="15"/>
  <c r="K584" i="15"/>
  <c r="M584" i="15"/>
  <c r="O584" i="15"/>
  <c r="Q584" i="15"/>
  <c r="V584" i="15"/>
  <c r="G585" i="15"/>
  <c r="M585" i="15" s="1"/>
  <c r="I585" i="15"/>
  <c r="K585" i="15"/>
  <c r="O585" i="15"/>
  <c r="Q585" i="15"/>
  <c r="V585" i="15"/>
  <c r="G586" i="15"/>
  <c r="M586" i="15" s="1"/>
  <c r="I586" i="15"/>
  <c r="K586" i="15"/>
  <c r="O586" i="15"/>
  <c r="Q586" i="15"/>
  <c r="V586" i="15"/>
  <c r="G588" i="15"/>
  <c r="M588" i="15" s="1"/>
  <c r="I588" i="15"/>
  <c r="K588" i="15"/>
  <c r="O588" i="15"/>
  <c r="Q588" i="15"/>
  <c r="V588" i="15"/>
  <c r="G591" i="15"/>
  <c r="I591" i="15"/>
  <c r="K591" i="15"/>
  <c r="M591" i="15"/>
  <c r="O591" i="15"/>
  <c r="Q591" i="15"/>
  <c r="V591" i="15"/>
  <c r="G594" i="15"/>
  <c r="I594" i="15"/>
  <c r="K594" i="15"/>
  <c r="M594" i="15"/>
  <c r="O594" i="15"/>
  <c r="Q594" i="15"/>
  <c r="V594" i="15"/>
  <c r="G596" i="15"/>
  <c r="I596" i="15"/>
  <c r="K596" i="15"/>
  <c r="M596" i="15"/>
  <c r="O596" i="15"/>
  <c r="Q596" i="15"/>
  <c r="V596" i="15"/>
  <c r="G602" i="15"/>
  <c r="I602" i="15"/>
  <c r="K602" i="15"/>
  <c r="M602" i="15"/>
  <c r="O602" i="15"/>
  <c r="Q602" i="15"/>
  <c r="V602" i="15"/>
  <c r="G605" i="15"/>
  <c r="M605" i="15" s="1"/>
  <c r="I605" i="15"/>
  <c r="K605" i="15"/>
  <c r="O605" i="15"/>
  <c r="Q605" i="15"/>
  <c r="V605" i="15"/>
  <c r="G607" i="15"/>
  <c r="M607" i="15" s="1"/>
  <c r="I607" i="15"/>
  <c r="K607" i="15"/>
  <c r="O607" i="15"/>
  <c r="Q607" i="15"/>
  <c r="V607" i="15"/>
  <c r="G610" i="15"/>
  <c r="M610" i="15" s="1"/>
  <c r="I610" i="15"/>
  <c r="K610" i="15"/>
  <c r="O610" i="15"/>
  <c r="Q610" i="15"/>
  <c r="V610" i="15"/>
  <c r="G613" i="15"/>
  <c r="I613" i="15"/>
  <c r="K613" i="15"/>
  <c r="M613" i="15"/>
  <c r="O613" i="15"/>
  <c r="Q613" i="15"/>
  <c r="V613" i="15"/>
  <c r="G616" i="15"/>
  <c r="I616" i="15"/>
  <c r="K616" i="15"/>
  <c r="O616" i="15"/>
  <c r="Q616" i="15"/>
  <c r="V616" i="15"/>
  <c r="G618" i="15"/>
  <c r="M618" i="15" s="1"/>
  <c r="I618" i="15"/>
  <c r="K618" i="15"/>
  <c r="O618" i="15"/>
  <c r="Q618" i="15"/>
  <c r="V618" i="15"/>
  <c r="G620" i="15"/>
  <c r="M620" i="15" s="1"/>
  <c r="I620" i="15"/>
  <c r="K620" i="15"/>
  <c r="O620" i="15"/>
  <c r="Q620" i="15"/>
  <c r="V620" i="15"/>
  <c r="G622" i="15"/>
  <c r="I622" i="15"/>
  <c r="K622" i="15"/>
  <c r="M622" i="15"/>
  <c r="O622" i="15"/>
  <c r="Q622" i="15"/>
  <c r="V622" i="15"/>
  <c r="G624" i="15"/>
  <c r="I624" i="15"/>
  <c r="K624" i="15"/>
  <c r="M624" i="15"/>
  <c r="O624" i="15"/>
  <c r="Q624" i="15"/>
  <c r="V624" i="15"/>
  <c r="G626" i="15"/>
  <c r="I626" i="15"/>
  <c r="K626" i="15"/>
  <c r="M626" i="15"/>
  <c r="O626" i="15"/>
  <c r="Q626" i="15"/>
  <c r="V626" i="15"/>
  <c r="G628" i="15"/>
  <c r="I628" i="15"/>
  <c r="K628" i="15"/>
  <c r="M628" i="15"/>
  <c r="O628" i="15"/>
  <c r="Q628" i="15"/>
  <c r="V628" i="15"/>
  <c r="G630" i="15"/>
  <c r="M630" i="15" s="1"/>
  <c r="I630" i="15"/>
  <c r="K630" i="15"/>
  <c r="O630" i="15"/>
  <c r="Q630" i="15"/>
  <c r="V630" i="15"/>
  <c r="G632" i="15"/>
  <c r="M632" i="15" s="1"/>
  <c r="I632" i="15"/>
  <c r="K632" i="15"/>
  <c r="O632" i="15"/>
  <c r="Q632" i="15"/>
  <c r="V632" i="15"/>
  <c r="G634" i="15"/>
  <c r="M634" i="15" s="1"/>
  <c r="I634" i="15"/>
  <c r="K634" i="15"/>
  <c r="O634" i="15"/>
  <c r="Q634" i="15"/>
  <c r="V634" i="15"/>
  <c r="G636" i="15"/>
  <c r="I636" i="15"/>
  <c r="K636" i="15"/>
  <c r="M636" i="15"/>
  <c r="O636" i="15"/>
  <c r="Q636" i="15"/>
  <c r="V636" i="15"/>
  <c r="G638" i="15"/>
  <c r="I638" i="15"/>
  <c r="K638" i="15"/>
  <c r="M638" i="15"/>
  <c r="O638" i="15"/>
  <c r="Q638" i="15"/>
  <c r="V638" i="15"/>
  <c r="G639" i="15"/>
  <c r="M639" i="15" s="1"/>
  <c r="I639" i="15"/>
  <c r="K639" i="15"/>
  <c r="O639" i="15"/>
  <c r="Q639" i="15"/>
  <c r="V639" i="15"/>
  <c r="G640" i="15"/>
  <c r="M640" i="15" s="1"/>
  <c r="I640" i="15"/>
  <c r="K640" i="15"/>
  <c r="O640" i="15"/>
  <c r="Q640" i="15"/>
  <c r="V640" i="15"/>
  <c r="G641" i="15"/>
  <c r="M641" i="15" s="1"/>
  <c r="I641" i="15"/>
  <c r="K641" i="15"/>
  <c r="O641" i="15"/>
  <c r="Q641" i="15"/>
  <c r="V641" i="15"/>
  <c r="G643" i="15"/>
  <c r="I643" i="15"/>
  <c r="K643" i="15"/>
  <c r="M643" i="15"/>
  <c r="O643" i="15"/>
  <c r="Q643" i="15"/>
  <c r="V643" i="15"/>
  <c r="G645" i="15"/>
  <c r="I645" i="15"/>
  <c r="K645" i="15"/>
  <c r="M645" i="15"/>
  <c r="O645" i="15"/>
  <c r="Q645" i="15"/>
  <c r="V645" i="15"/>
  <c r="G648" i="15"/>
  <c r="I648" i="15"/>
  <c r="K648" i="15"/>
  <c r="M648" i="15"/>
  <c r="O648" i="15"/>
  <c r="Q648" i="15"/>
  <c r="V648" i="15"/>
  <c r="G651" i="15"/>
  <c r="I651" i="15"/>
  <c r="K651" i="15"/>
  <c r="M651" i="15"/>
  <c r="O651" i="15"/>
  <c r="Q651" i="15"/>
  <c r="V651" i="15"/>
  <c r="G654" i="15"/>
  <c r="M654" i="15" s="1"/>
  <c r="I654" i="15"/>
  <c r="K654" i="15"/>
  <c r="O654" i="15"/>
  <c r="Q654" i="15"/>
  <c r="V654" i="15"/>
  <c r="G656" i="15"/>
  <c r="M656" i="15" s="1"/>
  <c r="I656" i="15"/>
  <c r="K656" i="15"/>
  <c r="O656" i="15"/>
  <c r="Q656" i="15"/>
  <c r="V656" i="15"/>
  <c r="G662" i="15"/>
  <c r="M662" i="15" s="1"/>
  <c r="I662" i="15"/>
  <c r="K662" i="15"/>
  <c r="O662" i="15"/>
  <c r="Q662" i="15"/>
  <c r="V662" i="15"/>
  <c r="G665" i="15"/>
  <c r="I665" i="15"/>
  <c r="K665" i="15"/>
  <c r="M665" i="15"/>
  <c r="O665" i="15"/>
  <c r="Q665" i="15"/>
  <c r="V665" i="15"/>
  <c r="G667" i="15"/>
  <c r="I667" i="15"/>
  <c r="K667" i="15"/>
  <c r="M667" i="15"/>
  <c r="O667" i="15"/>
  <c r="Q667" i="15"/>
  <c r="V667" i="15"/>
  <c r="G670" i="15"/>
  <c r="M670" i="15" s="1"/>
  <c r="I670" i="15"/>
  <c r="K670" i="15"/>
  <c r="O670" i="15"/>
  <c r="Q670" i="15"/>
  <c r="V670" i="15"/>
  <c r="G673" i="15"/>
  <c r="M673" i="15" s="1"/>
  <c r="I673" i="15"/>
  <c r="K673" i="15"/>
  <c r="O673" i="15"/>
  <c r="Q673" i="15"/>
  <c r="V673" i="15"/>
  <c r="G676" i="15"/>
  <c r="I676" i="15"/>
  <c r="K676" i="15"/>
  <c r="M676" i="15"/>
  <c r="O676" i="15"/>
  <c r="Q676" i="15"/>
  <c r="V676" i="15"/>
  <c r="G678" i="15"/>
  <c r="I678" i="15"/>
  <c r="K678" i="15"/>
  <c r="M678" i="15"/>
  <c r="O678" i="15"/>
  <c r="Q678" i="15"/>
  <c r="V678" i="15"/>
  <c r="G680" i="15"/>
  <c r="I680" i="15"/>
  <c r="K680" i="15"/>
  <c r="M680" i="15"/>
  <c r="O680" i="15"/>
  <c r="Q680" i="15"/>
  <c r="V680" i="15"/>
  <c r="G682" i="15"/>
  <c r="I682" i="15"/>
  <c r="K682" i="15"/>
  <c r="M682" i="15"/>
  <c r="O682" i="15"/>
  <c r="Q682" i="15"/>
  <c r="V682" i="15"/>
  <c r="G684" i="15"/>
  <c r="M684" i="15" s="1"/>
  <c r="I684" i="15"/>
  <c r="K684" i="15"/>
  <c r="O684" i="15"/>
  <c r="Q684" i="15"/>
  <c r="V684" i="15"/>
  <c r="G686" i="15"/>
  <c r="M686" i="15" s="1"/>
  <c r="I686" i="15"/>
  <c r="K686" i="15"/>
  <c r="O686" i="15"/>
  <c r="Q686" i="15"/>
  <c r="V686" i="15"/>
  <c r="G688" i="15"/>
  <c r="M688" i="15" s="1"/>
  <c r="I688" i="15"/>
  <c r="K688" i="15"/>
  <c r="O688" i="15"/>
  <c r="Q688" i="15"/>
  <c r="V688" i="15"/>
  <c r="G690" i="15"/>
  <c r="I690" i="15"/>
  <c r="K690" i="15"/>
  <c r="M690" i="15"/>
  <c r="O690" i="15"/>
  <c r="Q690" i="15"/>
  <c r="V690" i="15"/>
  <c r="G692" i="15"/>
  <c r="I692" i="15"/>
  <c r="K692" i="15"/>
  <c r="M692" i="15"/>
  <c r="O692" i="15"/>
  <c r="Q692" i="15"/>
  <c r="V692" i="15"/>
  <c r="G693" i="15"/>
  <c r="M693" i="15" s="1"/>
  <c r="I693" i="15"/>
  <c r="K693" i="15"/>
  <c r="O693" i="15"/>
  <c r="Q693" i="15"/>
  <c r="V693" i="15"/>
  <c r="G694" i="15"/>
  <c r="M694" i="15" s="1"/>
  <c r="I694" i="15"/>
  <c r="K694" i="15"/>
  <c r="O694" i="15"/>
  <c r="Q694" i="15"/>
  <c r="V694" i="15"/>
  <c r="G695" i="15"/>
  <c r="M695" i="15" s="1"/>
  <c r="I695" i="15"/>
  <c r="K695" i="15"/>
  <c r="O695" i="15"/>
  <c r="Q695" i="15"/>
  <c r="V695" i="15"/>
  <c r="G697" i="15"/>
  <c r="I697" i="15"/>
  <c r="K697" i="15"/>
  <c r="M697" i="15"/>
  <c r="O697" i="15"/>
  <c r="Q697" i="15"/>
  <c r="V697" i="15"/>
  <c r="G700" i="15"/>
  <c r="I700" i="15"/>
  <c r="K700" i="15"/>
  <c r="M700" i="15"/>
  <c r="O700" i="15"/>
  <c r="Q700" i="15"/>
  <c r="V700" i="15"/>
  <c r="G703" i="15"/>
  <c r="I703" i="15"/>
  <c r="K703" i="15"/>
  <c r="M703" i="15"/>
  <c r="O703" i="15"/>
  <c r="Q703" i="15"/>
  <c r="V703" i="15"/>
  <c r="G705" i="15"/>
  <c r="I705" i="15"/>
  <c r="K705" i="15"/>
  <c r="M705" i="15"/>
  <c r="O705" i="15"/>
  <c r="Q705" i="15"/>
  <c r="V705" i="15"/>
  <c r="G711" i="15"/>
  <c r="M711" i="15" s="1"/>
  <c r="I711" i="15"/>
  <c r="K711" i="15"/>
  <c r="O711" i="15"/>
  <c r="Q711" i="15"/>
  <c r="V711" i="15"/>
  <c r="G714" i="15"/>
  <c r="M714" i="15" s="1"/>
  <c r="I714" i="15"/>
  <c r="K714" i="15"/>
  <c r="O714" i="15"/>
  <c r="Q714" i="15"/>
  <c r="V714" i="15"/>
  <c r="G716" i="15"/>
  <c r="M716" i="15" s="1"/>
  <c r="I716" i="15"/>
  <c r="K716" i="15"/>
  <c r="O716" i="15"/>
  <c r="Q716" i="15"/>
  <c r="V716" i="15"/>
  <c r="G719" i="15"/>
  <c r="I719" i="15"/>
  <c r="K719" i="15"/>
  <c r="M719" i="15"/>
  <c r="O719" i="15"/>
  <c r="Q719" i="15"/>
  <c r="V719" i="15"/>
  <c r="G722" i="15"/>
  <c r="I722" i="15"/>
  <c r="K722" i="15"/>
  <c r="O722" i="15"/>
  <c r="Q722" i="15"/>
  <c r="V722" i="15"/>
  <c r="G724" i="15"/>
  <c r="M724" i="15" s="1"/>
  <c r="I724" i="15"/>
  <c r="K724" i="15"/>
  <c r="O724" i="15"/>
  <c r="Q724" i="15"/>
  <c r="V724" i="15"/>
  <c r="G725" i="15"/>
  <c r="M725" i="15" s="1"/>
  <c r="I725" i="15"/>
  <c r="K725" i="15"/>
  <c r="O725" i="15"/>
  <c r="Q725" i="15"/>
  <c r="V725" i="15"/>
  <c r="G726" i="15"/>
  <c r="I726" i="15"/>
  <c r="K726" i="15"/>
  <c r="M726" i="15"/>
  <c r="O726" i="15"/>
  <c r="Q726" i="15"/>
  <c r="V726" i="15"/>
  <c r="G727" i="15"/>
  <c r="I727" i="15"/>
  <c r="K727" i="15"/>
  <c r="M727" i="15"/>
  <c r="O727" i="15"/>
  <c r="Q727" i="15"/>
  <c r="V727" i="15"/>
  <c r="G730" i="15"/>
  <c r="I730" i="15"/>
  <c r="K730" i="15"/>
  <c r="M730" i="15"/>
  <c r="O730" i="15"/>
  <c r="Q730" i="15"/>
  <c r="V730" i="15"/>
  <c r="G732" i="15"/>
  <c r="M732" i="15" s="1"/>
  <c r="I732" i="15"/>
  <c r="K732" i="15"/>
  <c r="O732" i="15"/>
  <c r="Q732" i="15"/>
  <c r="V732" i="15"/>
  <c r="G735" i="15"/>
  <c r="M735" i="15" s="1"/>
  <c r="I735" i="15"/>
  <c r="K735" i="15"/>
  <c r="O735" i="15"/>
  <c r="Q735" i="15"/>
  <c r="V735" i="15"/>
  <c r="G737" i="15"/>
  <c r="M737" i="15" s="1"/>
  <c r="I737" i="15"/>
  <c r="K737" i="15"/>
  <c r="O737" i="15"/>
  <c r="Q737" i="15"/>
  <c r="V737" i="15"/>
  <c r="G738" i="15"/>
  <c r="I738" i="15"/>
  <c r="K738" i="15"/>
  <c r="M738" i="15"/>
  <c r="O738" i="15"/>
  <c r="Q738" i="15"/>
  <c r="V738" i="15"/>
  <c r="G739" i="15"/>
  <c r="I739" i="15"/>
  <c r="K739" i="15"/>
  <c r="M739" i="15"/>
  <c r="O739" i="15"/>
  <c r="Q739" i="15"/>
  <c r="V739" i="15"/>
  <c r="G740" i="15"/>
  <c r="M740" i="15" s="1"/>
  <c r="I740" i="15"/>
  <c r="K740" i="15"/>
  <c r="O740" i="15"/>
  <c r="Q740" i="15"/>
  <c r="V740" i="15"/>
  <c r="G743" i="15"/>
  <c r="M743" i="15" s="1"/>
  <c r="I743" i="15"/>
  <c r="K743" i="15"/>
  <c r="O743" i="15"/>
  <c r="Q743" i="15"/>
  <c r="V743" i="15"/>
  <c r="G745" i="15"/>
  <c r="M745" i="15" s="1"/>
  <c r="I745" i="15"/>
  <c r="K745" i="15"/>
  <c r="O745" i="15"/>
  <c r="Q745" i="15"/>
  <c r="V745" i="15"/>
  <c r="G748" i="15"/>
  <c r="I748" i="15"/>
  <c r="K748" i="15"/>
  <c r="M748" i="15"/>
  <c r="O748" i="15"/>
  <c r="Q748" i="15"/>
  <c r="V748" i="15"/>
  <c r="G752" i="15"/>
  <c r="I752" i="15"/>
  <c r="K752" i="15"/>
  <c r="M752" i="15"/>
  <c r="O752" i="15"/>
  <c r="Q752" i="15"/>
  <c r="V752" i="15"/>
  <c r="G757" i="15"/>
  <c r="I757" i="15"/>
  <c r="K757" i="15"/>
  <c r="M757" i="15"/>
  <c r="O757" i="15"/>
  <c r="Q757" i="15"/>
  <c r="V757" i="15"/>
  <c r="G759" i="15"/>
  <c r="M759" i="15" s="1"/>
  <c r="I759" i="15"/>
  <c r="K759" i="15"/>
  <c r="O759" i="15"/>
  <c r="Q759" i="15"/>
  <c r="V759" i="15"/>
  <c r="G761" i="15"/>
  <c r="M761" i="15" s="1"/>
  <c r="I761" i="15"/>
  <c r="K761" i="15"/>
  <c r="O761" i="15"/>
  <c r="Q761" i="15"/>
  <c r="V761" i="15"/>
  <c r="G763" i="15"/>
  <c r="M763" i="15" s="1"/>
  <c r="I763" i="15"/>
  <c r="K763" i="15"/>
  <c r="O763" i="15"/>
  <c r="Q763" i="15"/>
  <c r="V763" i="15"/>
  <c r="G765" i="15"/>
  <c r="I765" i="15"/>
  <c r="K765" i="15"/>
  <c r="M765" i="15"/>
  <c r="O765" i="15"/>
  <c r="Q765" i="15"/>
  <c r="V765" i="15"/>
  <c r="G767" i="15"/>
  <c r="I767" i="15"/>
  <c r="K767" i="15"/>
  <c r="M767" i="15"/>
  <c r="O767" i="15"/>
  <c r="Q767" i="15"/>
  <c r="V767" i="15"/>
  <c r="G769" i="15"/>
  <c r="M769" i="15" s="1"/>
  <c r="I769" i="15"/>
  <c r="K769" i="15"/>
  <c r="O769" i="15"/>
  <c r="Q769" i="15"/>
  <c r="V769" i="15"/>
  <c r="G771" i="15"/>
  <c r="M771" i="15" s="1"/>
  <c r="I771" i="15"/>
  <c r="K771" i="15"/>
  <c r="O771" i="15"/>
  <c r="Q771" i="15"/>
  <c r="V771" i="15"/>
  <c r="G773" i="15"/>
  <c r="M773" i="15" s="1"/>
  <c r="I773" i="15"/>
  <c r="K773" i="15"/>
  <c r="O773" i="15"/>
  <c r="Q773" i="15"/>
  <c r="V773" i="15"/>
  <c r="G774" i="15"/>
  <c r="I774" i="15"/>
  <c r="K774" i="15"/>
  <c r="M774" i="15"/>
  <c r="O774" i="15"/>
  <c r="Q774" i="15"/>
  <c r="V774" i="15"/>
  <c r="G776" i="15"/>
  <c r="I776" i="15"/>
  <c r="K776" i="15"/>
  <c r="M776" i="15"/>
  <c r="O776" i="15"/>
  <c r="Q776" i="15"/>
  <c r="V776" i="15"/>
  <c r="G780" i="15"/>
  <c r="I780" i="15"/>
  <c r="K780" i="15"/>
  <c r="M780" i="15"/>
  <c r="O780" i="15"/>
  <c r="Q780" i="15"/>
  <c r="V780" i="15"/>
  <c r="G782" i="15"/>
  <c r="I782" i="15"/>
  <c r="K782" i="15"/>
  <c r="M782" i="15"/>
  <c r="O782" i="15"/>
  <c r="Q782" i="15"/>
  <c r="V782" i="15"/>
  <c r="G784" i="15"/>
  <c r="M784" i="15" s="1"/>
  <c r="I784" i="15"/>
  <c r="K784" i="15"/>
  <c r="O784" i="15"/>
  <c r="Q784" i="15"/>
  <c r="V784" i="15"/>
  <c r="G786" i="15"/>
  <c r="M786" i="15" s="1"/>
  <c r="I786" i="15"/>
  <c r="K786" i="15"/>
  <c r="O786" i="15"/>
  <c r="Q786" i="15"/>
  <c r="V786" i="15"/>
  <c r="G788" i="15"/>
  <c r="I788" i="15"/>
  <c r="K788" i="15"/>
  <c r="M788" i="15"/>
  <c r="O788" i="15"/>
  <c r="Q788" i="15"/>
  <c r="V788" i="15"/>
  <c r="G790" i="15"/>
  <c r="I790" i="15"/>
  <c r="K790" i="15"/>
  <c r="M790" i="15"/>
  <c r="O790" i="15"/>
  <c r="Q790" i="15"/>
  <c r="V790" i="15"/>
  <c r="G792" i="15"/>
  <c r="M792" i="15" s="1"/>
  <c r="I792" i="15"/>
  <c r="K792" i="15"/>
  <c r="O792" i="15"/>
  <c r="Q792" i="15"/>
  <c r="V792" i="15"/>
  <c r="G794" i="15"/>
  <c r="M794" i="15" s="1"/>
  <c r="I794" i="15"/>
  <c r="K794" i="15"/>
  <c r="O794" i="15"/>
  <c r="Q794" i="15"/>
  <c r="V794" i="15"/>
  <c r="G796" i="15"/>
  <c r="M796" i="15" s="1"/>
  <c r="I796" i="15"/>
  <c r="K796" i="15"/>
  <c r="O796" i="15"/>
  <c r="Q796" i="15"/>
  <c r="V796" i="15"/>
  <c r="G798" i="15"/>
  <c r="I798" i="15"/>
  <c r="K798" i="15"/>
  <c r="M798" i="15"/>
  <c r="O798" i="15"/>
  <c r="Q798" i="15"/>
  <c r="V798" i="15"/>
  <c r="G800" i="15"/>
  <c r="M800" i="15" s="1"/>
  <c r="I800" i="15"/>
  <c r="K800" i="15"/>
  <c r="O800" i="15"/>
  <c r="Q800" i="15"/>
  <c r="V800" i="15"/>
  <c r="G802" i="15"/>
  <c r="I802" i="15"/>
  <c r="K802" i="15"/>
  <c r="M802" i="15"/>
  <c r="O802" i="15"/>
  <c r="Q802" i="15"/>
  <c r="V802" i="15"/>
  <c r="G804" i="15"/>
  <c r="M804" i="15" s="1"/>
  <c r="I804" i="15"/>
  <c r="K804" i="15"/>
  <c r="O804" i="15"/>
  <c r="Q804" i="15"/>
  <c r="V804" i="15"/>
  <c r="G806" i="15"/>
  <c r="M806" i="15" s="1"/>
  <c r="I806" i="15"/>
  <c r="K806" i="15"/>
  <c r="O806" i="15"/>
  <c r="Q806" i="15"/>
  <c r="V806" i="15"/>
  <c r="G808" i="15"/>
  <c r="M808" i="15" s="1"/>
  <c r="I808" i="15"/>
  <c r="K808" i="15"/>
  <c r="O808" i="15"/>
  <c r="Q808" i="15"/>
  <c r="V808" i="15"/>
  <c r="G810" i="15"/>
  <c r="I810" i="15"/>
  <c r="K810" i="15"/>
  <c r="M810" i="15"/>
  <c r="O810" i="15"/>
  <c r="Q810" i="15"/>
  <c r="V810" i="15"/>
  <c r="G812" i="15"/>
  <c r="I812" i="15"/>
  <c r="K812" i="15"/>
  <c r="M812" i="15"/>
  <c r="O812" i="15"/>
  <c r="Q812" i="15"/>
  <c r="V812" i="15"/>
  <c r="G813" i="15"/>
  <c r="I813" i="15"/>
  <c r="K813" i="15"/>
  <c r="M813" i="15"/>
  <c r="O813" i="15"/>
  <c r="Q813" i="15"/>
  <c r="V813" i="15"/>
  <c r="G815" i="15"/>
  <c r="M815" i="15" s="1"/>
  <c r="I815" i="15"/>
  <c r="K815" i="15"/>
  <c r="O815" i="15"/>
  <c r="Q815" i="15"/>
  <c r="V815" i="15"/>
  <c r="G817" i="15"/>
  <c r="M817" i="15" s="1"/>
  <c r="I817" i="15"/>
  <c r="K817" i="15"/>
  <c r="O817" i="15"/>
  <c r="Q817" i="15"/>
  <c r="V817" i="15"/>
  <c r="G819" i="15"/>
  <c r="M819" i="15" s="1"/>
  <c r="I819" i="15"/>
  <c r="K819" i="15"/>
  <c r="O819" i="15"/>
  <c r="Q819" i="15"/>
  <c r="V819" i="15"/>
  <c r="G821" i="15"/>
  <c r="I821" i="15"/>
  <c r="K821" i="15"/>
  <c r="M821" i="15"/>
  <c r="O821" i="15"/>
  <c r="Q821" i="15"/>
  <c r="V821" i="15"/>
  <c r="G823" i="15"/>
  <c r="I823" i="15"/>
  <c r="K823" i="15"/>
  <c r="M823" i="15"/>
  <c r="O823" i="15"/>
  <c r="Q823" i="15"/>
  <c r="V823" i="15"/>
  <c r="G825" i="15"/>
  <c r="M825" i="15" s="1"/>
  <c r="I825" i="15"/>
  <c r="K825" i="15"/>
  <c r="O825" i="15"/>
  <c r="Q825" i="15"/>
  <c r="V825" i="15"/>
  <c r="G827" i="15"/>
  <c r="M827" i="15" s="1"/>
  <c r="I827" i="15"/>
  <c r="K827" i="15"/>
  <c r="O827" i="15"/>
  <c r="Q827" i="15"/>
  <c r="V827" i="15"/>
  <c r="G829" i="15"/>
  <c r="M829" i="15" s="1"/>
  <c r="I829" i="15"/>
  <c r="K829" i="15"/>
  <c r="O829" i="15"/>
  <c r="Q829" i="15"/>
  <c r="V829" i="15"/>
  <c r="G831" i="15"/>
  <c r="I831" i="15"/>
  <c r="K831" i="15"/>
  <c r="M831" i="15"/>
  <c r="O831" i="15"/>
  <c r="Q831" i="15"/>
  <c r="V831" i="15"/>
  <c r="G833" i="15"/>
  <c r="I833" i="15"/>
  <c r="K833" i="15"/>
  <c r="M833" i="15"/>
  <c r="O833" i="15"/>
  <c r="Q833" i="15"/>
  <c r="V833" i="15"/>
  <c r="G835" i="15"/>
  <c r="I835" i="15"/>
  <c r="K835" i="15"/>
  <c r="M835" i="15"/>
  <c r="O835" i="15"/>
  <c r="Q835" i="15"/>
  <c r="V835" i="15"/>
  <c r="G837" i="15"/>
  <c r="M837" i="15" s="1"/>
  <c r="I837" i="15"/>
  <c r="K837" i="15"/>
  <c r="O837" i="15"/>
  <c r="Q837" i="15"/>
  <c r="V837" i="15"/>
  <c r="G839" i="15"/>
  <c r="M839" i="15" s="1"/>
  <c r="I839" i="15"/>
  <c r="K839" i="15"/>
  <c r="O839" i="15"/>
  <c r="Q839" i="15"/>
  <c r="V839" i="15"/>
  <c r="G841" i="15"/>
  <c r="M841" i="15" s="1"/>
  <c r="I841" i="15"/>
  <c r="K841" i="15"/>
  <c r="O841" i="15"/>
  <c r="Q841" i="15"/>
  <c r="V841" i="15"/>
  <c r="G843" i="15"/>
  <c r="I843" i="15"/>
  <c r="K843" i="15"/>
  <c r="M843" i="15"/>
  <c r="O843" i="15"/>
  <c r="Q843" i="15"/>
  <c r="V843" i="15"/>
  <c r="G844" i="15"/>
  <c r="I844" i="15"/>
  <c r="K844" i="15"/>
  <c r="M844" i="15"/>
  <c r="O844" i="15"/>
  <c r="Q844" i="15"/>
  <c r="V844" i="15"/>
  <c r="G846" i="15"/>
  <c r="I846" i="15"/>
  <c r="K846" i="15"/>
  <c r="M846" i="15"/>
  <c r="O846" i="15"/>
  <c r="Q846" i="15"/>
  <c r="V846" i="15"/>
  <c r="G848" i="15"/>
  <c r="M848" i="15" s="1"/>
  <c r="I848" i="15"/>
  <c r="K848" i="15"/>
  <c r="O848" i="15"/>
  <c r="Q848" i="15"/>
  <c r="V848" i="15"/>
  <c r="G850" i="15"/>
  <c r="I850" i="15"/>
  <c r="K850" i="15"/>
  <c r="O850" i="15"/>
  <c r="Q850" i="15"/>
  <c r="V850" i="15"/>
  <c r="G852" i="15"/>
  <c r="I852" i="15"/>
  <c r="K852" i="15"/>
  <c r="M852" i="15"/>
  <c r="O852" i="15"/>
  <c r="Q852" i="15"/>
  <c r="V852" i="15"/>
  <c r="G854" i="15"/>
  <c r="I854" i="15"/>
  <c r="K854" i="15"/>
  <c r="M854" i="15"/>
  <c r="O854" i="15"/>
  <c r="Q854" i="15"/>
  <c r="V854" i="15"/>
  <c r="G856" i="15"/>
  <c r="I856" i="15"/>
  <c r="K856" i="15"/>
  <c r="M856" i="15"/>
  <c r="O856" i="15"/>
  <c r="Q856" i="15"/>
  <c r="V856" i="15"/>
  <c r="G857" i="15"/>
  <c r="M857" i="15" s="1"/>
  <c r="I857" i="15"/>
  <c r="K857" i="15"/>
  <c r="O857" i="15"/>
  <c r="Q857" i="15"/>
  <c r="V857" i="15"/>
  <c r="G859" i="15"/>
  <c r="M859" i="15" s="1"/>
  <c r="I859" i="15"/>
  <c r="K859" i="15"/>
  <c r="O859" i="15"/>
  <c r="Q859" i="15"/>
  <c r="V859" i="15"/>
  <c r="G861" i="15"/>
  <c r="I861" i="15"/>
  <c r="K861" i="15"/>
  <c r="M861" i="15"/>
  <c r="O861" i="15"/>
  <c r="Q861" i="15"/>
  <c r="V861" i="15"/>
  <c r="G863" i="15"/>
  <c r="I863" i="15"/>
  <c r="K863" i="15"/>
  <c r="M863" i="15"/>
  <c r="O863" i="15"/>
  <c r="Q863" i="15"/>
  <c r="V863" i="15"/>
  <c r="G865" i="15"/>
  <c r="I865" i="15"/>
  <c r="K865" i="15"/>
  <c r="M865" i="15"/>
  <c r="O865" i="15"/>
  <c r="Q865" i="15"/>
  <c r="V865" i="15"/>
  <c r="G866" i="15"/>
  <c r="M866" i="15" s="1"/>
  <c r="I866" i="15"/>
  <c r="K866" i="15"/>
  <c r="O866" i="15"/>
  <c r="Q866" i="15"/>
  <c r="V866" i="15"/>
  <c r="G868" i="15"/>
  <c r="M868" i="15" s="1"/>
  <c r="I868" i="15"/>
  <c r="K868" i="15"/>
  <c r="O868" i="15"/>
  <c r="Q868" i="15"/>
  <c r="V868" i="15"/>
  <c r="G870" i="15"/>
  <c r="I870" i="15"/>
  <c r="K870" i="15"/>
  <c r="M870" i="15"/>
  <c r="O870" i="15"/>
  <c r="Q870" i="15"/>
  <c r="V870" i="15"/>
  <c r="G871" i="15"/>
  <c r="I871" i="15"/>
  <c r="K871" i="15"/>
  <c r="M871" i="15"/>
  <c r="O871" i="15"/>
  <c r="Q871" i="15"/>
  <c r="V871" i="15"/>
  <c r="G872" i="15"/>
  <c r="I872" i="15"/>
  <c r="K872" i="15"/>
  <c r="M872" i="15"/>
  <c r="O872" i="15"/>
  <c r="Q872" i="15"/>
  <c r="V872" i="15"/>
  <c r="G881" i="15"/>
  <c r="M881" i="15" s="1"/>
  <c r="I881" i="15"/>
  <c r="K881" i="15"/>
  <c r="O881" i="15"/>
  <c r="Q881" i="15"/>
  <c r="V881" i="15"/>
  <c r="G886" i="15"/>
  <c r="M886" i="15" s="1"/>
  <c r="I886" i="15"/>
  <c r="K886" i="15"/>
  <c r="O886" i="15"/>
  <c r="Q886" i="15"/>
  <c r="V886" i="15"/>
  <c r="G893" i="15"/>
  <c r="M893" i="15" s="1"/>
  <c r="I893" i="15"/>
  <c r="K893" i="15"/>
  <c r="O893" i="15"/>
  <c r="Q893" i="15"/>
  <c r="V893" i="15"/>
  <c r="G901" i="15"/>
  <c r="I901" i="15"/>
  <c r="K901" i="15"/>
  <c r="M901" i="15"/>
  <c r="O901" i="15"/>
  <c r="Q901" i="15"/>
  <c r="V901" i="15"/>
  <c r="G902" i="15"/>
  <c r="I902" i="15"/>
  <c r="K902" i="15"/>
  <c r="M902" i="15"/>
  <c r="O902" i="15"/>
  <c r="Q902" i="15"/>
  <c r="V902" i="15"/>
  <c r="G903" i="15"/>
  <c r="I903" i="15"/>
  <c r="K903" i="15"/>
  <c r="M903" i="15"/>
  <c r="O903" i="15"/>
  <c r="Q903" i="15"/>
  <c r="V903" i="15"/>
  <c r="G904" i="15"/>
  <c r="M904" i="15" s="1"/>
  <c r="I904" i="15"/>
  <c r="K904" i="15"/>
  <c r="O904" i="15"/>
  <c r="Q904" i="15"/>
  <c r="V904" i="15"/>
  <c r="G905" i="15"/>
  <c r="M905" i="15" s="1"/>
  <c r="I905" i="15"/>
  <c r="K905" i="15"/>
  <c r="O905" i="15"/>
  <c r="Q905" i="15"/>
  <c r="V905" i="15"/>
  <c r="G906" i="15"/>
  <c r="I906" i="15"/>
  <c r="K906" i="15"/>
  <c r="M906" i="15"/>
  <c r="O906" i="15"/>
  <c r="Q906" i="15"/>
  <c r="V906" i="15"/>
  <c r="G907" i="15"/>
  <c r="I907" i="15"/>
  <c r="K907" i="15"/>
  <c r="M907" i="15"/>
  <c r="O907" i="15"/>
  <c r="Q907" i="15"/>
  <c r="V907" i="15"/>
  <c r="G908" i="15"/>
  <c r="I908" i="15"/>
  <c r="K908" i="15"/>
  <c r="M908" i="15"/>
  <c r="O908" i="15"/>
  <c r="Q908" i="15"/>
  <c r="V908" i="15"/>
  <c r="G909" i="15"/>
  <c r="M909" i="15" s="1"/>
  <c r="I909" i="15"/>
  <c r="K909" i="15"/>
  <c r="O909" i="15"/>
  <c r="Q909" i="15"/>
  <c r="V909" i="15"/>
  <c r="G910" i="15"/>
  <c r="M910" i="15" s="1"/>
  <c r="I910" i="15"/>
  <c r="K910" i="15"/>
  <c r="O910" i="15"/>
  <c r="Q910" i="15"/>
  <c r="V910" i="15"/>
  <c r="G912" i="15"/>
  <c r="M912" i="15" s="1"/>
  <c r="I912" i="15"/>
  <c r="K912" i="15"/>
  <c r="O912" i="15"/>
  <c r="Q912" i="15"/>
  <c r="V912" i="15"/>
  <c r="G915" i="15"/>
  <c r="I915" i="15"/>
  <c r="K915" i="15"/>
  <c r="M915" i="15"/>
  <c r="O915" i="15"/>
  <c r="Q915" i="15"/>
  <c r="V915" i="15"/>
  <c r="G920" i="15"/>
  <c r="I920" i="15"/>
  <c r="K920" i="15"/>
  <c r="M920" i="15"/>
  <c r="O920" i="15"/>
  <c r="Q920" i="15"/>
  <c r="V920" i="15"/>
  <c r="G921" i="15"/>
  <c r="I921" i="15"/>
  <c r="K921" i="15"/>
  <c r="M921" i="15"/>
  <c r="O921" i="15"/>
  <c r="Q921" i="15"/>
  <c r="V921" i="15"/>
  <c r="G922" i="15"/>
  <c r="M922" i="15" s="1"/>
  <c r="I922" i="15"/>
  <c r="K922" i="15"/>
  <c r="O922" i="15"/>
  <c r="Q922" i="15"/>
  <c r="V922" i="15"/>
  <c r="G923" i="15"/>
  <c r="M923" i="15" s="1"/>
  <c r="I923" i="15"/>
  <c r="K923" i="15"/>
  <c r="O923" i="15"/>
  <c r="Q923" i="15"/>
  <c r="V923" i="15"/>
  <c r="G924" i="15"/>
  <c r="M924" i="15" s="1"/>
  <c r="I924" i="15"/>
  <c r="K924" i="15"/>
  <c r="O924" i="15"/>
  <c r="Q924" i="15"/>
  <c r="V924" i="15"/>
  <c r="G925" i="15"/>
  <c r="I925" i="15"/>
  <c r="K925" i="15"/>
  <c r="M925" i="15"/>
  <c r="O925" i="15"/>
  <c r="Q925" i="15"/>
  <c r="V925" i="15"/>
  <c r="G926" i="15"/>
  <c r="I926" i="15"/>
  <c r="K926" i="15"/>
  <c r="M926" i="15"/>
  <c r="O926" i="15"/>
  <c r="Q926" i="15"/>
  <c r="V926" i="15"/>
  <c r="G927" i="15"/>
  <c r="I927" i="15"/>
  <c r="K927" i="15"/>
  <c r="M927" i="15"/>
  <c r="O927" i="15"/>
  <c r="Q927" i="15"/>
  <c r="V927" i="15"/>
  <c r="G928" i="15"/>
  <c r="M928" i="15" s="1"/>
  <c r="I928" i="15"/>
  <c r="K928" i="15"/>
  <c r="O928" i="15"/>
  <c r="Q928" i="15"/>
  <c r="V928" i="15"/>
  <c r="G929" i="15"/>
  <c r="M929" i="15" s="1"/>
  <c r="I929" i="15"/>
  <c r="K929" i="15"/>
  <c r="O929" i="15"/>
  <c r="Q929" i="15"/>
  <c r="V929" i="15"/>
  <c r="G930" i="15"/>
  <c r="M930" i="15" s="1"/>
  <c r="I930" i="15"/>
  <c r="K930" i="15"/>
  <c r="O930" i="15"/>
  <c r="Q930" i="15"/>
  <c r="V930" i="15"/>
  <c r="G931" i="15"/>
  <c r="I931" i="15"/>
  <c r="K931" i="15"/>
  <c r="M931" i="15"/>
  <c r="O931" i="15"/>
  <c r="Q931" i="15"/>
  <c r="V931" i="15"/>
  <c r="G932" i="15"/>
  <c r="I932" i="15"/>
  <c r="K932" i="15"/>
  <c r="M932" i="15"/>
  <c r="O932" i="15"/>
  <c r="Q932" i="15"/>
  <c r="V932" i="15"/>
  <c r="G933" i="15"/>
  <c r="I933" i="15"/>
  <c r="K933" i="15"/>
  <c r="M933" i="15"/>
  <c r="O933" i="15"/>
  <c r="Q933" i="15"/>
  <c r="V933" i="15"/>
  <c r="G934" i="15"/>
  <c r="M934" i="15" s="1"/>
  <c r="I934" i="15"/>
  <c r="K934" i="15"/>
  <c r="O934" i="15"/>
  <c r="Q934" i="15"/>
  <c r="V934" i="15"/>
  <c r="G935" i="15"/>
  <c r="M935" i="15" s="1"/>
  <c r="I935" i="15"/>
  <c r="K935" i="15"/>
  <c r="O935" i="15"/>
  <c r="Q935" i="15"/>
  <c r="V935" i="15"/>
  <c r="G936" i="15"/>
  <c r="M936" i="15" s="1"/>
  <c r="I936" i="15"/>
  <c r="K936" i="15"/>
  <c r="O936" i="15"/>
  <c r="Q936" i="15"/>
  <c r="V936" i="15"/>
  <c r="G937" i="15"/>
  <c r="I937" i="15"/>
  <c r="K937" i="15"/>
  <c r="M937" i="15"/>
  <c r="O937" i="15"/>
  <c r="Q937" i="15"/>
  <c r="V937" i="15"/>
  <c r="G938" i="15"/>
  <c r="I938" i="15"/>
  <c r="K938" i="15"/>
  <c r="M938" i="15"/>
  <c r="O938" i="15"/>
  <c r="Q938" i="15"/>
  <c r="V938" i="15"/>
  <c r="G939" i="15"/>
  <c r="I939" i="15"/>
  <c r="K939" i="15"/>
  <c r="M939" i="15"/>
  <c r="O939" i="15"/>
  <c r="Q939" i="15"/>
  <c r="V939" i="15"/>
  <c r="G941" i="15"/>
  <c r="M941" i="15" s="1"/>
  <c r="I941" i="15"/>
  <c r="K941" i="15"/>
  <c r="O941" i="15"/>
  <c r="Q941" i="15"/>
  <c r="V941" i="15"/>
  <c r="G942" i="15"/>
  <c r="M942" i="15" s="1"/>
  <c r="I942" i="15"/>
  <c r="K942" i="15"/>
  <c r="O942" i="15"/>
  <c r="Q942" i="15"/>
  <c r="V942" i="15"/>
  <c r="G943" i="15"/>
  <c r="I943" i="15"/>
  <c r="K943" i="15"/>
  <c r="M943" i="15"/>
  <c r="O943" i="15"/>
  <c r="Q943" i="15"/>
  <c r="V943" i="15"/>
  <c r="G944" i="15"/>
  <c r="I944" i="15"/>
  <c r="K944" i="15"/>
  <c r="M944" i="15"/>
  <c r="O944" i="15"/>
  <c r="Q944" i="15"/>
  <c r="V944" i="15"/>
  <c r="G945" i="15"/>
  <c r="I945" i="15"/>
  <c r="K945" i="15"/>
  <c r="M945" i="15"/>
  <c r="O945" i="15"/>
  <c r="Q945" i="15"/>
  <c r="V945" i="15"/>
  <c r="G946" i="15"/>
  <c r="M946" i="15" s="1"/>
  <c r="I946" i="15"/>
  <c r="K946" i="15"/>
  <c r="O946" i="15"/>
  <c r="Q946" i="15"/>
  <c r="V946" i="15"/>
  <c r="G947" i="15"/>
  <c r="M947" i="15" s="1"/>
  <c r="I947" i="15"/>
  <c r="K947" i="15"/>
  <c r="O947" i="15"/>
  <c r="Q947" i="15"/>
  <c r="V947" i="15"/>
  <c r="G948" i="15"/>
  <c r="M948" i="15" s="1"/>
  <c r="I948" i="15"/>
  <c r="K948" i="15"/>
  <c r="O948" i="15"/>
  <c r="Q948" i="15"/>
  <c r="V948" i="15"/>
  <c r="G949" i="15"/>
  <c r="I949" i="15"/>
  <c r="K949" i="15"/>
  <c r="M949" i="15"/>
  <c r="O949" i="15"/>
  <c r="Q949" i="15"/>
  <c r="V949" i="15"/>
  <c r="G952" i="15"/>
  <c r="I952" i="15"/>
  <c r="K952" i="15"/>
  <c r="M952" i="15"/>
  <c r="O952" i="15"/>
  <c r="Q952" i="15"/>
  <c r="V952" i="15"/>
  <c r="G957" i="15"/>
  <c r="I957" i="15"/>
  <c r="K957" i="15"/>
  <c r="M957" i="15"/>
  <c r="O957" i="15"/>
  <c r="Q957" i="15"/>
  <c r="V957" i="15"/>
  <c r="G958" i="15"/>
  <c r="M958" i="15" s="1"/>
  <c r="I958" i="15"/>
  <c r="K958" i="15"/>
  <c r="O958" i="15"/>
  <c r="Q958" i="15"/>
  <c r="V958" i="15"/>
  <c r="G959" i="15"/>
  <c r="M959" i="15" s="1"/>
  <c r="I959" i="15"/>
  <c r="K959" i="15"/>
  <c r="O959" i="15"/>
  <c r="Q959" i="15"/>
  <c r="V959" i="15"/>
  <c r="G960" i="15"/>
  <c r="M960" i="15" s="1"/>
  <c r="I960" i="15"/>
  <c r="K960" i="15"/>
  <c r="O960" i="15"/>
  <c r="Q960" i="15"/>
  <c r="V960" i="15"/>
  <c r="G961" i="15"/>
  <c r="I961" i="15"/>
  <c r="K961" i="15"/>
  <c r="M961" i="15"/>
  <c r="O961" i="15"/>
  <c r="Q961" i="15"/>
  <c r="V961" i="15"/>
  <c r="G962" i="15"/>
  <c r="I962" i="15"/>
  <c r="K962" i="15"/>
  <c r="M962" i="15"/>
  <c r="O962" i="15"/>
  <c r="Q962" i="15"/>
  <c r="V962" i="15"/>
  <c r="G963" i="15"/>
  <c r="I963" i="15"/>
  <c r="K963" i="15"/>
  <c r="M963" i="15"/>
  <c r="O963" i="15"/>
  <c r="Q963" i="15"/>
  <c r="V963" i="15"/>
  <c r="G964" i="15"/>
  <c r="M964" i="15" s="1"/>
  <c r="I964" i="15"/>
  <c r="K964" i="15"/>
  <c r="O964" i="15"/>
  <c r="Q964" i="15"/>
  <c r="V964" i="15"/>
  <c r="G965" i="15"/>
  <c r="M965" i="15" s="1"/>
  <c r="I965" i="15"/>
  <c r="K965" i="15"/>
  <c r="O965" i="15"/>
  <c r="Q965" i="15"/>
  <c r="V965" i="15"/>
  <c r="G966" i="15"/>
  <c r="M966" i="15" s="1"/>
  <c r="I966" i="15"/>
  <c r="K966" i="15"/>
  <c r="O966" i="15"/>
  <c r="Q966" i="15"/>
  <c r="V966" i="15"/>
  <c r="G967" i="15"/>
  <c r="I967" i="15"/>
  <c r="K967" i="15"/>
  <c r="M967" i="15"/>
  <c r="O967" i="15"/>
  <c r="Q967" i="15"/>
  <c r="V967" i="15"/>
  <c r="G968" i="15"/>
  <c r="I968" i="15"/>
  <c r="K968" i="15"/>
  <c r="M968" i="15"/>
  <c r="O968" i="15"/>
  <c r="Q968" i="15"/>
  <c r="V968" i="15"/>
  <c r="G969" i="15"/>
  <c r="I969" i="15"/>
  <c r="K969" i="15"/>
  <c r="M969" i="15"/>
  <c r="O969" i="15"/>
  <c r="Q969" i="15"/>
  <c r="V969" i="15"/>
  <c r="G970" i="15"/>
  <c r="M970" i="15" s="1"/>
  <c r="I970" i="15"/>
  <c r="K970" i="15"/>
  <c r="O970" i="15"/>
  <c r="Q970" i="15"/>
  <c r="V970" i="15"/>
  <c r="G971" i="15"/>
  <c r="M971" i="15" s="1"/>
  <c r="I971" i="15"/>
  <c r="K971" i="15"/>
  <c r="O971" i="15"/>
  <c r="Q971" i="15"/>
  <c r="V971" i="15"/>
  <c r="G972" i="15"/>
  <c r="M972" i="15" s="1"/>
  <c r="I972" i="15"/>
  <c r="K972" i="15"/>
  <c r="O972" i="15"/>
  <c r="Q972" i="15"/>
  <c r="V972" i="15"/>
  <c r="G973" i="15"/>
  <c r="I973" i="15"/>
  <c r="K973" i="15"/>
  <c r="M973" i="15"/>
  <c r="O973" i="15"/>
  <c r="Q973" i="15"/>
  <c r="V973" i="15"/>
  <c r="G975" i="15"/>
  <c r="I975" i="15"/>
  <c r="K975" i="15"/>
  <c r="M975" i="15"/>
  <c r="O975" i="15"/>
  <c r="Q975" i="15"/>
  <c r="V975" i="15"/>
  <c r="G976" i="15"/>
  <c r="I976" i="15"/>
  <c r="K976" i="15"/>
  <c r="O976" i="15"/>
  <c r="Q976" i="15"/>
  <c r="V976" i="15"/>
  <c r="G977" i="15"/>
  <c r="M977" i="15" s="1"/>
  <c r="I977" i="15"/>
  <c r="K977" i="15"/>
  <c r="O977" i="15"/>
  <c r="Q977" i="15"/>
  <c r="V977" i="15"/>
  <c r="G978" i="15"/>
  <c r="M978" i="15" s="1"/>
  <c r="I978" i="15"/>
  <c r="K978" i="15"/>
  <c r="O978" i="15"/>
  <c r="Q978" i="15"/>
  <c r="V978" i="15"/>
  <c r="G979" i="15"/>
  <c r="I979" i="15"/>
  <c r="K979" i="15"/>
  <c r="M979" i="15"/>
  <c r="O979" i="15"/>
  <c r="Q979" i="15"/>
  <c r="V979" i="15"/>
  <c r="G980" i="15"/>
  <c r="I980" i="15"/>
  <c r="K980" i="15"/>
  <c r="M980" i="15"/>
  <c r="O980" i="15"/>
  <c r="Q980" i="15"/>
  <c r="V980" i="15"/>
  <c r="G981" i="15"/>
  <c r="I981" i="15"/>
  <c r="K981" i="15"/>
  <c r="M981" i="15"/>
  <c r="O981" i="15"/>
  <c r="Q981" i="15"/>
  <c r="V981" i="15"/>
  <c r="G982" i="15"/>
  <c r="M982" i="15" s="1"/>
  <c r="I982" i="15"/>
  <c r="K982" i="15"/>
  <c r="O982" i="15"/>
  <c r="Q982" i="15"/>
  <c r="V982" i="15"/>
  <c r="G985" i="15"/>
  <c r="M985" i="15" s="1"/>
  <c r="I985" i="15"/>
  <c r="K985" i="15"/>
  <c r="O985" i="15"/>
  <c r="Q985" i="15"/>
  <c r="V985" i="15"/>
  <c r="G990" i="15"/>
  <c r="M990" i="15" s="1"/>
  <c r="I990" i="15"/>
  <c r="K990" i="15"/>
  <c r="O990" i="15"/>
  <c r="Q990" i="15"/>
  <c r="V990" i="15"/>
  <c r="G991" i="15"/>
  <c r="I991" i="15"/>
  <c r="K991" i="15"/>
  <c r="M991" i="15"/>
  <c r="O991" i="15"/>
  <c r="Q991" i="15"/>
  <c r="V991" i="15"/>
  <c r="G992" i="15"/>
  <c r="I992" i="15"/>
  <c r="K992" i="15"/>
  <c r="M992" i="15"/>
  <c r="O992" i="15"/>
  <c r="Q992" i="15"/>
  <c r="V992" i="15"/>
  <c r="G993" i="15"/>
  <c r="I993" i="15"/>
  <c r="K993" i="15"/>
  <c r="M993" i="15"/>
  <c r="O993" i="15"/>
  <c r="Q993" i="15"/>
  <c r="V993" i="15"/>
  <c r="G994" i="15"/>
  <c r="M994" i="15" s="1"/>
  <c r="I994" i="15"/>
  <c r="K994" i="15"/>
  <c r="O994" i="15"/>
  <c r="Q994" i="15"/>
  <c r="V994" i="15"/>
  <c r="G995" i="15"/>
  <c r="M995" i="15" s="1"/>
  <c r="I995" i="15"/>
  <c r="K995" i="15"/>
  <c r="O995" i="15"/>
  <c r="Q995" i="15"/>
  <c r="V995" i="15"/>
  <c r="G996" i="15"/>
  <c r="M996" i="15" s="1"/>
  <c r="I996" i="15"/>
  <c r="K996" i="15"/>
  <c r="O996" i="15"/>
  <c r="Q996" i="15"/>
  <c r="V996" i="15"/>
  <c r="G997" i="15"/>
  <c r="I997" i="15"/>
  <c r="K997" i="15"/>
  <c r="M997" i="15"/>
  <c r="O997" i="15"/>
  <c r="Q997" i="15"/>
  <c r="V997" i="15"/>
  <c r="G998" i="15"/>
  <c r="I998" i="15"/>
  <c r="K998" i="15"/>
  <c r="M998" i="15"/>
  <c r="O998" i="15"/>
  <c r="Q998" i="15"/>
  <c r="V998" i="15"/>
  <c r="G999" i="15"/>
  <c r="I999" i="15"/>
  <c r="K999" i="15"/>
  <c r="M999" i="15"/>
  <c r="O999" i="15"/>
  <c r="Q999" i="15"/>
  <c r="V999" i="15"/>
  <c r="G1000" i="15"/>
  <c r="M1000" i="15" s="1"/>
  <c r="I1000" i="15"/>
  <c r="K1000" i="15"/>
  <c r="O1000" i="15"/>
  <c r="Q1000" i="15"/>
  <c r="V1000" i="15"/>
  <c r="G1001" i="15"/>
  <c r="M1001" i="15" s="1"/>
  <c r="I1001" i="15"/>
  <c r="K1001" i="15"/>
  <c r="O1001" i="15"/>
  <c r="Q1001" i="15"/>
  <c r="V1001" i="15"/>
  <c r="G1002" i="15"/>
  <c r="M1002" i="15" s="1"/>
  <c r="I1002" i="15"/>
  <c r="K1002" i="15"/>
  <c r="O1002" i="15"/>
  <c r="Q1002" i="15"/>
  <c r="V1002" i="15"/>
  <c r="G1003" i="15"/>
  <c r="I1003" i="15"/>
  <c r="K1003" i="15"/>
  <c r="M1003" i="15"/>
  <c r="O1003" i="15"/>
  <c r="Q1003" i="15"/>
  <c r="V1003" i="15"/>
  <c r="G1004" i="15"/>
  <c r="I1004" i="15"/>
  <c r="K1004" i="15"/>
  <c r="M1004" i="15"/>
  <c r="O1004" i="15"/>
  <c r="Q1004" i="15"/>
  <c r="V1004" i="15"/>
  <c r="G1006" i="15"/>
  <c r="M1006" i="15" s="1"/>
  <c r="I1006" i="15"/>
  <c r="K1006" i="15"/>
  <c r="O1006" i="15"/>
  <c r="Q1006" i="15"/>
  <c r="V1006" i="15"/>
  <c r="G1007" i="15"/>
  <c r="M1007" i="15" s="1"/>
  <c r="I1007" i="15"/>
  <c r="K1007" i="15"/>
  <c r="O1007" i="15"/>
  <c r="Q1007" i="15"/>
  <c r="V1007" i="15"/>
  <c r="G1008" i="15"/>
  <c r="M1008" i="15" s="1"/>
  <c r="I1008" i="15"/>
  <c r="K1008" i="15"/>
  <c r="O1008" i="15"/>
  <c r="Q1008" i="15"/>
  <c r="V1008" i="15"/>
  <c r="G1009" i="15"/>
  <c r="I1009" i="15"/>
  <c r="K1009" i="15"/>
  <c r="M1009" i="15"/>
  <c r="O1009" i="15"/>
  <c r="Q1009" i="15"/>
  <c r="V1009" i="15"/>
  <c r="G1010" i="15"/>
  <c r="I1010" i="15"/>
  <c r="K1010" i="15"/>
  <c r="M1010" i="15"/>
  <c r="O1010" i="15"/>
  <c r="Q1010" i="15"/>
  <c r="V1010" i="15"/>
  <c r="G1011" i="15"/>
  <c r="I1011" i="15"/>
  <c r="K1011" i="15"/>
  <c r="M1011" i="15"/>
  <c r="O1011" i="15"/>
  <c r="Q1011" i="15"/>
  <c r="V1011" i="15"/>
  <c r="G1014" i="15"/>
  <c r="M1014" i="15" s="1"/>
  <c r="I1014" i="15"/>
  <c r="K1014" i="15"/>
  <c r="O1014" i="15"/>
  <c r="Q1014" i="15"/>
  <c r="V1014" i="15"/>
  <c r="G1018" i="15"/>
  <c r="M1018" i="15" s="1"/>
  <c r="I1018" i="15"/>
  <c r="K1018" i="15"/>
  <c r="O1018" i="15"/>
  <c r="Q1018" i="15"/>
  <c r="V1018" i="15"/>
  <c r="G1019" i="15"/>
  <c r="M1019" i="15" s="1"/>
  <c r="I1019" i="15"/>
  <c r="K1019" i="15"/>
  <c r="O1019" i="15"/>
  <c r="Q1019" i="15"/>
  <c r="V1019" i="15"/>
  <c r="G1020" i="15"/>
  <c r="I1020" i="15"/>
  <c r="K1020" i="15"/>
  <c r="M1020" i="15"/>
  <c r="O1020" i="15"/>
  <c r="Q1020" i="15"/>
  <c r="V1020" i="15"/>
  <c r="G1021" i="15"/>
  <c r="I1021" i="15"/>
  <c r="K1021" i="15"/>
  <c r="M1021" i="15"/>
  <c r="O1021" i="15"/>
  <c r="Q1021" i="15"/>
  <c r="V1021" i="15"/>
  <c r="G1022" i="15"/>
  <c r="I1022" i="15"/>
  <c r="K1022" i="15"/>
  <c r="M1022" i="15"/>
  <c r="O1022" i="15"/>
  <c r="Q1022" i="15"/>
  <c r="V1022" i="15"/>
  <c r="G1023" i="15"/>
  <c r="M1023" i="15" s="1"/>
  <c r="I1023" i="15"/>
  <c r="K1023" i="15"/>
  <c r="O1023" i="15"/>
  <c r="Q1023" i="15"/>
  <c r="V1023" i="15"/>
  <c r="G1024" i="15"/>
  <c r="M1024" i="15" s="1"/>
  <c r="I1024" i="15"/>
  <c r="K1024" i="15"/>
  <c r="O1024" i="15"/>
  <c r="Q1024" i="15"/>
  <c r="V1024" i="15"/>
  <c r="G1025" i="15"/>
  <c r="M1025" i="15" s="1"/>
  <c r="I1025" i="15"/>
  <c r="K1025" i="15"/>
  <c r="O1025" i="15"/>
  <c r="Q1025" i="15"/>
  <c r="V1025" i="15"/>
  <c r="G1026" i="15"/>
  <c r="I1026" i="15"/>
  <c r="K1026" i="15"/>
  <c r="M1026" i="15"/>
  <c r="O1026" i="15"/>
  <c r="Q1026" i="15"/>
  <c r="V1026" i="15"/>
  <c r="G1027" i="15"/>
  <c r="I1027" i="15"/>
  <c r="K1027" i="15"/>
  <c r="M1027" i="15"/>
  <c r="O1027" i="15"/>
  <c r="Q1027" i="15"/>
  <c r="V1027" i="15"/>
  <c r="G1029" i="15"/>
  <c r="I1029" i="15"/>
  <c r="I1028" i="15" s="1"/>
  <c r="K1029" i="15"/>
  <c r="K1028" i="15" s="1"/>
  <c r="O1029" i="15"/>
  <c r="O1028" i="15" s="1"/>
  <c r="Q1029" i="15"/>
  <c r="Q1028" i="15" s="1"/>
  <c r="V1029" i="15"/>
  <c r="V1028" i="15" s="1"/>
  <c r="G1031" i="15"/>
  <c r="M1031" i="15" s="1"/>
  <c r="I1031" i="15"/>
  <c r="K1031" i="15"/>
  <c r="O1031" i="15"/>
  <c r="Q1031" i="15"/>
  <c r="V1031" i="15"/>
  <c r="G1032" i="15"/>
  <c r="I1032" i="15"/>
  <c r="K1032" i="15"/>
  <c r="M1032" i="15"/>
  <c r="O1032" i="15"/>
  <c r="Q1032" i="15"/>
  <c r="V1032" i="15"/>
  <c r="G1033" i="15"/>
  <c r="I1033" i="15"/>
  <c r="K1033" i="15"/>
  <c r="M1033" i="15"/>
  <c r="O1033" i="15"/>
  <c r="Q1033" i="15"/>
  <c r="V1033" i="15"/>
  <c r="G1034" i="15"/>
  <c r="I1034" i="15"/>
  <c r="K1034" i="15"/>
  <c r="M1034" i="15"/>
  <c r="O1034" i="15"/>
  <c r="Q1034" i="15"/>
  <c r="V1034" i="15"/>
  <c r="G1036" i="15"/>
  <c r="M1036" i="15" s="1"/>
  <c r="M1035" i="15" s="1"/>
  <c r="I1036" i="15"/>
  <c r="I1035" i="15" s="1"/>
  <c r="K1036" i="15"/>
  <c r="K1035" i="15" s="1"/>
  <c r="O1036" i="15"/>
  <c r="O1035" i="15" s="1"/>
  <c r="Q1036" i="15"/>
  <c r="Q1035" i="15" s="1"/>
  <c r="V1036" i="15"/>
  <c r="V1035" i="15" s="1"/>
  <c r="AE1038" i="15"/>
  <c r="F48" i="1" s="1"/>
  <c r="AF1038" i="15"/>
  <c r="G48" i="1" s="1"/>
  <c r="BA1171" i="14"/>
  <c r="BA1166" i="14"/>
  <c r="BA1138" i="14"/>
  <c r="BA1133" i="14"/>
  <c r="BA961" i="14"/>
  <c r="BA956" i="14"/>
  <c r="BA774" i="14"/>
  <c r="BA769" i="14"/>
  <c r="BA635" i="14"/>
  <c r="BA630" i="14"/>
  <c r="BA458" i="14"/>
  <c r="BA440" i="14"/>
  <c r="BA335" i="14"/>
  <c r="BA143" i="14"/>
  <c r="BA33" i="14"/>
  <c r="BA21" i="14"/>
  <c r="G9" i="14"/>
  <c r="M9" i="14" s="1"/>
  <c r="I9" i="14"/>
  <c r="K9" i="14"/>
  <c r="O9" i="14"/>
  <c r="Q9" i="14"/>
  <c r="V9" i="14"/>
  <c r="G12" i="14"/>
  <c r="I12" i="14"/>
  <c r="K12" i="14"/>
  <c r="M12" i="14"/>
  <c r="O12" i="14"/>
  <c r="Q12" i="14"/>
  <c r="V12" i="14"/>
  <c r="G15" i="14"/>
  <c r="I15" i="14"/>
  <c r="K15" i="14"/>
  <c r="M15" i="14"/>
  <c r="O15" i="14"/>
  <c r="Q15" i="14"/>
  <c r="V15" i="14"/>
  <c r="G18" i="14"/>
  <c r="I18" i="14"/>
  <c r="K18" i="14"/>
  <c r="M18" i="14"/>
  <c r="O18" i="14"/>
  <c r="Q18" i="14"/>
  <c r="V18" i="14"/>
  <c r="G20" i="14"/>
  <c r="I20" i="14"/>
  <c r="K20" i="14"/>
  <c r="M20" i="14"/>
  <c r="O20" i="14"/>
  <c r="Q20" i="14"/>
  <c r="V20" i="14"/>
  <c r="G24" i="14"/>
  <c r="M24" i="14" s="1"/>
  <c r="I24" i="14"/>
  <c r="K24" i="14"/>
  <c r="O24" i="14"/>
  <c r="Q24" i="14"/>
  <c r="V24" i="14"/>
  <c r="G26" i="14"/>
  <c r="I26" i="14"/>
  <c r="K26" i="14"/>
  <c r="M26" i="14"/>
  <c r="O26" i="14"/>
  <c r="Q26" i="14"/>
  <c r="V26" i="14"/>
  <c r="G29" i="14"/>
  <c r="I29" i="14"/>
  <c r="K29" i="14"/>
  <c r="M29" i="14"/>
  <c r="O29" i="14"/>
  <c r="Q29" i="14"/>
  <c r="V29" i="14"/>
  <c r="G32" i="14"/>
  <c r="I32" i="14"/>
  <c r="K32" i="14"/>
  <c r="M32" i="14"/>
  <c r="O32" i="14"/>
  <c r="Q32" i="14"/>
  <c r="V32" i="14"/>
  <c r="G38" i="14"/>
  <c r="I38" i="14"/>
  <c r="K38" i="14"/>
  <c r="M38" i="14"/>
  <c r="O38" i="14"/>
  <c r="Q38" i="14"/>
  <c r="V38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103" i="14"/>
  <c r="M103" i="14" s="1"/>
  <c r="I103" i="14"/>
  <c r="K103" i="14"/>
  <c r="O103" i="14"/>
  <c r="Q103" i="14"/>
  <c r="V103" i="14"/>
  <c r="G108" i="14"/>
  <c r="I108" i="14"/>
  <c r="K108" i="14"/>
  <c r="M108" i="14"/>
  <c r="O108" i="14"/>
  <c r="Q108" i="14"/>
  <c r="V108" i="14"/>
  <c r="G113" i="14"/>
  <c r="I113" i="14"/>
  <c r="K113" i="14"/>
  <c r="M113" i="14"/>
  <c r="O113" i="14"/>
  <c r="Q113" i="14"/>
  <c r="V113" i="14"/>
  <c r="G115" i="14"/>
  <c r="I115" i="14"/>
  <c r="K115" i="14"/>
  <c r="M115" i="14"/>
  <c r="O115" i="14"/>
  <c r="Q115" i="14"/>
  <c r="V115" i="14"/>
  <c r="G117" i="14"/>
  <c r="I117" i="14"/>
  <c r="K117" i="14"/>
  <c r="M117" i="14"/>
  <c r="O117" i="14"/>
  <c r="Q117" i="14"/>
  <c r="V117" i="14"/>
  <c r="G119" i="14"/>
  <c r="M119" i="14" s="1"/>
  <c r="I119" i="14"/>
  <c r="K119" i="14"/>
  <c r="O119" i="14"/>
  <c r="Q119" i="14"/>
  <c r="V119" i="14"/>
  <c r="G121" i="14"/>
  <c r="I121" i="14"/>
  <c r="K121" i="14"/>
  <c r="M121" i="14"/>
  <c r="O121" i="14"/>
  <c r="Q121" i="14"/>
  <c r="V121" i="14"/>
  <c r="G123" i="14"/>
  <c r="I123" i="14"/>
  <c r="K123" i="14"/>
  <c r="M123" i="14"/>
  <c r="O123" i="14"/>
  <c r="Q123" i="14"/>
  <c r="V123" i="14"/>
  <c r="G125" i="14"/>
  <c r="I125" i="14"/>
  <c r="K125" i="14"/>
  <c r="M125" i="14"/>
  <c r="O125" i="14"/>
  <c r="Q125" i="14"/>
  <c r="V125" i="14"/>
  <c r="G128" i="14"/>
  <c r="M128" i="14" s="1"/>
  <c r="I128" i="14"/>
  <c r="K128" i="14"/>
  <c r="O128" i="14"/>
  <c r="Q128" i="14"/>
  <c r="V128" i="14"/>
  <c r="G131" i="14"/>
  <c r="M131" i="14" s="1"/>
  <c r="I131" i="14"/>
  <c r="K131" i="14"/>
  <c r="O131" i="14"/>
  <c r="Q131" i="14"/>
  <c r="V131" i="14"/>
  <c r="G134" i="14"/>
  <c r="M134" i="14" s="1"/>
  <c r="I134" i="14"/>
  <c r="K134" i="14"/>
  <c r="O134" i="14"/>
  <c r="Q134" i="14"/>
  <c r="V134" i="14"/>
  <c r="G137" i="14"/>
  <c r="I137" i="14"/>
  <c r="K137" i="14"/>
  <c r="M137" i="14"/>
  <c r="O137" i="14"/>
  <c r="Q137" i="14"/>
  <c r="V137" i="14"/>
  <c r="G140" i="14"/>
  <c r="I140" i="14"/>
  <c r="K140" i="14"/>
  <c r="M140" i="14"/>
  <c r="O140" i="14"/>
  <c r="Q140" i="14"/>
  <c r="V140" i="14"/>
  <c r="G142" i="14"/>
  <c r="I142" i="14"/>
  <c r="K142" i="14"/>
  <c r="M142" i="14"/>
  <c r="O142" i="14"/>
  <c r="Q142" i="14"/>
  <c r="V142" i="14"/>
  <c r="G146" i="14"/>
  <c r="I146" i="14"/>
  <c r="K146" i="14"/>
  <c r="M146" i="14"/>
  <c r="O146" i="14"/>
  <c r="Q146" i="14"/>
  <c r="V146" i="14"/>
  <c r="G148" i="14"/>
  <c r="M148" i="14" s="1"/>
  <c r="I148" i="14"/>
  <c r="K148" i="14"/>
  <c r="O148" i="14"/>
  <c r="Q148" i="14"/>
  <c r="V148" i="14"/>
  <c r="G150" i="14"/>
  <c r="I150" i="14"/>
  <c r="K150" i="14"/>
  <c r="M150" i="14"/>
  <c r="O150" i="14"/>
  <c r="Q150" i="14"/>
  <c r="V150" i="14"/>
  <c r="G206" i="14"/>
  <c r="I206" i="14"/>
  <c r="K206" i="14"/>
  <c r="M206" i="14"/>
  <c r="O206" i="14"/>
  <c r="Q206" i="14"/>
  <c r="V206" i="14"/>
  <c r="G208" i="14"/>
  <c r="I208" i="14"/>
  <c r="K208" i="14"/>
  <c r="M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M214" i="14" s="1"/>
  <c r="I214" i="14"/>
  <c r="K214" i="14"/>
  <c r="O214" i="14"/>
  <c r="Q214" i="14"/>
  <c r="V214" i="14"/>
  <c r="G216" i="14"/>
  <c r="M216" i="14" s="1"/>
  <c r="I216" i="14"/>
  <c r="K216" i="14"/>
  <c r="O216" i="14"/>
  <c r="Q216" i="14"/>
  <c r="V216" i="14"/>
  <c r="G219" i="14"/>
  <c r="I219" i="14"/>
  <c r="K219" i="14"/>
  <c r="M219" i="14"/>
  <c r="O219" i="14"/>
  <c r="Q219" i="14"/>
  <c r="V219" i="14"/>
  <c r="G222" i="14"/>
  <c r="I222" i="14"/>
  <c r="K222" i="14"/>
  <c r="M222" i="14"/>
  <c r="O222" i="14"/>
  <c r="Q222" i="14"/>
  <c r="V222" i="14"/>
  <c r="G225" i="14"/>
  <c r="I225" i="14"/>
  <c r="K225" i="14"/>
  <c r="M225" i="14"/>
  <c r="O225" i="14"/>
  <c r="Q225" i="14"/>
  <c r="V225" i="14"/>
  <c r="G228" i="14"/>
  <c r="M228" i="14" s="1"/>
  <c r="I228" i="14"/>
  <c r="K228" i="14"/>
  <c r="O228" i="14"/>
  <c r="Q228" i="14"/>
  <c r="V228" i="14"/>
  <c r="G231" i="14"/>
  <c r="I231" i="14"/>
  <c r="K231" i="14"/>
  <c r="M231" i="14"/>
  <c r="O231" i="14"/>
  <c r="Q231" i="14"/>
  <c r="V231" i="14"/>
  <c r="G234" i="14"/>
  <c r="I234" i="14"/>
  <c r="K234" i="14"/>
  <c r="M234" i="14"/>
  <c r="O234" i="14"/>
  <c r="Q234" i="14"/>
  <c r="V234" i="14"/>
  <c r="G236" i="14"/>
  <c r="I236" i="14"/>
  <c r="K236" i="14"/>
  <c r="M236" i="14"/>
  <c r="O236" i="14"/>
  <c r="Q236" i="14"/>
  <c r="V236" i="14"/>
  <c r="G238" i="14"/>
  <c r="M238" i="14" s="1"/>
  <c r="I238" i="14"/>
  <c r="K238" i="14"/>
  <c r="O238" i="14"/>
  <c r="Q238" i="14"/>
  <c r="V238" i="14"/>
  <c r="G241" i="14"/>
  <c r="M241" i="14" s="1"/>
  <c r="I241" i="14"/>
  <c r="K241" i="14"/>
  <c r="O241" i="14"/>
  <c r="Q241" i="14"/>
  <c r="V241" i="14"/>
  <c r="G243" i="14"/>
  <c r="M243" i="14" s="1"/>
  <c r="I243" i="14"/>
  <c r="K243" i="14"/>
  <c r="O243" i="14"/>
  <c r="Q243" i="14"/>
  <c r="V243" i="14"/>
  <c r="G245" i="14"/>
  <c r="M245" i="14" s="1"/>
  <c r="I245" i="14"/>
  <c r="K245" i="14"/>
  <c r="O245" i="14"/>
  <c r="Q245" i="14"/>
  <c r="V245" i="14"/>
  <c r="G316" i="14"/>
  <c r="I316" i="14"/>
  <c r="K316" i="14"/>
  <c r="M316" i="14"/>
  <c r="O316" i="14"/>
  <c r="Q316" i="14"/>
  <c r="V316" i="14"/>
  <c r="G318" i="14"/>
  <c r="I318" i="14"/>
  <c r="K318" i="14"/>
  <c r="M318" i="14"/>
  <c r="O318" i="14"/>
  <c r="Q318" i="14"/>
  <c r="V318" i="14"/>
  <c r="G320" i="14"/>
  <c r="I320" i="14"/>
  <c r="K320" i="14"/>
  <c r="M320" i="14"/>
  <c r="O320" i="14"/>
  <c r="Q320" i="14"/>
  <c r="V320" i="14"/>
  <c r="G322" i="14"/>
  <c r="I322" i="14"/>
  <c r="K322" i="14"/>
  <c r="M322" i="14"/>
  <c r="O322" i="14"/>
  <c r="Q322" i="14"/>
  <c r="V322" i="14"/>
  <c r="G324" i="14"/>
  <c r="M324" i="14" s="1"/>
  <c r="I324" i="14"/>
  <c r="K324" i="14"/>
  <c r="O324" i="14"/>
  <c r="Q324" i="14"/>
  <c r="V324" i="14"/>
  <c r="G326" i="14"/>
  <c r="I326" i="14"/>
  <c r="K326" i="14"/>
  <c r="M326" i="14"/>
  <c r="O326" i="14"/>
  <c r="Q326" i="14"/>
  <c r="V326" i="14"/>
  <c r="G328" i="14"/>
  <c r="I328" i="14"/>
  <c r="K328" i="14"/>
  <c r="M328" i="14"/>
  <c r="O328" i="14"/>
  <c r="Q328" i="14"/>
  <c r="V328" i="14"/>
  <c r="G330" i="14"/>
  <c r="I330" i="14"/>
  <c r="K330" i="14"/>
  <c r="M330" i="14"/>
  <c r="O330" i="14"/>
  <c r="Q330" i="14"/>
  <c r="V330" i="14"/>
  <c r="G332" i="14"/>
  <c r="M332" i="14" s="1"/>
  <c r="I332" i="14"/>
  <c r="K332" i="14"/>
  <c r="O332" i="14"/>
  <c r="Q332" i="14"/>
  <c r="V332" i="14"/>
  <c r="G334" i="14"/>
  <c r="M334" i="14" s="1"/>
  <c r="I334" i="14"/>
  <c r="K334" i="14"/>
  <c r="O334" i="14"/>
  <c r="Q334" i="14"/>
  <c r="V334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4" i="14"/>
  <c r="I344" i="14"/>
  <c r="K344" i="14"/>
  <c r="M344" i="14"/>
  <c r="O344" i="14"/>
  <c r="Q344" i="14"/>
  <c r="V344" i="14"/>
  <c r="G347" i="14"/>
  <c r="I347" i="14"/>
  <c r="K347" i="14"/>
  <c r="M347" i="14"/>
  <c r="O347" i="14"/>
  <c r="Q347" i="14"/>
  <c r="V347" i="14"/>
  <c r="G350" i="14"/>
  <c r="I350" i="14"/>
  <c r="K350" i="14"/>
  <c r="M350" i="14"/>
  <c r="O350" i="14"/>
  <c r="Q350" i="14"/>
  <c r="V350" i="14"/>
  <c r="G353" i="14"/>
  <c r="M353" i="14" s="1"/>
  <c r="I353" i="14"/>
  <c r="K353" i="14"/>
  <c r="O353" i="14"/>
  <c r="Q353" i="14"/>
  <c r="V353" i="14"/>
  <c r="G355" i="14"/>
  <c r="I355" i="14"/>
  <c r="K355" i="14"/>
  <c r="M355" i="14"/>
  <c r="O355" i="14"/>
  <c r="Q355" i="14"/>
  <c r="V355" i="14"/>
  <c r="G357" i="14"/>
  <c r="I357" i="14"/>
  <c r="K357" i="14"/>
  <c r="M357" i="14"/>
  <c r="O357" i="14"/>
  <c r="Q357" i="14"/>
  <c r="V357" i="14"/>
  <c r="G359" i="14"/>
  <c r="I359" i="14"/>
  <c r="K359" i="14"/>
  <c r="M359" i="14"/>
  <c r="O359" i="14"/>
  <c r="Q359" i="14"/>
  <c r="V359" i="14"/>
  <c r="G431" i="14"/>
  <c r="M431" i="14" s="1"/>
  <c r="I431" i="14"/>
  <c r="K431" i="14"/>
  <c r="O431" i="14"/>
  <c r="Q431" i="14"/>
  <c r="V431" i="14"/>
  <c r="G433" i="14"/>
  <c r="M433" i="14" s="1"/>
  <c r="I433" i="14"/>
  <c r="K433" i="14"/>
  <c r="O433" i="14"/>
  <c r="Q433" i="14"/>
  <c r="V433" i="14"/>
  <c r="G435" i="14"/>
  <c r="M435" i="14" s="1"/>
  <c r="I435" i="14"/>
  <c r="K435" i="14"/>
  <c r="O435" i="14"/>
  <c r="Q435" i="14"/>
  <c r="V435" i="14"/>
  <c r="G437" i="14"/>
  <c r="M437" i="14" s="1"/>
  <c r="I437" i="14"/>
  <c r="K437" i="14"/>
  <c r="O437" i="14"/>
  <c r="Q437" i="14"/>
  <c r="V437" i="14"/>
  <c r="G439" i="14"/>
  <c r="I439" i="14"/>
  <c r="K439" i="14"/>
  <c r="M439" i="14"/>
  <c r="O439" i="14"/>
  <c r="Q439" i="14"/>
  <c r="V439" i="14"/>
  <c r="G442" i="14"/>
  <c r="I442" i="14"/>
  <c r="K442" i="14"/>
  <c r="M442" i="14"/>
  <c r="O442" i="14"/>
  <c r="Q442" i="14"/>
  <c r="V442" i="14"/>
  <c r="G445" i="14"/>
  <c r="I445" i="14"/>
  <c r="K445" i="14"/>
  <c r="M445" i="14"/>
  <c r="O445" i="14"/>
  <c r="Q445" i="14"/>
  <c r="V445" i="14"/>
  <c r="G448" i="14"/>
  <c r="M448" i="14" s="1"/>
  <c r="I448" i="14"/>
  <c r="K448" i="14"/>
  <c r="O448" i="14"/>
  <c r="Q448" i="14"/>
  <c r="V448" i="14"/>
  <c r="G451" i="14"/>
  <c r="I451" i="14"/>
  <c r="K451" i="14"/>
  <c r="M451" i="14"/>
  <c r="O451" i="14"/>
  <c r="Q451" i="14"/>
  <c r="V451" i="14"/>
  <c r="G454" i="14"/>
  <c r="I454" i="14"/>
  <c r="K454" i="14"/>
  <c r="M454" i="14"/>
  <c r="O454" i="14"/>
  <c r="Q454" i="14"/>
  <c r="V454" i="14"/>
  <c r="G457" i="14"/>
  <c r="I457" i="14"/>
  <c r="K457" i="14"/>
  <c r="M457" i="14"/>
  <c r="O457" i="14"/>
  <c r="Q457" i="14"/>
  <c r="V457" i="14"/>
  <c r="G460" i="14"/>
  <c r="M460" i="14" s="1"/>
  <c r="I460" i="14"/>
  <c r="K460" i="14"/>
  <c r="O460" i="14"/>
  <c r="Q460" i="14"/>
  <c r="V460" i="14"/>
  <c r="G463" i="14"/>
  <c r="M463" i="14" s="1"/>
  <c r="I463" i="14"/>
  <c r="K463" i="14"/>
  <c r="O463" i="14"/>
  <c r="Q463" i="14"/>
  <c r="V463" i="14"/>
  <c r="G468" i="14"/>
  <c r="M468" i="14" s="1"/>
  <c r="I468" i="14"/>
  <c r="K468" i="14"/>
  <c r="O468" i="14"/>
  <c r="Q468" i="14"/>
  <c r="V468" i="14"/>
  <c r="G470" i="14"/>
  <c r="M470" i="14" s="1"/>
  <c r="I470" i="14"/>
  <c r="K470" i="14"/>
  <c r="O470" i="14"/>
  <c r="Q470" i="14"/>
  <c r="V470" i="14"/>
  <c r="G472" i="14"/>
  <c r="I472" i="14"/>
  <c r="K472" i="14"/>
  <c r="M472" i="14"/>
  <c r="O472" i="14"/>
  <c r="Q472" i="14"/>
  <c r="V472" i="14"/>
  <c r="G475" i="14"/>
  <c r="I475" i="14"/>
  <c r="K475" i="14"/>
  <c r="M475" i="14"/>
  <c r="O475" i="14"/>
  <c r="Q475" i="14"/>
  <c r="V475" i="14"/>
  <c r="G481" i="14"/>
  <c r="I481" i="14"/>
  <c r="K481" i="14"/>
  <c r="M481" i="14"/>
  <c r="O481" i="14"/>
  <c r="Q481" i="14"/>
  <c r="V481" i="14"/>
  <c r="G486" i="14"/>
  <c r="M486" i="14" s="1"/>
  <c r="I486" i="14"/>
  <c r="K486" i="14"/>
  <c r="O486" i="14"/>
  <c r="Q486" i="14"/>
  <c r="V486" i="14"/>
  <c r="G488" i="14"/>
  <c r="I488" i="14"/>
  <c r="K488" i="14"/>
  <c r="M488" i="14"/>
  <c r="O488" i="14"/>
  <c r="Q488" i="14"/>
  <c r="V488" i="14"/>
  <c r="G522" i="14"/>
  <c r="I522" i="14"/>
  <c r="K522" i="14"/>
  <c r="M522" i="14"/>
  <c r="O522" i="14"/>
  <c r="Q522" i="14"/>
  <c r="V522" i="14"/>
  <c r="G525" i="14"/>
  <c r="I525" i="14"/>
  <c r="K525" i="14"/>
  <c r="M525" i="14"/>
  <c r="O525" i="14"/>
  <c r="Q525" i="14"/>
  <c r="V525" i="14"/>
  <c r="G528" i="14"/>
  <c r="M528" i="14" s="1"/>
  <c r="I528" i="14"/>
  <c r="K528" i="14"/>
  <c r="O528" i="14"/>
  <c r="Q528" i="14"/>
  <c r="V528" i="14"/>
  <c r="G536" i="14"/>
  <c r="M536" i="14" s="1"/>
  <c r="I536" i="14"/>
  <c r="K536" i="14"/>
  <c r="O536" i="14"/>
  <c r="Q536" i="14"/>
  <c r="V536" i="14"/>
  <c r="G561" i="14"/>
  <c r="M561" i="14" s="1"/>
  <c r="I561" i="14"/>
  <c r="K561" i="14"/>
  <c r="O561" i="14"/>
  <c r="Q561" i="14"/>
  <c r="V561" i="14"/>
  <c r="G595" i="14"/>
  <c r="M595" i="14" s="1"/>
  <c r="I595" i="14"/>
  <c r="K595" i="14"/>
  <c r="O595" i="14"/>
  <c r="Q595" i="14"/>
  <c r="V595" i="14"/>
  <c r="G600" i="14"/>
  <c r="I600" i="14"/>
  <c r="K600" i="14"/>
  <c r="M600" i="14"/>
  <c r="O600" i="14"/>
  <c r="Q600" i="14"/>
  <c r="V600" i="14"/>
  <c r="G619" i="14"/>
  <c r="I619" i="14"/>
  <c r="K619" i="14"/>
  <c r="M619" i="14"/>
  <c r="O619" i="14"/>
  <c r="Q619" i="14"/>
  <c r="V619" i="14"/>
  <c r="G621" i="14"/>
  <c r="I621" i="14"/>
  <c r="K621" i="14"/>
  <c r="M621" i="14"/>
  <c r="O621" i="14"/>
  <c r="Q621" i="14"/>
  <c r="V621" i="14"/>
  <c r="G626" i="14"/>
  <c r="I626" i="14"/>
  <c r="K626" i="14"/>
  <c r="M626" i="14"/>
  <c r="O626" i="14"/>
  <c r="Q626" i="14"/>
  <c r="V626" i="14"/>
  <c r="G628" i="14"/>
  <c r="M628" i="14" s="1"/>
  <c r="I628" i="14"/>
  <c r="K628" i="14"/>
  <c r="O628" i="14"/>
  <c r="Q628" i="14"/>
  <c r="V628" i="14"/>
  <c r="G629" i="14"/>
  <c r="I629" i="14"/>
  <c r="K629" i="14"/>
  <c r="M629" i="14"/>
  <c r="O629" i="14"/>
  <c r="Q629" i="14"/>
  <c r="V629" i="14"/>
  <c r="G631" i="14"/>
  <c r="I631" i="14"/>
  <c r="K631" i="14"/>
  <c r="M631" i="14"/>
  <c r="O631" i="14"/>
  <c r="Q631" i="14"/>
  <c r="V631" i="14"/>
  <c r="G634" i="14"/>
  <c r="I634" i="14"/>
  <c r="K634" i="14"/>
  <c r="M634" i="14"/>
  <c r="O634" i="14"/>
  <c r="Q634" i="14"/>
  <c r="V634" i="14"/>
  <c r="G637" i="14"/>
  <c r="M637" i="14" s="1"/>
  <c r="I637" i="14"/>
  <c r="K637" i="14"/>
  <c r="O637" i="14"/>
  <c r="Q637" i="14"/>
  <c r="V637" i="14"/>
  <c r="G640" i="14"/>
  <c r="I640" i="14"/>
  <c r="K640" i="14"/>
  <c r="O640" i="14"/>
  <c r="Q640" i="14"/>
  <c r="V640" i="14"/>
  <c r="G657" i="14"/>
  <c r="M657" i="14" s="1"/>
  <c r="I657" i="14"/>
  <c r="K657" i="14"/>
  <c r="O657" i="14"/>
  <c r="Q657" i="14"/>
  <c r="V657" i="14"/>
  <c r="G661" i="14"/>
  <c r="I661" i="14"/>
  <c r="K661" i="14"/>
  <c r="M661" i="14"/>
  <c r="O661" i="14"/>
  <c r="Q661" i="14"/>
  <c r="V661" i="14"/>
  <c r="G664" i="14"/>
  <c r="I664" i="14"/>
  <c r="K664" i="14"/>
  <c r="M664" i="14"/>
  <c r="O664" i="14"/>
  <c r="Q664" i="14"/>
  <c r="V664" i="14"/>
  <c r="G667" i="14"/>
  <c r="I667" i="14"/>
  <c r="K667" i="14"/>
  <c r="M667" i="14"/>
  <c r="O667" i="14"/>
  <c r="Q667" i="14"/>
  <c r="V667" i="14"/>
  <c r="G675" i="14"/>
  <c r="I675" i="14"/>
  <c r="K675" i="14"/>
  <c r="M675" i="14"/>
  <c r="O675" i="14"/>
  <c r="Q675" i="14"/>
  <c r="V675" i="14"/>
  <c r="G705" i="14"/>
  <c r="M705" i="14" s="1"/>
  <c r="I705" i="14"/>
  <c r="K705" i="14"/>
  <c r="O705" i="14"/>
  <c r="Q705" i="14"/>
  <c r="V705" i="14"/>
  <c r="G743" i="14"/>
  <c r="I743" i="14"/>
  <c r="K743" i="14"/>
  <c r="M743" i="14"/>
  <c r="O743" i="14"/>
  <c r="Q743" i="14"/>
  <c r="V743" i="14"/>
  <c r="G761" i="14"/>
  <c r="I761" i="14"/>
  <c r="K761" i="14"/>
  <c r="M761" i="14"/>
  <c r="O761" i="14"/>
  <c r="Q761" i="14"/>
  <c r="V761" i="14"/>
  <c r="G763" i="14"/>
  <c r="I763" i="14"/>
  <c r="K763" i="14"/>
  <c r="M763" i="14"/>
  <c r="O763" i="14"/>
  <c r="Q763" i="14"/>
  <c r="V763" i="14"/>
  <c r="G765" i="14"/>
  <c r="M765" i="14" s="1"/>
  <c r="I765" i="14"/>
  <c r="K765" i="14"/>
  <c r="O765" i="14"/>
  <c r="Q765" i="14"/>
  <c r="V765" i="14"/>
  <c r="G767" i="14"/>
  <c r="M767" i="14" s="1"/>
  <c r="I767" i="14"/>
  <c r="K767" i="14"/>
  <c r="O767" i="14"/>
  <c r="Q767" i="14"/>
  <c r="V767" i="14"/>
  <c r="G768" i="14"/>
  <c r="M768" i="14" s="1"/>
  <c r="I768" i="14"/>
  <c r="K768" i="14"/>
  <c r="O768" i="14"/>
  <c r="Q768" i="14"/>
  <c r="V768" i="14"/>
  <c r="G770" i="14"/>
  <c r="M770" i="14" s="1"/>
  <c r="I770" i="14"/>
  <c r="K770" i="14"/>
  <c r="O770" i="14"/>
  <c r="Q770" i="14"/>
  <c r="V770" i="14"/>
  <c r="G773" i="14"/>
  <c r="I773" i="14"/>
  <c r="K773" i="14"/>
  <c r="M773" i="14"/>
  <c r="O773" i="14"/>
  <c r="Q773" i="14"/>
  <c r="V773" i="14"/>
  <c r="G776" i="14"/>
  <c r="I776" i="14"/>
  <c r="K776" i="14"/>
  <c r="M776" i="14"/>
  <c r="O776" i="14"/>
  <c r="Q776" i="14"/>
  <c r="V776" i="14"/>
  <c r="G778" i="14"/>
  <c r="I778" i="14"/>
  <c r="K778" i="14"/>
  <c r="M778" i="14"/>
  <c r="O778" i="14"/>
  <c r="Q778" i="14"/>
  <c r="V778" i="14"/>
  <c r="G780" i="14"/>
  <c r="M780" i="14" s="1"/>
  <c r="I780" i="14"/>
  <c r="K780" i="14"/>
  <c r="O780" i="14"/>
  <c r="Q780" i="14"/>
  <c r="V780" i="14"/>
  <c r="G783" i="14"/>
  <c r="I783" i="14"/>
  <c r="K783" i="14"/>
  <c r="M783" i="14"/>
  <c r="O783" i="14"/>
  <c r="Q783" i="14"/>
  <c r="V783" i="14"/>
  <c r="G785" i="14"/>
  <c r="I785" i="14"/>
  <c r="K785" i="14"/>
  <c r="M785" i="14"/>
  <c r="O785" i="14"/>
  <c r="Q785" i="14"/>
  <c r="V785" i="14"/>
  <c r="G813" i="14"/>
  <c r="I813" i="14"/>
  <c r="K813" i="14"/>
  <c r="M813" i="14"/>
  <c r="O813" i="14"/>
  <c r="Q813" i="14"/>
  <c r="V813" i="14"/>
  <c r="G817" i="14"/>
  <c r="M817" i="14" s="1"/>
  <c r="I817" i="14"/>
  <c r="K817" i="14"/>
  <c r="O817" i="14"/>
  <c r="Q817" i="14"/>
  <c r="V817" i="14"/>
  <c r="G820" i="14"/>
  <c r="M820" i="14" s="1"/>
  <c r="I820" i="14"/>
  <c r="K820" i="14"/>
  <c r="O820" i="14"/>
  <c r="Q820" i="14"/>
  <c r="V820" i="14"/>
  <c r="G823" i="14"/>
  <c r="M823" i="14" s="1"/>
  <c r="I823" i="14"/>
  <c r="K823" i="14"/>
  <c r="O823" i="14"/>
  <c r="Q823" i="14"/>
  <c r="V823" i="14"/>
  <c r="G825" i="14"/>
  <c r="M825" i="14" s="1"/>
  <c r="I825" i="14"/>
  <c r="K825" i="14"/>
  <c r="O825" i="14"/>
  <c r="Q825" i="14"/>
  <c r="V825" i="14"/>
  <c r="G866" i="14"/>
  <c r="I866" i="14"/>
  <c r="K866" i="14"/>
  <c r="M866" i="14"/>
  <c r="O866" i="14"/>
  <c r="Q866" i="14"/>
  <c r="V866" i="14"/>
  <c r="G869" i="14"/>
  <c r="I869" i="14"/>
  <c r="K869" i="14"/>
  <c r="M869" i="14"/>
  <c r="O869" i="14"/>
  <c r="Q869" i="14"/>
  <c r="V869" i="14"/>
  <c r="G925" i="14"/>
  <c r="I925" i="14"/>
  <c r="K925" i="14"/>
  <c r="M925" i="14"/>
  <c r="O925" i="14"/>
  <c r="Q925" i="14"/>
  <c r="V925" i="14"/>
  <c r="G927" i="14"/>
  <c r="I927" i="14"/>
  <c r="K927" i="14"/>
  <c r="M927" i="14"/>
  <c r="O927" i="14"/>
  <c r="Q927" i="14"/>
  <c r="V927" i="14"/>
  <c r="G929" i="14"/>
  <c r="M929" i="14" s="1"/>
  <c r="I929" i="14"/>
  <c r="K929" i="14"/>
  <c r="O929" i="14"/>
  <c r="Q929" i="14"/>
  <c r="V929" i="14"/>
  <c r="G943" i="14"/>
  <c r="I943" i="14"/>
  <c r="K943" i="14"/>
  <c r="M943" i="14"/>
  <c r="O943" i="14"/>
  <c r="Q943" i="14"/>
  <c r="V943" i="14"/>
  <c r="G945" i="14"/>
  <c r="I945" i="14"/>
  <c r="K945" i="14"/>
  <c r="M945" i="14"/>
  <c r="O945" i="14"/>
  <c r="Q945" i="14"/>
  <c r="V945" i="14"/>
  <c r="G947" i="14"/>
  <c r="I947" i="14"/>
  <c r="K947" i="14"/>
  <c r="M947" i="14"/>
  <c r="O947" i="14"/>
  <c r="Q947" i="14"/>
  <c r="V947" i="14"/>
  <c r="G952" i="14"/>
  <c r="M952" i="14" s="1"/>
  <c r="I952" i="14"/>
  <c r="K952" i="14"/>
  <c r="O952" i="14"/>
  <c r="Q952" i="14"/>
  <c r="V952" i="14"/>
  <c r="G954" i="14"/>
  <c r="M954" i="14" s="1"/>
  <c r="I954" i="14"/>
  <c r="K954" i="14"/>
  <c r="O954" i="14"/>
  <c r="Q954" i="14"/>
  <c r="V954" i="14"/>
  <c r="G955" i="14"/>
  <c r="M955" i="14" s="1"/>
  <c r="I955" i="14"/>
  <c r="K955" i="14"/>
  <c r="O955" i="14"/>
  <c r="Q955" i="14"/>
  <c r="V955" i="14"/>
  <c r="G957" i="14"/>
  <c r="M957" i="14" s="1"/>
  <c r="I957" i="14"/>
  <c r="K957" i="14"/>
  <c r="O957" i="14"/>
  <c r="Q957" i="14"/>
  <c r="V957" i="14"/>
  <c r="G960" i="14"/>
  <c r="I960" i="14"/>
  <c r="K960" i="14"/>
  <c r="M960" i="14"/>
  <c r="O960" i="14"/>
  <c r="Q960" i="14"/>
  <c r="V960" i="14"/>
  <c r="G963" i="14"/>
  <c r="I963" i="14"/>
  <c r="K963" i="14"/>
  <c r="M963" i="14"/>
  <c r="O963" i="14"/>
  <c r="Q963" i="14"/>
  <c r="V963" i="14"/>
  <c r="G965" i="14"/>
  <c r="I965" i="14"/>
  <c r="K965" i="14"/>
  <c r="M965" i="14"/>
  <c r="O965" i="14"/>
  <c r="Q965" i="14"/>
  <c r="V965" i="14"/>
  <c r="G967" i="14"/>
  <c r="M967" i="14" s="1"/>
  <c r="I967" i="14"/>
  <c r="K967" i="14"/>
  <c r="O967" i="14"/>
  <c r="Q967" i="14"/>
  <c r="V967" i="14"/>
  <c r="G970" i="14"/>
  <c r="I970" i="14"/>
  <c r="K970" i="14"/>
  <c r="M970" i="14"/>
  <c r="O970" i="14"/>
  <c r="Q970" i="14"/>
  <c r="V970" i="14"/>
  <c r="G1006" i="14"/>
  <c r="I1006" i="14"/>
  <c r="K1006" i="14"/>
  <c r="M1006" i="14"/>
  <c r="O1006" i="14"/>
  <c r="Q1006" i="14"/>
  <c r="V1006" i="14"/>
  <c r="G1009" i="14"/>
  <c r="I1009" i="14"/>
  <c r="K1009" i="14"/>
  <c r="M1009" i="14"/>
  <c r="O1009" i="14"/>
  <c r="Q1009" i="14"/>
  <c r="V1009" i="14"/>
  <c r="G1012" i="14"/>
  <c r="M1012" i="14" s="1"/>
  <c r="I1012" i="14"/>
  <c r="K1012" i="14"/>
  <c r="O1012" i="14"/>
  <c r="Q1012" i="14"/>
  <c r="V1012" i="14"/>
  <c r="G1019" i="14"/>
  <c r="M1019" i="14" s="1"/>
  <c r="I1019" i="14"/>
  <c r="K1019" i="14"/>
  <c r="O1019" i="14"/>
  <c r="Q1019" i="14"/>
  <c r="V1019" i="14"/>
  <c r="G1058" i="14"/>
  <c r="M1058" i="14" s="1"/>
  <c r="I1058" i="14"/>
  <c r="K1058" i="14"/>
  <c r="O1058" i="14"/>
  <c r="Q1058" i="14"/>
  <c r="V1058" i="14"/>
  <c r="G1121" i="14"/>
  <c r="M1121" i="14" s="1"/>
  <c r="I1121" i="14"/>
  <c r="K1121" i="14"/>
  <c r="O1121" i="14"/>
  <c r="Q1121" i="14"/>
  <c r="V1121" i="14"/>
  <c r="G1125" i="14"/>
  <c r="I1125" i="14"/>
  <c r="K1125" i="14"/>
  <c r="M1125" i="14"/>
  <c r="O1125" i="14"/>
  <c r="Q1125" i="14"/>
  <c r="V1125" i="14"/>
  <c r="G1127" i="14"/>
  <c r="I1127" i="14"/>
  <c r="K1127" i="14"/>
  <c r="M1127" i="14"/>
  <c r="O1127" i="14"/>
  <c r="Q1127" i="14"/>
  <c r="V1127" i="14"/>
  <c r="G1129" i="14"/>
  <c r="I1129" i="14"/>
  <c r="K1129" i="14"/>
  <c r="M1129" i="14"/>
  <c r="O1129" i="14"/>
  <c r="Q1129" i="14"/>
  <c r="V1129" i="14"/>
  <c r="G1131" i="14"/>
  <c r="I1131" i="14"/>
  <c r="K1131" i="14"/>
  <c r="M1131" i="14"/>
  <c r="O1131" i="14"/>
  <c r="Q1131" i="14"/>
  <c r="V1131" i="14"/>
  <c r="G1132" i="14"/>
  <c r="M1132" i="14" s="1"/>
  <c r="I1132" i="14"/>
  <c r="K1132" i="14"/>
  <c r="O1132" i="14"/>
  <c r="Q1132" i="14"/>
  <c r="V1132" i="14"/>
  <c r="G1134" i="14"/>
  <c r="I1134" i="14"/>
  <c r="K1134" i="14"/>
  <c r="M1134" i="14"/>
  <c r="O1134" i="14"/>
  <c r="Q1134" i="14"/>
  <c r="V1134" i="14"/>
  <c r="G1137" i="14"/>
  <c r="I1137" i="14"/>
  <c r="K1137" i="14"/>
  <c r="M1137" i="14"/>
  <c r="O1137" i="14"/>
  <c r="Q1137" i="14"/>
  <c r="V1137" i="14"/>
  <c r="G1140" i="14"/>
  <c r="M1140" i="14" s="1"/>
  <c r="I1140" i="14"/>
  <c r="K1140" i="14"/>
  <c r="O1140" i="14"/>
  <c r="Q1140" i="14"/>
  <c r="V1140" i="14"/>
  <c r="G1143" i="14"/>
  <c r="M1143" i="14" s="1"/>
  <c r="I1143" i="14"/>
  <c r="K1143" i="14"/>
  <c r="O1143" i="14"/>
  <c r="Q1143" i="14"/>
  <c r="V1143" i="14"/>
  <c r="G1146" i="14"/>
  <c r="M1146" i="14" s="1"/>
  <c r="I1146" i="14"/>
  <c r="K1146" i="14"/>
  <c r="O1146" i="14"/>
  <c r="Q1146" i="14"/>
  <c r="V1146" i="14"/>
  <c r="G1151" i="14"/>
  <c r="M1151" i="14" s="1"/>
  <c r="I1151" i="14"/>
  <c r="K1151" i="14"/>
  <c r="O1151" i="14"/>
  <c r="Q1151" i="14"/>
  <c r="V1151" i="14"/>
  <c r="G1155" i="14"/>
  <c r="I1155" i="14"/>
  <c r="K1155" i="14"/>
  <c r="M1155" i="14"/>
  <c r="O1155" i="14"/>
  <c r="Q1155" i="14"/>
  <c r="V1155" i="14"/>
  <c r="G1157" i="14"/>
  <c r="I1157" i="14"/>
  <c r="K1157" i="14"/>
  <c r="M1157" i="14"/>
  <c r="O1157" i="14"/>
  <c r="Q1157" i="14"/>
  <c r="V1157" i="14"/>
  <c r="G1160" i="14"/>
  <c r="M1160" i="14" s="1"/>
  <c r="I1160" i="14"/>
  <c r="K1160" i="14"/>
  <c r="O1160" i="14"/>
  <c r="Q1160" i="14"/>
  <c r="V1160" i="14"/>
  <c r="G1162" i="14"/>
  <c r="M1162" i="14" s="1"/>
  <c r="I1162" i="14"/>
  <c r="K1162" i="14"/>
  <c r="O1162" i="14"/>
  <c r="Q1162" i="14"/>
  <c r="V1162" i="14"/>
  <c r="G1164" i="14"/>
  <c r="M1164" i="14" s="1"/>
  <c r="I1164" i="14"/>
  <c r="K1164" i="14"/>
  <c r="O1164" i="14"/>
  <c r="Q1164" i="14"/>
  <c r="V1164" i="14"/>
  <c r="G1165" i="14"/>
  <c r="I1165" i="14"/>
  <c r="K1165" i="14"/>
  <c r="M1165" i="14"/>
  <c r="O1165" i="14"/>
  <c r="Q1165" i="14"/>
  <c r="V1165" i="14"/>
  <c r="G1167" i="14"/>
  <c r="I1167" i="14"/>
  <c r="K1167" i="14"/>
  <c r="M1167" i="14"/>
  <c r="O1167" i="14"/>
  <c r="Q1167" i="14"/>
  <c r="V1167" i="14"/>
  <c r="G1170" i="14"/>
  <c r="I1170" i="14"/>
  <c r="K1170" i="14"/>
  <c r="M1170" i="14"/>
  <c r="O1170" i="14"/>
  <c r="Q1170" i="14"/>
  <c r="V1170" i="14"/>
  <c r="G1173" i="14"/>
  <c r="M1173" i="14" s="1"/>
  <c r="I1173" i="14"/>
  <c r="K1173" i="14"/>
  <c r="O1173" i="14"/>
  <c r="Q1173" i="14"/>
  <c r="V1173" i="14"/>
  <c r="G1175" i="14"/>
  <c r="I1175" i="14"/>
  <c r="K1175" i="14"/>
  <c r="O1175" i="14"/>
  <c r="Q1175" i="14"/>
  <c r="V1175" i="14"/>
  <c r="G1177" i="14"/>
  <c r="I1177" i="14"/>
  <c r="K1177" i="14"/>
  <c r="M1177" i="14"/>
  <c r="O1177" i="14"/>
  <c r="Q1177" i="14"/>
  <c r="V1177" i="14"/>
  <c r="G1180" i="14"/>
  <c r="I1180" i="14"/>
  <c r="K1180" i="14"/>
  <c r="M1180" i="14"/>
  <c r="O1180" i="14"/>
  <c r="Q1180" i="14"/>
  <c r="V1180" i="14"/>
  <c r="G1182" i="14"/>
  <c r="M1182" i="14" s="1"/>
  <c r="I1182" i="14"/>
  <c r="K1182" i="14"/>
  <c r="O1182" i="14"/>
  <c r="Q1182" i="14"/>
  <c r="V1182" i="14"/>
  <c r="G1184" i="14"/>
  <c r="I1184" i="14"/>
  <c r="K1184" i="14"/>
  <c r="M1184" i="14"/>
  <c r="O1184" i="14"/>
  <c r="Q1184" i="14"/>
  <c r="Q1179" i="14" s="1"/>
  <c r="V1184" i="14"/>
  <c r="G1187" i="14"/>
  <c r="I1187" i="14"/>
  <c r="K1187" i="14"/>
  <c r="M1187" i="14"/>
  <c r="O1187" i="14"/>
  <c r="Q1187" i="14"/>
  <c r="V1187" i="14"/>
  <c r="G1190" i="14"/>
  <c r="I1190" i="14"/>
  <c r="K1190" i="14"/>
  <c r="M1190" i="14"/>
  <c r="O1190" i="14"/>
  <c r="Q1190" i="14"/>
  <c r="V1190" i="14"/>
  <c r="G1192" i="14"/>
  <c r="I1192" i="14"/>
  <c r="I1186" i="14" s="1"/>
  <c r="K1192" i="14"/>
  <c r="M1192" i="14"/>
  <c r="O1192" i="14"/>
  <c r="Q1192" i="14"/>
  <c r="V1192" i="14"/>
  <c r="G1195" i="14"/>
  <c r="M1195" i="14" s="1"/>
  <c r="I1195" i="14"/>
  <c r="K1195" i="14"/>
  <c r="O1195" i="14"/>
  <c r="Q1195" i="14"/>
  <c r="V1195" i="14"/>
  <c r="G1198" i="14"/>
  <c r="I1198" i="14"/>
  <c r="K1198" i="14"/>
  <c r="O1198" i="14"/>
  <c r="Q1198" i="14"/>
  <c r="V1198" i="14"/>
  <c r="G1200" i="14"/>
  <c r="I1200" i="14"/>
  <c r="K1200" i="14"/>
  <c r="M1200" i="14"/>
  <c r="O1200" i="14"/>
  <c r="Q1200" i="14"/>
  <c r="V1200" i="14"/>
  <c r="G1203" i="14"/>
  <c r="I1203" i="14"/>
  <c r="K1203" i="14"/>
  <c r="M1203" i="14"/>
  <c r="O1203" i="14"/>
  <c r="Q1203" i="14"/>
  <c r="V1203" i="14"/>
  <c r="G1205" i="14"/>
  <c r="M1205" i="14" s="1"/>
  <c r="I1205" i="14"/>
  <c r="K1205" i="14"/>
  <c r="O1205" i="14"/>
  <c r="Q1205" i="14"/>
  <c r="V1205" i="14"/>
  <c r="G1207" i="14"/>
  <c r="I1207" i="14"/>
  <c r="K1207" i="14"/>
  <c r="M1207" i="14"/>
  <c r="O1207" i="14"/>
  <c r="Q1207" i="14"/>
  <c r="Q1202" i="14" s="1"/>
  <c r="V1207" i="14"/>
  <c r="G1210" i="14"/>
  <c r="I1210" i="14"/>
  <c r="K1210" i="14"/>
  <c r="M1210" i="14"/>
  <c r="O1210" i="14"/>
  <c r="Q1210" i="14"/>
  <c r="V1210" i="14"/>
  <c r="G1213" i="14"/>
  <c r="I1213" i="14"/>
  <c r="K1213" i="14"/>
  <c r="M1213" i="14"/>
  <c r="O1213" i="14"/>
  <c r="Q1213" i="14"/>
  <c r="V1213" i="14"/>
  <c r="G1216" i="14"/>
  <c r="I1216" i="14"/>
  <c r="K1216" i="14"/>
  <c r="M1216" i="14"/>
  <c r="O1216" i="14"/>
  <c r="Q1216" i="14"/>
  <c r="V1216" i="14"/>
  <c r="G1219" i="14"/>
  <c r="M1219" i="14" s="1"/>
  <c r="I1219" i="14"/>
  <c r="K1219" i="14"/>
  <c r="O1219" i="14"/>
  <c r="Q1219" i="14"/>
  <c r="V1219" i="14"/>
  <c r="G1222" i="14"/>
  <c r="M1222" i="14" s="1"/>
  <c r="I1222" i="14"/>
  <c r="K1222" i="14"/>
  <c r="O1222" i="14"/>
  <c r="Q1222" i="14"/>
  <c r="V1222" i="14"/>
  <c r="G1225" i="14"/>
  <c r="I1225" i="14"/>
  <c r="K1225" i="14"/>
  <c r="M1225" i="14"/>
  <c r="O1225" i="14"/>
  <c r="Q1225" i="14"/>
  <c r="V1225" i="14"/>
  <c r="G1228" i="14"/>
  <c r="I1228" i="14"/>
  <c r="K1228" i="14"/>
  <c r="M1228" i="14"/>
  <c r="O1228" i="14"/>
  <c r="Q1228" i="14"/>
  <c r="V1228" i="14"/>
  <c r="G1231" i="14"/>
  <c r="I1231" i="14"/>
  <c r="K1231" i="14"/>
  <c r="M1231" i="14"/>
  <c r="O1231" i="14"/>
  <c r="Q1231" i="14"/>
  <c r="V1231" i="14"/>
  <c r="G1234" i="14"/>
  <c r="I1234" i="14"/>
  <c r="K1234" i="14"/>
  <c r="M1234" i="14"/>
  <c r="O1234" i="14"/>
  <c r="Q1234" i="14"/>
  <c r="V1234" i="14"/>
  <c r="G1237" i="14"/>
  <c r="M1237" i="14" s="1"/>
  <c r="I1237" i="14"/>
  <c r="K1237" i="14"/>
  <c r="O1237" i="14"/>
  <c r="Q1237" i="14"/>
  <c r="V1237" i="14"/>
  <c r="G1240" i="14"/>
  <c r="I1240" i="14"/>
  <c r="K1240" i="14"/>
  <c r="M1240" i="14"/>
  <c r="O1240" i="14"/>
  <c r="Q1240" i="14"/>
  <c r="V1240" i="14"/>
  <c r="G1243" i="14"/>
  <c r="I1243" i="14"/>
  <c r="K1243" i="14"/>
  <c r="M1243" i="14"/>
  <c r="O1243" i="14"/>
  <c r="Q1243" i="14"/>
  <c r="V1243" i="14"/>
  <c r="G1246" i="14"/>
  <c r="M1246" i="14" s="1"/>
  <c r="I1246" i="14"/>
  <c r="K1246" i="14"/>
  <c r="O1246" i="14"/>
  <c r="Q1246" i="14"/>
  <c r="V1246" i="14"/>
  <c r="G1249" i="14"/>
  <c r="M1249" i="14" s="1"/>
  <c r="I1249" i="14"/>
  <c r="K1249" i="14"/>
  <c r="O1249" i="14"/>
  <c r="Q1249" i="14"/>
  <c r="V1249" i="14"/>
  <c r="G1252" i="14"/>
  <c r="M1252" i="14" s="1"/>
  <c r="I1252" i="14"/>
  <c r="K1252" i="14"/>
  <c r="O1252" i="14"/>
  <c r="Q1252" i="14"/>
  <c r="V1252" i="14"/>
  <c r="G1255" i="14"/>
  <c r="I1255" i="14"/>
  <c r="K1255" i="14"/>
  <c r="M1255" i="14"/>
  <c r="O1255" i="14"/>
  <c r="Q1255" i="14"/>
  <c r="V1255" i="14"/>
  <c r="G1258" i="14"/>
  <c r="I1258" i="14"/>
  <c r="K1258" i="14"/>
  <c r="M1258" i="14"/>
  <c r="O1258" i="14"/>
  <c r="Q1258" i="14"/>
  <c r="V1258" i="14"/>
  <c r="G1261" i="14"/>
  <c r="M1261" i="14" s="1"/>
  <c r="I1261" i="14"/>
  <c r="K1261" i="14"/>
  <c r="O1261" i="14"/>
  <c r="Q1261" i="14"/>
  <c r="V1261" i="14"/>
  <c r="G1264" i="14"/>
  <c r="I1264" i="14"/>
  <c r="K1264" i="14"/>
  <c r="M1264" i="14"/>
  <c r="O1264" i="14"/>
  <c r="Q1264" i="14"/>
  <c r="V1264" i="14"/>
  <c r="G1267" i="14"/>
  <c r="M1267" i="14" s="1"/>
  <c r="I1267" i="14"/>
  <c r="K1267" i="14"/>
  <c r="O1267" i="14"/>
  <c r="Q1267" i="14"/>
  <c r="V1267" i="14"/>
  <c r="G1270" i="14"/>
  <c r="I1270" i="14"/>
  <c r="K1270" i="14"/>
  <c r="M1270" i="14"/>
  <c r="O1270" i="14"/>
  <c r="Q1270" i="14"/>
  <c r="V1270" i="14"/>
  <c r="G1273" i="14"/>
  <c r="I1273" i="14"/>
  <c r="K1273" i="14"/>
  <c r="M1273" i="14"/>
  <c r="O1273" i="14"/>
  <c r="Q1273" i="14"/>
  <c r="V1273" i="14"/>
  <c r="G1283" i="14"/>
  <c r="M1283" i="14" s="1"/>
  <c r="I1283" i="14"/>
  <c r="K1283" i="14"/>
  <c r="O1283" i="14"/>
  <c r="Q1283" i="14"/>
  <c r="V1283" i="14"/>
  <c r="V1269" i="14" s="1"/>
  <c r="G1286" i="14"/>
  <c r="M1286" i="14" s="1"/>
  <c r="I1286" i="14"/>
  <c r="K1286" i="14"/>
  <c r="O1286" i="14"/>
  <c r="Q1286" i="14"/>
  <c r="V1286" i="14"/>
  <c r="G1289" i="14"/>
  <c r="I1289" i="14"/>
  <c r="K1289" i="14"/>
  <c r="M1289" i="14"/>
  <c r="O1289" i="14"/>
  <c r="Q1289" i="14"/>
  <c r="V1289" i="14"/>
  <c r="G1301" i="14"/>
  <c r="I1301" i="14"/>
  <c r="K1301" i="14"/>
  <c r="K1285" i="14" s="1"/>
  <c r="M1301" i="14"/>
  <c r="O1301" i="14"/>
  <c r="Q1301" i="14"/>
  <c r="V1301" i="14"/>
  <c r="G1304" i="14"/>
  <c r="I1304" i="14"/>
  <c r="K1304" i="14"/>
  <c r="O1304" i="14"/>
  <c r="Q1304" i="14"/>
  <c r="V1304" i="14"/>
  <c r="G1307" i="14"/>
  <c r="I1307" i="14"/>
  <c r="K1307" i="14"/>
  <c r="M1307" i="14"/>
  <c r="O1307" i="14"/>
  <c r="Q1307" i="14"/>
  <c r="V1307" i="14"/>
  <c r="G1327" i="14"/>
  <c r="M1327" i="14" s="1"/>
  <c r="I1327" i="14"/>
  <c r="K1327" i="14"/>
  <c r="O1327" i="14"/>
  <c r="Q1327" i="14"/>
  <c r="V1327" i="14"/>
  <c r="G1330" i="14"/>
  <c r="I1330" i="14"/>
  <c r="K1330" i="14"/>
  <c r="M1330" i="14"/>
  <c r="O1330" i="14"/>
  <c r="Q1330" i="14"/>
  <c r="V1330" i="14"/>
  <c r="G1333" i="14"/>
  <c r="I1333" i="14"/>
  <c r="K1333" i="14"/>
  <c r="M1333" i="14"/>
  <c r="O1333" i="14"/>
  <c r="Q1333" i="14"/>
  <c r="V1333" i="14"/>
  <c r="G1356" i="14"/>
  <c r="M1356" i="14" s="1"/>
  <c r="I1356" i="14"/>
  <c r="K1356" i="14"/>
  <c r="O1356" i="14"/>
  <c r="Q1356" i="14"/>
  <c r="V1356" i="14"/>
  <c r="V1329" i="14" s="1"/>
  <c r="G1359" i="14"/>
  <c r="M1359" i="14" s="1"/>
  <c r="I1359" i="14"/>
  <c r="K1359" i="14"/>
  <c r="O1359" i="14"/>
  <c r="Q1359" i="14"/>
  <c r="V1359" i="14"/>
  <c r="G1362" i="14"/>
  <c r="I1362" i="14"/>
  <c r="K1362" i="14"/>
  <c r="M1362" i="14"/>
  <c r="O1362" i="14"/>
  <c r="Q1362" i="14"/>
  <c r="V1362" i="14"/>
  <c r="G1366" i="14"/>
  <c r="I1366" i="14"/>
  <c r="K1366" i="14"/>
  <c r="M1366" i="14"/>
  <c r="O1366" i="14"/>
  <c r="Q1366" i="14"/>
  <c r="V1366" i="14"/>
  <c r="G1368" i="14"/>
  <c r="I1368" i="14"/>
  <c r="K1368" i="14"/>
  <c r="M1368" i="14"/>
  <c r="O1368" i="14"/>
  <c r="Q1368" i="14"/>
  <c r="V1368" i="14"/>
  <c r="G1370" i="14"/>
  <c r="M1370" i="14" s="1"/>
  <c r="I1370" i="14"/>
  <c r="K1370" i="14"/>
  <c r="O1370" i="14"/>
  <c r="Q1370" i="14"/>
  <c r="V1370" i="14"/>
  <c r="G1386" i="14"/>
  <c r="M1386" i="14" s="1"/>
  <c r="I1386" i="14"/>
  <c r="K1386" i="14"/>
  <c r="O1386" i="14"/>
  <c r="Q1386" i="14"/>
  <c r="V1386" i="14"/>
  <c r="G1388" i="14"/>
  <c r="M1388" i="14" s="1"/>
  <c r="I1388" i="14"/>
  <c r="K1388" i="14"/>
  <c r="O1388" i="14"/>
  <c r="Q1388" i="14"/>
  <c r="V1388" i="14"/>
  <c r="G1390" i="14"/>
  <c r="I1390" i="14"/>
  <c r="K1390" i="14"/>
  <c r="M1390" i="14"/>
  <c r="O1390" i="14"/>
  <c r="Q1390" i="14"/>
  <c r="V1390" i="14"/>
  <c r="G1393" i="14"/>
  <c r="I1393" i="14"/>
  <c r="K1393" i="14"/>
  <c r="M1393" i="14"/>
  <c r="O1393" i="14"/>
  <c r="Q1393" i="14"/>
  <c r="V1393" i="14"/>
  <c r="G1396" i="14"/>
  <c r="M1396" i="14" s="1"/>
  <c r="I1396" i="14"/>
  <c r="K1396" i="14"/>
  <c r="O1396" i="14"/>
  <c r="Q1396" i="14"/>
  <c r="V1396" i="14"/>
  <c r="G1398" i="14"/>
  <c r="M1398" i="14" s="1"/>
  <c r="I1398" i="14"/>
  <c r="K1398" i="14"/>
  <c r="O1398" i="14"/>
  <c r="Q1398" i="14"/>
  <c r="V1398" i="14"/>
  <c r="G1400" i="14"/>
  <c r="M1400" i="14" s="1"/>
  <c r="I1400" i="14"/>
  <c r="K1400" i="14"/>
  <c r="O1400" i="14"/>
  <c r="Q1400" i="14"/>
  <c r="V1400" i="14"/>
  <c r="G1402" i="14"/>
  <c r="I1402" i="14"/>
  <c r="K1402" i="14"/>
  <c r="M1402" i="14"/>
  <c r="O1402" i="14"/>
  <c r="Q1402" i="14"/>
  <c r="V1402" i="14"/>
  <c r="G1405" i="14"/>
  <c r="I1405" i="14"/>
  <c r="K1405" i="14"/>
  <c r="M1405" i="14"/>
  <c r="O1405" i="14"/>
  <c r="Q1405" i="14"/>
  <c r="V1405" i="14"/>
  <c r="G1407" i="14"/>
  <c r="M1407" i="14" s="1"/>
  <c r="I1407" i="14"/>
  <c r="K1407" i="14"/>
  <c r="O1407" i="14"/>
  <c r="Q1407" i="14"/>
  <c r="V1407" i="14"/>
  <c r="G1409" i="14"/>
  <c r="M1409" i="14" s="1"/>
  <c r="I1409" i="14"/>
  <c r="K1409" i="14"/>
  <c r="O1409" i="14"/>
  <c r="Q1409" i="14"/>
  <c r="V1409" i="14"/>
  <c r="G1411" i="14"/>
  <c r="M1411" i="14" s="1"/>
  <c r="I1411" i="14"/>
  <c r="K1411" i="14"/>
  <c r="O1411" i="14"/>
  <c r="Q1411" i="14"/>
  <c r="V1411" i="14"/>
  <c r="G1416" i="14"/>
  <c r="I1416" i="14"/>
  <c r="K1416" i="14"/>
  <c r="M1416" i="14"/>
  <c r="O1416" i="14"/>
  <c r="Q1416" i="14"/>
  <c r="V1416" i="14"/>
  <c r="G1419" i="14"/>
  <c r="I1419" i="14"/>
  <c r="K1419" i="14"/>
  <c r="M1419" i="14"/>
  <c r="O1419" i="14"/>
  <c r="Q1419" i="14"/>
  <c r="V1419" i="14"/>
  <c r="G1422" i="14"/>
  <c r="M1422" i="14" s="1"/>
  <c r="I1422" i="14"/>
  <c r="K1422" i="14"/>
  <c r="O1422" i="14"/>
  <c r="Q1422" i="14"/>
  <c r="V1422" i="14"/>
  <c r="G1426" i="14"/>
  <c r="M1426" i="14" s="1"/>
  <c r="I1426" i="14"/>
  <c r="K1426" i="14"/>
  <c r="O1426" i="14"/>
  <c r="Q1426" i="14"/>
  <c r="V1426" i="14"/>
  <c r="G1428" i="14"/>
  <c r="M1428" i="14" s="1"/>
  <c r="I1428" i="14"/>
  <c r="K1428" i="14"/>
  <c r="O1428" i="14"/>
  <c r="Q1428" i="14"/>
  <c r="V1428" i="14"/>
  <c r="G1430" i="14"/>
  <c r="I1430" i="14"/>
  <c r="K1430" i="14"/>
  <c r="M1430" i="14"/>
  <c r="O1430" i="14"/>
  <c r="Q1430" i="14"/>
  <c r="V1430" i="14"/>
  <c r="G1444" i="14"/>
  <c r="I1444" i="14"/>
  <c r="K1444" i="14"/>
  <c r="M1444" i="14"/>
  <c r="O1444" i="14"/>
  <c r="Q1444" i="14"/>
  <c r="V1444" i="14"/>
  <c r="G1446" i="14"/>
  <c r="I1446" i="14"/>
  <c r="K1446" i="14"/>
  <c r="M1446" i="14"/>
  <c r="O1446" i="14"/>
  <c r="Q1446" i="14"/>
  <c r="V1446" i="14"/>
  <c r="G1449" i="14"/>
  <c r="M1449" i="14" s="1"/>
  <c r="I1449" i="14"/>
  <c r="K1449" i="14"/>
  <c r="O1449" i="14"/>
  <c r="Q1449" i="14"/>
  <c r="V1449" i="14"/>
  <c r="G1452" i="14"/>
  <c r="M1452" i="14" s="1"/>
  <c r="I1452" i="14"/>
  <c r="K1452" i="14"/>
  <c r="O1452" i="14"/>
  <c r="Q1452" i="14"/>
  <c r="V1452" i="14"/>
  <c r="G1454" i="14"/>
  <c r="I1454" i="14"/>
  <c r="K1454" i="14"/>
  <c r="M1454" i="14"/>
  <c r="O1454" i="14"/>
  <c r="Q1454" i="14"/>
  <c r="V1454" i="14"/>
  <c r="G1456" i="14"/>
  <c r="I1456" i="14"/>
  <c r="K1456" i="14"/>
  <c r="M1456" i="14"/>
  <c r="O1456" i="14"/>
  <c r="Q1456" i="14"/>
  <c r="V1456" i="14"/>
  <c r="G1458" i="14"/>
  <c r="I1458" i="14"/>
  <c r="K1458" i="14"/>
  <c r="M1458" i="14"/>
  <c r="O1458" i="14"/>
  <c r="Q1458" i="14"/>
  <c r="V1458" i="14"/>
  <c r="G1461" i="14"/>
  <c r="M1461" i="14" s="1"/>
  <c r="I1461" i="14"/>
  <c r="K1461" i="14"/>
  <c r="O1461" i="14"/>
  <c r="Q1461" i="14"/>
  <c r="V1461" i="14"/>
  <c r="G1463" i="14"/>
  <c r="M1463" i="14" s="1"/>
  <c r="I1463" i="14"/>
  <c r="K1463" i="14"/>
  <c r="O1463" i="14"/>
  <c r="Q1463" i="14"/>
  <c r="V1463" i="14"/>
  <c r="G1465" i="14"/>
  <c r="I1465" i="14"/>
  <c r="K1465" i="14"/>
  <c r="M1465" i="14"/>
  <c r="O1465" i="14"/>
  <c r="Q1465" i="14"/>
  <c r="V1465" i="14"/>
  <c r="G1467" i="14"/>
  <c r="I1467" i="14"/>
  <c r="K1467" i="14"/>
  <c r="M1467" i="14"/>
  <c r="O1467" i="14"/>
  <c r="Q1467" i="14"/>
  <c r="V1467" i="14"/>
  <c r="G1470" i="14"/>
  <c r="I1470" i="14"/>
  <c r="K1470" i="14"/>
  <c r="O1470" i="14"/>
  <c r="Q1470" i="14"/>
  <c r="V1470" i="14"/>
  <c r="G1473" i="14"/>
  <c r="M1473" i="14" s="1"/>
  <c r="I1473" i="14"/>
  <c r="K1473" i="14"/>
  <c r="O1473" i="14"/>
  <c r="Q1473" i="14"/>
  <c r="V1473" i="14"/>
  <c r="G1476" i="14"/>
  <c r="M1476" i="14" s="1"/>
  <c r="I1476" i="14"/>
  <c r="K1476" i="14"/>
  <c r="O1476" i="14"/>
  <c r="Q1476" i="14"/>
  <c r="V1476" i="14"/>
  <c r="G1479" i="14"/>
  <c r="I1479" i="14"/>
  <c r="K1479" i="14"/>
  <c r="M1479" i="14"/>
  <c r="O1479" i="14"/>
  <c r="Q1479" i="14"/>
  <c r="V1479" i="14"/>
  <c r="G1482" i="14"/>
  <c r="I1482" i="14"/>
  <c r="K1482" i="14"/>
  <c r="M1482" i="14"/>
  <c r="O1482" i="14"/>
  <c r="Q1482" i="14"/>
  <c r="V1482" i="14"/>
  <c r="G1485" i="14"/>
  <c r="M1485" i="14" s="1"/>
  <c r="I1485" i="14"/>
  <c r="K1485" i="14"/>
  <c r="O1485" i="14"/>
  <c r="Q1485" i="14"/>
  <c r="V1485" i="14"/>
  <c r="G1487" i="14"/>
  <c r="M1487" i="14" s="1"/>
  <c r="I1487" i="14"/>
  <c r="K1487" i="14"/>
  <c r="O1487" i="14"/>
  <c r="Q1487" i="14"/>
  <c r="V1487" i="14"/>
  <c r="G1489" i="14"/>
  <c r="M1489" i="14" s="1"/>
  <c r="I1489" i="14"/>
  <c r="K1489" i="14"/>
  <c r="O1489" i="14"/>
  <c r="Q1489" i="14"/>
  <c r="V1489" i="14"/>
  <c r="G1491" i="14"/>
  <c r="I1491" i="14"/>
  <c r="K1491" i="14"/>
  <c r="M1491" i="14"/>
  <c r="O1491" i="14"/>
  <c r="Q1491" i="14"/>
  <c r="V1491" i="14"/>
  <c r="G1494" i="14"/>
  <c r="I1494" i="14"/>
  <c r="K1494" i="14"/>
  <c r="M1494" i="14"/>
  <c r="O1494" i="14"/>
  <c r="Q1494" i="14"/>
  <c r="V1494" i="14"/>
  <c r="G1497" i="14"/>
  <c r="I1497" i="14"/>
  <c r="K1497" i="14"/>
  <c r="M1497" i="14"/>
  <c r="O1497" i="14"/>
  <c r="Q1497" i="14"/>
  <c r="V1497" i="14"/>
  <c r="G1499" i="14"/>
  <c r="M1499" i="14" s="1"/>
  <c r="I1499" i="14"/>
  <c r="K1499" i="14"/>
  <c r="O1499" i="14"/>
  <c r="Q1499" i="14"/>
  <c r="V1499" i="14"/>
  <c r="G1501" i="14"/>
  <c r="M1501" i="14" s="1"/>
  <c r="I1501" i="14"/>
  <c r="K1501" i="14"/>
  <c r="O1501" i="14"/>
  <c r="Q1501" i="14"/>
  <c r="V1501" i="14"/>
  <c r="G1503" i="14"/>
  <c r="M1503" i="14" s="1"/>
  <c r="I1503" i="14"/>
  <c r="K1503" i="14"/>
  <c r="O1503" i="14"/>
  <c r="Q1503" i="14"/>
  <c r="V1503" i="14"/>
  <c r="G1506" i="14"/>
  <c r="I1506" i="14"/>
  <c r="K1506" i="14"/>
  <c r="M1506" i="14"/>
  <c r="O1506" i="14"/>
  <c r="Q1506" i="14"/>
  <c r="V1506" i="14"/>
  <c r="G1509" i="14"/>
  <c r="I1509" i="14"/>
  <c r="K1509" i="14"/>
  <c r="M1509" i="14"/>
  <c r="O1509" i="14"/>
  <c r="Q1509" i="14"/>
  <c r="V1509" i="14"/>
  <c r="G1512" i="14"/>
  <c r="I1512" i="14"/>
  <c r="K1512" i="14"/>
  <c r="O1512" i="14"/>
  <c r="Q1512" i="14"/>
  <c r="V1512" i="14"/>
  <c r="G1514" i="14"/>
  <c r="M1514" i="14" s="1"/>
  <c r="I1514" i="14"/>
  <c r="K1514" i="14"/>
  <c r="O1514" i="14"/>
  <c r="Q1514" i="14"/>
  <c r="V1514" i="14"/>
  <c r="G1517" i="14"/>
  <c r="M1517" i="14" s="1"/>
  <c r="I1517" i="14"/>
  <c r="K1517" i="14"/>
  <c r="O1517" i="14"/>
  <c r="Q1517" i="14"/>
  <c r="V1517" i="14"/>
  <c r="G1520" i="14"/>
  <c r="I1520" i="14"/>
  <c r="K1520" i="14"/>
  <c r="M1520" i="14"/>
  <c r="O1520" i="14"/>
  <c r="Q1520" i="14"/>
  <c r="V1520" i="14"/>
  <c r="G1522" i="14"/>
  <c r="I1522" i="14"/>
  <c r="K1522" i="14"/>
  <c r="M1522" i="14"/>
  <c r="O1522" i="14"/>
  <c r="Q1522" i="14"/>
  <c r="V1522" i="14"/>
  <c r="G1524" i="14"/>
  <c r="I1524" i="14"/>
  <c r="K1524" i="14"/>
  <c r="M1524" i="14"/>
  <c r="O1524" i="14"/>
  <c r="Q1524" i="14"/>
  <c r="V1524" i="14"/>
  <c r="G1526" i="14"/>
  <c r="M1526" i="14" s="1"/>
  <c r="I1526" i="14"/>
  <c r="K1526" i="14"/>
  <c r="O1526" i="14"/>
  <c r="Q1526" i="14"/>
  <c r="V1526" i="14"/>
  <c r="G1528" i="14"/>
  <c r="M1528" i="14" s="1"/>
  <c r="I1528" i="14"/>
  <c r="K1528" i="14"/>
  <c r="O1528" i="14"/>
  <c r="Q1528" i="14"/>
  <c r="V1528" i="14"/>
  <c r="G1530" i="14"/>
  <c r="M1530" i="14" s="1"/>
  <c r="I1530" i="14"/>
  <c r="K1530" i="14"/>
  <c r="O1530" i="14"/>
  <c r="Q1530" i="14"/>
  <c r="V1530" i="14"/>
  <c r="G1533" i="14"/>
  <c r="I1533" i="14"/>
  <c r="K1533" i="14"/>
  <c r="M1533" i="14"/>
  <c r="O1533" i="14"/>
  <c r="Q1533" i="14"/>
  <c r="V1533" i="14"/>
  <c r="G1536" i="14"/>
  <c r="I1536" i="14"/>
  <c r="K1536" i="14"/>
  <c r="M1536" i="14"/>
  <c r="O1536" i="14"/>
  <c r="Q1536" i="14"/>
  <c r="V1536" i="14"/>
  <c r="G1539" i="14"/>
  <c r="I1539" i="14"/>
  <c r="K1539" i="14"/>
  <c r="O1539" i="14"/>
  <c r="Q1539" i="14"/>
  <c r="V1539" i="14"/>
  <c r="G1542" i="14"/>
  <c r="M1542" i="14" s="1"/>
  <c r="I1542" i="14"/>
  <c r="K1542" i="14"/>
  <c r="O1542" i="14"/>
  <c r="Q1542" i="14"/>
  <c r="V1542" i="14"/>
  <c r="G1544" i="14"/>
  <c r="M1544" i="14" s="1"/>
  <c r="I1544" i="14"/>
  <c r="K1544" i="14"/>
  <c r="O1544" i="14"/>
  <c r="Q1544" i="14"/>
  <c r="V1544" i="14"/>
  <c r="G1546" i="14"/>
  <c r="I1546" i="14"/>
  <c r="K1546" i="14"/>
  <c r="M1546" i="14"/>
  <c r="O1546" i="14"/>
  <c r="Q1546" i="14"/>
  <c r="V1546" i="14"/>
  <c r="G1549" i="14"/>
  <c r="I1549" i="14"/>
  <c r="K1549" i="14"/>
  <c r="M1549" i="14"/>
  <c r="O1549" i="14"/>
  <c r="O1535" i="14" s="1"/>
  <c r="Q1549" i="14"/>
  <c r="V1549" i="14"/>
  <c r="G1552" i="14"/>
  <c r="I1552" i="14"/>
  <c r="K1552" i="14"/>
  <c r="O1552" i="14"/>
  <c r="Q1552" i="14"/>
  <c r="V1552" i="14"/>
  <c r="G1555" i="14"/>
  <c r="M1555" i="14" s="1"/>
  <c r="I1555" i="14"/>
  <c r="K1555" i="14"/>
  <c r="O1555" i="14"/>
  <c r="Q1555" i="14"/>
  <c r="V1555" i="14"/>
  <c r="G1558" i="14"/>
  <c r="M1558" i="14" s="1"/>
  <c r="I1558" i="14"/>
  <c r="K1558" i="14"/>
  <c r="O1558" i="14"/>
  <c r="Q1558" i="14"/>
  <c r="V1558" i="14"/>
  <c r="G1561" i="14"/>
  <c r="I1561" i="14"/>
  <c r="K1561" i="14"/>
  <c r="M1561" i="14"/>
  <c r="O1561" i="14"/>
  <c r="Q1561" i="14"/>
  <c r="V1561" i="14"/>
  <c r="G1564" i="14"/>
  <c r="I1564" i="14"/>
  <c r="K1564" i="14"/>
  <c r="M1564" i="14"/>
  <c r="O1564" i="14"/>
  <c r="Q1564" i="14"/>
  <c r="V1564" i="14"/>
  <c r="G1569" i="14"/>
  <c r="M1569" i="14" s="1"/>
  <c r="I1569" i="14"/>
  <c r="K1569" i="14"/>
  <c r="O1569" i="14"/>
  <c r="Q1569" i="14"/>
  <c r="V1569" i="14"/>
  <c r="G1571" i="14"/>
  <c r="I1571" i="14"/>
  <c r="K1571" i="14"/>
  <c r="M1571" i="14"/>
  <c r="O1571" i="14"/>
  <c r="Q1571" i="14"/>
  <c r="V1571" i="14"/>
  <c r="G1573" i="14"/>
  <c r="M1573" i="14" s="1"/>
  <c r="I1573" i="14"/>
  <c r="K1573" i="14"/>
  <c r="O1573" i="14"/>
  <c r="Q1573" i="14"/>
  <c r="V1573" i="14"/>
  <c r="G1575" i="14"/>
  <c r="I1575" i="14"/>
  <c r="K1575" i="14"/>
  <c r="M1575" i="14"/>
  <c r="O1575" i="14"/>
  <c r="Q1575" i="14"/>
  <c r="V1575" i="14"/>
  <c r="G1580" i="14"/>
  <c r="I1580" i="14"/>
  <c r="K1580" i="14"/>
  <c r="M1580" i="14"/>
  <c r="O1580" i="14"/>
  <c r="O1563" i="14" s="1"/>
  <c r="Q1580" i="14"/>
  <c r="V1580" i="14"/>
  <c r="G1583" i="14"/>
  <c r="I1583" i="14"/>
  <c r="K1583" i="14"/>
  <c r="O1583" i="14"/>
  <c r="Q1583" i="14"/>
  <c r="V1583" i="14"/>
  <c r="G1585" i="14"/>
  <c r="M1585" i="14" s="1"/>
  <c r="I1585" i="14"/>
  <c r="K1585" i="14"/>
  <c r="O1585" i="14"/>
  <c r="Q1585" i="14"/>
  <c r="V1585" i="14"/>
  <c r="G1587" i="14"/>
  <c r="M1587" i="14" s="1"/>
  <c r="I1587" i="14"/>
  <c r="K1587" i="14"/>
  <c r="O1587" i="14"/>
  <c r="Q1587" i="14"/>
  <c r="V1587" i="14"/>
  <c r="G1589" i="14"/>
  <c r="I1589" i="14"/>
  <c r="K1589" i="14"/>
  <c r="M1589" i="14"/>
  <c r="O1589" i="14"/>
  <c r="Q1589" i="14"/>
  <c r="V1589" i="14"/>
  <c r="G1591" i="14"/>
  <c r="I1591" i="14"/>
  <c r="K1591" i="14"/>
  <c r="M1591" i="14"/>
  <c r="O1591" i="14"/>
  <c r="Q1591" i="14"/>
  <c r="V1591" i="14"/>
  <c r="G1626" i="14"/>
  <c r="M1626" i="14" s="1"/>
  <c r="I1626" i="14"/>
  <c r="K1626" i="14"/>
  <c r="O1626" i="14"/>
  <c r="Q1626" i="14"/>
  <c r="V1626" i="14"/>
  <c r="G1629" i="14"/>
  <c r="I1629" i="14"/>
  <c r="K1629" i="14"/>
  <c r="M1629" i="14"/>
  <c r="O1629" i="14"/>
  <c r="Q1629" i="14"/>
  <c r="V1629" i="14"/>
  <c r="G1632" i="14"/>
  <c r="I1632" i="14"/>
  <c r="K1632" i="14"/>
  <c r="O1632" i="14"/>
  <c r="Q1632" i="14"/>
  <c r="V1632" i="14"/>
  <c r="G1634" i="14"/>
  <c r="I1634" i="14"/>
  <c r="K1634" i="14"/>
  <c r="M1634" i="14"/>
  <c r="O1634" i="14"/>
  <c r="Q1634" i="14"/>
  <c r="V1634" i="14"/>
  <c r="G1636" i="14"/>
  <c r="I1636" i="14"/>
  <c r="K1636" i="14"/>
  <c r="M1636" i="14"/>
  <c r="O1636" i="14"/>
  <c r="O1590" i="14" s="1"/>
  <c r="Q1636" i="14"/>
  <c r="V1636" i="14"/>
  <c r="G1638" i="14"/>
  <c r="I1638" i="14"/>
  <c r="K1638" i="14"/>
  <c r="O1638" i="14"/>
  <c r="Q1638" i="14"/>
  <c r="V1638" i="14"/>
  <c r="G1641" i="14"/>
  <c r="M1641" i="14" s="1"/>
  <c r="I1641" i="14"/>
  <c r="K1641" i="14"/>
  <c r="O1641" i="14"/>
  <c r="Q1641" i="14"/>
  <c r="V1641" i="14"/>
  <c r="G1643" i="14"/>
  <c r="M1643" i="14" s="1"/>
  <c r="I1643" i="14"/>
  <c r="K1643" i="14"/>
  <c r="O1643" i="14"/>
  <c r="Q1643" i="14"/>
  <c r="V1643" i="14"/>
  <c r="G1646" i="14"/>
  <c r="I1646" i="14"/>
  <c r="K1646" i="14"/>
  <c r="M1646" i="14"/>
  <c r="O1646" i="14"/>
  <c r="Q1646" i="14"/>
  <c r="V1646" i="14"/>
  <c r="G1648" i="14"/>
  <c r="M1648" i="14" s="1"/>
  <c r="I1648" i="14"/>
  <c r="K1648" i="14"/>
  <c r="O1648" i="14"/>
  <c r="Q1648" i="14"/>
  <c r="V1648" i="14"/>
  <c r="G1650" i="14"/>
  <c r="I1650" i="14"/>
  <c r="K1650" i="14"/>
  <c r="M1650" i="14"/>
  <c r="O1650" i="14"/>
  <c r="Q1650" i="14"/>
  <c r="V1650" i="14"/>
  <c r="G1652" i="14"/>
  <c r="I1652" i="14"/>
  <c r="K1652" i="14"/>
  <c r="M1652" i="14"/>
  <c r="O1652" i="14"/>
  <c r="Q1652" i="14"/>
  <c r="V1652" i="14"/>
  <c r="G1656" i="14"/>
  <c r="M1656" i="14" s="1"/>
  <c r="I1656" i="14"/>
  <c r="K1656" i="14"/>
  <c r="O1656" i="14"/>
  <c r="Q1656" i="14"/>
  <c r="V1656" i="14"/>
  <c r="G1659" i="14"/>
  <c r="I1659" i="14"/>
  <c r="K1659" i="14"/>
  <c r="M1659" i="14"/>
  <c r="O1659" i="14"/>
  <c r="Q1659" i="14"/>
  <c r="V1659" i="14"/>
  <c r="G1662" i="14"/>
  <c r="I1662" i="14"/>
  <c r="K1662" i="14"/>
  <c r="M1662" i="14"/>
  <c r="O1662" i="14"/>
  <c r="Q1662" i="14"/>
  <c r="V1662" i="14"/>
  <c r="G1664" i="14"/>
  <c r="I1664" i="14"/>
  <c r="K1664" i="14"/>
  <c r="M1664" i="14"/>
  <c r="O1664" i="14"/>
  <c r="Q1664" i="14"/>
  <c r="V1664" i="14"/>
  <c r="G1666" i="14"/>
  <c r="M1666" i="14" s="1"/>
  <c r="I1666" i="14"/>
  <c r="K1666" i="14"/>
  <c r="K1651" i="14" s="1"/>
  <c r="O1666" i="14"/>
  <c r="Q1666" i="14"/>
  <c r="V1666" i="14"/>
  <c r="G1668" i="14"/>
  <c r="M1668" i="14" s="1"/>
  <c r="I1668" i="14"/>
  <c r="K1668" i="14"/>
  <c r="O1668" i="14"/>
  <c r="Q1668" i="14"/>
  <c r="V1668" i="14"/>
  <c r="G1670" i="14"/>
  <c r="I1670" i="14"/>
  <c r="K1670" i="14"/>
  <c r="M1670" i="14"/>
  <c r="O1670" i="14"/>
  <c r="Q1670" i="14"/>
  <c r="V1670" i="14"/>
  <c r="G1672" i="14"/>
  <c r="M1672" i="14" s="1"/>
  <c r="I1672" i="14"/>
  <c r="K1672" i="14"/>
  <c r="O1672" i="14"/>
  <c r="Q1672" i="14"/>
  <c r="V1672" i="14"/>
  <c r="G1674" i="14"/>
  <c r="I1674" i="14"/>
  <c r="K1674" i="14"/>
  <c r="M1674" i="14"/>
  <c r="O1674" i="14"/>
  <c r="Q1674" i="14"/>
  <c r="V1674" i="14"/>
  <c r="G1676" i="14"/>
  <c r="I1676" i="14"/>
  <c r="K1676" i="14"/>
  <c r="M1676" i="14"/>
  <c r="O1676" i="14"/>
  <c r="Q1676" i="14"/>
  <c r="V1676" i="14"/>
  <c r="G1716" i="14"/>
  <c r="I1716" i="14"/>
  <c r="K1716" i="14"/>
  <c r="O1716" i="14"/>
  <c r="Q1716" i="14"/>
  <c r="V1716" i="14"/>
  <c r="G1718" i="14"/>
  <c r="I1718" i="14"/>
  <c r="K1718" i="14"/>
  <c r="M1718" i="14"/>
  <c r="O1718" i="14"/>
  <c r="Q1718" i="14"/>
  <c r="V1718" i="14"/>
  <c r="G1721" i="14"/>
  <c r="I1721" i="14"/>
  <c r="K1721" i="14"/>
  <c r="M1721" i="14"/>
  <c r="O1721" i="14"/>
  <c r="Q1721" i="14"/>
  <c r="V1721" i="14"/>
  <c r="G1747" i="14"/>
  <c r="M1747" i="14" s="1"/>
  <c r="I1747" i="14"/>
  <c r="K1747" i="14"/>
  <c r="O1747" i="14"/>
  <c r="Q1747" i="14"/>
  <c r="V1747" i="14"/>
  <c r="G1749" i="14"/>
  <c r="M1749" i="14" s="1"/>
  <c r="I1749" i="14"/>
  <c r="K1749" i="14"/>
  <c r="O1749" i="14"/>
  <c r="Q1749" i="14"/>
  <c r="V1749" i="14"/>
  <c r="G1751" i="14"/>
  <c r="M1751" i="14" s="1"/>
  <c r="I1751" i="14"/>
  <c r="K1751" i="14"/>
  <c r="O1751" i="14"/>
  <c r="Q1751" i="14"/>
  <c r="V1751" i="14"/>
  <c r="G1754" i="14"/>
  <c r="M1754" i="14" s="1"/>
  <c r="I1754" i="14"/>
  <c r="K1754" i="14"/>
  <c r="O1754" i="14"/>
  <c r="Q1754" i="14"/>
  <c r="V1754" i="14"/>
  <c r="G1771" i="14"/>
  <c r="I1771" i="14"/>
  <c r="K1771" i="14"/>
  <c r="M1771" i="14"/>
  <c r="O1771" i="14"/>
  <c r="Q1771" i="14"/>
  <c r="V1771" i="14"/>
  <c r="G1773" i="14"/>
  <c r="M1773" i="14" s="1"/>
  <c r="I1773" i="14"/>
  <c r="K1773" i="14"/>
  <c r="O1773" i="14"/>
  <c r="Q1773" i="14"/>
  <c r="V1773" i="14"/>
  <c r="G1775" i="14"/>
  <c r="I1775" i="14"/>
  <c r="K1775" i="14"/>
  <c r="M1775" i="14"/>
  <c r="O1775" i="14"/>
  <c r="Q1775" i="14"/>
  <c r="V1775" i="14"/>
  <c r="G1778" i="14"/>
  <c r="I1778" i="14"/>
  <c r="K1778" i="14"/>
  <c r="M1778" i="14"/>
  <c r="O1778" i="14"/>
  <c r="Q1778" i="14"/>
  <c r="V1778" i="14"/>
  <c r="G1805" i="14"/>
  <c r="I1805" i="14"/>
  <c r="K1805" i="14"/>
  <c r="M1805" i="14"/>
  <c r="O1805" i="14"/>
  <c r="Q1805" i="14"/>
  <c r="V1805" i="14"/>
  <c r="G1807" i="14"/>
  <c r="I1807" i="14"/>
  <c r="K1807" i="14"/>
  <c r="M1807" i="14"/>
  <c r="O1807" i="14"/>
  <c r="Q1807" i="14"/>
  <c r="V1807" i="14"/>
  <c r="G1809" i="14"/>
  <c r="M1809" i="14" s="1"/>
  <c r="I1809" i="14"/>
  <c r="K1809" i="14"/>
  <c r="O1809" i="14"/>
  <c r="Q1809" i="14"/>
  <c r="V1809" i="14"/>
  <c r="G1812" i="14"/>
  <c r="M1812" i="14" s="1"/>
  <c r="I1812" i="14"/>
  <c r="K1812" i="14"/>
  <c r="O1812" i="14"/>
  <c r="Q1812" i="14"/>
  <c r="V1812" i="14"/>
  <c r="G1815" i="14"/>
  <c r="I1815" i="14"/>
  <c r="K1815" i="14"/>
  <c r="M1815" i="14"/>
  <c r="O1815" i="14"/>
  <c r="Q1815" i="14"/>
  <c r="V1815" i="14"/>
  <c r="G1817" i="14"/>
  <c r="M1817" i="14" s="1"/>
  <c r="I1817" i="14"/>
  <c r="K1817" i="14"/>
  <c r="O1817" i="14"/>
  <c r="Q1817" i="14"/>
  <c r="V1817" i="14"/>
  <c r="G1819" i="14"/>
  <c r="I1819" i="14"/>
  <c r="K1819" i="14"/>
  <c r="M1819" i="14"/>
  <c r="O1819" i="14"/>
  <c r="Q1819" i="14"/>
  <c r="V1819" i="14"/>
  <c r="G1822" i="14"/>
  <c r="I1822" i="14"/>
  <c r="K1822" i="14"/>
  <c r="M1822" i="14"/>
  <c r="O1822" i="14"/>
  <c r="Q1822" i="14"/>
  <c r="V1822" i="14"/>
  <c r="G1823" i="14"/>
  <c r="G1821" i="14" s="1"/>
  <c r="I1823" i="14"/>
  <c r="K1823" i="14"/>
  <c r="O1823" i="14"/>
  <c r="Q1823" i="14"/>
  <c r="V1823" i="14"/>
  <c r="V1821" i="14" s="1"/>
  <c r="AE1825" i="14"/>
  <c r="AF1825" i="14"/>
  <c r="BA1234" i="13"/>
  <c r="BA1233" i="13"/>
  <c r="BA454" i="13"/>
  <c r="BA451" i="13"/>
  <c r="BA360" i="13"/>
  <c r="BA357" i="13"/>
  <c r="BA267" i="13"/>
  <c r="BA264" i="13"/>
  <c r="BA167" i="13"/>
  <c r="BA164" i="13"/>
  <c r="G9" i="13"/>
  <c r="I9" i="13"/>
  <c r="K9" i="13"/>
  <c r="M9" i="13"/>
  <c r="O9" i="13"/>
  <c r="Q9" i="13"/>
  <c r="V9" i="13"/>
  <c r="G11" i="13"/>
  <c r="I11" i="13"/>
  <c r="K11" i="13"/>
  <c r="M11" i="13"/>
  <c r="O11" i="13"/>
  <c r="Q11" i="13"/>
  <c r="V11" i="13"/>
  <c r="G13" i="13"/>
  <c r="I13" i="13"/>
  <c r="K13" i="13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8" i="13"/>
  <c r="I18" i="13"/>
  <c r="K18" i="13"/>
  <c r="M18" i="13"/>
  <c r="O18" i="13"/>
  <c r="Q18" i="13"/>
  <c r="V18" i="13"/>
  <c r="G19" i="13"/>
  <c r="M19" i="13" s="1"/>
  <c r="I19" i="13"/>
  <c r="K19" i="13"/>
  <c r="O19" i="13"/>
  <c r="Q19" i="13"/>
  <c r="V19" i="13"/>
  <c r="G20" i="13"/>
  <c r="I20" i="13"/>
  <c r="K20" i="13"/>
  <c r="M20" i="13"/>
  <c r="O20" i="13"/>
  <c r="Q20" i="13"/>
  <c r="V20" i="13"/>
  <c r="G22" i="13"/>
  <c r="I22" i="13"/>
  <c r="K22" i="13"/>
  <c r="M22" i="13"/>
  <c r="O22" i="13"/>
  <c r="Q22" i="13"/>
  <c r="V22" i="13"/>
  <c r="G24" i="13"/>
  <c r="I24" i="13"/>
  <c r="K24" i="13"/>
  <c r="M24" i="13"/>
  <c r="O24" i="13"/>
  <c r="Q24" i="13"/>
  <c r="V24" i="13"/>
  <c r="G26" i="13"/>
  <c r="I26" i="13"/>
  <c r="K26" i="13"/>
  <c r="O26" i="13"/>
  <c r="Q26" i="13"/>
  <c r="V26" i="13"/>
  <c r="G28" i="13"/>
  <c r="I28" i="13"/>
  <c r="K28" i="13"/>
  <c r="M28" i="13"/>
  <c r="O28" i="13"/>
  <c r="Q28" i="13"/>
  <c r="V28" i="13"/>
  <c r="G30" i="13"/>
  <c r="I30" i="13"/>
  <c r="K30" i="13"/>
  <c r="M30" i="13"/>
  <c r="O30" i="13"/>
  <c r="Q30" i="13"/>
  <c r="V30" i="13"/>
  <c r="G32" i="13"/>
  <c r="I32" i="13"/>
  <c r="K32" i="13"/>
  <c r="M32" i="13"/>
  <c r="O32" i="13"/>
  <c r="Q32" i="13"/>
  <c r="V32" i="13"/>
  <c r="G33" i="13"/>
  <c r="I33" i="13"/>
  <c r="K33" i="13"/>
  <c r="M33" i="13"/>
  <c r="O33" i="13"/>
  <c r="Q33" i="13"/>
  <c r="V33" i="13"/>
  <c r="G34" i="13"/>
  <c r="M34" i="13" s="1"/>
  <c r="I34" i="13"/>
  <c r="K34" i="13"/>
  <c r="O34" i="13"/>
  <c r="Q34" i="13"/>
  <c r="V34" i="13"/>
  <c r="G35" i="13"/>
  <c r="I35" i="13"/>
  <c r="K35" i="13"/>
  <c r="M35" i="13"/>
  <c r="O35" i="13"/>
  <c r="Q35" i="13"/>
  <c r="V35" i="13"/>
  <c r="G37" i="13"/>
  <c r="M37" i="13" s="1"/>
  <c r="I37" i="13"/>
  <c r="K37" i="13"/>
  <c r="O37" i="13"/>
  <c r="Q37" i="13"/>
  <c r="V37" i="13"/>
  <c r="G39" i="13"/>
  <c r="I39" i="13"/>
  <c r="K39" i="13"/>
  <c r="M39" i="13"/>
  <c r="O39" i="13"/>
  <c r="Q39" i="13"/>
  <c r="V39" i="13"/>
  <c r="G41" i="13"/>
  <c r="I41" i="13"/>
  <c r="K41" i="13"/>
  <c r="O41" i="13"/>
  <c r="Q41" i="13"/>
  <c r="V41" i="13"/>
  <c r="G43" i="13"/>
  <c r="I43" i="13"/>
  <c r="K43" i="13"/>
  <c r="M43" i="13"/>
  <c r="O43" i="13"/>
  <c r="Q43" i="13"/>
  <c r="V43" i="13"/>
  <c r="G45" i="13"/>
  <c r="M45" i="13" s="1"/>
  <c r="I45" i="13"/>
  <c r="K45" i="13"/>
  <c r="O45" i="13"/>
  <c r="Q45" i="13"/>
  <c r="V45" i="13"/>
  <c r="G47" i="13"/>
  <c r="I47" i="13"/>
  <c r="K47" i="13"/>
  <c r="M47" i="13"/>
  <c r="O47" i="13"/>
  <c r="Q47" i="13"/>
  <c r="V47" i="13"/>
  <c r="G48" i="13"/>
  <c r="I48" i="13"/>
  <c r="K48" i="13"/>
  <c r="M48" i="13"/>
  <c r="O48" i="13"/>
  <c r="Q48" i="13"/>
  <c r="V48" i="13"/>
  <c r="G49" i="13"/>
  <c r="I49" i="13"/>
  <c r="K49" i="13"/>
  <c r="M49" i="13"/>
  <c r="O49" i="13"/>
  <c r="Q49" i="13"/>
  <c r="V49" i="13"/>
  <c r="G50" i="13"/>
  <c r="I50" i="13"/>
  <c r="K50" i="13"/>
  <c r="M50" i="13"/>
  <c r="O50" i="13"/>
  <c r="Q50" i="13"/>
  <c r="V50" i="13"/>
  <c r="G52" i="13"/>
  <c r="M52" i="13" s="1"/>
  <c r="I52" i="13"/>
  <c r="K52" i="13"/>
  <c r="O52" i="13"/>
  <c r="Q52" i="13"/>
  <c r="V52" i="13"/>
  <c r="G54" i="13"/>
  <c r="M54" i="13" s="1"/>
  <c r="I54" i="13"/>
  <c r="K54" i="13"/>
  <c r="O54" i="13"/>
  <c r="Q54" i="13"/>
  <c r="V54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G60" i="13"/>
  <c r="M60" i="13" s="1"/>
  <c r="I60" i="13"/>
  <c r="K60" i="13"/>
  <c r="O60" i="13"/>
  <c r="Q60" i="13"/>
  <c r="V60" i="13"/>
  <c r="G62" i="13"/>
  <c r="I62" i="13"/>
  <c r="K62" i="13"/>
  <c r="M62" i="13"/>
  <c r="O62" i="13"/>
  <c r="Q62" i="13"/>
  <c r="V62" i="13"/>
  <c r="G63" i="13"/>
  <c r="M63" i="13" s="1"/>
  <c r="I63" i="13"/>
  <c r="K63" i="13"/>
  <c r="O63" i="13"/>
  <c r="Q63" i="13"/>
  <c r="V63" i="13"/>
  <c r="G64" i="13"/>
  <c r="I64" i="13"/>
  <c r="K64" i="13"/>
  <c r="M64" i="13"/>
  <c r="O64" i="13"/>
  <c r="Q64" i="13"/>
  <c r="V64" i="13"/>
  <c r="G65" i="13"/>
  <c r="M65" i="13" s="1"/>
  <c r="I65" i="13"/>
  <c r="K65" i="13"/>
  <c r="O65" i="13"/>
  <c r="Q65" i="13"/>
  <c r="V65" i="13"/>
  <c r="G67" i="13"/>
  <c r="I67" i="13"/>
  <c r="K67" i="13"/>
  <c r="M67" i="13"/>
  <c r="O67" i="13"/>
  <c r="Q67" i="13"/>
  <c r="V67" i="13"/>
  <c r="G69" i="13"/>
  <c r="M69" i="13" s="1"/>
  <c r="I69" i="13"/>
  <c r="K69" i="13"/>
  <c r="O69" i="13"/>
  <c r="Q69" i="13"/>
  <c r="V69" i="13"/>
  <c r="G71" i="13"/>
  <c r="M71" i="13" s="1"/>
  <c r="I71" i="13"/>
  <c r="K71" i="13"/>
  <c r="O71" i="13"/>
  <c r="Q71" i="13"/>
  <c r="V71" i="13"/>
  <c r="G73" i="13"/>
  <c r="M73" i="13" s="1"/>
  <c r="I73" i="13"/>
  <c r="K73" i="13"/>
  <c r="O73" i="13"/>
  <c r="Q73" i="13"/>
  <c r="V73" i="13"/>
  <c r="G74" i="13"/>
  <c r="M74" i="13" s="1"/>
  <c r="I74" i="13"/>
  <c r="K74" i="13"/>
  <c r="O74" i="13"/>
  <c r="Q74" i="13"/>
  <c r="V74" i="13"/>
  <c r="G75" i="13"/>
  <c r="I75" i="13"/>
  <c r="K75" i="13"/>
  <c r="M75" i="13"/>
  <c r="O75" i="13"/>
  <c r="Q75" i="13"/>
  <c r="V75" i="13"/>
  <c r="G77" i="13"/>
  <c r="M77" i="13" s="1"/>
  <c r="I77" i="13"/>
  <c r="K77" i="13"/>
  <c r="O77" i="13"/>
  <c r="Q77" i="13"/>
  <c r="V77" i="13"/>
  <c r="G79" i="13"/>
  <c r="I79" i="13"/>
  <c r="K79" i="13"/>
  <c r="O79" i="13"/>
  <c r="Q79" i="13"/>
  <c r="V79" i="13"/>
  <c r="G82" i="13"/>
  <c r="I82" i="13"/>
  <c r="K82" i="13"/>
  <c r="M82" i="13"/>
  <c r="O82" i="13"/>
  <c r="Q82" i="13"/>
  <c r="V82" i="13"/>
  <c r="G85" i="13"/>
  <c r="I85" i="13"/>
  <c r="K85" i="13"/>
  <c r="M85" i="13"/>
  <c r="O85" i="13"/>
  <c r="Q85" i="13"/>
  <c r="V85" i="13"/>
  <c r="G88" i="13"/>
  <c r="I88" i="13"/>
  <c r="K88" i="13"/>
  <c r="M88" i="13"/>
  <c r="O88" i="13"/>
  <c r="Q88" i="13"/>
  <c r="V88" i="13"/>
  <c r="G91" i="13"/>
  <c r="M91" i="13" s="1"/>
  <c r="I91" i="13"/>
  <c r="K91" i="13"/>
  <c r="O91" i="13"/>
  <c r="Q91" i="13"/>
  <c r="V91" i="13"/>
  <c r="G94" i="13"/>
  <c r="M94" i="13" s="1"/>
  <c r="I94" i="13"/>
  <c r="K94" i="13"/>
  <c r="O94" i="13"/>
  <c r="Q94" i="13"/>
  <c r="V94" i="13"/>
  <c r="G97" i="13"/>
  <c r="M97" i="13" s="1"/>
  <c r="I97" i="13"/>
  <c r="K97" i="13"/>
  <c r="O97" i="13"/>
  <c r="Q97" i="13"/>
  <c r="V97" i="13"/>
  <c r="G100" i="13"/>
  <c r="M100" i="13" s="1"/>
  <c r="I100" i="13"/>
  <c r="K100" i="13"/>
  <c r="O100" i="13"/>
  <c r="Q100" i="13"/>
  <c r="V100" i="13"/>
  <c r="G103" i="13"/>
  <c r="M103" i="13" s="1"/>
  <c r="I103" i="13"/>
  <c r="K103" i="13"/>
  <c r="O103" i="13"/>
  <c r="Q103" i="13"/>
  <c r="V103" i="13"/>
  <c r="G106" i="13"/>
  <c r="I106" i="13"/>
  <c r="K106" i="13"/>
  <c r="M106" i="13"/>
  <c r="O106" i="13"/>
  <c r="Q106" i="13"/>
  <c r="V106" i="13"/>
  <c r="G109" i="13"/>
  <c r="M109" i="13" s="1"/>
  <c r="I109" i="13"/>
  <c r="K109" i="13"/>
  <c r="O109" i="13"/>
  <c r="Q109" i="13"/>
  <c r="V109" i="13"/>
  <c r="G112" i="13"/>
  <c r="I112" i="13"/>
  <c r="K112" i="13"/>
  <c r="M112" i="13"/>
  <c r="O112" i="13"/>
  <c r="Q112" i="13"/>
  <c r="V112" i="13"/>
  <c r="G115" i="13"/>
  <c r="M115" i="13" s="1"/>
  <c r="I115" i="13"/>
  <c r="K115" i="13"/>
  <c r="O115" i="13"/>
  <c r="Q115" i="13"/>
  <c r="V115" i="13"/>
  <c r="G118" i="13"/>
  <c r="I118" i="13"/>
  <c r="K118" i="13"/>
  <c r="M118" i="13"/>
  <c r="O118" i="13"/>
  <c r="Q118" i="13"/>
  <c r="V118" i="13"/>
  <c r="G121" i="13"/>
  <c r="I121" i="13"/>
  <c r="K121" i="13"/>
  <c r="M121" i="13"/>
  <c r="O121" i="13"/>
  <c r="Q121" i="13"/>
  <c r="V121" i="13"/>
  <c r="G124" i="13"/>
  <c r="I124" i="13"/>
  <c r="K124" i="13"/>
  <c r="M124" i="13"/>
  <c r="O124" i="13"/>
  <c r="Q124" i="13"/>
  <c r="V124" i="13"/>
  <c r="G127" i="13"/>
  <c r="M127" i="13" s="1"/>
  <c r="I127" i="13"/>
  <c r="K127" i="13"/>
  <c r="O127" i="13"/>
  <c r="Q127" i="13"/>
  <c r="V127" i="13"/>
  <c r="G130" i="13"/>
  <c r="M130" i="13" s="1"/>
  <c r="I130" i="13"/>
  <c r="K130" i="13"/>
  <c r="O130" i="13"/>
  <c r="Q130" i="13"/>
  <c r="V130" i="13"/>
  <c r="G133" i="13"/>
  <c r="M133" i="13" s="1"/>
  <c r="I133" i="13"/>
  <c r="K133" i="13"/>
  <c r="O133" i="13"/>
  <c r="Q133" i="13"/>
  <c r="V133" i="13"/>
  <c r="G135" i="13"/>
  <c r="M135" i="13" s="1"/>
  <c r="I135" i="13"/>
  <c r="K135" i="13"/>
  <c r="O135" i="13"/>
  <c r="Q135" i="13"/>
  <c r="V135" i="13"/>
  <c r="G137" i="13"/>
  <c r="M137" i="13" s="1"/>
  <c r="I137" i="13"/>
  <c r="K137" i="13"/>
  <c r="O137" i="13"/>
  <c r="Q137" i="13"/>
  <c r="V137" i="13"/>
  <c r="G139" i="13"/>
  <c r="I139" i="13"/>
  <c r="K139" i="13"/>
  <c r="M139" i="13"/>
  <c r="O139" i="13"/>
  <c r="Q139" i="13"/>
  <c r="V139" i="13"/>
  <c r="G141" i="13"/>
  <c r="M141" i="13" s="1"/>
  <c r="I141" i="13"/>
  <c r="K141" i="13"/>
  <c r="O141" i="13"/>
  <c r="Q141" i="13"/>
  <c r="V141" i="13"/>
  <c r="G143" i="13"/>
  <c r="I143" i="13"/>
  <c r="K143" i="13"/>
  <c r="M143" i="13"/>
  <c r="O143" i="13"/>
  <c r="Q143" i="13"/>
  <c r="V143" i="13"/>
  <c r="G145" i="13"/>
  <c r="M145" i="13" s="1"/>
  <c r="I145" i="13"/>
  <c r="K145" i="13"/>
  <c r="O145" i="13"/>
  <c r="Q145" i="13"/>
  <c r="V145" i="13"/>
  <c r="G147" i="13"/>
  <c r="I147" i="13"/>
  <c r="K147" i="13"/>
  <c r="M147" i="13"/>
  <c r="O147" i="13"/>
  <c r="Q147" i="13"/>
  <c r="V147" i="13"/>
  <c r="G149" i="13"/>
  <c r="I149" i="13"/>
  <c r="K149" i="13"/>
  <c r="M149" i="13"/>
  <c r="O149" i="13"/>
  <c r="Q149" i="13"/>
  <c r="V149" i="13"/>
  <c r="G153" i="13"/>
  <c r="I153" i="13"/>
  <c r="K153" i="13"/>
  <c r="M153" i="13"/>
  <c r="O153" i="13"/>
  <c r="Q153" i="13"/>
  <c r="V153" i="13"/>
  <c r="G156" i="13"/>
  <c r="M156" i="13" s="1"/>
  <c r="I156" i="13"/>
  <c r="K156" i="13"/>
  <c r="O156" i="13"/>
  <c r="Q156" i="13"/>
  <c r="V156" i="13"/>
  <c r="G160" i="13"/>
  <c r="M160" i="13" s="1"/>
  <c r="I160" i="13"/>
  <c r="K160" i="13"/>
  <c r="O160" i="13"/>
  <c r="Q160" i="13"/>
  <c r="V160" i="13"/>
  <c r="G163" i="13"/>
  <c r="M163" i="13" s="1"/>
  <c r="I163" i="13"/>
  <c r="K163" i="13"/>
  <c r="O163" i="13"/>
  <c r="Q163" i="13"/>
  <c r="V163" i="13"/>
  <c r="G166" i="13"/>
  <c r="G162" i="13" s="1"/>
  <c r="I89" i="1" s="1"/>
  <c r="I166" i="13"/>
  <c r="K166" i="13"/>
  <c r="K162" i="13" s="1"/>
  <c r="O166" i="13"/>
  <c r="O162" i="13" s="1"/>
  <c r="Q166" i="13"/>
  <c r="V166" i="13"/>
  <c r="G170" i="13"/>
  <c r="I170" i="13"/>
  <c r="K170" i="13"/>
  <c r="O170" i="13"/>
  <c r="Q170" i="13"/>
  <c r="V170" i="13"/>
  <c r="G173" i="13"/>
  <c r="I173" i="13"/>
  <c r="K173" i="13"/>
  <c r="M173" i="13"/>
  <c r="O173" i="13"/>
  <c r="Q173" i="13"/>
  <c r="V173" i="13"/>
  <c r="G176" i="13"/>
  <c r="M176" i="13" s="1"/>
  <c r="I176" i="13"/>
  <c r="K176" i="13"/>
  <c r="O176" i="13"/>
  <c r="Q176" i="13"/>
  <c r="V176" i="13"/>
  <c r="G179" i="13"/>
  <c r="I179" i="13"/>
  <c r="K179" i="13"/>
  <c r="M179" i="13"/>
  <c r="O179" i="13"/>
  <c r="Q179" i="13"/>
  <c r="V179" i="13"/>
  <c r="G182" i="13"/>
  <c r="I182" i="13"/>
  <c r="K182" i="13"/>
  <c r="M182" i="13"/>
  <c r="O182" i="13"/>
  <c r="Q182" i="13"/>
  <c r="V182" i="13"/>
  <c r="G185" i="13"/>
  <c r="I185" i="13"/>
  <c r="K185" i="13"/>
  <c r="M185" i="13"/>
  <c r="O185" i="13"/>
  <c r="Q185" i="13"/>
  <c r="V185" i="13"/>
  <c r="G188" i="13"/>
  <c r="M188" i="13" s="1"/>
  <c r="I188" i="13"/>
  <c r="K188" i="13"/>
  <c r="O188" i="13"/>
  <c r="Q188" i="13"/>
  <c r="V188" i="13"/>
  <c r="G191" i="13"/>
  <c r="M191" i="13" s="1"/>
  <c r="I191" i="13"/>
  <c r="K191" i="13"/>
  <c r="O191" i="13"/>
  <c r="Q191" i="13"/>
  <c r="V191" i="13"/>
  <c r="G194" i="13"/>
  <c r="M194" i="13" s="1"/>
  <c r="I194" i="13"/>
  <c r="K194" i="13"/>
  <c r="O194" i="13"/>
  <c r="Q194" i="13"/>
  <c r="V194" i="13"/>
  <c r="G197" i="13"/>
  <c r="M197" i="13" s="1"/>
  <c r="I197" i="13"/>
  <c r="K197" i="13"/>
  <c r="O197" i="13"/>
  <c r="Q197" i="13"/>
  <c r="V197" i="13"/>
  <c r="G200" i="13"/>
  <c r="M200" i="13" s="1"/>
  <c r="I200" i="13"/>
  <c r="K200" i="13"/>
  <c r="O200" i="13"/>
  <c r="Q200" i="13"/>
  <c r="V200" i="13"/>
  <c r="G203" i="13"/>
  <c r="I203" i="13"/>
  <c r="K203" i="13"/>
  <c r="M203" i="13"/>
  <c r="O203" i="13"/>
  <c r="Q203" i="13"/>
  <c r="V203" i="13"/>
  <c r="G206" i="13"/>
  <c r="M206" i="13" s="1"/>
  <c r="I206" i="13"/>
  <c r="K206" i="13"/>
  <c r="O206" i="13"/>
  <c r="Q206" i="13"/>
  <c r="V206" i="13"/>
  <c r="G209" i="13"/>
  <c r="I209" i="13"/>
  <c r="K209" i="13"/>
  <c r="M209" i="13"/>
  <c r="O209" i="13"/>
  <c r="Q209" i="13"/>
  <c r="V209" i="13"/>
  <c r="G212" i="13"/>
  <c r="M212" i="13" s="1"/>
  <c r="I212" i="13"/>
  <c r="K212" i="13"/>
  <c r="O212" i="13"/>
  <c r="Q212" i="13"/>
  <c r="V212" i="13"/>
  <c r="G215" i="13"/>
  <c r="I215" i="13"/>
  <c r="K215" i="13"/>
  <c r="M215" i="13"/>
  <c r="O215" i="13"/>
  <c r="Q215" i="13"/>
  <c r="V215" i="13"/>
  <c r="G218" i="13"/>
  <c r="I218" i="13"/>
  <c r="K218" i="13"/>
  <c r="M218" i="13"/>
  <c r="O218" i="13"/>
  <c r="Q218" i="13"/>
  <c r="V218" i="13"/>
  <c r="G221" i="13"/>
  <c r="I221" i="13"/>
  <c r="K221" i="13"/>
  <c r="M221" i="13"/>
  <c r="O221" i="13"/>
  <c r="Q221" i="13"/>
  <c r="V221" i="13"/>
  <c r="G224" i="13"/>
  <c r="M224" i="13" s="1"/>
  <c r="I224" i="13"/>
  <c r="K224" i="13"/>
  <c r="O224" i="13"/>
  <c r="Q224" i="13"/>
  <c r="V224" i="13"/>
  <c r="G227" i="13"/>
  <c r="M227" i="13" s="1"/>
  <c r="I227" i="13"/>
  <c r="K227" i="13"/>
  <c r="O227" i="13"/>
  <c r="Q227" i="13"/>
  <c r="V227" i="13"/>
  <c r="G230" i="13"/>
  <c r="M230" i="13" s="1"/>
  <c r="I230" i="13"/>
  <c r="K230" i="13"/>
  <c r="O230" i="13"/>
  <c r="Q230" i="13"/>
  <c r="V230" i="13"/>
  <c r="G233" i="13"/>
  <c r="M233" i="13" s="1"/>
  <c r="I233" i="13"/>
  <c r="K233" i="13"/>
  <c r="O233" i="13"/>
  <c r="Q233" i="13"/>
  <c r="V233" i="13"/>
  <c r="G235" i="13"/>
  <c r="M235" i="13" s="1"/>
  <c r="I235" i="13"/>
  <c r="K235" i="13"/>
  <c r="O235" i="13"/>
  <c r="Q235" i="13"/>
  <c r="V235" i="13"/>
  <c r="G237" i="13"/>
  <c r="I237" i="13"/>
  <c r="K237" i="13"/>
  <c r="M237" i="13"/>
  <c r="O237" i="13"/>
  <c r="Q237" i="13"/>
  <c r="V237" i="13"/>
  <c r="G239" i="13"/>
  <c r="M239" i="13" s="1"/>
  <c r="I239" i="13"/>
  <c r="K239" i="13"/>
  <c r="O239" i="13"/>
  <c r="Q239" i="13"/>
  <c r="V239" i="13"/>
  <c r="G241" i="13"/>
  <c r="I241" i="13"/>
  <c r="K241" i="13"/>
  <c r="M241" i="13"/>
  <c r="O241" i="13"/>
  <c r="Q241" i="13"/>
  <c r="V241" i="13"/>
  <c r="G243" i="13"/>
  <c r="M243" i="13" s="1"/>
  <c r="I243" i="13"/>
  <c r="K243" i="13"/>
  <c r="O243" i="13"/>
  <c r="Q243" i="13"/>
  <c r="V243" i="13"/>
  <c r="G245" i="13"/>
  <c r="I245" i="13"/>
  <c r="K245" i="13"/>
  <c r="M245" i="13"/>
  <c r="O245" i="13"/>
  <c r="Q245" i="13"/>
  <c r="V245" i="13"/>
  <c r="G247" i="13"/>
  <c r="I247" i="13"/>
  <c r="K247" i="13"/>
  <c r="M247" i="13"/>
  <c r="O247" i="13"/>
  <c r="Q247" i="13"/>
  <c r="V247" i="13"/>
  <c r="G249" i="13"/>
  <c r="I249" i="13"/>
  <c r="K249" i="13"/>
  <c r="M249" i="13"/>
  <c r="O249" i="13"/>
  <c r="Q249" i="13"/>
  <c r="V249" i="13"/>
  <c r="G253" i="13"/>
  <c r="M253" i="13" s="1"/>
  <c r="I253" i="13"/>
  <c r="K253" i="13"/>
  <c r="O253" i="13"/>
  <c r="Q253" i="13"/>
  <c r="V253" i="13"/>
  <c r="G256" i="13"/>
  <c r="M256" i="13" s="1"/>
  <c r="I256" i="13"/>
  <c r="K256" i="13"/>
  <c r="O256" i="13"/>
  <c r="Q256" i="13"/>
  <c r="V256" i="13"/>
  <c r="G260" i="13"/>
  <c r="M260" i="13" s="1"/>
  <c r="I260" i="13"/>
  <c r="K260" i="13"/>
  <c r="O260" i="13"/>
  <c r="Q260" i="13"/>
  <c r="V260" i="13"/>
  <c r="G263" i="13"/>
  <c r="I263" i="13"/>
  <c r="K263" i="13"/>
  <c r="O263" i="13"/>
  <c r="Q263" i="13"/>
  <c r="V263" i="13"/>
  <c r="G266" i="13"/>
  <c r="I266" i="13"/>
  <c r="K266" i="13"/>
  <c r="M266" i="13"/>
  <c r="O266" i="13"/>
  <c r="Q266" i="13"/>
  <c r="V266" i="13"/>
  <c r="V262" i="13" s="1"/>
  <c r="G270" i="13"/>
  <c r="I270" i="13"/>
  <c r="K270" i="13"/>
  <c r="M270" i="13"/>
  <c r="O270" i="13"/>
  <c r="Q270" i="13"/>
  <c r="V270" i="13"/>
  <c r="G273" i="13"/>
  <c r="I273" i="13"/>
  <c r="K273" i="13"/>
  <c r="O273" i="13"/>
  <c r="Q273" i="13"/>
  <c r="V273" i="13"/>
  <c r="G276" i="13"/>
  <c r="I276" i="13"/>
  <c r="K276" i="13"/>
  <c r="M276" i="13"/>
  <c r="O276" i="13"/>
  <c r="Q276" i="13"/>
  <c r="V276" i="13"/>
  <c r="G279" i="13"/>
  <c r="I279" i="13"/>
  <c r="K279" i="13"/>
  <c r="M279" i="13"/>
  <c r="O279" i="13"/>
  <c r="Q279" i="13"/>
  <c r="V279" i="13"/>
  <c r="G282" i="13"/>
  <c r="I282" i="13"/>
  <c r="K282" i="13"/>
  <c r="M282" i="13"/>
  <c r="O282" i="13"/>
  <c r="Q282" i="13"/>
  <c r="V282" i="13"/>
  <c r="G285" i="13"/>
  <c r="M285" i="13" s="1"/>
  <c r="I285" i="13"/>
  <c r="K285" i="13"/>
  <c r="O285" i="13"/>
  <c r="Q285" i="13"/>
  <c r="V285" i="13"/>
  <c r="G288" i="13"/>
  <c r="M288" i="13" s="1"/>
  <c r="I288" i="13"/>
  <c r="K288" i="13"/>
  <c r="O288" i="13"/>
  <c r="Q288" i="13"/>
  <c r="V288" i="13"/>
  <c r="G291" i="13"/>
  <c r="M291" i="13" s="1"/>
  <c r="I291" i="13"/>
  <c r="K291" i="13"/>
  <c r="O291" i="13"/>
  <c r="Q291" i="13"/>
  <c r="V291" i="13"/>
  <c r="G294" i="13"/>
  <c r="M294" i="13" s="1"/>
  <c r="I294" i="13"/>
  <c r="K294" i="13"/>
  <c r="O294" i="13"/>
  <c r="Q294" i="13"/>
  <c r="V294" i="13"/>
  <c r="G297" i="13"/>
  <c r="I297" i="13"/>
  <c r="K297" i="13"/>
  <c r="M297" i="13"/>
  <c r="O297" i="13"/>
  <c r="Q297" i="13"/>
  <c r="V297" i="13"/>
  <c r="G300" i="13"/>
  <c r="I300" i="13"/>
  <c r="K300" i="13"/>
  <c r="M300" i="13"/>
  <c r="O300" i="13"/>
  <c r="Q300" i="13"/>
  <c r="V300" i="13"/>
  <c r="G303" i="13"/>
  <c r="I303" i="13"/>
  <c r="K303" i="13"/>
  <c r="M303" i="13"/>
  <c r="O303" i="13"/>
  <c r="Q303" i="13"/>
  <c r="V303" i="13"/>
  <c r="G306" i="13"/>
  <c r="I306" i="13"/>
  <c r="K306" i="13"/>
  <c r="M306" i="13"/>
  <c r="O306" i="13"/>
  <c r="Q306" i="13"/>
  <c r="V306" i="13"/>
  <c r="G309" i="13"/>
  <c r="M309" i="13" s="1"/>
  <c r="I309" i="13"/>
  <c r="K309" i="13"/>
  <c r="O309" i="13"/>
  <c r="Q309" i="13"/>
  <c r="V309" i="13"/>
  <c r="G312" i="13"/>
  <c r="I312" i="13"/>
  <c r="K312" i="13"/>
  <c r="M312" i="13"/>
  <c r="O312" i="13"/>
  <c r="Q312" i="13"/>
  <c r="V312" i="13"/>
  <c r="G315" i="13"/>
  <c r="I315" i="13"/>
  <c r="K315" i="13"/>
  <c r="M315" i="13"/>
  <c r="O315" i="13"/>
  <c r="Q315" i="13"/>
  <c r="V315" i="13"/>
  <c r="G318" i="13"/>
  <c r="I318" i="13"/>
  <c r="K318" i="13"/>
  <c r="M318" i="13"/>
  <c r="O318" i="13"/>
  <c r="Q318" i="13"/>
  <c r="V318" i="13"/>
  <c r="G321" i="13"/>
  <c r="I321" i="13"/>
  <c r="K321" i="13"/>
  <c r="M321" i="13"/>
  <c r="O321" i="13"/>
  <c r="Q321" i="13"/>
  <c r="V321" i="13"/>
  <c r="G324" i="13"/>
  <c r="M324" i="13" s="1"/>
  <c r="I324" i="13"/>
  <c r="K324" i="13"/>
  <c r="O324" i="13"/>
  <c r="Q324" i="13"/>
  <c r="V324" i="13"/>
  <c r="G327" i="13"/>
  <c r="M327" i="13" s="1"/>
  <c r="I327" i="13"/>
  <c r="K327" i="13"/>
  <c r="O327" i="13"/>
  <c r="Q327" i="13"/>
  <c r="V327" i="13"/>
  <c r="G329" i="13"/>
  <c r="M329" i="13" s="1"/>
  <c r="I329" i="13"/>
  <c r="K329" i="13"/>
  <c r="O329" i="13"/>
  <c r="Q329" i="13"/>
  <c r="V329" i="13"/>
  <c r="G331" i="13"/>
  <c r="I331" i="13"/>
  <c r="K331" i="13"/>
  <c r="M331" i="13"/>
  <c r="O331" i="13"/>
  <c r="Q331" i="13"/>
  <c r="V331" i="13"/>
  <c r="G333" i="13"/>
  <c r="I333" i="13"/>
  <c r="K333" i="13"/>
  <c r="M333" i="13"/>
  <c r="O333" i="13"/>
  <c r="Q333" i="13"/>
  <c r="V333" i="13"/>
  <c r="G335" i="13"/>
  <c r="I335" i="13"/>
  <c r="K335" i="13"/>
  <c r="M335" i="13"/>
  <c r="O335" i="13"/>
  <c r="Q335" i="13"/>
  <c r="V335" i="13"/>
  <c r="G337" i="13"/>
  <c r="I337" i="13"/>
  <c r="K337" i="13"/>
  <c r="M337" i="13"/>
  <c r="O337" i="13"/>
  <c r="Q337" i="13"/>
  <c r="V337" i="13"/>
  <c r="G339" i="13"/>
  <c r="M339" i="13" s="1"/>
  <c r="I339" i="13"/>
  <c r="K339" i="13"/>
  <c r="O339" i="13"/>
  <c r="Q339" i="13"/>
  <c r="V339" i="13"/>
  <c r="G341" i="13"/>
  <c r="I341" i="13"/>
  <c r="K341" i="13"/>
  <c r="M341" i="13"/>
  <c r="O341" i="13"/>
  <c r="Q341" i="13"/>
  <c r="V341" i="13"/>
  <c r="G342" i="13"/>
  <c r="I342" i="13"/>
  <c r="K342" i="13"/>
  <c r="M342" i="13"/>
  <c r="O342" i="13"/>
  <c r="Q342" i="13"/>
  <c r="V342" i="13"/>
  <c r="G346" i="13"/>
  <c r="I346" i="13"/>
  <c r="K346" i="13"/>
  <c r="M346" i="13"/>
  <c r="O346" i="13"/>
  <c r="Q346" i="13"/>
  <c r="V346" i="13"/>
  <c r="G349" i="13"/>
  <c r="I349" i="13"/>
  <c r="K349" i="13"/>
  <c r="M349" i="13"/>
  <c r="O349" i="13"/>
  <c r="Q349" i="13"/>
  <c r="V349" i="13"/>
  <c r="G353" i="13"/>
  <c r="M353" i="13" s="1"/>
  <c r="I353" i="13"/>
  <c r="K353" i="13"/>
  <c r="O353" i="13"/>
  <c r="Q353" i="13"/>
  <c r="V353" i="13"/>
  <c r="G356" i="13"/>
  <c r="M356" i="13" s="1"/>
  <c r="I356" i="13"/>
  <c r="K356" i="13"/>
  <c r="O356" i="13"/>
  <c r="Q356" i="13"/>
  <c r="V356" i="13"/>
  <c r="G359" i="13"/>
  <c r="I359" i="13"/>
  <c r="I355" i="13" s="1"/>
  <c r="K359" i="13"/>
  <c r="K355" i="13" s="1"/>
  <c r="M359" i="13"/>
  <c r="O359" i="13"/>
  <c r="O355" i="13" s="1"/>
  <c r="Q359" i="13"/>
  <c r="Q355" i="13" s="1"/>
  <c r="V359" i="13"/>
  <c r="G363" i="13"/>
  <c r="I363" i="13"/>
  <c r="K363" i="13"/>
  <c r="M363" i="13"/>
  <c r="O363" i="13"/>
  <c r="Q363" i="13"/>
  <c r="V363" i="13"/>
  <c r="G366" i="13"/>
  <c r="I366" i="13"/>
  <c r="K366" i="13"/>
  <c r="M366" i="13"/>
  <c r="O366" i="13"/>
  <c r="Q366" i="13"/>
  <c r="V366" i="13"/>
  <c r="G369" i="13"/>
  <c r="M369" i="13" s="1"/>
  <c r="I369" i="13"/>
  <c r="K369" i="13"/>
  <c r="O369" i="13"/>
  <c r="Q369" i="13"/>
  <c r="V369" i="13"/>
  <c r="G372" i="13"/>
  <c r="I372" i="13"/>
  <c r="K372" i="13"/>
  <c r="M372" i="13"/>
  <c r="O372" i="13"/>
  <c r="Q372" i="13"/>
  <c r="V372" i="13"/>
  <c r="G375" i="13"/>
  <c r="I375" i="13"/>
  <c r="K375" i="13"/>
  <c r="M375" i="13"/>
  <c r="O375" i="13"/>
  <c r="Q375" i="13"/>
  <c r="V375" i="13"/>
  <c r="G378" i="13"/>
  <c r="I378" i="13"/>
  <c r="K378" i="13"/>
  <c r="M378" i="13"/>
  <c r="O378" i="13"/>
  <c r="Q378" i="13"/>
  <c r="V378" i="13"/>
  <c r="G381" i="13"/>
  <c r="I381" i="13"/>
  <c r="K381" i="13"/>
  <c r="M381" i="13"/>
  <c r="O381" i="13"/>
  <c r="Q381" i="13"/>
  <c r="V381" i="13"/>
  <c r="G384" i="13"/>
  <c r="M384" i="13" s="1"/>
  <c r="I384" i="13"/>
  <c r="K384" i="13"/>
  <c r="O384" i="13"/>
  <c r="Q384" i="13"/>
  <c r="V384" i="13"/>
  <c r="G387" i="13"/>
  <c r="M387" i="13" s="1"/>
  <c r="I387" i="13"/>
  <c r="K387" i="13"/>
  <c r="O387" i="13"/>
  <c r="Q387" i="13"/>
  <c r="V387" i="13"/>
  <c r="G390" i="13"/>
  <c r="M390" i="13" s="1"/>
  <c r="I390" i="13"/>
  <c r="K390" i="13"/>
  <c r="O390" i="13"/>
  <c r="Q390" i="13"/>
  <c r="V390" i="13"/>
  <c r="G393" i="13"/>
  <c r="I393" i="13"/>
  <c r="K393" i="13"/>
  <c r="M393" i="13"/>
  <c r="O393" i="13"/>
  <c r="Q393" i="13"/>
  <c r="V393" i="13"/>
  <c r="G396" i="13"/>
  <c r="I396" i="13"/>
  <c r="K396" i="13"/>
  <c r="M396" i="13"/>
  <c r="O396" i="13"/>
  <c r="Q396" i="13"/>
  <c r="V396" i="13"/>
  <c r="G399" i="13"/>
  <c r="I399" i="13"/>
  <c r="K399" i="13"/>
  <c r="M399" i="13"/>
  <c r="O399" i="13"/>
  <c r="Q399" i="13"/>
  <c r="V399" i="13"/>
  <c r="G402" i="13"/>
  <c r="I402" i="13"/>
  <c r="K402" i="13"/>
  <c r="M402" i="13"/>
  <c r="O402" i="13"/>
  <c r="Q402" i="13"/>
  <c r="V402" i="13"/>
  <c r="G405" i="13"/>
  <c r="M405" i="13" s="1"/>
  <c r="I405" i="13"/>
  <c r="K405" i="13"/>
  <c r="O405" i="13"/>
  <c r="Q405" i="13"/>
  <c r="V405" i="13"/>
  <c r="G408" i="13"/>
  <c r="I408" i="13"/>
  <c r="K408" i="13"/>
  <c r="M408" i="13"/>
  <c r="O408" i="13"/>
  <c r="Q408" i="13"/>
  <c r="V408" i="13"/>
  <c r="G411" i="13"/>
  <c r="I411" i="13"/>
  <c r="K411" i="13"/>
  <c r="M411" i="13"/>
  <c r="O411" i="13"/>
  <c r="Q411" i="13"/>
  <c r="V411" i="13"/>
  <c r="G414" i="13"/>
  <c r="I414" i="13"/>
  <c r="K414" i="13"/>
  <c r="M414" i="13"/>
  <c r="O414" i="13"/>
  <c r="Q414" i="13"/>
  <c r="V414" i="13"/>
  <c r="G417" i="13"/>
  <c r="I417" i="13"/>
  <c r="K417" i="13"/>
  <c r="M417" i="13"/>
  <c r="O417" i="13"/>
  <c r="Q417" i="13"/>
  <c r="V417" i="13"/>
  <c r="G420" i="13"/>
  <c r="M420" i="13" s="1"/>
  <c r="I420" i="13"/>
  <c r="K420" i="13"/>
  <c r="O420" i="13"/>
  <c r="Q420" i="13"/>
  <c r="V420" i="13"/>
  <c r="G423" i="13"/>
  <c r="M423" i="13" s="1"/>
  <c r="I423" i="13"/>
  <c r="K423" i="13"/>
  <c r="O423" i="13"/>
  <c r="Q423" i="13"/>
  <c r="V423" i="13"/>
  <c r="G425" i="13"/>
  <c r="M425" i="13" s="1"/>
  <c r="I425" i="13"/>
  <c r="K425" i="13"/>
  <c r="O425" i="13"/>
  <c r="Q425" i="13"/>
  <c r="V425" i="13"/>
  <c r="G427" i="13"/>
  <c r="I427" i="13"/>
  <c r="K427" i="13"/>
  <c r="M427" i="13"/>
  <c r="O427" i="13"/>
  <c r="Q427" i="13"/>
  <c r="V427" i="13"/>
  <c r="G429" i="13"/>
  <c r="I429" i="13"/>
  <c r="K429" i="13"/>
  <c r="M429" i="13"/>
  <c r="O429" i="13"/>
  <c r="Q429" i="13"/>
  <c r="V429" i="13"/>
  <c r="G431" i="13"/>
  <c r="I431" i="13"/>
  <c r="K431" i="13"/>
  <c r="M431" i="13"/>
  <c r="O431" i="13"/>
  <c r="Q431" i="13"/>
  <c r="V431" i="13"/>
  <c r="G433" i="13"/>
  <c r="I433" i="13"/>
  <c r="K433" i="13"/>
  <c r="M433" i="13"/>
  <c r="O433" i="13"/>
  <c r="Q433" i="13"/>
  <c r="V433" i="13"/>
  <c r="G435" i="13"/>
  <c r="M435" i="13" s="1"/>
  <c r="I435" i="13"/>
  <c r="K435" i="13"/>
  <c r="O435" i="13"/>
  <c r="Q435" i="13"/>
  <c r="V435" i="13"/>
  <c r="G437" i="13"/>
  <c r="I437" i="13"/>
  <c r="K437" i="13"/>
  <c r="M437" i="13"/>
  <c r="O437" i="13"/>
  <c r="Q437" i="13"/>
  <c r="V437" i="13"/>
  <c r="G441" i="13"/>
  <c r="I441" i="13"/>
  <c r="K441" i="13"/>
  <c r="M441" i="13"/>
  <c r="O441" i="13"/>
  <c r="Q441" i="13"/>
  <c r="V441" i="13"/>
  <c r="G444" i="13"/>
  <c r="I444" i="13"/>
  <c r="K444" i="13"/>
  <c r="M444" i="13"/>
  <c r="O444" i="13"/>
  <c r="Q444" i="13"/>
  <c r="V444" i="13"/>
  <c r="G447" i="13"/>
  <c r="I447" i="13"/>
  <c r="K447" i="13"/>
  <c r="M447" i="13"/>
  <c r="O447" i="13"/>
  <c r="Q447" i="13"/>
  <c r="V447" i="13"/>
  <c r="G450" i="13"/>
  <c r="I450" i="13"/>
  <c r="K450" i="13"/>
  <c r="O450" i="13"/>
  <c r="Q450" i="13"/>
  <c r="V450" i="13"/>
  <c r="G453" i="13"/>
  <c r="M453" i="13" s="1"/>
  <c r="I453" i="13"/>
  <c r="K453" i="13"/>
  <c r="O453" i="13"/>
  <c r="Q453" i="13"/>
  <c r="V453" i="13"/>
  <c r="G457" i="13"/>
  <c r="I457" i="13"/>
  <c r="K457" i="13"/>
  <c r="M457" i="13"/>
  <c r="O457" i="13"/>
  <c r="Q457" i="13"/>
  <c r="V457" i="13"/>
  <c r="G460" i="13"/>
  <c r="I460" i="13"/>
  <c r="K460" i="13"/>
  <c r="M460" i="13"/>
  <c r="O460" i="13"/>
  <c r="Q460" i="13"/>
  <c r="V460" i="13"/>
  <c r="G463" i="13"/>
  <c r="I463" i="13"/>
  <c r="K463" i="13"/>
  <c r="M463" i="13"/>
  <c r="O463" i="13"/>
  <c r="Q463" i="13"/>
  <c r="V463" i="13"/>
  <c r="G466" i="13"/>
  <c r="M466" i="13" s="1"/>
  <c r="I466" i="13"/>
  <c r="K466" i="13"/>
  <c r="O466" i="13"/>
  <c r="Q466" i="13"/>
  <c r="V466" i="13"/>
  <c r="G469" i="13"/>
  <c r="I469" i="13"/>
  <c r="K469" i="13"/>
  <c r="M469" i="13"/>
  <c r="O469" i="13"/>
  <c r="Q469" i="13"/>
  <c r="V469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8" i="13"/>
  <c r="M478" i="13" s="1"/>
  <c r="I478" i="13"/>
  <c r="K478" i="13"/>
  <c r="O478" i="13"/>
  <c r="Q478" i="13"/>
  <c r="V478" i="13"/>
  <c r="G481" i="13"/>
  <c r="M481" i="13" s="1"/>
  <c r="I481" i="13"/>
  <c r="K481" i="13"/>
  <c r="O481" i="13"/>
  <c r="Q481" i="13"/>
  <c r="V481" i="13"/>
  <c r="G484" i="13"/>
  <c r="M484" i="13" s="1"/>
  <c r="I484" i="13"/>
  <c r="K484" i="13"/>
  <c r="O484" i="13"/>
  <c r="Q484" i="13"/>
  <c r="V484" i="13"/>
  <c r="G487" i="13"/>
  <c r="I487" i="13"/>
  <c r="K487" i="13"/>
  <c r="M487" i="13"/>
  <c r="O487" i="13"/>
  <c r="Q487" i="13"/>
  <c r="V487" i="13"/>
  <c r="G490" i="13"/>
  <c r="M490" i="13" s="1"/>
  <c r="I490" i="13"/>
  <c r="K490" i="13"/>
  <c r="O490" i="13"/>
  <c r="Q490" i="13"/>
  <c r="V490" i="13"/>
  <c r="G493" i="13"/>
  <c r="I493" i="13"/>
  <c r="K493" i="13"/>
  <c r="M493" i="13"/>
  <c r="O493" i="13"/>
  <c r="Q493" i="13"/>
  <c r="V493" i="13"/>
  <c r="G496" i="13"/>
  <c r="I496" i="13"/>
  <c r="K496" i="13"/>
  <c r="M496" i="13"/>
  <c r="O496" i="13"/>
  <c r="Q496" i="13"/>
  <c r="V496" i="13"/>
  <c r="G499" i="13"/>
  <c r="M499" i="13" s="1"/>
  <c r="I499" i="13"/>
  <c r="K499" i="13"/>
  <c r="O499" i="13"/>
  <c r="Q499" i="13"/>
  <c r="V499" i="13"/>
  <c r="G502" i="13"/>
  <c r="I502" i="13"/>
  <c r="K502" i="13"/>
  <c r="M502" i="13"/>
  <c r="O502" i="13"/>
  <c r="Q502" i="13"/>
  <c r="V502" i="13"/>
  <c r="G505" i="13"/>
  <c r="M505" i="13" s="1"/>
  <c r="I505" i="13"/>
  <c r="K505" i="13"/>
  <c r="O505" i="13"/>
  <c r="Q505" i="13"/>
  <c r="V505" i="13"/>
  <c r="G508" i="13"/>
  <c r="I508" i="13"/>
  <c r="K508" i="13"/>
  <c r="M508" i="13"/>
  <c r="O508" i="13"/>
  <c r="Q508" i="13"/>
  <c r="V508" i="13"/>
  <c r="G511" i="13"/>
  <c r="M511" i="13" s="1"/>
  <c r="I511" i="13"/>
  <c r="K511" i="13"/>
  <c r="O511" i="13"/>
  <c r="Q511" i="13"/>
  <c r="V511" i="13"/>
  <c r="G518" i="13"/>
  <c r="M518" i="13" s="1"/>
  <c r="I518" i="13"/>
  <c r="K518" i="13"/>
  <c r="O518" i="13"/>
  <c r="Q518" i="13"/>
  <c r="V518" i="13"/>
  <c r="G525" i="13"/>
  <c r="M525" i="13" s="1"/>
  <c r="I525" i="13"/>
  <c r="K525" i="13"/>
  <c r="O525" i="13"/>
  <c r="Q525" i="13"/>
  <c r="V525" i="13"/>
  <c r="G532" i="13"/>
  <c r="M532" i="13" s="1"/>
  <c r="I532" i="13"/>
  <c r="K532" i="13"/>
  <c r="O532" i="13"/>
  <c r="Q532" i="13"/>
  <c r="V532" i="13"/>
  <c r="G539" i="13"/>
  <c r="I539" i="13"/>
  <c r="K539" i="13"/>
  <c r="M539" i="13"/>
  <c r="O539" i="13"/>
  <c r="Q539" i="13"/>
  <c r="V539" i="13"/>
  <c r="G545" i="13"/>
  <c r="M545" i="13" s="1"/>
  <c r="I545" i="13"/>
  <c r="K545" i="13"/>
  <c r="O545" i="13"/>
  <c r="Q545" i="13"/>
  <c r="V545" i="13"/>
  <c r="G551" i="13"/>
  <c r="I551" i="13"/>
  <c r="K551" i="13"/>
  <c r="M551" i="13"/>
  <c r="O551" i="13"/>
  <c r="Q551" i="13"/>
  <c r="V551" i="13"/>
  <c r="G557" i="13"/>
  <c r="I557" i="13"/>
  <c r="K557" i="13"/>
  <c r="M557" i="13"/>
  <c r="O557" i="13"/>
  <c r="Q557" i="13"/>
  <c r="V557" i="13"/>
  <c r="G561" i="13"/>
  <c r="M561" i="13" s="1"/>
  <c r="I561" i="13"/>
  <c r="K561" i="13"/>
  <c r="O561" i="13"/>
  <c r="Q561" i="13"/>
  <c r="V561" i="13"/>
  <c r="G575" i="13"/>
  <c r="I575" i="13"/>
  <c r="K575" i="13"/>
  <c r="M575" i="13"/>
  <c r="O575" i="13"/>
  <c r="Q575" i="13"/>
  <c r="V575" i="13"/>
  <c r="G589" i="13"/>
  <c r="M589" i="13" s="1"/>
  <c r="I589" i="13"/>
  <c r="K589" i="13"/>
  <c r="O589" i="13"/>
  <c r="Q589" i="13"/>
  <c r="V589" i="13"/>
  <c r="G590" i="13"/>
  <c r="I590" i="13"/>
  <c r="K590" i="13"/>
  <c r="M590" i="13"/>
  <c r="O590" i="13"/>
  <c r="Q590" i="13"/>
  <c r="V590" i="13"/>
  <c r="G591" i="13"/>
  <c r="M591" i="13" s="1"/>
  <c r="I591" i="13"/>
  <c r="K591" i="13"/>
  <c r="O591" i="13"/>
  <c r="Q591" i="13"/>
  <c r="V591" i="13"/>
  <c r="G594" i="13"/>
  <c r="M594" i="13" s="1"/>
  <c r="I594" i="13"/>
  <c r="K594" i="13"/>
  <c r="O594" i="13"/>
  <c r="Q594" i="13"/>
  <c r="V594" i="13"/>
  <c r="G597" i="13"/>
  <c r="M597" i="13" s="1"/>
  <c r="I597" i="13"/>
  <c r="K597" i="13"/>
  <c r="O597" i="13"/>
  <c r="Q597" i="13"/>
  <c r="V597" i="13"/>
  <c r="G600" i="13"/>
  <c r="I600" i="13"/>
  <c r="K600" i="13"/>
  <c r="M600" i="13"/>
  <c r="O600" i="13"/>
  <c r="Q600" i="13"/>
  <c r="V600" i="13"/>
  <c r="G603" i="13"/>
  <c r="M603" i="13" s="1"/>
  <c r="I603" i="13"/>
  <c r="K603" i="13"/>
  <c r="O603" i="13"/>
  <c r="Q603" i="13"/>
  <c r="V603" i="13"/>
  <c r="G606" i="13"/>
  <c r="I606" i="13"/>
  <c r="K606" i="13"/>
  <c r="M606" i="13"/>
  <c r="O606" i="13"/>
  <c r="Q606" i="13"/>
  <c r="V606" i="13"/>
  <c r="G609" i="13"/>
  <c r="I609" i="13"/>
  <c r="K609" i="13"/>
  <c r="M609" i="13"/>
  <c r="O609" i="13"/>
  <c r="Q609" i="13"/>
  <c r="V609" i="13"/>
  <c r="G612" i="13"/>
  <c r="I612" i="13"/>
  <c r="K612" i="13"/>
  <c r="O612" i="13"/>
  <c r="Q612" i="13"/>
  <c r="V612" i="13"/>
  <c r="G615" i="13"/>
  <c r="I615" i="13"/>
  <c r="K615" i="13"/>
  <c r="M615" i="13"/>
  <c r="O615" i="13"/>
  <c r="Q615" i="13"/>
  <c r="V615" i="13"/>
  <c r="G618" i="13"/>
  <c r="M618" i="13" s="1"/>
  <c r="I618" i="13"/>
  <c r="K618" i="13"/>
  <c r="O618" i="13"/>
  <c r="Q618" i="13"/>
  <c r="V618" i="13"/>
  <c r="G621" i="13"/>
  <c r="I621" i="13"/>
  <c r="K621" i="13"/>
  <c r="M621" i="13"/>
  <c r="O621" i="13"/>
  <c r="Q621" i="13"/>
  <c r="V621" i="13"/>
  <c r="G624" i="13"/>
  <c r="M624" i="13" s="1"/>
  <c r="I624" i="13"/>
  <c r="K624" i="13"/>
  <c r="O624" i="13"/>
  <c r="Q624" i="13"/>
  <c r="V624" i="13"/>
  <c r="G627" i="13"/>
  <c r="M627" i="13" s="1"/>
  <c r="I627" i="13"/>
  <c r="K627" i="13"/>
  <c r="O627" i="13"/>
  <c r="Q627" i="13"/>
  <c r="V627" i="13"/>
  <c r="G630" i="13"/>
  <c r="M630" i="13" s="1"/>
  <c r="I630" i="13"/>
  <c r="K630" i="13"/>
  <c r="O630" i="13"/>
  <c r="Q630" i="13"/>
  <c r="V630" i="13"/>
  <c r="G637" i="13"/>
  <c r="M637" i="13" s="1"/>
  <c r="I637" i="13"/>
  <c r="K637" i="13"/>
  <c r="O637" i="13"/>
  <c r="Q637" i="13"/>
  <c r="V637" i="13"/>
  <c r="G644" i="13"/>
  <c r="I644" i="13"/>
  <c r="K644" i="13"/>
  <c r="M644" i="13"/>
  <c r="O644" i="13"/>
  <c r="Q644" i="13"/>
  <c r="V644" i="13"/>
  <c r="G651" i="13"/>
  <c r="M651" i="13" s="1"/>
  <c r="I651" i="13"/>
  <c r="K651" i="13"/>
  <c r="O651" i="13"/>
  <c r="Q651" i="13"/>
  <c r="V651" i="13"/>
  <c r="G658" i="13"/>
  <c r="I658" i="13"/>
  <c r="K658" i="13"/>
  <c r="M658" i="13"/>
  <c r="O658" i="13"/>
  <c r="Q658" i="13"/>
  <c r="V658" i="13"/>
  <c r="G665" i="13"/>
  <c r="M665" i="13" s="1"/>
  <c r="I665" i="13"/>
  <c r="K665" i="13"/>
  <c r="O665" i="13"/>
  <c r="Q665" i="13"/>
  <c r="V665" i="13"/>
  <c r="G671" i="13"/>
  <c r="M671" i="13" s="1"/>
  <c r="I671" i="13"/>
  <c r="K671" i="13"/>
  <c r="O671" i="13"/>
  <c r="Q671" i="13"/>
  <c r="V671" i="13"/>
  <c r="G677" i="13"/>
  <c r="I677" i="13"/>
  <c r="K677" i="13"/>
  <c r="M677" i="13"/>
  <c r="O677" i="13"/>
  <c r="Q677" i="13"/>
  <c r="V677" i="13"/>
  <c r="G681" i="13"/>
  <c r="I681" i="13"/>
  <c r="K681" i="13"/>
  <c r="M681" i="13"/>
  <c r="O681" i="13"/>
  <c r="Q681" i="13"/>
  <c r="V681" i="13"/>
  <c r="G685" i="13"/>
  <c r="I685" i="13"/>
  <c r="K685" i="13"/>
  <c r="M685" i="13"/>
  <c r="O685" i="13"/>
  <c r="Q685" i="13"/>
  <c r="V685" i="13"/>
  <c r="G701" i="13"/>
  <c r="M701" i="13" s="1"/>
  <c r="I701" i="13"/>
  <c r="K701" i="13"/>
  <c r="O701" i="13"/>
  <c r="Q701" i="13"/>
  <c r="V701" i="13"/>
  <c r="G717" i="13"/>
  <c r="M717" i="13" s="1"/>
  <c r="I717" i="13"/>
  <c r="K717" i="13"/>
  <c r="O717" i="13"/>
  <c r="Q717" i="13"/>
  <c r="V717" i="13"/>
  <c r="G718" i="13"/>
  <c r="M718" i="13" s="1"/>
  <c r="I718" i="13"/>
  <c r="K718" i="13"/>
  <c r="O718" i="13"/>
  <c r="Q718" i="13"/>
  <c r="V718" i="13"/>
  <c r="G719" i="13"/>
  <c r="M719" i="13" s="1"/>
  <c r="I719" i="13"/>
  <c r="K719" i="13"/>
  <c r="O719" i="13"/>
  <c r="Q719" i="13"/>
  <c r="V719" i="13"/>
  <c r="G722" i="13"/>
  <c r="M722" i="13" s="1"/>
  <c r="I722" i="13"/>
  <c r="K722" i="13"/>
  <c r="O722" i="13"/>
  <c r="Q722" i="13"/>
  <c r="V722" i="13"/>
  <c r="G725" i="13"/>
  <c r="I725" i="13"/>
  <c r="K725" i="13"/>
  <c r="M725" i="13"/>
  <c r="O725" i="13"/>
  <c r="Q725" i="13"/>
  <c r="V725" i="13"/>
  <c r="G728" i="13"/>
  <c r="I728" i="13"/>
  <c r="K728" i="13"/>
  <c r="M728" i="13"/>
  <c r="O728" i="13"/>
  <c r="Q728" i="13"/>
  <c r="V728" i="13"/>
  <c r="G731" i="13"/>
  <c r="I731" i="13"/>
  <c r="K731" i="13"/>
  <c r="O731" i="13"/>
  <c r="Q731" i="13"/>
  <c r="V731" i="13"/>
  <c r="G734" i="13"/>
  <c r="I734" i="13"/>
  <c r="K734" i="13"/>
  <c r="M734" i="13"/>
  <c r="O734" i="13"/>
  <c r="Q734" i="13"/>
  <c r="V734" i="13"/>
  <c r="G737" i="13"/>
  <c r="I737" i="13"/>
  <c r="K737" i="13"/>
  <c r="M737" i="13"/>
  <c r="O737" i="13"/>
  <c r="Q737" i="13"/>
  <c r="V737" i="13"/>
  <c r="G740" i="13"/>
  <c r="I740" i="13"/>
  <c r="K740" i="13"/>
  <c r="M740" i="13"/>
  <c r="O740" i="13"/>
  <c r="Q740" i="13"/>
  <c r="V740" i="13"/>
  <c r="G743" i="13"/>
  <c r="M743" i="13" s="1"/>
  <c r="I743" i="13"/>
  <c r="K743" i="13"/>
  <c r="O743" i="13"/>
  <c r="Q743" i="13"/>
  <c r="V743" i="13"/>
  <c r="G746" i="13"/>
  <c r="M746" i="13" s="1"/>
  <c r="I746" i="13"/>
  <c r="K746" i="13"/>
  <c r="O746" i="13"/>
  <c r="Q746" i="13"/>
  <c r="V746" i="13"/>
  <c r="G749" i="13"/>
  <c r="M749" i="13" s="1"/>
  <c r="I749" i="13"/>
  <c r="K749" i="13"/>
  <c r="O749" i="13"/>
  <c r="Q749" i="13"/>
  <c r="V749" i="13"/>
  <c r="G752" i="13"/>
  <c r="M752" i="13" s="1"/>
  <c r="I752" i="13"/>
  <c r="K752" i="13"/>
  <c r="O752" i="13"/>
  <c r="Q752" i="13"/>
  <c r="V752" i="13"/>
  <c r="G755" i="13"/>
  <c r="I755" i="13"/>
  <c r="K755" i="13"/>
  <c r="M755" i="13"/>
  <c r="O755" i="13"/>
  <c r="Q755" i="13"/>
  <c r="V755" i="13"/>
  <c r="G758" i="13"/>
  <c r="M758" i="13" s="1"/>
  <c r="I758" i="13"/>
  <c r="K758" i="13"/>
  <c r="O758" i="13"/>
  <c r="Q758" i="13"/>
  <c r="V758" i="13"/>
  <c r="G765" i="13"/>
  <c r="I765" i="13"/>
  <c r="K765" i="13"/>
  <c r="M765" i="13"/>
  <c r="O765" i="13"/>
  <c r="Q765" i="13"/>
  <c r="V765" i="13"/>
  <c r="G772" i="13"/>
  <c r="I772" i="13"/>
  <c r="K772" i="13"/>
  <c r="M772" i="13"/>
  <c r="O772" i="13"/>
  <c r="Q772" i="13"/>
  <c r="V772" i="13"/>
  <c r="G779" i="13"/>
  <c r="M779" i="13" s="1"/>
  <c r="I779" i="13"/>
  <c r="K779" i="13"/>
  <c r="O779" i="13"/>
  <c r="Q779" i="13"/>
  <c r="V779" i="13"/>
  <c r="G786" i="13"/>
  <c r="M786" i="13" s="1"/>
  <c r="I786" i="13"/>
  <c r="K786" i="13"/>
  <c r="O786" i="13"/>
  <c r="Q786" i="13"/>
  <c r="V786" i="13"/>
  <c r="G793" i="13"/>
  <c r="I793" i="13"/>
  <c r="K793" i="13"/>
  <c r="M793" i="13"/>
  <c r="O793" i="13"/>
  <c r="Q793" i="13"/>
  <c r="V793" i="13"/>
  <c r="G799" i="13"/>
  <c r="I799" i="13"/>
  <c r="K799" i="13"/>
  <c r="M799" i="13"/>
  <c r="O799" i="13"/>
  <c r="Q799" i="13"/>
  <c r="V799" i="13"/>
  <c r="G805" i="13"/>
  <c r="M805" i="13" s="1"/>
  <c r="I805" i="13"/>
  <c r="K805" i="13"/>
  <c r="O805" i="13"/>
  <c r="Q805" i="13"/>
  <c r="V805" i="13"/>
  <c r="G809" i="13"/>
  <c r="M809" i="13" s="1"/>
  <c r="I809" i="13"/>
  <c r="K809" i="13"/>
  <c r="O809" i="13"/>
  <c r="Q809" i="13"/>
  <c r="V809" i="13"/>
  <c r="G824" i="13"/>
  <c r="M824" i="13" s="1"/>
  <c r="I824" i="13"/>
  <c r="K824" i="13"/>
  <c r="O824" i="13"/>
  <c r="Q824" i="13"/>
  <c r="V824" i="13"/>
  <c r="G839" i="13"/>
  <c r="M839" i="13" s="1"/>
  <c r="I839" i="13"/>
  <c r="K839" i="13"/>
  <c r="O839" i="13"/>
  <c r="Q839" i="13"/>
  <c r="V839" i="13"/>
  <c r="G840" i="13"/>
  <c r="I840" i="13"/>
  <c r="K840" i="13"/>
  <c r="M840" i="13"/>
  <c r="O840" i="13"/>
  <c r="Q840" i="13"/>
  <c r="V840" i="13"/>
  <c r="G841" i="13"/>
  <c r="M841" i="13" s="1"/>
  <c r="I841" i="13"/>
  <c r="K841" i="13"/>
  <c r="O841" i="13"/>
  <c r="Q841" i="13"/>
  <c r="V841" i="13"/>
  <c r="G844" i="13"/>
  <c r="M844" i="13" s="1"/>
  <c r="I844" i="13"/>
  <c r="K844" i="13"/>
  <c r="O844" i="13"/>
  <c r="Q844" i="13"/>
  <c r="V844" i="13"/>
  <c r="G847" i="13"/>
  <c r="I847" i="13"/>
  <c r="K847" i="13"/>
  <c r="O847" i="13"/>
  <c r="Q847" i="13"/>
  <c r="V847" i="13"/>
  <c r="G850" i="13"/>
  <c r="I850" i="13"/>
  <c r="K850" i="13"/>
  <c r="M850" i="13"/>
  <c r="O850" i="13"/>
  <c r="Q850" i="13"/>
  <c r="V850" i="13"/>
  <c r="G853" i="13"/>
  <c r="I853" i="13"/>
  <c r="K853" i="13"/>
  <c r="M853" i="13"/>
  <c r="O853" i="13"/>
  <c r="Q853" i="13"/>
  <c r="V853" i="13"/>
  <c r="G856" i="13"/>
  <c r="I856" i="13"/>
  <c r="K856" i="13"/>
  <c r="M856" i="13"/>
  <c r="O856" i="13"/>
  <c r="Q856" i="13"/>
  <c r="V856" i="13"/>
  <c r="G859" i="13"/>
  <c r="I859" i="13"/>
  <c r="K859" i="13"/>
  <c r="M859" i="13"/>
  <c r="O859" i="13"/>
  <c r="Q859" i="13"/>
  <c r="V859" i="13"/>
  <c r="G862" i="13"/>
  <c r="M862" i="13" s="1"/>
  <c r="I862" i="13"/>
  <c r="K862" i="13"/>
  <c r="O862" i="13"/>
  <c r="Q862" i="13"/>
  <c r="V862" i="13"/>
  <c r="G865" i="13"/>
  <c r="M865" i="13" s="1"/>
  <c r="I865" i="13"/>
  <c r="K865" i="13"/>
  <c r="O865" i="13"/>
  <c r="Q865" i="13"/>
  <c r="V865" i="13"/>
  <c r="G868" i="13"/>
  <c r="M868" i="13" s="1"/>
  <c r="I868" i="13"/>
  <c r="K868" i="13"/>
  <c r="O868" i="13"/>
  <c r="Q868" i="13"/>
  <c r="V868" i="13"/>
  <c r="G871" i="13"/>
  <c r="I871" i="13"/>
  <c r="K871" i="13"/>
  <c r="M871" i="13"/>
  <c r="O871" i="13"/>
  <c r="Q871" i="13"/>
  <c r="V871" i="13"/>
  <c r="G874" i="13"/>
  <c r="I874" i="13"/>
  <c r="K874" i="13"/>
  <c r="M874" i="13"/>
  <c r="O874" i="13"/>
  <c r="Q874" i="13"/>
  <c r="V874" i="13"/>
  <c r="G877" i="13"/>
  <c r="M877" i="13" s="1"/>
  <c r="I877" i="13"/>
  <c r="K877" i="13"/>
  <c r="O877" i="13"/>
  <c r="Q877" i="13"/>
  <c r="V877" i="13"/>
  <c r="G880" i="13"/>
  <c r="M880" i="13" s="1"/>
  <c r="I880" i="13"/>
  <c r="K880" i="13"/>
  <c r="O880" i="13"/>
  <c r="Q880" i="13"/>
  <c r="V880" i="13"/>
  <c r="G887" i="13"/>
  <c r="M887" i="13" s="1"/>
  <c r="I887" i="13"/>
  <c r="K887" i="13"/>
  <c r="O887" i="13"/>
  <c r="Q887" i="13"/>
  <c r="V887" i="13"/>
  <c r="G894" i="13"/>
  <c r="I894" i="13"/>
  <c r="K894" i="13"/>
  <c r="M894" i="13"/>
  <c r="O894" i="13"/>
  <c r="Q894" i="13"/>
  <c r="V894" i="13"/>
  <c r="G901" i="13"/>
  <c r="M901" i="13" s="1"/>
  <c r="I901" i="13"/>
  <c r="K901" i="13"/>
  <c r="O901" i="13"/>
  <c r="Q901" i="13"/>
  <c r="V901" i="13"/>
  <c r="G908" i="13"/>
  <c r="I908" i="13"/>
  <c r="K908" i="13"/>
  <c r="M908" i="13"/>
  <c r="O908" i="13"/>
  <c r="Q908" i="13"/>
  <c r="V908" i="13"/>
  <c r="G915" i="13"/>
  <c r="M915" i="13" s="1"/>
  <c r="I915" i="13"/>
  <c r="K915" i="13"/>
  <c r="O915" i="13"/>
  <c r="Q915" i="13"/>
  <c r="V915" i="13"/>
  <c r="G921" i="13"/>
  <c r="M921" i="13" s="1"/>
  <c r="I921" i="13"/>
  <c r="K921" i="13"/>
  <c r="O921" i="13"/>
  <c r="Q921" i="13"/>
  <c r="V921" i="13"/>
  <c r="G927" i="13"/>
  <c r="M927" i="13" s="1"/>
  <c r="I927" i="13"/>
  <c r="K927" i="13"/>
  <c r="O927" i="13"/>
  <c r="Q927" i="13"/>
  <c r="V927" i="13"/>
  <c r="G931" i="13"/>
  <c r="I931" i="13"/>
  <c r="K931" i="13"/>
  <c r="M931" i="13"/>
  <c r="O931" i="13"/>
  <c r="Q931" i="13"/>
  <c r="V931" i="13"/>
  <c r="G946" i="13"/>
  <c r="I946" i="13"/>
  <c r="K946" i="13"/>
  <c r="M946" i="13"/>
  <c r="O946" i="13"/>
  <c r="Q946" i="13"/>
  <c r="V946" i="13"/>
  <c r="G961" i="13"/>
  <c r="I961" i="13"/>
  <c r="K961" i="13"/>
  <c r="M961" i="13"/>
  <c r="O961" i="13"/>
  <c r="Q961" i="13"/>
  <c r="V961" i="13"/>
  <c r="G962" i="13"/>
  <c r="M962" i="13" s="1"/>
  <c r="I962" i="13"/>
  <c r="K962" i="13"/>
  <c r="O962" i="13"/>
  <c r="Q962" i="13"/>
  <c r="V962" i="13"/>
  <c r="G963" i="13"/>
  <c r="M963" i="13" s="1"/>
  <c r="I963" i="13"/>
  <c r="K963" i="13"/>
  <c r="O963" i="13"/>
  <c r="Q963" i="13"/>
  <c r="V963" i="13"/>
  <c r="G966" i="13"/>
  <c r="I966" i="13"/>
  <c r="K966" i="13"/>
  <c r="M966" i="13"/>
  <c r="O966" i="13"/>
  <c r="Q966" i="13"/>
  <c r="V966" i="13"/>
  <c r="G969" i="13"/>
  <c r="M969" i="13" s="1"/>
  <c r="I969" i="13"/>
  <c r="K969" i="13"/>
  <c r="O969" i="13"/>
  <c r="Q969" i="13"/>
  <c r="V969" i="13"/>
  <c r="G972" i="13"/>
  <c r="I972" i="13"/>
  <c r="K972" i="13"/>
  <c r="M972" i="13"/>
  <c r="O972" i="13"/>
  <c r="Q972" i="13"/>
  <c r="V972" i="13"/>
  <c r="G975" i="13"/>
  <c r="M975" i="13" s="1"/>
  <c r="I975" i="13"/>
  <c r="K975" i="13"/>
  <c r="O975" i="13"/>
  <c r="Q975" i="13"/>
  <c r="V975" i="13"/>
  <c r="G978" i="13"/>
  <c r="M978" i="13" s="1"/>
  <c r="I978" i="13"/>
  <c r="K978" i="13"/>
  <c r="O978" i="13"/>
  <c r="Q978" i="13"/>
  <c r="V978" i="13"/>
  <c r="G984" i="13"/>
  <c r="M984" i="13" s="1"/>
  <c r="I984" i="13"/>
  <c r="K984" i="13"/>
  <c r="O984" i="13"/>
  <c r="Q984" i="13"/>
  <c r="V984" i="13"/>
  <c r="G991" i="13"/>
  <c r="I991" i="13"/>
  <c r="K991" i="13"/>
  <c r="M991" i="13"/>
  <c r="O991" i="13"/>
  <c r="Q991" i="13"/>
  <c r="V991" i="13"/>
  <c r="G997" i="13"/>
  <c r="I997" i="13"/>
  <c r="K997" i="13"/>
  <c r="M997" i="13"/>
  <c r="O997" i="13"/>
  <c r="Q997" i="13"/>
  <c r="V997" i="13"/>
  <c r="G1003" i="13"/>
  <c r="I1003" i="13"/>
  <c r="K1003" i="13"/>
  <c r="M1003" i="13"/>
  <c r="O1003" i="13"/>
  <c r="Q1003" i="13"/>
  <c r="V1003" i="13"/>
  <c r="G1009" i="13"/>
  <c r="M1009" i="13" s="1"/>
  <c r="I1009" i="13"/>
  <c r="K1009" i="13"/>
  <c r="O1009" i="13"/>
  <c r="Q1009" i="13"/>
  <c r="V1009" i="13"/>
  <c r="G1010" i="13"/>
  <c r="I1010" i="13"/>
  <c r="K1010" i="13"/>
  <c r="M1010" i="13"/>
  <c r="O1010" i="13"/>
  <c r="Q1010" i="13"/>
  <c r="V1010" i="13"/>
  <c r="G1011" i="13"/>
  <c r="M1011" i="13" s="1"/>
  <c r="I1011" i="13"/>
  <c r="K1011" i="13"/>
  <c r="O1011" i="13"/>
  <c r="Q1011" i="13"/>
  <c r="V1011" i="13"/>
  <c r="G1014" i="13"/>
  <c r="M1014" i="13" s="1"/>
  <c r="I1014" i="13"/>
  <c r="K1014" i="13"/>
  <c r="O1014" i="13"/>
  <c r="Q1014" i="13"/>
  <c r="V1014" i="13"/>
  <c r="G1017" i="13"/>
  <c r="I1017" i="13"/>
  <c r="K1017" i="13"/>
  <c r="M1017" i="13"/>
  <c r="O1017" i="13"/>
  <c r="Q1017" i="13"/>
  <c r="V1017" i="13"/>
  <c r="G1020" i="13"/>
  <c r="I1020" i="13"/>
  <c r="K1020" i="13"/>
  <c r="M1020" i="13"/>
  <c r="O1020" i="13"/>
  <c r="Q1020" i="13"/>
  <c r="V1020" i="13"/>
  <c r="G1023" i="13"/>
  <c r="M1023" i="13" s="1"/>
  <c r="I1023" i="13"/>
  <c r="K1023" i="13"/>
  <c r="O1023" i="13"/>
  <c r="Q1023" i="13"/>
  <c r="V1023" i="13"/>
  <c r="G1026" i="13"/>
  <c r="M1026" i="13" s="1"/>
  <c r="I1026" i="13"/>
  <c r="K1026" i="13"/>
  <c r="O1026" i="13"/>
  <c r="Q1026" i="13"/>
  <c r="V1026" i="13"/>
  <c r="G1028" i="13"/>
  <c r="M1028" i="13" s="1"/>
  <c r="I1028" i="13"/>
  <c r="K1028" i="13"/>
  <c r="O1028" i="13"/>
  <c r="Q1028" i="13"/>
  <c r="V1028" i="13"/>
  <c r="G1034" i="13"/>
  <c r="I1034" i="13"/>
  <c r="K1034" i="13"/>
  <c r="M1034" i="13"/>
  <c r="O1034" i="13"/>
  <c r="Q1034" i="13"/>
  <c r="V1034" i="13"/>
  <c r="G1040" i="13"/>
  <c r="M1040" i="13" s="1"/>
  <c r="I1040" i="13"/>
  <c r="K1040" i="13"/>
  <c r="O1040" i="13"/>
  <c r="Q1040" i="13"/>
  <c r="V1040" i="13"/>
  <c r="G1041" i="13"/>
  <c r="M1041" i="13" s="1"/>
  <c r="I1041" i="13"/>
  <c r="K1041" i="13"/>
  <c r="O1041" i="13"/>
  <c r="Q1041" i="13"/>
  <c r="V1041" i="13"/>
  <c r="G1044" i="13"/>
  <c r="I1044" i="13"/>
  <c r="K1044" i="13"/>
  <c r="O1044" i="13"/>
  <c r="Q1044" i="13"/>
  <c r="V1044" i="13"/>
  <c r="G1047" i="13"/>
  <c r="M1047" i="13" s="1"/>
  <c r="I1047" i="13"/>
  <c r="K1047" i="13"/>
  <c r="O1047" i="13"/>
  <c r="Q1047" i="13"/>
  <c r="V1047" i="13"/>
  <c r="G1050" i="13"/>
  <c r="I1050" i="13"/>
  <c r="K1050" i="13"/>
  <c r="M1050" i="13"/>
  <c r="O1050" i="13"/>
  <c r="Q1050" i="13"/>
  <c r="V1050" i="13"/>
  <c r="G1053" i="13"/>
  <c r="I1053" i="13"/>
  <c r="K1053" i="13"/>
  <c r="M1053" i="13"/>
  <c r="O1053" i="13"/>
  <c r="Q1053" i="13"/>
  <c r="V1053" i="13"/>
  <c r="G1055" i="13"/>
  <c r="I1055" i="13"/>
  <c r="K1055" i="13"/>
  <c r="M1055" i="13"/>
  <c r="O1055" i="13"/>
  <c r="Q1055" i="13"/>
  <c r="V1055" i="13"/>
  <c r="G1060" i="13"/>
  <c r="M1060" i="13" s="1"/>
  <c r="I1060" i="13"/>
  <c r="K1060" i="13"/>
  <c r="O1060" i="13"/>
  <c r="Q1060" i="13"/>
  <c r="V1060" i="13"/>
  <c r="G1065" i="13"/>
  <c r="M1065" i="13" s="1"/>
  <c r="I1065" i="13"/>
  <c r="K1065" i="13"/>
  <c r="O1065" i="13"/>
  <c r="Q1065" i="13"/>
  <c r="V1065" i="13"/>
  <c r="G1066" i="13"/>
  <c r="M1066" i="13" s="1"/>
  <c r="I1066" i="13"/>
  <c r="K1066" i="13"/>
  <c r="O1066" i="13"/>
  <c r="Q1066" i="13"/>
  <c r="V1066" i="13"/>
  <c r="G1069" i="13"/>
  <c r="M1069" i="13" s="1"/>
  <c r="I1069" i="13"/>
  <c r="K1069" i="13"/>
  <c r="O1069" i="13"/>
  <c r="Q1069" i="13"/>
  <c r="V1069" i="13"/>
  <c r="G1072" i="13"/>
  <c r="M1072" i="13" s="1"/>
  <c r="I1072" i="13"/>
  <c r="K1072" i="13"/>
  <c r="O1072" i="13"/>
  <c r="Q1072" i="13"/>
  <c r="V1072" i="13"/>
  <c r="G1075" i="13"/>
  <c r="I1075" i="13"/>
  <c r="K1075" i="13"/>
  <c r="M1075" i="13"/>
  <c r="O1075" i="13"/>
  <c r="Q1075" i="13"/>
  <c r="V1075" i="13"/>
  <c r="G1078" i="13"/>
  <c r="I1078" i="13"/>
  <c r="K1078" i="13"/>
  <c r="O1078" i="13"/>
  <c r="Q1078" i="13"/>
  <c r="V1078" i="13"/>
  <c r="G1081" i="13"/>
  <c r="M1081" i="13" s="1"/>
  <c r="I1081" i="13"/>
  <c r="K1081" i="13"/>
  <c r="O1081" i="13"/>
  <c r="Q1081" i="13"/>
  <c r="V1081" i="13"/>
  <c r="G1083" i="13"/>
  <c r="M1083" i="13" s="1"/>
  <c r="I1083" i="13"/>
  <c r="K1083" i="13"/>
  <c r="O1083" i="13"/>
  <c r="Q1083" i="13"/>
  <c r="V1083" i="13"/>
  <c r="G1089" i="13"/>
  <c r="I1089" i="13"/>
  <c r="K1089" i="13"/>
  <c r="M1089" i="13"/>
  <c r="O1089" i="13"/>
  <c r="Q1089" i="13"/>
  <c r="V1089" i="13"/>
  <c r="G1095" i="13"/>
  <c r="I1095" i="13"/>
  <c r="K1095" i="13"/>
  <c r="M1095" i="13"/>
  <c r="O1095" i="13"/>
  <c r="Q1095" i="13"/>
  <c r="V1095" i="13"/>
  <c r="G1096" i="13"/>
  <c r="M1096" i="13" s="1"/>
  <c r="I1096" i="13"/>
  <c r="K1096" i="13"/>
  <c r="O1096" i="13"/>
  <c r="Q1096" i="13"/>
  <c r="V1096" i="13"/>
  <c r="G1099" i="13"/>
  <c r="M1099" i="13" s="1"/>
  <c r="I1099" i="13"/>
  <c r="K1099" i="13"/>
  <c r="O1099" i="13"/>
  <c r="Q1099" i="13"/>
  <c r="V1099" i="13"/>
  <c r="G1102" i="13"/>
  <c r="I1102" i="13"/>
  <c r="K1102" i="13"/>
  <c r="M1102" i="13"/>
  <c r="O1102" i="13"/>
  <c r="Q1102" i="13"/>
  <c r="V1102" i="13"/>
  <c r="G1105" i="13"/>
  <c r="I1105" i="13"/>
  <c r="K1105" i="13"/>
  <c r="M1105" i="13"/>
  <c r="O1105" i="13"/>
  <c r="Q1105" i="13"/>
  <c r="V1105" i="13"/>
  <c r="G1108" i="13"/>
  <c r="I1108" i="13"/>
  <c r="K1108" i="13"/>
  <c r="M1108" i="13"/>
  <c r="O1108" i="13"/>
  <c r="Q1108" i="13"/>
  <c r="V1108" i="13"/>
  <c r="G1111" i="13"/>
  <c r="I1111" i="13"/>
  <c r="K1111" i="13"/>
  <c r="M1111" i="13"/>
  <c r="O1111" i="13"/>
  <c r="Q1111" i="13"/>
  <c r="V1111" i="13"/>
  <c r="G1113" i="13"/>
  <c r="M1113" i="13" s="1"/>
  <c r="I1113" i="13"/>
  <c r="K1113" i="13"/>
  <c r="O1113" i="13"/>
  <c r="Q1113" i="13"/>
  <c r="V1113" i="13"/>
  <c r="G1119" i="13"/>
  <c r="M1119" i="13" s="1"/>
  <c r="I1119" i="13"/>
  <c r="K1119" i="13"/>
  <c r="O1119" i="13"/>
  <c r="Q1119" i="13"/>
  <c r="V1119" i="13"/>
  <c r="G1125" i="13"/>
  <c r="M1125" i="13" s="1"/>
  <c r="I1125" i="13"/>
  <c r="K1125" i="13"/>
  <c r="O1125" i="13"/>
  <c r="Q1125" i="13"/>
  <c r="V1125" i="13"/>
  <c r="G1126" i="13"/>
  <c r="I1126" i="13"/>
  <c r="K1126" i="13"/>
  <c r="M1126" i="13"/>
  <c r="O1126" i="13"/>
  <c r="Q1126" i="13"/>
  <c r="V1126" i="13"/>
  <c r="G1129" i="13"/>
  <c r="M1129" i="13" s="1"/>
  <c r="I1129" i="13"/>
  <c r="K1129" i="13"/>
  <c r="O1129" i="13"/>
  <c r="Q1129" i="13"/>
  <c r="V1129" i="13"/>
  <c r="G1132" i="13"/>
  <c r="M1132" i="13" s="1"/>
  <c r="I1132" i="13"/>
  <c r="K1132" i="13"/>
  <c r="O1132" i="13"/>
  <c r="Q1132" i="13"/>
  <c r="V1132" i="13"/>
  <c r="G1135" i="13"/>
  <c r="I1135" i="13"/>
  <c r="K1135" i="13"/>
  <c r="M1135" i="13"/>
  <c r="O1135" i="13"/>
  <c r="Q1135" i="13"/>
  <c r="V1135" i="13"/>
  <c r="G1137" i="13"/>
  <c r="I1137" i="13"/>
  <c r="K1137" i="13"/>
  <c r="M1137" i="13"/>
  <c r="O1137" i="13"/>
  <c r="Q1137" i="13"/>
  <c r="V1137" i="13"/>
  <c r="G1141" i="13"/>
  <c r="I1141" i="13"/>
  <c r="K1141" i="13"/>
  <c r="M1141" i="13"/>
  <c r="O1141" i="13"/>
  <c r="Q1141" i="13"/>
  <c r="V1141" i="13"/>
  <c r="G1145" i="13"/>
  <c r="M1145" i="13" s="1"/>
  <c r="I1145" i="13"/>
  <c r="K1145" i="13"/>
  <c r="O1145" i="13"/>
  <c r="Q1145" i="13"/>
  <c r="V1145" i="13"/>
  <c r="G1148" i="13"/>
  <c r="I1148" i="13"/>
  <c r="K1148" i="13"/>
  <c r="O1148" i="13"/>
  <c r="Q1148" i="13"/>
  <c r="V1148" i="13"/>
  <c r="G1151" i="13"/>
  <c r="M1151" i="13" s="1"/>
  <c r="I1151" i="13"/>
  <c r="K1151" i="13"/>
  <c r="O1151" i="13"/>
  <c r="Q1151" i="13"/>
  <c r="V1151" i="13"/>
  <c r="G1154" i="13"/>
  <c r="I1154" i="13"/>
  <c r="K1154" i="13"/>
  <c r="M1154" i="13"/>
  <c r="O1154" i="13"/>
  <c r="Q1154" i="13"/>
  <c r="V1154" i="13"/>
  <c r="G1157" i="13"/>
  <c r="I1157" i="13"/>
  <c r="K1157" i="13"/>
  <c r="M1157" i="13"/>
  <c r="O1157" i="13"/>
  <c r="Q1157" i="13"/>
  <c r="V1157" i="13"/>
  <c r="G1160" i="13"/>
  <c r="I1160" i="13"/>
  <c r="K1160" i="13"/>
  <c r="M1160" i="13"/>
  <c r="O1160" i="13"/>
  <c r="Q1160" i="13"/>
  <c r="V1160" i="13"/>
  <c r="G1163" i="13"/>
  <c r="M1163" i="13" s="1"/>
  <c r="I1163" i="13"/>
  <c r="K1163" i="13"/>
  <c r="O1163" i="13"/>
  <c r="Q1163" i="13"/>
  <c r="V1163" i="13"/>
  <c r="G1166" i="13"/>
  <c r="M1166" i="13" s="1"/>
  <c r="I1166" i="13"/>
  <c r="K1166" i="13"/>
  <c r="O1166" i="13"/>
  <c r="Q1166" i="13"/>
  <c r="V1166" i="13"/>
  <c r="G1169" i="13"/>
  <c r="I1169" i="13"/>
  <c r="K1169" i="13"/>
  <c r="M1169" i="13"/>
  <c r="O1169" i="13"/>
  <c r="Q1169" i="13"/>
  <c r="V1169" i="13"/>
  <c r="G1172" i="13"/>
  <c r="I1172" i="13"/>
  <c r="K1172" i="13"/>
  <c r="M1172" i="13"/>
  <c r="O1172" i="13"/>
  <c r="Q1172" i="13"/>
  <c r="V1172" i="13"/>
  <c r="G1175" i="13"/>
  <c r="M1175" i="13" s="1"/>
  <c r="I1175" i="13"/>
  <c r="K1175" i="13"/>
  <c r="O1175" i="13"/>
  <c r="Q1175" i="13"/>
  <c r="V1175" i="13"/>
  <c r="G1178" i="13"/>
  <c r="M1178" i="13" s="1"/>
  <c r="I1178" i="13"/>
  <c r="K1178" i="13"/>
  <c r="O1178" i="13"/>
  <c r="Q1178" i="13"/>
  <c r="V1178" i="13"/>
  <c r="G1184" i="13"/>
  <c r="M1184" i="13" s="1"/>
  <c r="I1184" i="13"/>
  <c r="K1184" i="13"/>
  <c r="O1184" i="13"/>
  <c r="Q1184" i="13"/>
  <c r="V1184" i="13"/>
  <c r="G1187" i="13"/>
  <c r="M1187" i="13" s="1"/>
  <c r="I1187" i="13"/>
  <c r="K1187" i="13"/>
  <c r="O1187" i="13"/>
  <c r="Q1187" i="13"/>
  <c r="V1187" i="13"/>
  <c r="G1193" i="13"/>
  <c r="M1193" i="13" s="1"/>
  <c r="I1193" i="13"/>
  <c r="K1193" i="13"/>
  <c r="O1193" i="13"/>
  <c r="Q1193" i="13"/>
  <c r="V1193" i="13"/>
  <c r="G1196" i="13"/>
  <c r="I1196" i="13"/>
  <c r="K1196" i="13"/>
  <c r="M1196" i="13"/>
  <c r="O1196" i="13"/>
  <c r="Q1196" i="13"/>
  <c r="V1196" i="13"/>
  <c r="G1199" i="13"/>
  <c r="I1199" i="13"/>
  <c r="K1199" i="13"/>
  <c r="M1199" i="13"/>
  <c r="O1199" i="13"/>
  <c r="Q1199" i="13"/>
  <c r="V1199" i="13"/>
  <c r="G1202" i="13"/>
  <c r="M1202" i="13" s="1"/>
  <c r="I1202" i="13"/>
  <c r="K1202" i="13"/>
  <c r="O1202" i="13"/>
  <c r="Q1202" i="13"/>
  <c r="V1202" i="13"/>
  <c r="G1204" i="13"/>
  <c r="M1204" i="13" s="1"/>
  <c r="I1204" i="13"/>
  <c r="K1204" i="13"/>
  <c r="O1204" i="13"/>
  <c r="Q1204" i="13"/>
  <c r="V1204" i="13"/>
  <c r="G1206" i="13"/>
  <c r="I1206" i="13"/>
  <c r="K1206" i="13"/>
  <c r="M1206" i="13"/>
  <c r="O1206" i="13"/>
  <c r="Q1206" i="13"/>
  <c r="V1206" i="13"/>
  <c r="G1208" i="13"/>
  <c r="I1208" i="13"/>
  <c r="K1208" i="13"/>
  <c r="M1208" i="13"/>
  <c r="O1208" i="13"/>
  <c r="Q1208" i="13"/>
  <c r="V1208" i="13"/>
  <c r="G1211" i="13"/>
  <c r="I1211" i="13"/>
  <c r="K1211" i="13"/>
  <c r="M1211" i="13"/>
  <c r="O1211" i="13"/>
  <c r="Q1211" i="13"/>
  <c r="V1211" i="13"/>
  <c r="G1213" i="13"/>
  <c r="M1213" i="13" s="1"/>
  <c r="I1213" i="13"/>
  <c r="K1213" i="13"/>
  <c r="O1213" i="13"/>
  <c r="Q1213" i="13"/>
  <c r="V1213" i="13"/>
  <c r="G1216" i="13"/>
  <c r="M1216" i="13" s="1"/>
  <c r="I1216" i="13"/>
  <c r="K1216" i="13"/>
  <c r="O1216" i="13"/>
  <c r="Q1216" i="13"/>
  <c r="V1216" i="13"/>
  <c r="G1219" i="13"/>
  <c r="M1219" i="13" s="1"/>
  <c r="I1219" i="13"/>
  <c r="K1219" i="13"/>
  <c r="O1219" i="13"/>
  <c r="Q1219" i="13"/>
  <c r="V1219" i="13"/>
  <c r="G1222" i="13"/>
  <c r="M1222" i="13" s="1"/>
  <c r="I1222" i="13"/>
  <c r="K1222" i="13"/>
  <c r="O1222" i="13"/>
  <c r="Q1222" i="13"/>
  <c r="V1222" i="13"/>
  <c r="G1225" i="13"/>
  <c r="M1225" i="13" s="1"/>
  <c r="I1225" i="13"/>
  <c r="K1225" i="13"/>
  <c r="O1225" i="13"/>
  <c r="Q1225" i="13"/>
  <c r="V1225" i="13"/>
  <c r="G1228" i="13"/>
  <c r="I1228" i="13"/>
  <c r="K1228" i="13"/>
  <c r="M1228" i="13"/>
  <c r="O1228" i="13"/>
  <c r="Q1228" i="13"/>
  <c r="V1228" i="13"/>
  <c r="G1230" i="13"/>
  <c r="I1230" i="13"/>
  <c r="K1230" i="13"/>
  <c r="M1230" i="13"/>
  <c r="O1230" i="13"/>
  <c r="Q1230" i="13"/>
  <c r="V1230" i="13"/>
  <c r="G1232" i="13"/>
  <c r="I1232" i="13"/>
  <c r="K1232" i="13"/>
  <c r="M1232" i="13"/>
  <c r="O1232" i="13"/>
  <c r="Q1232" i="13"/>
  <c r="V1232" i="13"/>
  <c r="G1235" i="13"/>
  <c r="M1235" i="13" s="1"/>
  <c r="I1235" i="13"/>
  <c r="K1235" i="13"/>
  <c r="O1235" i="13"/>
  <c r="Q1235" i="13"/>
  <c r="V1235" i="13"/>
  <c r="G1237" i="13"/>
  <c r="I1237" i="13"/>
  <c r="K1237" i="13"/>
  <c r="M1237" i="13"/>
  <c r="O1237" i="13"/>
  <c r="Q1237" i="13"/>
  <c r="V1237" i="13"/>
  <c r="G1238" i="13"/>
  <c r="I1238" i="13"/>
  <c r="K1238" i="13"/>
  <c r="M1238" i="13"/>
  <c r="O1238" i="13"/>
  <c r="Q1238" i="13"/>
  <c r="V1238" i="13"/>
  <c r="G1239" i="13"/>
  <c r="I1239" i="13"/>
  <c r="K1239" i="13"/>
  <c r="M1239" i="13"/>
  <c r="O1239" i="13"/>
  <c r="Q1239" i="13"/>
  <c r="V1239" i="13"/>
  <c r="G1240" i="13"/>
  <c r="M1240" i="13" s="1"/>
  <c r="I1240" i="13"/>
  <c r="K1240" i="13"/>
  <c r="O1240" i="13"/>
  <c r="Q1240" i="13"/>
  <c r="V1240" i="13"/>
  <c r="G1242" i="13"/>
  <c r="I1242" i="13"/>
  <c r="K1242" i="13"/>
  <c r="M1242" i="13"/>
  <c r="O1242" i="13"/>
  <c r="Q1242" i="13"/>
  <c r="V1242" i="13"/>
  <c r="G1243" i="13"/>
  <c r="M1243" i="13" s="1"/>
  <c r="I1243" i="13"/>
  <c r="K1243" i="13"/>
  <c r="O1243" i="13"/>
  <c r="Q1243" i="13"/>
  <c r="V1243" i="13"/>
  <c r="G1246" i="13"/>
  <c r="M1246" i="13" s="1"/>
  <c r="I1246" i="13"/>
  <c r="K1246" i="13"/>
  <c r="O1246" i="13"/>
  <c r="Q1246" i="13"/>
  <c r="V1246" i="13"/>
  <c r="G1249" i="13"/>
  <c r="I1249" i="13"/>
  <c r="K1249" i="13"/>
  <c r="M1249" i="13"/>
  <c r="O1249" i="13"/>
  <c r="Q1249" i="13"/>
  <c r="V1249" i="13"/>
  <c r="G1252" i="13"/>
  <c r="I1252" i="13"/>
  <c r="K1252" i="13"/>
  <c r="M1252" i="13"/>
  <c r="O1252" i="13"/>
  <c r="Q1252" i="13"/>
  <c r="V1252" i="13"/>
  <c r="G1255" i="13"/>
  <c r="M1255" i="13" s="1"/>
  <c r="I1255" i="13"/>
  <c r="K1255" i="13"/>
  <c r="O1255" i="13"/>
  <c r="Q1255" i="13"/>
  <c r="V1255" i="13"/>
  <c r="G1257" i="13"/>
  <c r="M1257" i="13" s="1"/>
  <c r="I1257" i="13"/>
  <c r="K1257" i="13"/>
  <c r="O1257" i="13"/>
  <c r="Q1257" i="13"/>
  <c r="V1257" i="13"/>
  <c r="G1260" i="13"/>
  <c r="M1260" i="13" s="1"/>
  <c r="I1260" i="13"/>
  <c r="K1260" i="13"/>
  <c r="O1260" i="13"/>
  <c r="Q1260" i="13"/>
  <c r="V1260" i="13"/>
  <c r="G1262" i="13"/>
  <c r="I1262" i="13"/>
  <c r="K1262" i="13"/>
  <c r="M1262" i="13"/>
  <c r="O1262" i="13"/>
  <c r="Q1262" i="13"/>
  <c r="V1262" i="13"/>
  <c r="G1265" i="13"/>
  <c r="I1265" i="13"/>
  <c r="K1265" i="13"/>
  <c r="M1265" i="13"/>
  <c r="O1265" i="13"/>
  <c r="Q1265" i="13"/>
  <c r="V1265" i="13"/>
  <c r="G1268" i="13"/>
  <c r="M1268" i="13" s="1"/>
  <c r="I1268" i="13"/>
  <c r="K1268" i="13"/>
  <c r="O1268" i="13"/>
  <c r="Q1268" i="13"/>
  <c r="V1268" i="13"/>
  <c r="G1271" i="13"/>
  <c r="I1271" i="13"/>
  <c r="K1271" i="13"/>
  <c r="M1271" i="13"/>
  <c r="O1271" i="13"/>
  <c r="Q1271" i="13"/>
  <c r="V1271" i="13"/>
  <c r="G1274" i="13"/>
  <c r="M1274" i="13" s="1"/>
  <c r="I1274" i="13"/>
  <c r="K1274" i="13"/>
  <c r="O1274" i="13"/>
  <c r="Q1274" i="13"/>
  <c r="V1274" i="13"/>
  <c r="G1280" i="13"/>
  <c r="M1280" i="13" s="1"/>
  <c r="I1280" i="13"/>
  <c r="K1280" i="13"/>
  <c r="O1280" i="13"/>
  <c r="Q1280" i="13"/>
  <c r="V1280" i="13"/>
  <c r="G1283" i="13"/>
  <c r="M1283" i="13" s="1"/>
  <c r="I1283" i="13"/>
  <c r="K1283" i="13"/>
  <c r="O1283" i="13"/>
  <c r="Q1283" i="13"/>
  <c r="V1283" i="13"/>
  <c r="G1286" i="13"/>
  <c r="I1286" i="13"/>
  <c r="K1286" i="13"/>
  <c r="M1286" i="13"/>
  <c r="O1286" i="13"/>
  <c r="Q1286" i="13"/>
  <c r="V1286" i="13"/>
  <c r="G1289" i="13"/>
  <c r="I1289" i="13"/>
  <c r="K1289" i="13"/>
  <c r="M1289" i="13"/>
  <c r="O1289" i="13"/>
  <c r="Q1289" i="13"/>
  <c r="V1289" i="13"/>
  <c r="G1291" i="13"/>
  <c r="M1291" i="13" s="1"/>
  <c r="I1291" i="13"/>
  <c r="K1291" i="13"/>
  <c r="O1291" i="13"/>
  <c r="Q1291" i="13"/>
  <c r="V1291" i="13"/>
  <c r="G1294" i="13"/>
  <c r="M1294" i="13" s="1"/>
  <c r="I1294" i="13"/>
  <c r="K1294" i="13"/>
  <c r="O1294" i="13"/>
  <c r="Q1294" i="13"/>
  <c r="V1294" i="13"/>
  <c r="G1297" i="13"/>
  <c r="M1297" i="13" s="1"/>
  <c r="I1297" i="13"/>
  <c r="K1297" i="13"/>
  <c r="O1297" i="13"/>
  <c r="Q1297" i="13"/>
  <c r="V1297" i="13"/>
  <c r="G1300" i="13"/>
  <c r="I1300" i="13"/>
  <c r="K1300" i="13"/>
  <c r="M1300" i="13"/>
  <c r="O1300" i="13"/>
  <c r="Q1300" i="13"/>
  <c r="V1300" i="13"/>
  <c r="G1303" i="13"/>
  <c r="I1303" i="13"/>
  <c r="K1303" i="13"/>
  <c r="M1303" i="13"/>
  <c r="O1303" i="13"/>
  <c r="Q1303" i="13"/>
  <c r="V1303" i="13"/>
  <c r="G1305" i="13"/>
  <c r="M1305" i="13" s="1"/>
  <c r="I1305" i="13"/>
  <c r="K1305" i="13"/>
  <c r="O1305" i="13"/>
  <c r="Q1305" i="13"/>
  <c r="V1305" i="13"/>
  <c r="G1308" i="13"/>
  <c r="M1308" i="13" s="1"/>
  <c r="I1308" i="13"/>
  <c r="K1308" i="13"/>
  <c r="O1308" i="13"/>
  <c r="Q1308" i="13"/>
  <c r="V1308" i="13"/>
  <c r="G1310" i="13"/>
  <c r="M1310" i="13" s="1"/>
  <c r="I1310" i="13"/>
  <c r="K1310" i="13"/>
  <c r="O1310" i="13"/>
  <c r="Q1310" i="13"/>
  <c r="V1310" i="13"/>
  <c r="G1312" i="13"/>
  <c r="M1312" i="13" s="1"/>
  <c r="I1312" i="13"/>
  <c r="K1312" i="13"/>
  <c r="O1312" i="13"/>
  <c r="Q1312" i="13"/>
  <c r="V1312" i="13"/>
  <c r="G1315" i="13"/>
  <c r="M1315" i="13" s="1"/>
  <c r="I1315" i="13"/>
  <c r="K1315" i="13"/>
  <c r="O1315" i="13"/>
  <c r="Q1315" i="13"/>
  <c r="V1315" i="13"/>
  <c r="G1318" i="13"/>
  <c r="I1318" i="13"/>
  <c r="K1318" i="13"/>
  <c r="M1318" i="13"/>
  <c r="O1318" i="13"/>
  <c r="Q1318" i="13"/>
  <c r="V1318" i="13"/>
  <c r="G1321" i="13"/>
  <c r="I1321" i="13"/>
  <c r="K1321" i="13"/>
  <c r="M1321" i="13"/>
  <c r="O1321" i="13"/>
  <c r="Q1321" i="13"/>
  <c r="V1321" i="13"/>
  <c r="G1323" i="13"/>
  <c r="I1323" i="13"/>
  <c r="K1323" i="13"/>
  <c r="M1323" i="13"/>
  <c r="O1323" i="13"/>
  <c r="Q1323" i="13"/>
  <c r="V1323" i="13"/>
  <c r="G1326" i="13"/>
  <c r="M1326" i="13" s="1"/>
  <c r="I1326" i="13"/>
  <c r="K1326" i="13"/>
  <c r="O1326" i="13"/>
  <c r="Q1326" i="13"/>
  <c r="V1326" i="13"/>
  <c r="G1329" i="13"/>
  <c r="M1329" i="13" s="1"/>
  <c r="I1329" i="13"/>
  <c r="K1329" i="13"/>
  <c r="O1329" i="13"/>
  <c r="Q1329" i="13"/>
  <c r="V1329" i="13"/>
  <c r="G1332" i="13"/>
  <c r="I1332" i="13"/>
  <c r="K1332" i="13"/>
  <c r="M1332" i="13"/>
  <c r="O1332" i="13"/>
  <c r="Q1332" i="13"/>
  <c r="V1332" i="13"/>
  <c r="G1335" i="13"/>
  <c r="I1335" i="13"/>
  <c r="K1335" i="13"/>
  <c r="M1335" i="13"/>
  <c r="O1335" i="13"/>
  <c r="Q1335" i="13"/>
  <c r="V1335" i="13"/>
  <c r="G1338" i="13"/>
  <c r="M1338" i="13" s="1"/>
  <c r="I1338" i="13"/>
  <c r="K1338" i="13"/>
  <c r="O1338" i="13"/>
  <c r="Q1338" i="13"/>
  <c r="V1338" i="13"/>
  <c r="G1341" i="13"/>
  <c r="M1341" i="13" s="1"/>
  <c r="I1341" i="13"/>
  <c r="K1341" i="13"/>
  <c r="O1341" i="13"/>
  <c r="Q1341" i="13"/>
  <c r="V1341" i="13"/>
  <c r="G1344" i="13"/>
  <c r="M1344" i="13" s="1"/>
  <c r="I1344" i="13"/>
  <c r="K1344" i="13"/>
  <c r="O1344" i="13"/>
  <c r="Q1344" i="13"/>
  <c r="V1344" i="13"/>
  <c r="G1347" i="13"/>
  <c r="M1347" i="13" s="1"/>
  <c r="I1347" i="13"/>
  <c r="K1347" i="13"/>
  <c r="O1347" i="13"/>
  <c r="Q1347" i="13"/>
  <c r="V1347" i="13"/>
  <c r="G1349" i="13"/>
  <c r="M1349" i="13" s="1"/>
  <c r="I1349" i="13"/>
  <c r="K1349" i="13"/>
  <c r="O1349" i="13"/>
  <c r="Q1349" i="13"/>
  <c r="V1349" i="13"/>
  <c r="G1351" i="13"/>
  <c r="I1351" i="13"/>
  <c r="K1351" i="13"/>
  <c r="M1351" i="13"/>
  <c r="O1351" i="13"/>
  <c r="Q1351" i="13"/>
  <c r="V1351" i="13"/>
  <c r="G1354" i="13"/>
  <c r="I1354" i="13"/>
  <c r="K1354" i="13"/>
  <c r="M1354" i="13"/>
  <c r="O1354" i="13"/>
  <c r="Q1354" i="13"/>
  <c r="V1354" i="13"/>
  <c r="G1356" i="13"/>
  <c r="I1356" i="13"/>
  <c r="K1356" i="13"/>
  <c r="M1356" i="13"/>
  <c r="O1356" i="13"/>
  <c r="Q1356" i="13"/>
  <c r="V1356" i="13"/>
  <c r="G1359" i="13"/>
  <c r="M1359" i="13" s="1"/>
  <c r="I1359" i="13"/>
  <c r="K1359" i="13"/>
  <c r="O1359" i="13"/>
  <c r="Q1359" i="13"/>
  <c r="V1359" i="13"/>
  <c r="G1362" i="13"/>
  <c r="M1362" i="13" s="1"/>
  <c r="I1362" i="13"/>
  <c r="K1362" i="13"/>
  <c r="O1362" i="13"/>
  <c r="Q1362" i="13"/>
  <c r="V1362" i="13"/>
  <c r="G1364" i="13"/>
  <c r="I1364" i="13"/>
  <c r="K1364" i="13"/>
  <c r="M1364" i="13"/>
  <c r="O1364" i="13"/>
  <c r="Q1364" i="13"/>
  <c r="V1364" i="13"/>
  <c r="G1365" i="13"/>
  <c r="I1365" i="13"/>
  <c r="K1365" i="13"/>
  <c r="M1365" i="13"/>
  <c r="O1365" i="13"/>
  <c r="Q1365" i="13"/>
  <c r="V1365" i="13"/>
  <c r="G1366" i="13"/>
  <c r="M1366" i="13" s="1"/>
  <c r="I1366" i="13"/>
  <c r="K1366" i="13"/>
  <c r="O1366" i="13"/>
  <c r="Q1366" i="13"/>
  <c r="V1366" i="13"/>
  <c r="G1367" i="13"/>
  <c r="I1367" i="13"/>
  <c r="K1367" i="13"/>
  <c r="M1367" i="13"/>
  <c r="O1367" i="13"/>
  <c r="Q1367" i="13"/>
  <c r="V1367" i="13"/>
  <c r="G1369" i="13"/>
  <c r="M1369" i="13" s="1"/>
  <c r="I1369" i="13"/>
  <c r="K1369" i="13"/>
  <c r="O1369" i="13"/>
  <c r="Q1369" i="13"/>
  <c r="V1369" i="13"/>
  <c r="G1370" i="13"/>
  <c r="M1370" i="13" s="1"/>
  <c r="I1370" i="13"/>
  <c r="K1370" i="13"/>
  <c r="O1370" i="13"/>
  <c r="Q1370" i="13"/>
  <c r="V1370" i="13"/>
  <c r="G1373" i="13"/>
  <c r="I1373" i="13"/>
  <c r="K1373" i="13"/>
  <c r="M1373" i="13"/>
  <c r="O1373" i="13"/>
  <c r="Q1373" i="13"/>
  <c r="V1373" i="13"/>
  <c r="G1376" i="13"/>
  <c r="I1376" i="13"/>
  <c r="K1376" i="13"/>
  <c r="M1376" i="13"/>
  <c r="O1376" i="13"/>
  <c r="Q1376" i="13"/>
  <c r="V1376" i="13"/>
  <c r="G1379" i="13"/>
  <c r="I1379" i="13"/>
  <c r="K1379" i="13"/>
  <c r="M1379" i="13"/>
  <c r="O1379" i="13"/>
  <c r="Q1379" i="13"/>
  <c r="V1379" i="13"/>
  <c r="G1382" i="13"/>
  <c r="M1382" i="13" s="1"/>
  <c r="I1382" i="13"/>
  <c r="K1382" i="13"/>
  <c r="O1382" i="13"/>
  <c r="Q1382" i="13"/>
  <c r="V1382" i="13"/>
  <c r="G1385" i="13"/>
  <c r="M1385" i="13" s="1"/>
  <c r="I1385" i="13"/>
  <c r="K1385" i="13"/>
  <c r="O1385" i="13"/>
  <c r="Q1385" i="13"/>
  <c r="V1385" i="13"/>
  <c r="G1388" i="13"/>
  <c r="M1388" i="13" s="1"/>
  <c r="I1388" i="13"/>
  <c r="K1388" i="13"/>
  <c r="O1388" i="13"/>
  <c r="Q1388" i="13"/>
  <c r="V1388" i="13"/>
  <c r="G1391" i="13"/>
  <c r="I1391" i="13"/>
  <c r="K1391" i="13"/>
  <c r="M1391" i="13"/>
  <c r="O1391" i="13"/>
  <c r="Q1391" i="13"/>
  <c r="V1391" i="13"/>
  <c r="G1393" i="13"/>
  <c r="M1393" i="13" s="1"/>
  <c r="I1393" i="13"/>
  <c r="K1393" i="13"/>
  <c r="O1393" i="13"/>
  <c r="Q1393" i="13"/>
  <c r="V1393" i="13"/>
  <c r="G1396" i="13"/>
  <c r="I1396" i="13"/>
  <c r="K1396" i="13"/>
  <c r="M1396" i="13"/>
  <c r="O1396" i="13"/>
  <c r="Q1396" i="13"/>
  <c r="V1396" i="13"/>
  <c r="G1398" i="13"/>
  <c r="M1398" i="13" s="1"/>
  <c r="I1398" i="13"/>
  <c r="K1398" i="13"/>
  <c r="O1398" i="13"/>
  <c r="Q1398" i="13"/>
  <c r="V1398" i="13"/>
  <c r="G1402" i="13"/>
  <c r="M1402" i="13" s="1"/>
  <c r="I1402" i="13"/>
  <c r="K1402" i="13"/>
  <c r="O1402" i="13"/>
  <c r="Q1402" i="13"/>
  <c r="V1402" i="13"/>
  <c r="G1405" i="13"/>
  <c r="M1405" i="13" s="1"/>
  <c r="I1405" i="13"/>
  <c r="K1405" i="13"/>
  <c r="O1405" i="13"/>
  <c r="Q1405" i="13"/>
  <c r="V1405" i="13"/>
  <c r="G1407" i="13"/>
  <c r="I1407" i="13"/>
  <c r="K1407" i="13"/>
  <c r="M1407" i="13"/>
  <c r="O1407" i="13"/>
  <c r="Q1407" i="13"/>
  <c r="V1407" i="13"/>
  <c r="G1410" i="13"/>
  <c r="I1410" i="13"/>
  <c r="K1410" i="13"/>
  <c r="M1410" i="13"/>
  <c r="O1410" i="13"/>
  <c r="Q1410" i="13"/>
  <c r="V1410" i="13"/>
  <c r="G1412" i="13"/>
  <c r="I1412" i="13"/>
  <c r="K1412" i="13"/>
  <c r="M1412" i="13"/>
  <c r="O1412" i="13"/>
  <c r="Q1412" i="13"/>
  <c r="V1412" i="13"/>
  <c r="G1415" i="13"/>
  <c r="M1415" i="13" s="1"/>
  <c r="I1415" i="13"/>
  <c r="K1415" i="13"/>
  <c r="O1415" i="13"/>
  <c r="Q1415" i="13"/>
  <c r="V1415" i="13"/>
  <c r="G1418" i="13"/>
  <c r="M1418" i="13" s="1"/>
  <c r="I1418" i="13"/>
  <c r="K1418" i="13"/>
  <c r="O1418" i="13"/>
  <c r="Q1418" i="13"/>
  <c r="V1418" i="13"/>
  <c r="G1421" i="13"/>
  <c r="M1421" i="13" s="1"/>
  <c r="I1421" i="13"/>
  <c r="K1421" i="13"/>
  <c r="O1421" i="13"/>
  <c r="Q1421" i="13"/>
  <c r="V1421" i="13"/>
  <c r="G1424" i="13"/>
  <c r="I1424" i="13"/>
  <c r="K1424" i="13"/>
  <c r="M1424" i="13"/>
  <c r="O1424" i="13"/>
  <c r="Q1424" i="13"/>
  <c r="V1424" i="13"/>
  <c r="G1427" i="13"/>
  <c r="M1427" i="13" s="1"/>
  <c r="I1427" i="13"/>
  <c r="K1427" i="13"/>
  <c r="O1427" i="13"/>
  <c r="Q1427" i="13"/>
  <c r="V1427" i="13"/>
  <c r="G1430" i="13"/>
  <c r="I1430" i="13"/>
  <c r="K1430" i="13"/>
  <c r="M1430" i="13"/>
  <c r="O1430" i="13"/>
  <c r="Q1430" i="13"/>
  <c r="V1430" i="13"/>
  <c r="G1433" i="13"/>
  <c r="M1433" i="13" s="1"/>
  <c r="I1433" i="13"/>
  <c r="K1433" i="13"/>
  <c r="O1433" i="13"/>
  <c r="Q1433" i="13"/>
  <c r="V1433" i="13"/>
  <c r="G1436" i="13"/>
  <c r="M1436" i="13" s="1"/>
  <c r="I1436" i="13"/>
  <c r="K1436" i="13"/>
  <c r="O1436" i="13"/>
  <c r="Q1436" i="13"/>
  <c r="V1436" i="13"/>
  <c r="G1439" i="13"/>
  <c r="M1439" i="13" s="1"/>
  <c r="I1439" i="13"/>
  <c r="K1439" i="13"/>
  <c r="O1439" i="13"/>
  <c r="Q1439" i="13"/>
  <c r="V1439" i="13"/>
  <c r="G1441" i="13"/>
  <c r="I1441" i="13"/>
  <c r="K1441" i="13"/>
  <c r="M1441" i="13"/>
  <c r="O1441" i="13"/>
  <c r="Q1441" i="13"/>
  <c r="V1441" i="13"/>
  <c r="G1443" i="13"/>
  <c r="I1443" i="13"/>
  <c r="K1443" i="13"/>
  <c r="M1443" i="13"/>
  <c r="O1443" i="13"/>
  <c r="Q1443" i="13"/>
  <c r="V1443" i="13"/>
  <c r="G1446" i="13"/>
  <c r="I1446" i="13"/>
  <c r="K1446" i="13"/>
  <c r="M1446" i="13"/>
  <c r="O1446" i="13"/>
  <c r="Q1446" i="13"/>
  <c r="V1446" i="13"/>
  <c r="G1448" i="13"/>
  <c r="M1448" i="13" s="1"/>
  <c r="I1448" i="13"/>
  <c r="K1448" i="13"/>
  <c r="O1448" i="13"/>
  <c r="Q1448" i="13"/>
  <c r="V1448" i="13"/>
  <c r="G1454" i="13"/>
  <c r="I1454" i="13"/>
  <c r="K1454" i="13"/>
  <c r="M1454" i="13"/>
  <c r="O1454" i="13"/>
  <c r="Q1454" i="13"/>
  <c r="V1454" i="13"/>
  <c r="G1457" i="13"/>
  <c r="M1457" i="13" s="1"/>
  <c r="I1457" i="13"/>
  <c r="K1457" i="13"/>
  <c r="O1457" i="13"/>
  <c r="Q1457" i="13"/>
  <c r="V1457" i="13"/>
  <c r="G1460" i="13"/>
  <c r="I1460" i="13"/>
  <c r="K1460" i="13"/>
  <c r="M1460" i="13"/>
  <c r="O1460" i="13"/>
  <c r="Q1460" i="13"/>
  <c r="V1460" i="13"/>
  <c r="G1463" i="13"/>
  <c r="M1463" i="13" s="1"/>
  <c r="I1463" i="13"/>
  <c r="K1463" i="13"/>
  <c r="O1463" i="13"/>
  <c r="Q1463" i="13"/>
  <c r="V1463" i="13"/>
  <c r="G1465" i="13"/>
  <c r="M1465" i="13" s="1"/>
  <c r="I1465" i="13"/>
  <c r="K1465" i="13"/>
  <c r="O1465" i="13"/>
  <c r="Q1465" i="13"/>
  <c r="V1465" i="13"/>
  <c r="G1467" i="13"/>
  <c r="M1467" i="13" s="1"/>
  <c r="I1467" i="13"/>
  <c r="K1467" i="13"/>
  <c r="O1467" i="13"/>
  <c r="Q1467" i="13"/>
  <c r="V1467" i="13"/>
  <c r="G1470" i="13"/>
  <c r="M1470" i="13" s="1"/>
  <c r="I1470" i="13"/>
  <c r="K1470" i="13"/>
  <c r="O1470" i="13"/>
  <c r="Q1470" i="13"/>
  <c r="V1470" i="13"/>
  <c r="G1472" i="13"/>
  <c r="I1472" i="13"/>
  <c r="K1472" i="13"/>
  <c r="M1472" i="13"/>
  <c r="O1472" i="13"/>
  <c r="Q1472" i="13"/>
  <c r="V1472" i="13"/>
  <c r="G1475" i="13"/>
  <c r="I1475" i="13"/>
  <c r="K1475" i="13"/>
  <c r="M1475" i="13"/>
  <c r="O1475" i="13"/>
  <c r="Q1475" i="13"/>
  <c r="V1475" i="13"/>
  <c r="G1478" i="13"/>
  <c r="I1478" i="13"/>
  <c r="K1478" i="13"/>
  <c r="M1478" i="13"/>
  <c r="O1478" i="13"/>
  <c r="Q1478" i="13"/>
  <c r="V1478" i="13"/>
  <c r="G1481" i="13"/>
  <c r="I1481" i="13"/>
  <c r="K1481" i="13"/>
  <c r="M1481" i="13"/>
  <c r="O1481" i="13"/>
  <c r="Q1481" i="13"/>
  <c r="V1481" i="13"/>
  <c r="G1484" i="13"/>
  <c r="M1484" i="13" s="1"/>
  <c r="I1484" i="13"/>
  <c r="K1484" i="13"/>
  <c r="O1484" i="13"/>
  <c r="Q1484" i="13"/>
  <c r="V1484" i="13"/>
  <c r="G1487" i="13"/>
  <c r="I1487" i="13"/>
  <c r="K1487" i="13"/>
  <c r="M1487" i="13"/>
  <c r="O1487" i="13"/>
  <c r="Q1487" i="13"/>
  <c r="V1487" i="13"/>
  <c r="G1489" i="13"/>
  <c r="M1489" i="13" s="1"/>
  <c r="I1489" i="13"/>
  <c r="K1489" i="13"/>
  <c r="O1489" i="13"/>
  <c r="Q1489" i="13"/>
  <c r="V1489" i="13"/>
  <c r="G1490" i="13"/>
  <c r="I1490" i="13"/>
  <c r="K1490" i="13"/>
  <c r="M1490" i="13"/>
  <c r="O1490" i="13"/>
  <c r="Q1490" i="13"/>
  <c r="V1490" i="13"/>
  <c r="G1491" i="13"/>
  <c r="M1491" i="13" s="1"/>
  <c r="I1491" i="13"/>
  <c r="K1491" i="13"/>
  <c r="O1491" i="13"/>
  <c r="Q1491" i="13"/>
  <c r="V1491" i="13"/>
  <c r="G1492" i="13"/>
  <c r="M1492" i="13" s="1"/>
  <c r="I1492" i="13"/>
  <c r="K1492" i="13"/>
  <c r="O1492" i="13"/>
  <c r="Q1492" i="13"/>
  <c r="V1492" i="13"/>
  <c r="G1494" i="13"/>
  <c r="M1494" i="13" s="1"/>
  <c r="I1494" i="13"/>
  <c r="K1494" i="13"/>
  <c r="O1494" i="13"/>
  <c r="Q1494" i="13"/>
  <c r="V1494" i="13"/>
  <c r="G1495" i="13"/>
  <c r="M1495" i="13" s="1"/>
  <c r="I1495" i="13"/>
  <c r="K1495" i="13"/>
  <c r="O1495" i="13"/>
  <c r="Q1495" i="13"/>
  <c r="V1495" i="13"/>
  <c r="G1498" i="13"/>
  <c r="M1498" i="13" s="1"/>
  <c r="I1498" i="13"/>
  <c r="K1498" i="13"/>
  <c r="O1498" i="13"/>
  <c r="Q1498" i="13"/>
  <c r="V1498" i="13"/>
  <c r="G1501" i="13"/>
  <c r="I1501" i="13"/>
  <c r="K1501" i="13"/>
  <c r="M1501" i="13"/>
  <c r="O1501" i="13"/>
  <c r="Q1501" i="13"/>
  <c r="V1501" i="13"/>
  <c r="G1504" i="13"/>
  <c r="I1504" i="13"/>
  <c r="K1504" i="13"/>
  <c r="M1504" i="13"/>
  <c r="O1504" i="13"/>
  <c r="Q1504" i="13"/>
  <c r="V1504" i="13"/>
  <c r="G1507" i="13"/>
  <c r="M1507" i="13" s="1"/>
  <c r="I1507" i="13"/>
  <c r="K1507" i="13"/>
  <c r="O1507" i="13"/>
  <c r="Q1507" i="13"/>
  <c r="V1507" i="13"/>
  <c r="G1510" i="13"/>
  <c r="I1510" i="13"/>
  <c r="K1510" i="13"/>
  <c r="M1510" i="13"/>
  <c r="O1510" i="13"/>
  <c r="Q1510" i="13"/>
  <c r="V1510" i="13"/>
  <c r="G1513" i="13"/>
  <c r="M1513" i="13" s="1"/>
  <c r="I1513" i="13"/>
  <c r="K1513" i="13"/>
  <c r="O1513" i="13"/>
  <c r="Q1513" i="13"/>
  <c r="V1513" i="13"/>
  <c r="G1516" i="13"/>
  <c r="I1516" i="13"/>
  <c r="K1516" i="13"/>
  <c r="M1516" i="13"/>
  <c r="O1516" i="13"/>
  <c r="Q1516" i="13"/>
  <c r="V1516" i="13"/>
  <c r="G1519" i="13"/>
  <c r="M1519" i="13" s="1"/>
  <c r="I1519" i="13"/>
  <c r="K1519" i="13"/>
  <c r="O1519" i="13"/>
  <c r="Q1519" i="13"/>
  <c r="V1519" i="13"/>
  <c r="G1522" i="13"/>
  <c r="M1522" i="13" s="1"/>
  <c r="I1522" i="13"/>
  <c r="K1522" i="13"/>
  <c r="O1522" i="13"/>
  <c r="Q1522" i="13"/>
  <c r="V1522" i="13"/>
  <c r="G1524" i="13"/>
  <c r="M1524" i="13" s="1"/>
  <c r="I1524" i="13"/>
  <c r="K1524" i="13"/>
  <c r="O1524" i="13"/>
  <c r="Q1524" i="13"/>
  <c r="V1524" i="13"/>
  <c r="G1527" i="13"/>
  <c r="I1527" i="13"/>
  <c r="K1527" i="13"/>
  <c r="O1527" i="13"/>
  <c r="Q1527" i="13"/>
  <c r="V1527" i="13"/>
  <c r="G1529" i="13"/>
  <c r="M1529" i="13" s="1"/>
  <c r="I1529" i="13"/>
  <c r="K1529" i="13"/>
  <c r="O1529" i="13"/>
  <c r="Q1529" i="13"/>
  <c r="V1529" i="13"/>
  <c r="G1532" i="13"/>
  <c r="M1532" i="13" s="1"/>
  <c r="I1532" i="13"/>
  <c r="K1532" i="13"/>
  <c r="O1532" i="13"/>
  <c r="Q1532" i="13"/>
  <c r="V1532" i="13"/>
  <c r="G1535" i="13"/>
  <c r="I1535" i="13"/>
  <c r="K1535" i="13"/>
  <c r="M1535" i="13"/>
  <c r="O1535" i="13"/>
  <c r="Q1535" i="13"/>
  <c r="V1535" i="13"/>
  <c r="G1538" i="13"/>
  <c r="I1538" i="13"/>
  <c r="K1538" i="13"/>
  <c r="M1538" i="13"/>
  <c r="O1538" i="13"/>
  <c r="Q1538" i="13"/>
  <c r="V1538" i="13"/>
  <c r="G1541" i="13"/>
  <c r="M1541" i="13" s="1"/>
  <c r="I1541" i="13"/>
  <c r="K1541" i="13"/>
  <c r="O1541" i="13"/>
  <c r="Q1541" i="13"/>
  <c r="V1541" i="13"/>
  <c r="G1544" i="13"/>
  <c r="M1544" i="13" s="1"/>
  <c r="I1544" i="13"/>
  <c r="K1544" i="13"/>
  <c r="O1544" i="13"/>
  <c r="Q1544" i="13"/>
  <c r="V1544" i="13"/>
  <c r="G1547" i="13"/>
  <c r="M1547" i="13" s="1"/>
  <c r="I1547" i="13"/>
  <c r="K1547" i="13"/>
  <c r="O1547" i="13"/>
  <c r="Q1547" i="13"/>
  <c r="V1547" i="13"/>
  <c r="G1553" i="13"/>
  <c r="M1553" i="13" s="1"/>
  <c r="I1553" i="13"/>
  <c r="K1553" i="13"/>
  <c r="O1553" i="13"/>
  <c r="Q1553" i="13"/>
  <c r="V1553" i="13"/>
  <c r="G1556" i="13"/>
  <c r="I1556" i="13"/>
  <c r="K1556" i="13"/>
  <c r="M1556" i="13"/>
  <c r="O1556" i="13"/>
  <c r="Q1556" i="13"/>
  <c r="V1556" i="13"/>
  <c r="G1559" i="13"/>
  <c r="M1559" i="13" s="1"/>
  <c r="I1559" i="13"/>
  <c r="K1559" i="13"/>
  <c r="O1559" i="13"/>
  <c r="Q1559" i="13"/>
  <c r="V1559" i="13"/>
  <c r="G1562" i="13"/>
  <c r="I1562" i="13"/>
  <c r="K1562" i="13"/>
  <c r="M1562" i="13"/>
  <c r="O1562" i="13"/>
  <c r="Q1562" i="13"/>
  <c r="V1562" i="13"/>
  <c r="G1564" i="13"/>
  <c r="M1564" i="13" s="1"/>
  <c r="I1564" i="13"/>
  <c r="K1564" i="13"/>
  <c r="O1564" i="13"/>
  <c r="Q1564" i="13"/>
  <c r="V1564" i="13"/>
  <c r="G1567" i="13"/>
  <c r="M1567" i="13" s="1"/>
  <c r="I1567" i="13"/>
  <c r="K1567" i="13"/>
  <c r="O1567" i="13"/>
  <c r="Q1567" i="13"/>
  <c r="V1567" i="13"/>
  <c r="G1570" i="13"/>
  <c r="M1570" i="13" s="1"/>
  <c r="I1570" i="13"/>
  <c r="K1570" i="13"/>
  <c r="O1570" i="13"/>
  <c r="Q1570" i="13"/>
  <c r="V1570" i="13"/>
  <c r="G1572" i="13"/>
  <c r="I1572" i="13"/>
  <c r="K1572" i="13"/>
  <c r="M1572" i="13"/>
  <c r="O1572" i="13"/>
  <c r="Q1572" i="13"/>
  <c r="V1572" i="13"/>
  <c r="G1575" i="13"/>
  <c r="I1575" i="13"/>
  <c r="K1575" i="13"/>
  <c r="M1575" i="13"/>
  <c r="O1575" i="13"/>
  <c r="Q1575" i="13"/>
  <c r="V1575" i="13"/>
  <c r="G1578" i="13"/>
  <c r="I1578" i="13"/>
  <c r="K1578" i="13"/>
  <c r="M1578" i="13"/>
  <c r="O1578" i="13"/>
  <c r="Q1578" i="13"/>
  <c r="V1578" i="13"/>
  <c r="G1580" i="13"/>
  <c r="M1580" i="13" s="1"/>
  <c r="I1580" i="13"/>
  <c r="K1580" i="13"/>
  <c r="O1580" i="13"/>
  <c r="Q1580" i="13"/>
  <c r="V1580" i="13"/>
  <c r="G1582" i="13"/>
  <c r="I1582" i="13"/>
  <c r="K1582" i="13"/>
  <c r="M1582" i="13"/>
  <c r="O1582" i="13"/>
  <c r="Q1582" i="13"/>
  <c r="V1582" i="13"/>
  <c r="G1585" i="13"/>
  <c r="M1585" i="13" s="1"/>
  <c r="I1585" i="13"/>
  <c r="K1585" i="13"/>
  <c r="O1585" i="13"/>
  <c r="Q1585" i="13"/>
  <c r="V1585" i="13"/>
  <c r="G1587" i="13"/>
  <c r="I1587" i="13"/>
  <c r="K1587" i="13"/>
  <c r="M1587" i="13"/>
  <c r="O1587" i="13"/>
  <c r="Q1587" i="13"/>
  <c r="V1587" i="13"/>
  <c r="G1590" i="13"/>
  <c r="M1590" i="13" s="1"/>
  <c r="I1590" i="13"/>
  <c r="K1590" i="13"/>
  <c r="O1590" i="13"/>
  <c r="Q1590" i="13"/>
  <c r="V1590" i="13"/>
  <c r="G1592" i="13"/>
  <c r="I1592" i="13"/>
  <c r="K1592" i="13"/>
  <c r="M1592" i="13"/>
  <c r="O1592" i="13"/>
  <c r="Q1592" i="13"/>
  <c r="V1592" i="13"/>
  <c r="G1595" i="13"/>
  <c r="M1595" i="13" s="1"/>
  <c r="I1595" i="13"/>
  <c r="K1595" i="13"/>
  <c r="O1595" i="13"/>
  <c r="Q1595" i="13"/>
  <c r="V1595" i="13"/>
  <c r="G1598" i="13"/>
  <c r="M1598" i="13" s="1"/>
  <c r="I1598" i="13"/>
  <c r="K1598" i="13"/>
  <c r="O1598" i="13"/>
  <c r="Q1598" i="13"/>
  <c r="V1598" i="13"/>
  <c r="G1601" i="13"/>
  <c r="M1601" i="13" s="1"/>
  <c r="I1601" i="13"/>
  <c r="K1601" i="13"/>
  <c r="O1601" i="13"/>
  <c r="Q1601" i="13"/>
  <c r="V1601" i="13"/>
  <c r="G1604" i="13"/>
  <c r="I1604" i="13"/>
  <c r="K1604" i="13"/>
  <c r="M1604" i="13"/>
  <c r="O1604" i="13"/>
  <c r="Q1604" i="13"/>
  <c r="V1604" i="13"/>
  <c r="G1607" i="13"/>
  <c r="I1607" i="13"/>
  <c r="K1607" i="13"/>
  <c r="M1607" i="13"/>
  <c r="O1607" i="13"/>
  <c r="Q1607" i="13"/>
  <c r="V1607" i="13"/>
  <c r="G1609" i="13"/>
  <c r="M1609" i="13" s="1"/>
  <c r="I1609" i="13"/>
  <c r="K1609" i="13"/>
  <c r="O1609" i="13"/>
  <c r="Q1609" i="13"/>
  <c r="V1609" i="13"/>
  <c r="G1611" i="13"/>
  <c r="I1611" i="13"/>
  <c r="K1611" i="13"/>
  <c r="M1611" i="13"/>
  <c r="O1611" i="13"/>
  <c r="Q1611" i="13"/>
  <c r="V1611" i="13"/>
  <c r="G1612" i="13"/>
  <c r="M1612" i="13" s="1"/>
  <c r="I1612" i="13"/>
  <c r="K1612" i="13"/>
  <c r="O1612" i="13"/>
  <c r="Q1612" i="13"/>
  <c r="V1612" i="13"/>
  <c r="G1613" i="13"/>
  <c r="I1613" i="13"/>
  <c r="K1613" i="13"/>
  <c r="M1613" i="13"/>
  <c r="O1613" i="13"/>
  <c r="Q1613" i="13"/>
  <c r="V1613" i="13"/>
  <c r="G1614" i="13"/>
  <c r="I1614" i="13"/>
  <c r="K1614" i="13"/>
  <c r="M1614" i="13"/>
  <c r="O1614" i="13"/>
  <c r="Q1614" i="13"/>
  <c r="V1614" i="13"/>
  <c r="G1616" i="13"/>
  <c r="M1616" i="13" s="1"/>
  <c r="I1616" i="13"/>
  <c r="K1616" i="13"/>
  <c r="O1616" i="13"/>
  <c r="Q1616" i="13"/>
  <c r="V1616" i="13"/>
  <c r="G1617" i="13"/>
  <c r="I1617" i="13"/>
  <c r="K1617" i="13"/>
  <c r="M1617" i="13"/>
  <c r="O1617" i="13"/>
  <c r="Q1617" i="13"/>
  <c r="V1617" i="13"/>
  <c r="G1620" i="13"/>
  <c r="I1620" i="13"/>
  <c r="K1620" i="13"/>
  <c r="O1620" i="13"/>
  <c r="Q1620" i="13"/>
  <c r="V1620" i="13"/>
  <c r="G1623" i="13"/>
  <c r="M1623" i="13" s="1"/>
  <c r="I1623" i="13"/>
  <c r="K1623" i="13"/>
  <c r="O1623" i="13"/>
  <c r="Q1623" i="13"/>
  <c r="V1623" i="13"/>
  <c r="G1626" i="13"/>
  <c r="I1626" i="13"/>
  <c r="K1626" i="13"/>
  <c r="M1626" i="13"/>
  <c r="O1626" i="13"/>
  <c r="Q1626" i="13"/>
  <c r="V1626" i="13"/>
  <c r="G1627" i="13"/>
  <c r="I1627" i="13"/>
  <c r="K1627" i="13"/>
  <c r="M1627" i="13"/>
  <c r="O1627" i="13"/>
  <c r="Q1627" i="13"/>
  <c r="V1627" i="13"/>
  <c r="G1628" i="13"/>
  <c r="M1628" i="13" s="1"/>
  <c r="I1628" i="13"/>
  <c r="K1628" i="13"/>
  <c r="O1628" i="13"/>
  <c r="Q1628" i="13"/>
  <c r="V1628" i="13"/>
  <c r="G1630" i="13"/>
  <c r="I1630" i="13"/>
  <c r="K1630" i="13"/>
  <c r="M1630" i="13"/>
  <c r="O1630" i="13"/>
  <c r="Q1630" i="13"/>
  <c r="V1630" i="13"/>
  <c r="G1631" i="13"/>
  <c r="I1631" i="13"/>
  <c r="K1631" i="13"/>
  <c r="M1631" i="13"/>
  <c r="O1631" i="13"/>
  <c r="Q1631" i="13"/>
  <c r="V1631" i="13"/>
  <c r="G1634" i="13"/>
  <c r="I1634" i="13"/>
  <c r="K1634" i="13"/>
  <c r="M1634" i="13"/>
  <c r="O1634" i="13"/>
  <c r="Q1634" i="13"/>
  <c r="V1634" i="13"/>
  <c r="G1636" i="13"/>
  <c r="M1636" i="13" s="1"/>
  <c r="I1636" i="13"/>
  <c r="K1636" i="13"/>
  <c r="O1636" i="13"/>
  <c r="Q1636" i="13"/>
  <c r="V1636" i="13"/>
  <c r="G1640" i="13"/>
  <c r="I1640" i="13"/>
  <c r="K1640" i="13"/>
  <c r="M1640" i="13"/>
  <c r="O1640" i="13"/>
  <c r="Q1640" i="13"/>
  <c r="V1640" i="13"/>
  <c r="G1644" i="13"/>
  <c r="I1644" i="13"/>
  <c r="K1644" i="13"/>
  <c r="O1644" i="13"/>
  <c r="Q1644" i="13"/>
  <c r="V1644" i="13"/>
  <c r="G1647" i="13"/>
  <c r="I1647" i="13"/>
  <c r="K1647" i="13"/>
  <c r="M1647" i="13"/>
  <c r="O1647" i="13"/>
  <c r="Q1647" i="13"/>
  <c r="V1647" i="13"/>
  <c r="G1649" i="13"/>
  <c r="M1649" i="13" s="1"/>
  <c r="I1649" i="13"/>
  <c r="K1649" i="13"/>
  <c r="O1649" i="13"/>
  <c r="Q1649" i="13"/>
  <c r="V1649" i="13"/>
  <c r="G1651" i="13"/>
  <c r="I1651" i="13"/>
  <c r="K1651" i="13"/>
  <c r="M1651" i="13"/>
  <c r="O1651" i="13"/>
  <c r="Q1651" i="13"/>
  <c r="V1651" i="13"/>
  <c r="G1653" i="13"/>
  <c r="I1653" i="13"/>
  <c r="K1653" i="13"/>
  <c r="M1653" i="13"/>
  <c r="O1653" i="13"/>
  <c r="Q1653" i="13"/>
  <c r="V1653" i="13"/>
  <c r="G1655" i="13"/>
  <c r="M1655" i="13" s="1"/>
  <c r="I1655" i="13"/>
  <c r="K1655" i="13"/>
  <c r="O1655" i="13"/>
  <c r="Q1655" i="13"/>
  <c r="V1655" i="13"/>
  <c r="G1658" i="13"/>
  <c r="M1658" i="13" s="1"/>
  <c r="I1658" i="13"/>
  <c r="K1658" i="13"/>
  <c r="O1658" i="13"/>
  <c r="Q1658" i="13"/>
  <c r="V1658" i="13"/>
  <c r="G1660" i="13"/>
  <c r="I1660" i="13"/>
  <c r="K1660" i="13"/>
  <c r="M1660" i="13"/>
  <c r="O1660" i="13"/>
  <c r="Q1660" i="13"/>
  <c r="V1660" i="13"/>
  <c r="G1662" i="13"/>
  <c r="M1662" i="13" s="1"/>
  <c r="I1662" i="13"/>
  <c r="K1662" i="13"/>
  <c r="O1662" i="13"/>
  <c r="Q1662" i="13"/>
  <c r="V1662" i="13"/>
  <c r="G1664" i="13"/>
  <c r="I1664" i="13"/>
  <c r="K1664" i="13"/>
  <c r="M1664" i="13"/>
  <c r="O1664" i="13"/>
  <c r="Q1664" i="13"/>
  <c r="V1664" i="13"/>
  <c r="G1666" i="13"/>
  <c r="M1666" i="13" s="1"/>
  <c r="I1666" i="13"/>
  <c r="K1666" i="13"/>
  <c r="O1666" i="13"/>
  <c r="Q1666" i="13"/>
  <c r="V1666" i="13"/>
  <c r="G1668" i="13"/>
  <c r="I1668" i="13"/>
  <c r="K1668" i="13"/>
  <c r="M1668" i="13"/>
  <c r="O1668" i="13"/>
  <c r="Q1668" i="13"/>
  <c r="V1668" i="13"/>
  <c r="G1670" i="13"/>
  <c r="M1670" i="13" s="1"/>
  <c r="I1670" i="13"/>
  <c r="K1670" i="13"/>
  <c r="O1670" i="13"/>
  <c r="Q1670" i="13"/>
  <c r="V1670" i="13"/>
  <c r="G1672" i="13"/>
  <c r="I1672" i="13"/>
  <c r="K1672" i="13"/>
  <c r="M1672" i="13"/>
  <c r="O1672" i="13"/>
  <c r="Q1672" i="13"/>
  <c r="V1672" i="13"/>
  <c r="G1677" i="13"/>
  <c r="I1677" i="13"/>
  <c r="K1677" i="13"/>
  <c r="M1677" i="13"/>
  <c r="O1677" i="13"/>
  <c r="Q1677" i="13"/>
  <c r="V1677" i="13"/>
  <c r="G1681" i="13"/>
  <c r="I1681" i="13"/>
  <c r="K1681" i="13"/>
  <c r="M1681" i="13"/>
  <c r="O1681" i="13"/>
  <c r="Q1681" i="13"/>
  <c r="V1681" i="13"/>
  <c r="G1682" i="13"/>
  <c r="I1682" i="13"/>
  <c r="K1682" i="13"/>
  <c r="M1682" i="13"/>
  <c r="O1682" i="13"/>
  <c r="Q1682" i="13"/>
  <c r="V1682" i="13"/>
  <c r="G1684" i="13"/>
  <c r="M1684" i="13" s="1"/>
  <c r="I1684" i="13"/>
  <c r="K1684" i="13"/>
  <c r="O1684" i="13"/>
  <c r="Q1684" i="13"/>
  <c r="V1684" i="13"/>
  <c r="G1686" i="13"/>
  <c r="M1686" i="13" s="1"/>
  <c r="I1686" i="13"/>
  <c r="K1686" i="13"/>
  <c r="O1686" i="13"/>
  <c r="Q1686" i="13"/>
  <c r="V1686" i="13"/>
  <c r="G1688" i="13"/>
  <c r="M1688" i="13" s="1"/>
  <c r="I1688" i="13"/>
  <c r="K1688" i="13"/>
  <c r="O1688" i="13"/>
  <c r="Q1688" i="13"/>
  <c r="V1688" i="13"/>
  <c r="G1690" i="13"/>
  <c r="I1690" i="13"/>
  <c r="K1690" i="13"/>
  <c r="M1690" i="13"/>
  <c r="O1690" i="13"/>
  <c r="Q1690" i="13"/>
  <c r="V1690" i="13"/>
  <c r="G1692" i="13"/>
  <c r="M1692" i="13" s="1"/>
  <c r="I1692" i="13"/>
  <c r="K1692" i="13"/>
  <c r="O1692" i="13"/>
  <c r="Q1692" i="13"/>
  <c r="V1692" i="13"/>
  <c r="G1694" i="13"/>
  <c r="I1694" i="13"/>
  <c r="K1694" i="13"/>
  <c r="M1694" i="13"/>
  <c r="O1694" i="13"/>
  <c r="Q1694" i="13"/>
  <c r="V1694" i="13"/>
  <c r="G1696" i="13"/>
  <c r="I1696" i="13"/>
  <c r="K1696" i="13"/>
  <c r="O1696" i="13"/>
  <c r="Q1696" i="13"/>
  <c r="V1696" i="13"/>
  <c r="G1698" i="13"/>
  <c r="M1698" i="13" s="1"/>
  <c r="I1698" i="13"/>
  <c r="K1698" i="13"/>
  <c r="O1698" i="13"/>
  <c r="Q1698" i="13"/>
  <c r="V1698" i="13"/>
  <c r="G1701" i="13"/>
  <c r="M1701" i="13" s="1"/>
  <c r="I1701" i="13"/>
  <c r="K1701" i="13"/>
  <c r="O1701" i="13"/>
  <c r="Q1701" i="13"/>
  <c r="V1701" i="13"/>
  <c r="G1703" i="13"/>
  <c r="I1703" i="13"/>
  <c r="K1703" i="13"/>
  <c r="M1703" i="13"/>
  <c r="O1703" i="13"/>
  <c r="Q1703" i="13"/>
  <c r="V1703" i="13"/>
  <c r="G1705" i="13"/>
  <c r="I1705" i="13"/>
  <c r="K1705" i="13"/>
  <c r="M1705" i="13"/>
  <c r="O1705" i="13"/>
  <c r="Q1705" i="13"/>
  <c r="V1705" i="13"/>
  <c r="G1707" i="13"/>
  <c r="M1707" i="13" s="1"/>
  <c r="I1707" i="13"/>
  <c r="K1707" i="13"/>
  <c r="O1707" i="13"/>
  <c r="Q1707" i="13"/>
  <c r="V1707" i="13"/>
  <c r="G1709" i="13"/>
  <c r="M1709" i="13" s="1"/>
  <c r="I1709" i="13"/>
  <c r="K1709" i="13"/>
  <c r="O1709" i="13"/>
  <c r="Q1709" i="13"/>
  <c r="V1709" i="13"/>
  <c r="G1711" i="13"/>
  <c r="I1711" i="13"/>
  <c r="K1711" i="13"/>
  <c r="M1711" i="13"/>
  <c r="O1711" i="13"/>
  <c r="Q1711" i="13"/>
  <c r="V1711" i="13"/>
  <c r="G1713" i="13"/>
  <c r="I1713" i="13"/>
  <c r="K1713" i="13"/>
  <c r="M1713" i="13"/>
  <c r="O1713" i="13"/>
  <c r="Q1713" i="13"/>
  <c r="V1713" i="13"/>
  <c r="G1715" i="13"/>
  <c r="I1715" i="13"/>
  <c r="K1715" i="13"/>
  <c r="M1715" i="13"/>
  <c r="O1715" i="13"/>
  <c r="Q1715" i="13"/>
  <c r="V1715" i="13"/>
  <c r="G1717" i="13"/>
  <c r="M1717" i="13" s="1"/>
  <c r="I1717" i="13"/>
  <c r="K1717" i="13"/>
  <c r="O1717" i="13"/>
  <c r="Q1717" i="13"/>
  <c r="V1717" i="13"/>
  <c r="G1719" i="13"/>
  <c r="I1719" i="13"/>
  <c r="K1719" i="13"/>
  <c r="M1719" i="13"/>
  <c r="O1719" i="13"/>
  <c r="Q1719" i="13"/>
  <c r="V1719" i="13"/>
  <c r="G1721" i="13"/>
  <c r="M1721" i="13" s="1"/>
  <c r="I1721" i="13"/>
  <c r="K1721" i="13"/>
  <c r="O1721" i="13"/>
  <c r="Q1721" i="13"/>
  <c r="V1721" i="13"/>
  <c r="G1723" i="13"/>
  <c r="I1723" i="13"/>
  <c r="K1723" i="13"/>
  <c r="M1723" i="13"/>
  <c r="O1723" i="13"/>
  <c r="Q1723" i="13"/>
  <c r="V1723" i="13"/>
  <c r="G1725" i="13"/>
  <c r="M1725" i="13" s="1"/>
  <c r="I1725" i="13"/>
  <c r="K1725" i="13"/>
  <c r="O1725" i="13"/>
  <c r="Q1725" i="13"/>
  <c r="V1725" i="13"/>
  <c r="G1727" i="13"/>
  <c r="I1727" i="13"/>
  <c r="K1727" i="13"/>
  <c r="M1727" i="13"/>
  <c r="O1727" i="13"/>
  <c r="Q1727" i="13"/>
  <c r="V1727" i="13"/>
  <c r="G1729" i="13"/>
  <c r="I1729" i="13"/>
  <c r="K1729" i="13"/>
  <c r="M1729" i="13"/>
  <c r="O1729" i="13"/>
  <c r="Q1729" i="13"/>
  <c r="V1729" i="13"/>
  <c r="G1731" i="13"/>
  <c r="M1731" i="13" s="1"/>
  <c r="I1731" i="13"/>
  <c r="K1731" i="13"/>
  <c r="O1731" i="13"/>
  <c r="Q1731" i="13"/>
  <c r="V1731" i="13"/>
  <c r="G1733" i="13"/>
  <c r="M1733" i="13" s="1"/>
  <c r="I1733" i="13"/>
  <c r="K1733" i="13"/>
  <c r="O1733" i="13"/>
  <c r="Q1733" i="13"/>
  <c r="V1733" i="13"/>
  <c r="G1735" i="13"/>
  <c r="I1735" i="13"/>
  <c r="K1735" i="13"/>
  <c r="M1735" i="13"/>
  <c r="O1735" i="13"/>
  <c r="Q1735" i="13"/>
  <c r="V1735" i="13"/>
  <c r="G1737" i="13"/>
  <c r="I1737" i="13"/>
  <c r="K1737" i="13"/>
  <c r="M1737" i="13"/>
  <c r="O1737" i="13"/>
  <c r="Q1737" i="13"/>
  <c r="V1737" i="13"/>
  <c r="G1739" i="13"/>
  <c r="I1739" i="13"/>
  <c r="K1739" i="13"/>
  <c r="M1739" i="13"/>
  <c r="O1739" i="13"/>
  <c r="Q1739" i="13"/>
  <c r="V1739" i="13"/>
  <c r="G1741" i="13"/>
  <c r="M1741" i="13" s="1"/>
  <c r="I1741" i="13"/>
  <c r="K1741" i="13"/>
  <c r="O1741" i="13"/>
  <c r="Q1741" i="13"/>
  <c r="V1741" i="13"/>
  <c r="G1743" i="13"/>
  <c r="I1743" i="13"/>
  <c r="K1743" i="13"/>
  <c r="M1743" i="13"/>
  <c r="O1743" i="13"/>
  <c r="Q1743" i="13"/>
  <c r="V1743" i="13"/>
  <c r="G1744" i="13"/>
  <c r="M1744" i="13" s="1"/>
  <c r="I1744" i="13"/>
  <c r="K1744" i="13"/>
  <c r="O1744" i="13"/>
  <c r="Q1744" i="13"/>
  <c r="V1744" i="13"/>
  <c r="G1746" i="13"/>
  <c r="I1746" i="13"/>
  <c r="K1746" i="13"/>
  <c r="M1746" i="13"/>
  <c r="O1746" i="13"/>
  <c r="Q1746" i="13"/>
  <c r="V1746" i="13"/>
  <c r="G1748" i="13"/>
  <c r="I1748" i="13"/>
  <c r="K1748" i="13"/>
  <c r="M1748" i="13"/>
  <c r="O1748" i="13"/>
  <c r="Q1748" i="13"/>
  <c r="V1748" i="13"/>
  <c r="G1750" i="13"/>
  <c r="I1750" i="13"/>
  <c r="K1750" i="13"/>
  <c r="M1750" i="13"/>
  <c r="O1750" i="13"/>
  <c r="Q1750" i="13"/>
  <c r="V1750" i="13"/>
  <c r="G1752" i="13"/>
  <c r="I1752" i="13"/>
  <c r="K1752" i="13"/>
  <c r="M1752" i="13"/>
  <c r="O1752" i="13"/>
  <c r="Q1752" i="13"/>
  <c r="V1752" i="13"/>
  <c r="G1754" i="13"/>
  <c r="M1754" i="13" s="1"/>
  <c r="I1754" i="13"/>
  <c r="K1754" i="13"/>
  <c r="O1754" i="13"/>
  <c r="Q1754" i="13"/>
  <c r="V1754" i="13"/>
  <c r="G1757" i="13"/>
  <c r="I1757" i="13"/>
  <c r="K1757" i="13"/>
  <c r="M1757" i="13"/>
  <c r="O1757" i="13"/>
  <c r="Q1757" i="13"/>
  <c r="V1757" i="13"/>
  <c r="G1759" i="13"/>
  <c r="I1759" i="13"/>
  <c r="K1759" i="13"/>
  <c r="M1759" i="13"/>
  <c r="O1759" i="13"/>
  <c r="Q1759" i="13"/>
  <c r="V1759" i="13"/>
  <c r="G1761" i="13"/>
  <c r="I1761" i="13"/>
  <c r="K1761" i="13"/>
  <c r="M1761" i="13"/>
  <c r="O1761" i="13"/>
  <c r="Q1761" i="13"/>
  <c r="V1761" i="13"/>
  <c r="G1763" i="13"/>
  <c r="M1763" i="13" s="1"/>
  <c r="I1763" i="13"/>
  <c r="K1763" i="13"/>
  <c r="O1763" i="13"/>
  <c r="Q1763" i="13"/>
  <c r="V1763" i="13"/>
  <c r="G1765" i="13"/>
  <c r="I1765" i="13"/>
  <c r="K1765" i="13"/>
  <c r="M1765" i="13"/>
  <c r="O1765" i="13"/>
  <c r="Q1765" i="13"/>
  <c r="V1765" i="13"/>
  <c r="G1767" i="13"/>
  <c r="I1767" i="13"/>
  <c r="K1767" i="13"/>
  <c r="O1767" i="13"/>
  <c r="Q1767" i="13"/>
  <c r="V1767" i="13"/>
  <c r="G1769" i="13"/>
  <c r="I1769" i="13"/>
  <c r="K1769" i="13"/>
  <c r="M1769" i="13"/>
  <c r="O1769" i="13"/>
  <c r="Q1769" i="13"/>
  <c r="V1769" i="13"/>
  <c r="G1771" i="13"/>
  <c r="M1771" i="13" s="1"/>
  <c r="I1771" i="13"/>
  <c r="K1771" i="13"/>
  <c r="O1771" i="13"/>
  <c r="Q1771" i="13"/>
  <c r="V1771" i="13"/>
  <c r="G1773" i="13"/>
  <c r="I1773" i="13"/>
  <c r="K1773" i="13"/>
  <c r="M1773" i="13"/>
  <c r="O1773" i="13"/>
  <c r="Q1773" i="13"/>
  <c r="V1773" i="13"/>
  <c r="G1775" i="13"/>
  <c r="I1775" i="13"/>
  <c r="K1775" i="13"/>
  <c r="M1775" i="13"/>
  <c r="O1775" i="13"/>
  <c r="Q1775" i="13"/>
  <c r="V1775" i="13"/>
  <c r="G1777" i="13"/>
  <c r="I1777" i="13"/>
  <c r="K1777" i="13"/>
  <c r="M1777" i="13"/>
  <c r="O1777" i="13"/>
  <c r="Q1777" i="13"/>
  <c r="V1777" i="13"/>
  <c r="G1779" i="13"/>
  <c r="M1779" i="13" s="1"/>
  <c r="I1779" i="13"/>
  <c r="K1779" i="13"/>
  <c r="O1779" i="13"/>
  <c r="Q1779" i="13"/>
  <c r="V1779" i="13"/>
  <c r="G1781" i="13"/>
  <c r="I1781" i="13"/>
  <c r="K1781" i="13"/>
  <c r="M1781" i="13"/>
  <c r="O1781" i="13"/>
  <c r="Q1781" i="13"/>
  <c r="V1781" i="13"/>
  <c r="G1783" i="13"/>
  <c r="M1783" i="13" s="1"/>
  <c r="I1783" i="13"/>
  <c r="K1783" i="13"/>
  <c r="O1783" i="13"/>
  <c r="Q1783" i="13"/>
  <c r="V1783" i="13"/>
  <c r="G1785" i="13"/>
  <c r="I1785" i="13"/>
  <c r="K1785" i="13"/>
  <c r="M1785" i="13"/>
  <c r="O1785" i="13"/>
  <c r="Q1785" i="13"/>
  <c r="V1785" i="13"/>
  <c r="G1787" i="13"/>
  <c r="M1787" i="13" s="1"/>
  <c r="I1787" i="13"/>
  <c r="K1787" i="13"/>
  <c r="O1787" i="13"/>
  <c r="Q1787" i="13"/>
  <c r="V1787" i="13"/>
  <c r="G1789" i="13"/>
  <c r="M1789" i="13" s="1"/>
  <c r="I1789" i="13"/>
  <c r="K1789" i="13"/>
  <c r="O1789" i="13"/>
  <c r="Q1789" i="13"/>
  <c r="V1789" i="13"/>
  <c r="G1791" i="13"/>
  <c r="M1791" i="13" s="1"/>
  <c r="I1791" i="13"/>
  <c r="K1791" i="13"/>
  <c r="O1791" i="13"/>
  <c r="Q1791" i="13"/>
  <c r="V1791" i="13"/>
  <c r="G1793" i="13"/>
  <c r="M1793" i="13" s="1"/>
  <c r="I1793" i="13"/>
  <c r="K1793" i="13"/>
  <c r="O1793" i="13"/>
  <c r="Q1793" i="13"/>
  <c r="V1793" i="13"/>
  <c r="G1794" i="13"/>
  <c r="M1794" i="13" s="1"/>
  <c r="I1794" i="13"/>
  <c r="K1794" i="13"/>
  <c r="O1794" i="13"/>
  <c r="Q1794" i="13"/>
  <c r="V1794" i="13"/>
  <c r="G1796" i="13"/>
  <c r="I1796" i="13"/>
  <c r="K1796" i="13"/>
  <c r="M1796" i="13"/>
  <c r="O1796" i="13"/>
  <c r="Q1796" i="13"/>
  <c r="V1796" i="13"/>
  <c r="G1798" i="13"/>
  <c r="I1798" i="13"/>
  <c r="K1798" i="13"/>
  <c r="M1798" i="13"/>
  <c r="O1798" i="13"/>
  <c r="Q1798" i="13"/>
  <c r="V1798" i="13"/>
  <c r="G1800" i="13"/>
  <c r="M1800" i="13" s="1"/>
  <c r="I1800" i="13"/>
  <c r="K1800" i="13"/>
  <c r="O1800" i="13"/>
  <c r="Q1800" i="13"/>
  <c r="V1800" i="13"/>
  <c r="G1802" i="13"/>
  <c r="I1802" i="13"/>
  <c r="K1802" i="13"/>
  <c r="M1802" i="13"/>
  <c r="O1802" i="13"/>
  <c r="Q1802" i="13"/>
  <c r="V1802" i="13"/>
  <c r="G1804" i="13"/>
  <c r="I1804" i="13"/>
  <c r="K1804" i="13"/>
  <c r="M1804" i="13"/>
  <c r="O1804" i="13"/>
  <c r="Q1804" i="13"/>
  <c r="V1804" i="13"/>
  <c r="G1806" i="13"/>
  <c r="I1806" i="13"/>
  <c r="K1806" i="13"/>
  <c r="M1806" i="13"/>
  <c r="O1806" i="13"/>
  <c r="Q1806" i="13"/>
  <c r="V1806" i="13"/>
  <c r="G1808" i="13"/>
  <c r="M1808" i="13" s="1"/>
  <c r="I1808" i="13"/>
  <c r="K1808" i="13"/>
  <c r="O1808" i="13"/>
  <c r="Q1808" i="13"/>
  <c r="V1808" i="13"/>
  <c r="G1810" i="13"/>
  <c r="M1810" i="13" s="1"/>
  <c r="I1810" i="13"/>
  <c r="K1810" i="13"/>
  <c r="O1810" i="13"/>
  <c r="Q1810" i="13"/>
  <c r="V1810" i="13"/>
  <c r="G1812" i="13"/>
  <c r="I1812" i="13"/>
  <c r="K1812" i="13"/>
  <c r="O1812" i="13"/>
  <c r="Q1812" i="13"/>
  <c r="V1812" i="13"/>
  <c r="G1814" i="13"/>
  <c r="M1814" i="13" s="1"/>
  <c r="I1814" i="13"/>
  <c r="K1814" i="13"/>
  <c r="O1814" i="13"/>
  <c r="Q1814" i="13"/>
  <c r="V1814" i="13"/>
  <c r="G1816" i="13"/>
  <c r="M1816" i="13" s="1"/>
  <c r="I1816" i="13"/>
  <c r="K1816" i="13"/>
  <c r="O1816" i="13"/>
  <c r="Q1816" i="13"/>
  <c r="V1816" i="13"/>
  <c r="G1818" i="13"/>
  <c r="I1818" i="13"/>
  <c r="K1818" i="13"/>
  <c r="M1818" i="13"/>
  <c r="O1818" i="13"/>
  <c r="Q1818" i="13"/>
  <c r="V1818" i="13"/>
  <c r="G1820" i="13"/>
  <c r="M1820" i="13" s="1"/>
  <c r="I1820" i="13"/>
  <c r="K1820" i="13"/>
  <c r="O1820" i="13"/>
  <c r="Q1820" i="13"/>
  <c r="V1820" i="13"/>
  <c r="G1822" i="13"/>
  <c r="I1822" i="13"/>
  <c r="K1822" i="13"/>
  <c r="M1822" i="13"/>
  <c r="O1822" i="13"/>
  <c r="Q1822" i="13"/>
  <c r="V1822" i="13"/>
  <c r="G1825" i="13"/>
  <c r="I1825" i="13"/>
  <c r="K1825" i="13"/>
  <c r="M1825" i="13"/>
  <c r="O1825" i="13"/>
  <c r="Q1825" i="13"/>
  <c r="V1825" i="13"/>
  <c r="G1827" i="13"/>
  <c r="I1827" i="13"/>
  <c r="K1827" i="13"/>
  <c r="M1827" i="13"/>
  <c r="O1827" i="13"/>
  <c r="Q1827" i="13"/>
  <c r="V1827" i="13"/>
  <c r="G1830" i="13"/>
  <c r="I1830" i="13"/>
  <c r="K1830" i="13"/>
  <c r="M1830" i="13"/>
  <c r="O1830" i="13"/>
  <c r="Q1830" i="13"/>
  <c r="V1830" i="13"/>
  <c r="G1833" i="13"/>
  <c r="I1833" i="13"/>
  <c r="K1833" i="13"/>
  <c r="M1833" i="13"/>
  <c r="O1833" i="13"/>
  <c r="Q1833" i="13"/>
  <c r="V1833" i="13"/>
  <c r="G1835" i="13"/>
  <c r="M1835" i="13" s="1"/>
  <c r="I1835" i="13"/>
  <c r="K1835" i="13"/>
  <c r="O1835" i="13"/>
  <c r="Q1835" i="13"/>
  <c r="V1835" i="13"/>
  <c r="G1838" i="13"/>
  <c r="M1838" i="13" s="1"/>
  <c r="I1838" i="13"/>
  <c r="K1838" i="13"/>
  <c r="O1838" i="13"/>
  <c r="Q1838" i="13"/>
  <c r="V1838" i="13"/>
  <c r="G1840" i="13"/>
  <c r="M1840" i="13" s="1"/>
  <c r="I1840" i="13"/>
  <c r="K1840" i="13"/>
  <c r="O1840" i="13"/>
  <c r="Q1840" i="13"/>
  <c r="V1840" i="13"/>
  <c r="G1842" i="13"/>
  <c r="M1842" i="13" s="1"/>
  <c r="I1842" i="13"/>
  <c r="K1842" i="13"/>
  <c r="O1842" i="13"/>
  <c r="Q1842" i="13"/>
  <c r="V1842" i="13"/>
  <c r="G1844" i="13"/>
  <c r="M1844" i="13" s="1"/>
  <c r="I1844" i="13"/>
  <c r="K1844" i="13"/>
  <c r="O1844" i="13"/>
  <c r="Q1844" i="13"/>
  <c r="V1844" i="13"/>
  <c r="G1846" i="13"/>
  <c r="I1846" i="13"/>
  <c r="K1846" i="13"/>
  <c r="M1846" i="13"/>
  <c r="O1846" i="13"/>
  <c r="Q1846" i="13"/>
  <c r="V1846" i="13"/>
  <c r="G1849" i="13"/>
  <c r="M1849" i="13" s="1"/>
  <c r="I1849" i="13"/>
  <c r="K1849" i="13"/>
  <c r="O1849" i="13"/>
  <c r="Q1849" i="13"/>
  <c r="V1849" i="13"/>
  <c r="G1851" i="13"/>
  <c r="I1851" i="13"/>
  <c r="K1851" i="13"/>
  <c r="M1851" i="13"/>
  <c r="O1851" i="13"/>
  <c r="Q1851" i="13"/>
  <c r="V1851" i="13"/>
  <c r="G1856" i="13"/>
  <c r="I1856" i="13"/>
  <c r="K1856" i="13"/>
  <c r="M1856" i="13"/>
  <c r="O1856" i="13"/>
  <c r="Q1856" i="13"/>
  <c r="V1856" i="13"/>
  <c r="G1860" i="13"/>
  <c r="I1860" i="13"/>
  <c r="K1860" i="13"/>
  <c r="M1860" i="13"/>
  <c r="O1860" i="13"/>
  <c r="Q1860" i="13"/>
  <c r="V1860" i="13"/>
  <c r="G1861" i="13"/>
  <c r="M1861" i="13" s="1"/>
  <c r="I1861" i="13"/>
  <c r="K1861" i="13"/>
  <c r="O1861" i="13"/>
  <c r="Q1861" i="13"/>
  <c r="V1861" i="13"/>
  <c r="G1863" i="13"/>
  <c r="I1863" i="13"/>
  <c r="K1863" i="13"/>
  <c r="M1863" i="13"/>
  <c r="O1863" i="13"/>
  <c r="Q1863" i="13"/>
  <c r="V1863" i="13"/>
  <c r="G1865" i="13"/>
  <c r="I1865" i="13"/>
  <c r="K1865" i="13"/>
  <c r="M1865" i="13"/>
  <c r="O1865" i="13"/>
  <c r="Q1865" i="13"/>
  <c r="V1865" i="13"/>
  <c r="G1867" i="13"/>
  <c r="I1867" i="13"/>
  <c r="K1867" i="13"/>
  <c r="O1867" i="13"/>
  <c r="Q1867" i="13"/>
  <c r="V1867" i="13"/>
  <c r="G1869" i="13"/>
  <c r="I1869" i="13"/>
  <c r="K1869" i="13"/>
  <c r="M1869" i="13"/>
  <c r="O1869" i="13"/>
  <c r="Q1869" i="13"/>
  <c r="V1869" i="13"/>
  <c r="G1870" i="13"/>
  <c r="M1870" i="13" s="1"/>
  <c r="I1870" i="13"/>
  <c r="K1870" i="13"/>
  <c r="O1870" i="13"/>
  <c r="Q1870" i="13"/>
  <c r="V1870" i="13"/>
  <c r="G1872" i="13"/>
  <c r="I1872" i="13"/>
  <c r="K1872" i="13"/>
  <c r="M1872" i="13"/>
  <c r="O1872" i="13"/>
  <c r="Q1872" i="13"/>
  <c r="V1872" i="13"/>
  <c r="G1874" i="13"/>
  <c r="I1874" i="13"/>
  <c r="K1874" i="13"/>
  <c r="O1874" i="13"/>
  <c r="Q1874" i="13"/>
  <c r="V1874" i="13"/>
  <c r="G1879" i="13"/>
  <c r="M1879" i="13" s="1"/>
  <c r="I1879" i="13"/>
  <c r="K1879" i="13"/>
  <c r="O1879" i="13"/>
  <c r="Q1879" i="13"/>
  <c r="V1879" i="13"/>
  <c r="G1884" i="13"/>
  <c r="I1884" i="13"/>
  <c r="K1884" i="13"/>
  <c r="M1884" i="13"/>
  <c r="O1884" i="13"/>
  <c r="Q1884" i="13"/>
  <c r="V1884" i="13"/>
  <c r="G1889" i="13"/>
  <c r="M1889" i="13" s="1"/>
  <c r="I1889" i="13"/>
  <c r="K1889" i="13"/>
  <c r="O1889" i="13"/>
  <c r="Q1889" i="13"/>
  <c r="V1889" i="13"/>
  <c r="G1894" i="13"/>
  <c r="I1894" i="13"/>
  <c r="K1894" i="13"/>
  <c r="M1894" i="13"/>
  <c r="O1894" i="13"/>
  <c r="Q1894" i="13"/>
  <c r="V1894" i="13"/>
  <c r="G1899" i="13"/>
  <c r="M1899" i="13" s="1"/>
  <c r="I1899" i="13"/>
  <c r="K1899" i="13"/>
  <c r="O1899" i="13"/>
  <c r="Q1899" i="13"/>
  <c r="V1899" i="13"/>
  <c r="G1905" i="13"/>
  <c r="I1905" i="13"/>
  <c r="K1905" i="13"/>
  <c r="M1905" i="13"/>
  <c r="O1905" i="13"/>
  <c r="Q1905" i="13"/>
  <c r="V1905" i="13"/>
  <c r="G1912" i="13"/>
  <c r="I1912" i="13"/>
  <c r="K1912" i="13"/>
  <c r="M1912" i="13"/>
  <c r="O1912" i="13"/>
  <c r="Q1912" i="13"/>
  <c r="V1912" i="13"/>
  <c r="G1917" i="13"/>
  <c r="I1917" i="13"/>
  <c r="K1917" i="13"/>
  <c r="M1917" i="13"/>
  <c r="O1917" i="13"/>
  <c r="Q1917" i="13"/>
  <c r="V1917" i="13"/>
  <c r="G1922" i="13"/>
  <c r="I1922" i="13"/>
  <c r="K1922" i="13"/>
  <c r="M1922" i="13"/>
  <c r="O1922" i="13"/>
  <c r="Q1922" i="13"/>
  <c r="V1922" i="13"/>
  <c r="G1927" i="13"/>
  <c r="M1927" i="13" s="1"/>
  <c r="I1927" i="13"/>
  <c r="K1927" i="13"/>
  <c r="O1927" i="13"/>
  <c r="Q1927" i="13"/>
  <c r="V1927" i="13"/>
  <c r="G1931" i="13"/>
  <c r="M1931" i="13" s="1"/>
  <c r="I1931" i="13"/>
  <c r="K1931" i="13"/>
  <c r="O1931" i="13"/>
  <c r="Q1931" i="13"/>
  <c r="V1931" i="13"/>
  <c r="G1936" i="13"/>
  <c r="I1936" i="13"/>
  <c r="K1936" i="13"/>
  <c r="M1936" i="13"/>
  <c r="O1936" i="13"/>
  <c r="Q1936" i="13"/>
  <c r="V1936" i="13"/>
  <c r="G1937" i="13"/>
  <c r="M1937" i="13" s="1"/>
  <c r="I1937" i="13"/>
  <c r="K1937" i="13"/>
  <c r="O1937" i="13"/>
  <c r="Q1937" i="13"/>
  <c r="V1937" i="13"/>
  <c r="G1938" i="13"/>
  <c r="I1938" i="13"/>
  <c r="K1938" i="13"/>
  <c r="M1938" i="13"/>
  <c r="O1938" i="13"/>
  <c r="Q1938" i="13"/>
  <c r="V1938" i="13"/>
  <c r="G1939" i="13"/>
  <c r="M1939" i="13" s="1"/>
  <c r="I1939" i="13"/>
  <c r="K1939" i="13"/>
  <c r="O1939" i="13"/>
  <c r="Q1939" i="13"/>
  <c r="V1939" i="13"/>
  <c r="G1940" i="13"/>
  <c r="I1940" i="13"/>
  <c r="K1940" i="13"/>
  <c r="M1940" i="13"/>
  <c r="O1940" i="13"/>
  <c r="Q1940" i="13"/>
  <c r="V1940" i="13"/>
  <c r="G1941" i="13"/>
  <c r="I1941" i="13"/>
  <c r="K1941" i="13"/>
  <c r="O1941" i="13"/>
  <c r="Q1941" i="13"/>
  <c r="V1941" i="13"/>
  <c r="G1942" i="13"/>
  <c r="I1942" i="13"/>
  <c r="K1942" i="13"/>
  <c r="M1942" i="13"/>
  <c r="O1942" i="13"/>
  <c r="Q1942" i="13"/>
  <c r="V1942" i="13"/>
  <c r="G1943" i="13"/>
  <c r="I1943" i="13"/>
  <c r="K1943" i="13"/>
  <c r="M1943" i="13"/>
  <c r="O1943" i="13"/>
  <c r="Q1943" i="13"/>
  <c r="V1943" i="13"/>
  <c r="G1944" i="13"/>
  <c r="I1944" i="13"/>
  <c r="K1944" i="13"/>
  <c r="M1944" i="13"/>
  <c r="O1944" i="13"/>
  <c r="Q1944" i="13"/>
  <c r="V1944" i="13"/>
  <c r="G1945" i="13"/>
  <c r="M1945" i="13" s="1"/>
  <c r="I1945" i="13"/>
  <c r="K1945" i="13"/>
  <c r="O1945" i="13"/>
  <c r="Q1945" i="13"/>
  <c r="V1945" i="13"/>
  <c r="G1948" i="13"/>
  <c r="M1948" i="13" s="1"/>
  <c r="I1948" i="13"/>
  <c r="K1948" i="13"/>
  <c r="O1948" i="13"/>
  <c r="Q1948" i="13"/>
  <c r="V1948" i="13"/>
  <c r="G1953" i="13"/>
  <c r="M1953" i="13" s="1"/>
  <c r="I1953" i="13"/>
  <c r="K1953" i="13"/>
  <c r="O1953" i="13"/>
  <c r="Q1953" i="13"/>
  <c r="V1953" i="13"/>
  <c r="G1956" i="13"/>
  <c r="I1956" i="13"/>
  <c r="K1956" i="13"/>
  <c r="M1956" i="13"/>
  <c r="O1956" i="13"/>
  <c r="Q1956" i="13"/>
  <c r="V1956" i="13"/>
  <c r="G1958" i="13"/>
  <c r="M1958" i="13" s="1"/>
  <c r="I1958" i="13"/>
  <c r="K1958" i="13"/>
  <c r="O1958" i="13"/>
  <c r="Q1958" i="13"/>
  <c r="V1958" i="13"/>
  <c r="G1961" i="13"/>
  <c r="I1961" i="13"/>
  <c r="K1961" i="13"/>
  <c r="M1961" i="13"/>
  <c r="O1961" i="13"/>
  <c r="Q1961" i="13"/>
  <c r="V1961" i="13"/>
  <c r="G1964" i="13"/>
  <c r="M1964" i="13" s="1"/>
  <c r="I1964" i="13"/>
  <c r="K1964" i="13"/>
  <c r="O1964" i="13"/>
  <c r="Q1964" i="13"/>
  <c r="V1964" i="13"/>
  <c r="G1966" i="13"/>
  <c r="I1966" i="13"/>
  <c r="K1966" i="13"/>
  <c r="M1966" i="13"/>
  <c r="O1966" i="13"/>
  <c r="Q1966" i="13"/>
  <c r="V1966" i="13"/>
  <c r="G1968" i="13"/>
  <c r="M1968" i="13" s="1"/>
  <c r="I1968" i="13"/>
  <c r="K1968" i="13"/>
  <c r="O1968" i="13"/>
  <c r="Q1968" i="13"/>
  <c r="V1968" i="13"/>
  <c r="G1970" i="13"/>
  <c r="I1970" i="13"/>
  <c r="K1970" i="13"/>
  <c r="M1970" i="13"/>
  <c r="O1970" i="13"/>
  <c r="Q1970" i="13"/>
  <c r="V1970" i="13"/>
  <c r="G1972" i="13"/>
  <c r="M1972" i="13" s="1"/>
  <c r="I1972" i="13"/>
  <c r="K1972" i="13"/>
  <c r="O1972" i="13"/>
  <c r="Q1972" i="13"/>
  <c r="V1972" i="13"/>
  <c r="G1973" i="13"/>
  <c r="I1973" i="13"/>
  <c r="K1973" i="13"/>
  <c r="M1973" i="13"/>
  <c r="O1973" i="13"/>
  <c r="Q1973" i="13"/>
  <c r="V1973" i="13"/>
  <c r="G1974" i="13"/>
  <c r="M1974" i="13" s="1"/>
  <c r="I1974" i="13"/>
  <c r="K1974" i="13"/>
  <c r="O1974" i="13"/>
  <c r="Q1974" i="13"/>
  <c r="V1974" i="13"/>
  <c r="G1975" i="13"/>
  <c r="M1975" i="13" s="1"/>
  <c r="I1975" i="13"/>
  <c r="K1975" i="13"/>
  <c r="O1975" i="13"/>
  <c r="Q1975" i="13"/>
  <c r="V1975" i="13"/>
  <c r="G1976" i="13"/>
  <c r="I1976" i="13"/>
  <c r="K1976" i="13"/>
  <c r="M1976" i="13"/>
  <c r="O1976" i="13"/>
  <c r="Q1976" i="13"/>
  <c r="V1976" i="13"/>
  <c r="G1977" i="13"/>
  <c r="I1977" i="13"/>
  <c r="K1977" i="13"/>
  <c r="M1977" i="13"/>
  <c r="O1977" i="13"/>
  <c r="Q1977" i="13"/>
  <c r="V1977" i="13"/>
  <c r="G1978" i="13"/>
  <c r="I1978" i="13"/>
  <c r="K1978" i="13"/>
  <c r="M1978" i="13"/>
  <c r="O1978" i="13"/>
  <c r="Q1978" i="13"/>
  <c r="V1978" i="13"/>
  <c r="G1979" i="13"/>
  <c r="I1979" i="13"/>
  <c r="K1979" i="13"/>
  <c r="M1979" i="13"/>
  <c r="O1979" i="13"/>
  <c r="Q1979" i="13"/>
  <c r="V1979" i="13"/>
  <c r="G1980" i="13"/>
  <c r="M1980" i="13" s="1"/>
  <c r="I1980" i="13"/>
  <c r="K1980" i="13"/>
  <c r="O1980" i="13"/>
  <c r="Q1980" i="13"/>
  <c r="V1980" i="13"/>
  <c r="G1983" i="13"/>
  <c r="I1983" i="13"/>
  <c r="K1983" i="13"/>
  <c r="M1983" i="13"/>
  <c r="O1983" i="13"/>
  <c r="Q1983" i="13"/>
  <c r="V1983" i="13"/>
  <c r="G1986" i="13"/>
  <c r="M1986" i="13" s="1"/>
  <c r="I1986" i="13"/>
  <c r="K1986" i="13"/>
  <c r="O1986" i="13"/>
  <c r="Q1986" i="13"/>
  <c r="V1986" i="13"/>
  <c r="G1988" i="13"/>
  <c r="I1988" i="13"/>
  <c r="K1988" i="13"/>
  <c r="M1988" i="13"/>
  <c r="O1988" i="13"/>
  <c r="Q1988" i="13"/>
  <c r="V1988" i="13"/>
  <c r="G1990" i="13"/>
  <c r="M1990" i="13" s="1"/>
  <c r="I1990" i="13"/>
  <c r="K1990" i="13"/>
  <c r="O1990" i="13"/>
  <c r="Q1990" i="13"/>
  <c r="V1990" i="13"/>
  <c r="G1993" i="13"/>
  <c r="I1993" i="13"/>
  <c r="K1993" i="13"/>
  <c r="M1993" i="13"/>
  <c r="O1993" i="13"/>
  <c r="Q1993" i="13"/>
  <c r="V1993" i="13"/>
  <c r="G1995" i="13"/>
  <c r="M1995" i="13" s="1"/>
  <c r="I1995" i="13"/>
  <c r="K1995" i="13"/>
  <c r="O1995" i="13"/>
  <c r="Q1995" i="13"/>
  <c r="V1995" i="13"/>
  <c r="G1996" i="13"/>
  <c r="I1996" i="13"/>
  <c r="K1996" i="13"/>
  <c r="M1996" i="13"/>
  <c r="O1996" i="13"/>
  <c r="Q1996" i="13"/>
  <c r="V1996" i="13"/>
  <c r="G1997" i="13"/>
  <c r="I1997" i="13"/>
  <c r="K1997" i="13"/>
  <c r="M1997" i="13"/>
  <c r="O1997" i="13"/>
  <c r="Q1997" i="13"/>
  <c r="V1997" i="13"/>
  <c r="G1998" i="13"/>
  <c r="I1998" i="13"/>
  <c r="K1998" i="13"/>
  <c r="M1998" i="13"/>
  <c r="O1998" i="13"/>
  <c r="Q1998" i="13"/>
  <c r="V1998" i="13"/>
  <c r="G1999" i="13"/>
  <c r="M1999" i="13" s="1"/>
  <c r="I1999" i="13"/>
  <c r="K1999" i="13"/>
  <c r="O1999" i="13"/>
  <c r="Q1999" i="13"/>
  <c r="V1999" i="13"/>
  <c r="G2000" i="13"/>
  <c r="M2000" i="13" s="1"/>
  <c r="I2000" i="13"/>
  <c r="K2000" i="13"/>
  <c r="O2000" i="13"/>
  <c r="Q2000" i="13"/>
  <c r="V2000" i="13"/>
  <c r="G2001" i="13"/>
  <c r="M2001" i="13" s="1"/>
  <c r="I2001" i="13"/>
  <c r="K2001" i="13"/>
  <c r="O2001" i="13"/>
  <c r="Q2001" i="13"/>
  <c r="V2001" i="13"/>
  <c r="G2002" i="13"/>
  <c r="I2002" i="13"/>
  <c r="K2002" i="13"/>
  <c r="O2002" i="13"/>
  <c r="Q2002" i="13"/>
  <c r="V2002" i="13"/>
  <c r="G2003" i="13"/>
  <c r="M2003" i="13" s="1"/>
  <c r="I2003" i="13"/>
  <c r="K2003" i="13"/>
  <c r="O2003" i="13"/>
  <c r="Q2003" i="13"/>
  <c r="V2003" i="13"/>
  <c r="G2004" i="13"/>
  <c r="M2004" i="13" s="1"/>
  <c r="I2004" i="13"/>
  <c r="K2004" i="13"/>
  <c r="O2004" i="13"/>
  <c r="Q2004" i="13"/>
  <c r="V2004" i="13"/>
  <c r="G2007" i="13"/>
  <c r="I2007" i="13"/>
  <c r="K2007" i="13"/>
  <c r="M2007" i="13"/>
  <c r="O2007" i="13"/>
  <c r="Q2007" i="13"/>
  <c r="V2007" i="13"/>
  <c r="G2012" i="13"/>
  <c r="M2012" i="13" s="1"/>
  <c r="I2012" i="13"/>
  <c r="K2012" i="13"/>
  <c r="O2012" i="13"/>
  <c r="Q2012" i="13"/>
  <c r="V2012" i="13"/>
  <c r="G2015" i="13"/>
  <c r="M2015" i="13" s="1"/>
  <c r="I2015" i="13"/>
  <c r="K2015" i="13"/>
  <c r="O2015" i="13"/>
  <c r="Q2015" i="13"/>
  <c r="V2015" i="13"/>
  <c r="G2017" i="13"/>
  <c r="I2017" i="13"/>
  <c r="K2017" i="13"/>
  <c r="M2017" i="13"/>
  <c r="O2017" i="13"/>
  <c r="Q2017" i="13"/>
  <c r="V2017" i="13"/>
  <c r="G2020" i="13"/>
  <c r="I2020" i="13"/>
  <c r="K2020" i="13"/>
  <c r="M2020" i="13"/>
  <c r="O2020" i="13"/>
  <c r="Q2020" i="13"/>
  <c r="V2020" i="13"/>
  <c r="G2023" i="13"/>
  <c r="I2023" i="13"/>
  <c r="K2023" i="13"/>
  <c r="M2023" i="13"/>
  <c r="O2023" i="13"/>
  <c r="Q2023" i="13"/>
  <c r="V2023" i="13"/>
  <c r="G2025" i="13"/>
  <c r="I2025" i="13"/>
  <c r="K2025" i="13"/>
  <c r="M2025" i="13"/>
  <c r="O2025" i="13"/>
  <c r="Q2025" i="13"/>
  <c r="V2025" i="13"/>
  <c r="G2027" i="13"/>
  <c r="M2027" i="13" s="1"/>
  <c r="I2027" i="13"/>
  <c r="K2027" i="13"/>
  <c r="O2027" i="13"/>
  <c r="Q2027" i="13"/>
  <c r="V2027" i="13"/>
  <c r="G2029" i="13"/>
  <c r="M2029" i="13" s="1"/>
  <c r="I2029" i="13"/>
  <c r="K2029" i="13"/>
  <c r="O2029" i="13"/>
  <c r="Q2029" i="13"/>
  <c r="V2029" i="13"/>
  <c r="G2031" i="13"/>
  <c r="M2031" i="13" s="1"/>
  <c r="I2031" i="13"/>
  <c r="K2031" i="13"/>
  <c r="O2031" i="13"/>
  <c r="Q2031" i="13"/>
  <c r="V2031" i="13"/>
  <c r="G2032" i="13"/>
  <c r="M2032" i="13" s="1"/>
  <c r="I2032" i="13"/>
  <c r="K2032" i="13"/>
  <c r="O2032" i="13"/>
  <c r="Q2032" i="13"/>
  <c r="V2032" i="13"/>
  <c r="G2033" i="13"/>
  <c r="I2033" i="13"/>
  <c r="K2033" i="13"/>
  <c r="M2033" i="13"/>
  <c r="O2033" i="13"/>
  <c r="Q2033" i="13"/>
  <c r="V2033" i="13"/>
  <c r="G2034" i="13"/>
  <c r="I2034" i="13"/>
  <c r="K2034" i="13"/>
  <c r="M2034" i="13"/>
  <c r="O2034" i="13"/>
  <c r="Q2034" i="13"/>
  <c r="V2034" i="13"/>
  <c r="G2035" i="13"/>
  <c r="M2035" i="13" s="1"/>
  <c r="I2035" i="13"/>
  <c r="K2035" i="13"/>
  <c r="O2035" i="13"/>
  <c r="Q2035" i="13"/>
  <c r="V2035" i="13"/>
  <c r="G2036" i="13"/>
  <c r="M2036" i="13" s="1"/>
  <c r="I2036" i="13"/>
  <c r="K2036" i="13"/>
  <c r="O2036" i="13"/>
  <c r="Q2036" i="13"/>
  <c r="V2036" i="13"/>
  <c r="G2037" i="13"/>
  <c r="I2037" i="13"/>
  <c r="K2037" i="13"/>
  <c r="M2037" i="13"/>
  <c r="O2037" i="13"/>
  <c r="Q2037" i="13"/>
  <c r="V2037" i="13"/>
  <c r="G2038" i="13"/>
  <c r="I2038" i="13"/>
  <c r="K2038" i="13"/>
  <c r="M2038" i="13"/>
  <c r="O2038" i="13"/>
  <c r="Q2038" i="13"/>
  <c r="V2038" i="13"/>
  <c r="G2039" i="13"/>
  <c r="I2039" i="13"/>
  <c r="K2039" i="13"/>
  <c r="M2039" i="13"/>
  <c r="O2039" i="13"/>
  <c r="Q2039" i="13"/>
  <c r="V2039" i="13"/>
  <c r="G2040" i="13"/>
  <c r="I2040" i="13"/>
  <c r="K2040" i="13"/>
  <c r="M2040" i="13"/>
  <c r="O2040" i="13"/>
  <c r="Q2040" i="13"/>
  <c r="V2040" i="13"/>
  <c r="G2043" i="13"/>
  <c r="M2043" i="13" s="1"/>
  <c r="I2043" i="13"/>
  <c r="K2043" i="13"/>
  <c r="O2043" i="13"/>
  <c r="Q2043" i="13"/>
  <c r="V2043" i="13"/>
  <c r="G2046" i="13"/>
  <c r="M2046" i="13" s="1"/>
  <c r="I2046" i="13"/>
  <c r="K2046" i="13"/>
  <c r="O2046" i="13"/>
  <c r="Q2046" i="13"/>
  <c r="V2046" i="13"/>
  <c r="G2048" i="13"/>
  <c r="M2048" i="13" s="1"/>
  <c r="I2048" i="13"/>
  <c r="K2048" i="13"/>
  <c r="O2048" i="13"/>
  <c r="Q2048" i="13"/>
  <c r="V2048" i="13"/>
  <c r="G2052" i="13"/>
  <c r="M2052" i="13" s="1"/>
  <c r="I2052" i="13"/>
  <c r="K2052" i="13"/>
  <c r="O2052" i="13"/>
  <c r="Q2052" i="13"/>
  <c r="V2052" i="13"/>
  <c r="G2054" i="13"/>
  <c r="I2054" i="13"/>
  <c r="K2054" i="13"/>
  <c r="M2054" i="13"/>
  <c r="O2054" i="13"/>
  <c r="Q2054" i="13"/>
  <c r="V2054" i="13"/>
  <c r="G2055" i="13"/>
  <c r="I2055" i="13"/>
  <c r="K2055" i="13"/>
  <c r="O2055" i="13"/>
  <c r="Q2055" i="13"/>
  <c r="V2055" i="13"/>
  <c r="G2056" i="13"/>
  <c r="I2056" i="13"/>
  <c r="K2056" i="13"/>
  <c r="M2056" i="13"/>
  <c r="O2056" i="13"/>
  <c r="Q2056" i="13"/>
  <c r="V2056" i="13"/>
  <c r="G2057" i="13"/>
  <c r="M2057" i="13" s="1"/>
  <c r="I2057" i="13"/>
  <c r="K2057" i="13"/>
  <c r="O2057" i="13"/>
  <c r="Q2057" i="13"/>
  <c r="V2057" i="13"/>
  <c r="G2058" i="13"/>
  <c r="I2058" i="13"/>
  <c r="K2058" i="13"/>
  <c r="M2058" i="13"/>
  <c r="O2058" i="13"/>
  <c r="Q2058" i="13"/>
  <c r="V2058" i="13"/>
  <c r="G2059" i="13"/>
  <c r="I2059" i="13"/>
  <c r="K2059" i="13"/>
  <c r="M2059" i="13"/>
  <c r="O2059" i="13"/>
  <c r="Q2059" i="13"/>
  <c r="V2059" i="13"/>
  <c r="G2060" i="13"/>
  <c r="I2060" i="13"/>
  <c r="K2060" i="13"/>
  <c r="M2060" i="13"/>
  <c r="O2060" i="13"/>
  <c r="Q2060" i="13"/>
  <c r="V2060" i="13"/>
  <c r="G2061" i="13"/>
  <c r="M2061" i="13" s="1"/>
  <c r="I2061" i="13"/>
  <c r="K2061" i="13"/>
  <c r="O2061" i="13"/>
  <c r="Q2061" i="13"/>
  <c r="V2061" i="13"/>
  <c r="G2062" i="13"/>
  <c r="M2062" i="13" s="1"/>
  <c r="I2062" i="13"/>
  <c r="K2062" i="13"/>
  <c r="O2062" i="13"/>
  <c r="Q2062" i="13"/>
  <c r="V2062" i="13"/>
  <c r="G2065" i="13"/>
  <c r="M2065" i="13" s="1"/>
  <c r="I2065" i="13"/>
  <c r="K2065" i="13"/>
  <c r="O2065" i="13"/>
  <c r="Q2065" i="13"/>
  <c r="V2065" i="13"/>
  <c r="G2070" i="13"/>
  <c r="M2070" i="13" s="1"/>
  <c r="I2070" i="13"/>
  <c r="K2070" i="13"/>
  <c r="O2070" i="13"/>
  <c r="Q2070" i="13"/>
  <c r="V2070" i="13"/>
  <c r="G2073" i="13"/>
  <c r="M2073" i="13" s="1"/>
  <c r="I2073" i="13"/>
  <c r="K2073" i="13"/>
  <c r="O2073" i="13"/>
  <c r="Q2073" i="13"/>
  <c r="V2073" i="13"/>
  <c r="G2075" i="13"/>
  <c r="I2075" i="13"/>
  <c r="K2075" i="13"/>
  <c r="M2075" i="13"/>
  <c r="O2075" i="13"/>
  <c r="Q2075" i="13"/>
  <c r="V2075" i="13"/>
  <c r="G2078" i="13"/>
  <c r="M2078" i="13" s="1"/>
  <c r="I2078" i="13"/>
  <c r="K2078" i="13"/>
  <c r="O2078" i="13"/>
  <c r="Q2078" i="13"/>
  <c r="V2078" i="13"/>
  <c r="G2081" i="13"/>
  <c r="M2081" i="13" s="1"/>
  <c r="I2081" i="13"/>
  <c r="K2081" i="13"/>
  <c r="O2081" i="13"/>
  <c r="Q2081" i="13"/>
  <c r="V2081" i="13"/>
  <c r="G2083" i="13"/>
  <c r="M2083" i="13" s="1"/>
  <c r="I2083" i="13"/>
  <c r="K2083" i="13"/>
  <c r="O2083" i="13"/>
  <c r="Q2083" i="13"/>
  <c r="V2083" i="13"/>
  <c r="G2085" i="13"/>
  <c r="I2085" i="13"/>
  <c r="K2085" i="13"/>
  <c r="M2085" i="13"/>
  <c r="O2085" i="13"/>
  <c r="Q2085" i="13"/>
  <c r="V2085" i="13"/>
  <c r="G2087" i="13"/>
  <c r="I2087" i="13"/>
  <c r="K2087" i="13"/>
  <c r="M2087" i="13"/>
  <c r="O2087" i="13"/>
  <c r="Q2087" i="13"/>
  <c r="V2087" i="13"/>
  <c r="G2088" i="13"/>
  <c r="M2088" i="13" s="1"/>
  <c r="I2088" i="13"/>
  <c r="K2088" i="13"/>
  <c r="O2088" i="13"/>
  <c r="Q2088" i="13"/>
  <c r="V2088" i="13"/>
  <c r="G2089" i="13"/>
  <c r="M2089" i="13" s="1"/>
  <c r="I2089" i="13"/>
  <c r="K2089" i="13"/>
  <c r="O2089" i="13"/>
  <c r="Q2089" i="13"/>
  <c r="V2089" i="13"/>
  <c r="G2090" i="13"/>
  <c r="M2090" i="13" s="1"/>
  <c r="I2090" i="13"/>
  <c r="K2090" i="13"/>
  <c r="O2090" i="13"/>
  <c r="Q2090" i="13"/>
  <c r="V2090" i="13"/>
  <c r="G2091" i="13"/>
  <c r="M2091" i="13" s="1"/>
  <c r="I2091" i="13"/>
  <c r="K2091" i="13"/>
  <c r="O2091" i="13"/>
  <c r="Q2091" i="13"/>
  <c r="V2091" i="13"/>
  <c r="G2092" i="13"/>
  <c r="M2092" i="13" s="1"/>
  <c r="I2092" i="13"/>
  <c r="K2092" i="13"/>
  <c r="O2092" i="13"/>
  <c r="Q2092" i="13"/>
  <c r="V2092" i="13"/>
  <c r="G2093" i="13"/>
  <c r="M2093" i="13" s="1"/>
  <c r="I2093" i="13"/>
  <c r="K2093" i="13"/>
  <c r="O2093" i="13"/>
  <c r="Q2093" i="13"/>
  <c r="V2093" i="13"/>
  <c r="G2094" i="13"/>
  <c r="I2094" i="13"/>
  <c r="K2094" i="13"/>
  <c r="M2094" i="13"/>
  <c r="O2094" i="13"/>
  <c r="Q2094" i="13"/>
  <c r="V2094" i="13"/>
  <c r="G2095" i="13"/>
  <c r="I2095" i="13"/>
  <c r="K2095" i="13"/>
  <c r="M2095" i="13"/>
  <c r="O2095" i="13"/>
  <c r="Q2095" i="13"/>
  <c r="V2095" i="13"/>
  <c r="G2098" i="13"/>
  <c r="M2098" i="13" s="1"/>
  <c r="I2098" i="13"/>
  <c r="K2098" i="13"/>
  <c r="O2098" i="13"/>
  <c r="Q2098" i="13"/>
  <c r="V2098" i="13"/>
  <c r="G2101" i="13"/>
  <c r="M2101" i="13" s="1"/>
  <c r="I2101" i="13"/>
  <c r="K2101" i="13"/>
  <c r="O2101" i="13"/>
  <c r="Q2101" i="13"/>
  <c r="V2101" i="13"/>
  <c r="G2103" i="13"/>
  <c r="I2103" i="13"/>
  <c r="K2103" i="13"/>
  <c r="M2103" i="13"/>
  <c r="O2103" i="13"/>
  <c r="Q2103" i="13"/>
  <c r="V2103" i="13"/>
  <c r="G2105" i="13"/>
  <c r="I2105" i="13"/>
  <c r="K2105" i="13"/>
  <c r="M2105" i="13"/>
  <c r="O2105" i="13"/>
  <c r="Q2105" i="13"/>
  <c r="V2105" i="13"/>
  <c r="G2108" i="13"/>
  <c r="I2108" i="13"/>
  <c r="K2108" i="13"/>
  <c r="M2108" i="13"/>
  <c r="O2108" i="13"/>
  <c r="Q2108" i="13"/>
  <c r="V2108" i="13"/>
  <c r="G2110" i="13"/>
  <c r="M2110" i="13" s="1"/>
  <c r="I2110" i="13"/>
  <c r="K2110" i="13"/>
  <c r="O2110" i="13"/>
  <c r="Q2110" i="13"/>
  <c r="V2110" i="13"/>
  <c r="G2111" i="13"/>
  <c r="I2111" i="13"/>
  <c r="K2111" i="13"/>
  <c r="O2111" i="13"/>
  <c r="Q2111" i="13"/>
  <c r="V2111" i="13"/>
  <c r="G2112" i="13"/>
  <c r="I2112" i="13"/>
  <c r="K2112" i="13"/>
  <c r="M2112" i="13"/>
  <c r="O2112" i="13"/>
  <c r="Q2112" i="13"/>
  <c r="V2112" i="13"/>
  <c r="G2114" i="13"/>
  <c r="G2113" i="13" s="1"/>
  <c r="I2114" i="13"/>
  <c r="I2113" i="13" s="1"/>
  <c r="K2114" i="13"/>
  <c r="K2113" i="13" s="1"/>
  <c r="M2114" i="13"/>
  <c r="M2113" i="13" s="1"/>
  <c r="O2114" i="13"/>
  <c r="O2113" i="13" s="1"/>
  <c r="Q2114" i="13"/>
  <c r="Q2113" i="13" s="1"/>
  <c r="V2114" i="13"/>
  <c r="V2113" i="13" s="1"/>
  <c r="G2116" i="13"/>
  <c r="I2116" i="13"/>
  <c r="K2116" i="13"/>
  <c r="M2116" i="13"/>
  <c r="O2116" i="13"/>
  <c r="Q2116" i="13"/>
  <c r="V2116" i="13"/>
  <c r="G2117" i="13"/>
  <c r="M2117" i="13" s="1"/>
  <c r="I2117" i="13"/>
  <c r="K2117" i="13"/>
  <c r="O2117" i="13"/>
  <c r="Q2117" i="13"/>
  <c r="V2117" i="13"/>
  <c r="G2118" i="13"/>
  <c r="I2118" i="13"/>
  <c r="K2118" i="13"/>
  <c r="M2118" i="13"/>
  <c r="O2118" i="13"/>
  <c r="Q2118" i="13"/>
  <c r="V2118" i="13"/>
  <c r="G2119" i="13"/>
  <c r="I2119" i="13"/>
  <c r="K2119" i="13"/>
  <c r="M2119" i="13"/>
  <c r="O2119" i="13"/>
  <c r="Q2119" i="13"/>
  <c r="V2119" i="13"/>
  <c r="G2120" i="13"/>
  <c r="M2120" i="13" s="1"/>
  <c r="I2120" i="13"/>
  <c r="K2120" i="13"/>
  <c r="O2120" i="13"/>
  <c r="Q2120" i="13"/>
  <c r="V2120" i="13"/>
  <c r="G2121" i="13"/>
  <c r="I2121" i="13"/>
  <c r="K2121" i="13"/>
  <c r="O2121" i="13"/>
  <c r="Q2121" i="13"/>
  <c r="V2121" i="13"/>
  <c r="G2122" i="13"/>
  <c r="M2122" i="13" s="1"/>
  <c r="I2122" i="13"/>
  <c r="K2122" i="13"/>
  <c r="O2122" i="13"/>
  <c r="Q2122" i="13"/>
  <c r="V2122" i="13"/>
  <c r="G2125" i="13"/>
  <c r="M2125" i="13" s="1"/>
  <c r="I2125" i="13"/>
  <c r="K2125" i="13"/>
  <c r="O2125" i="13"/>
  <c r="Q2125" i="13"/>
  <c r="V2125" i="13"/>
  <c r="G2129" i="13"/>
  <c r="I2129" i="13"/>
  <c r="K2129" i="13"/>
  <c r="M2129" i="13"/>
  <c r="O2129" i="13"/>
  <c r="Q2129" i="13"/>
  <c r="V2129" i="13"/>
  <c r="G2133" i="13"/>
  <c r="M2133" i="13" s="1"/>
  <c r="I2133" i="13"/>
  <c r="K2133" i="13"/>
  <c r="O2133" i="13"/>
  <c r="Q2133" i="13"/>
  <c r="V2133" i="13"/>
  <c r="G2137" i="13"/>
  <c r="I2137" i="13"/>
  <c r="K2137" i="13"/>
  <c r="M2137" i="13"/>
  <c r="O2137" i="13"/>
  <c r="Q2137" i="13"/>
  <c r="V2137" i="13"/>
  <c r="G2139" i="13"/>
  <c r="M2139" i="13" s="1"/>
  <c r="I2139" i="13"/>
  <c r="K2139" i="13"/>
  <c r="O2139" i="13"/>
  <c r="Q2139" i="13"/>
  <c r="V2139" i="13"/>
  <c r="G2142" i="13"/>
  <c r="I2142" i="13"/>
  <c r="K2142" i="13"/>
  <c r="M2142" i="13"/>
  <c r="O2142" i="13"/>
  <c r="Q2142" i="13"/>
  <c r="V2142" i="13"/>
  <c r="G2146" i="13"/>
  <c r="G2145" i="13" s="1"/>
  <c r="I2146" i="13"/>
  <c r="I2145" i="13" s="1"/>
  <c r="K2146" i="13"/>
  <c r="K2145" i="13" s="1"/>
  <c r="M2146" i="13"/>
  <c r="M2145" i="13" s="1"/>
  <c r="O2146" i="13"/>
  <c r="O2145" i="13" s="1"/>
  <c r="Q2146" i="13"/>
  <c r="Q2145" i="13" s="1"/>
  <c r="V2146" i="13"/>
  <c r="V2145" i="13" s="1"/>
  <c r="G2149" i="13"/>
  <c r="I2149" i="13"/>
  <c r="K2149" i="13"/>
  <c r="M2149" i="13"/>
  <c r="O2149" i="13"/>
  <c r="Q2149" i="13"/>
  <c r="V2149" i="13"/>
  <c r="G2151" i="13"/>
  <c r="I2151" i="13"/>
  <c r="K2151" i="13"/>
  <c r="O2151" i="13"/>
  <c r="Q2151" i="13"/>
  <c r="V2151" i="13"/>
  <c r="G2153" i="13"/>
  <c r="I2153" i="13"/>
  <c r="K2153" i="13"/>
  <c r="M2153" i="13"/>
  <c r="O2153" i="13"/>
  <c r="Q2153" i="13"/>
  <c r="V2153" i="13"/>
  <c r="G2155" i="13"/>
  <c r="M2155" i="13" s="1"/>
  <c r="I2155" i="13"/>
  <c r="K2155" i="13"/>
  <c r="O2155" i="13"/>
  <c r="Q2155" i="13"/>
  <c r="V2155" i="13"/>
  <c r="G2157" i="13"/>
  <c r="I2157" i="13"/>
  <c r="K2157" i="13"/>
  <c r="M2157" i="13"/>
  <c r="O2157" i="13"/>
  <c r="Q2157" i="13"/>
  <c r="V2157" i="13"/>
  <c r="G2158" i="13"/>
  <c r="M2158" i="13" s="1"/>
  <c r="I2158" i="13"/>
  <c r="K2158" i="13"/>
  <c r="O2158" i="13"/>
  <c r="Q2158" i="13"/>
  <c r="V2158" i="13"/>
  <c r="G2159" i="13"/>
  <c r="I2159" i="13"/>
  <c r="K2159" i="13"/>
  <c r="M2159" i="13"/>
  <c r="O2159" i="13"/>
  <c r="Q2159" i="13"/>
  <c r="V2159" i="13"/>
  <c r="G2161" i="13"/>
  <c r="I2161" i="13"/>
  <c r="I2160" i="13" s="1"/>
  <c r="K2161" i="13"/>
  <c r="K2160" i="13" s="1"/>
  <c r="O2161" i="13"/>
  <c r="O2160" i="13" s="1"/>
  <c r="Q2161" i="13"/>
  <c r="Q2160" i="13" s="1"/>
  <c r="V2161" i="13"/>
  <c r="V2160" i="13" s="1"/>
  <c r="G2163" i="13"/>
  <c r="I2163" i="13"/>
  <c r="K2163" i="13"/>
  <c r="M2163" i="13"/>
  <c r="O2163" i="13"/>
  <c r="Q2163" i="13"/>
  <c r="V2163" i="13"/>
  <c r="G2164" i="13"/>
  <c r="M2164" i="13" s="1"/>
  <c r="I2164" i="13"/>
  <c r="K2164" i="13"/>
  <c r="O2164" i="13"/>
  <c r="Q2164" i="13"/>
  <c r="V2164" i="13"/>
  <c r="G2165" i="13"/>
  <c r="I2165" i="13"/>
  <c r="K2165" i="13"/>
  <c r="M2165" i="13"/>
  <c r="O2165" i="13"/>
  <c r="Q2165" i="13"/>
  <c r="V2165" i="13"/>
  <c r="G2166" i="13"/>
  <c r="M2166" i="13" s="1"/>
  <c r="I2166" i="13"/>
  <c r="K2166" i="13"/>
  <c r="O2166" i="13"/>
  <c r="Q2166" i="13"/>
  <c r="V2166" i="13"/>
  <c r="G2167" i="13"/>
  <c r="I2167" i="13"/>
  <c r="K2167" i="13"/>
  <c r="M2167" i="13"/>
  <c r="O2167" i="13"/>
  <c r="Q2167" i="13"/>
  <c r="V2167" i="13"/>
  <c r="G2168" i="13"/>
  <c r="I2168" i="13"/>
  <c r="K2168" i="13"/>
  <c r="O2168" i="13"/>
  <c r="Q2168" i="13"/>
  <c r="V2168" i="13"/>
  <c r="G2171" i="13"/>
  <c r="I2171" i="13"/>
  <c r="K2171" i="13"/>
  <c r="M2171" i="13"/>
  <c r="O2171" i="13"/>
  <c r="Q2171" i="13"/>
  <c r="V2171" i="13"/>
  <c r="G2174" i="13"/>
  <c r="M2174" i="13" s="1"/>
  <c r="I2174" i="13"/>
  <c r="K2174" i="13"/>
  <c r="O2174" i="13"/>
  <c r="Q2174" i="13"/>
  <c r="V2174" i="13"/>
  <c r="G2177" i="13"/>
  <c r="I2177" i="13"/>
  <c r="I2176" i="13" s="1"/>
  <c r="K2177" i="13"/>
  <c r="K2176" i="13" s="1"/>
  <c r="O2177" i="13"/>
  <c r="O2176" i="13" s="1"/>
  <c r="Q2177" i="13"/>
  <c r="Q2176" i="13" s="1"/>
  <c r="V2177" i="13"/>
  <c r="V2176" i="13" s="1"/>
  <c r="G2180" i="13"/>
  <c r="I2180" i="13"/>
  <c r="K2180" i="13"/>
  <c r="O2180" i="13"/>
  <c r="Q2180" i="13"/>
  <c r="V2180" i="13"/>
  <c r="G2182" i="13"/>
  <c r="I2182" i="13"/>
  <c r="K2182" i="13"/>
  <c r="M2182" i="13"/>
  <c r="O2182" i="13"/>
  <c r="Q2182" i="13"/>
  <c r="V2182" i="13"/>
  <c r="G2186" i="13"/>
  <c r="G2185" i="13" s="1"/>
  <c r="I2186" i="13"/>
  <c r="I2185" i="13" s="1"/>
  <c r="K2186" i="13"/>
  <c r="K2185" i="13" s="1"/>
  <c r="M2186" i="13"/>
  <c r="M2185" i="13" s="1"/>
  <c r="O2186" i="13"/>
  <c r="O2185" i="13" s="1"/>
  <c r="Q2186" i="13"/>
  <c r="Q2185" i="13" s="1"/>
  <c r="V2186" i="13"/>
  <c r="V2185" i="13" s="1"/>
  <c r="G2188" i="13"/>
  <c r="G2187" i="13" s="1"/>
  <c r="I2188" i="13"/>
  <c r="I2187" i="13" s="1"/>
  <c r="K2188" i="13"/>
  <c r="K2187" i="13" s="1"/>
  <c r="M2188" i="13"/>
  <c r="M2187" i="13" s="1"/>
  <c r="O2188" i="13"/>
  <c r="O2187" i="13" s="1"/>
  <c r="Q2188" i="13"/>
  <c r="Q2187" i="13" s="1"/>
  <c r="V2188" i="13"/>
  <c r="V2187" i="13" s="1"/>
  <c r="G2190" i="13"/>
  <c r="I2190" i="13"/>
  <c r="K2190" i="13"/>
  <c r="M2190" i="13"/>
  <c r="O2190" i="13"/>
  <c r="Q2190" i="13"/>
  <c r="V2190" i="13"/>
  <c r="G2191" i="13"/>
  <c r="I2191" i="13"/>
  <c r="K2191" i="13"/>
  <c r="M2191" i="13"/>
  <c r="O2191" i="13"/>
  <c r="Q2191" i="13"/>
  <c r="V2191" i="13"/>
  <c r="G2192" i="13"/>
  <c r="I2192" i="13"/>
  <c r="K2192" i="13"/>
  <c r="M2192" i="13"/>
  <c r="O2192" i="13"/>
  <c r="Q2192" i="13"/>
  <c r="V2192" i="13"/>
  <c r="G2193" i="13"/>
  <c r="I2193" i="13"/>
  <c r="K2193" i="13"/>
  <c r="M2193" i="13"/>
  <c r="O2193" i="13"/>
  <c r="Q2193" i="13"/>
  <c r="V2193" i="13"/>
  <c r="G2194" i="13"/>
  <c r="M2194" i="13" s="1"/>
  <c r="I2194" i="13"/>
  <c r="K2194" i="13"/>
  <c r="O2194" i="13"/>
  <c r="Q2194" i="13"/>
  <c r="V2194" i="13"/>
  <c r="G2195" i="13"/>
  <c r="I2195" i="13"/>
  <c r="K2195" i="13"/>
  <c r="M2195" i="13"/>
  <c r="O2195" i="13"/>
  <c r="Q2195" i="13"/>
  <c r="V2195" i="13"/>
  <c r="G2196" i="13"/>
  <c r="M2196" i="13" s="1"/>
  <c r="I2196" i="13"/>
  <c r="K2196" i="13"/>
  <c r="O2196" i="13"/>
  <c r="Q2196" i="13"/>
  <c r="V2196" i="13"/>
  <c r="G2197" i="13"/>
  <c r="I2197" i="13"/>
  <c r="K2197" i="13"/>
  <c r="M2197" i="13"/>
  <c r="O2197" i="13"/>
  <c r="Q2197" i="13"/>
  <c r="V2197" i="13"/>
  <c r="G2198" i="13"/>
  <c r="M2198" i="13" s="1"/>
  <c r="I2198" i="13"/>
  <c r="K2198" i="13"/>
  <c r="O2198" i="13"/>
  <c r="Q2198" i="13"/>
  <c r="V2198" i="13"/>
  <c r="G2199" i="13"/>
  <c r="I2199" i="13"/>
  <c r="K2199" i="13"/>
  <c r="M2199" i="13"/>
  <c r="O2199" i="13"/>
  <c r="Q2199" i="13"/>
  <c r="V2199" i="13"/>
  <c r="G2201" i="13"/>
  <c r="I2201" i="13"/>
  <c r="K2201" i="13"/>
  <c r="M2201" i="13"/>
  <c r="O2201" i="13"/>
  <c r="Q2201" i="13"/>
  <c r="V2201" i="13"/>
  <c r="G2203" i="13"/>
  <c r="I2203" i="13"/>
  <c r="K2203" i="13"/>
  <c r="M2203" i="13"/>
  <c r="O2203" i="13"/>
  <c r="Q2203" i="13"/>
  <c r="V2203" i="13"/>
  <c r="G2204" i="13"/>
  <c r="I2204" i="13"/>
  <c r="K2204" i="13"/>
  <c r="M2204" i="13"/>
  <c r="O2204" i="13"/>
  <c r="Q2204" i="13"/>
  <c r="V2204" i="13"/>
  <c r="G2205" i="13"/>
  <c r="I2205" i="13"/>
  <c r="K2205" i="13"/>
  <c r="M2205" i="13"/>
  <c r="O2205" i="13"/>
  <c r="Q2205" i="13"/>
  <c r="V2205" i="13"/>
  <c r="G2206" i="13"/>
  <c r="I2206" i="13"/>
  <c r="K2206" i="13"/>
  <c r="M2206" i="13"/>
  <c r="O2206" i="13"/>
  <c r="Q2206" i="13"/>
  <c r="V2206" i="13"/>
  <c r="G2207" i="13"/>
  <c r="M2207" i="13" s="1"/>
  <c r="I2207" i="13"/>
  <c r="K2207" i="13"/>
  <c r="O2207" i="13"/>
  <c r="Q2207" i="13"/>
  <c r="V2207" i="13"/>
  <c r="G2208" i="13"/>
  <c r="I2208" i="13"/>
  <c r="K2208" i="13"/>
  <c r="M2208" i="13"/>
  <c r="O2208" i="13"/>
  <c r="Q2208" i="13"/>
  <c r="V2208" i="13"/>
  <c r="G2209" i="13"/>
  <c r="M2209" i="13" s="1"/>
  <c r="I2209" i="13"/>
  <c r="K2209" i="13"/>
  <c r="O2209" i="13"/>
  <c r="Q2209" i="13"/>
  <c r="V2209" i="13"/>
  <c r="G2210" i="13"/>
  <c r="I2210" i="13"/>
  <c r="K2210" i="13"/>
  <c r="M2210" i="13"/>
  <c r="O2210" i="13"/>
  <c r="Q2210" i="13"/>
  <c r="V2210" i="13"/>
  <c r="G2211" i="13"/>
  <c r="M2211" i="13" s="1"/>
  <c r="I2211" i="13"/>
  <c r="K2211" i="13"/>
  <c r="O2211" i="13"/>
  <c r="Q2211" i="13"/>
  <c r="V2211" i="13"/>
  <c r="G2212" i="13"/>
  <c r="I2212" i="13"/>
  <c r="K2212" i="13"/>
  <c r="M2212" i="13"/>
  <c r="O2212" i="13"/>
  <c r="Q2212" i="13"/>
  <c r="V2212" i="13"/>
  <c r="G2214" i="13"/>
  <c r="I2214" i="13"/>
  <c r="K2214" i="13"/>
  <c r="M2214" i="13"/>
  <c r="O2214" i="13"/>
  <c r="Q2214" i="13"/>
  <c r="V2214" i="13"/>
  <c r="G2216" i="13"/>
  <c r="I2216" i="13"/>
  <c r="K2216" i="13"/>
  <c r="M2216" i="13"/>
  <c r="O2216" i="13"/>
  <c r="Q2216" i="13"/>
  <c r="V2216" i="13"/>
  <c r="G2217" i="13"/>
  <c r="I2217" i="13"/>
  <c r="K2217" i="13"/>
  <c r="M2217" i="13"/>
  <c r="O2217" i="13"/>
  <c r="Q2217" i="13"/>
  <c r="V2217" i="13"/>
  <c r="G2218" i="13"/>
  <c r="I2218" i="13"/>
  <c r="K2218" i="13"/>
  <c r="M2218" i="13"/>
  <c r="O2218" i="13"/>
  <c r="Q2218" i="13"/>
  <c r="V2218" i="13"/>
  <c r="G2219" i="13"/>
  <c r="I2219" i="13"/>
  <c r="K2219" i="13"/>
  <c r="M2219" i="13"/>
  <c r="O2219" i="13"/>
  <c r="Q2219" i="13"/>
  <c r="V2219" i="13"/>
  <c r="G2220" i="13"/>
  <c r="M2220" i="13" s="1"/>
  <c r="I2220" i="13"/>
  <c r="K2220" i="13"/>
  <c r="O2220" i="13"/>
  <c r="Q2220" i="13"/>
  <c r="V2220" i="13"/>
  <c r="G2221" i="13"/>
  <c r="I2221" i="13"/>
  <c r="K2221" i="13"/>
  <c r="M2221" i="13"/>
  <c r="O2221" i="13"/>
  <c r="Q2221" i="13"/>
  <c r="V2221" i="13"/>
  <c r="G2222" i="13"/>
  <c r="I2222" i="13"/>
  <c r="K2222" i="13"/>
  <c r="O2222" i="13"/>
  <c r="Q2222" i="13"/>
  <c r="V2222" i="13"/>
  <c r="G2223" i="13"/>
  <c r="I2223" i="13"/>
  <c r="K2223" i="13"/>
  <c r="M2223" i="13"/>
  <c r="O2223" i="13"/>
  <c r="Q2223" i="13"/>
  <c r="V2223" i="13"/>
  <c r="G2224" i="13"/>
  <c r="I2224" i="13"/>
  <c r="K2224" i="13"/>
  <c r="M2224" i="13"/>
  <c r="O2224" i="13"/>
  <c r="Q2224" i="13"/>
  <c r="V2224" i="13"/>
  <c r="G2225" i="13"/>
  <c r="I2225" i="13"/>
  <c r="K2225" i="13"/>
  <c r="M2225" i="13"/>
  <c r="O2225" i="13"/>
  <c r="Q2225" i="13"/>
  <c r="V2225" i="13"/>
  <c r="G2227" i="13"/>
  <c r="I2227" i="13"/>
  <c r="K2227" i="13"/>
  <c r="M2227" i="13"/>
  <c r="O2227" i="13"/>
  <c r="Q2227" i="13"/>
  <c r="V2227" i="13"/>
  <c r="AE2229" i="13"/>
  <c r="F45" i="1" s="1"/>
  <c r="AF2229" i="13"/>
  <c r="G45" i="1" s="1"/>
  <c r="BA20" i="12"/>
  <c r="G9" i="12"/>
  <c r="I9" i="12"/>
  <c r="K9" i="12"/>
  <c r="M9" i="12"/>
  <c r="O9" i="12"/>
  <c r="Q9" i="12"/>
  <c r="V9" i="12"/>
  <c r="G11" i="12"/>
  <c r="I11" i="12"/>
  <c r="K11" i="12"/>
  <c r="M11" i="12"/>
  <c r="O11" i="12"/>
  <c r="Q11" i="12"/>
  <c r="V11" i="12"/>
  <c r="G13" i="12"/>
  <c r="M13" i="12" s="1"/>
  <c r="I13" i="12"/>
  <c r="K13" i="12"/>
  <c r="O13" i="12"/>
  <c r="Q13" i="12"/>
  <c r="V13" i="12"/>
  <c r="G14" i="12"/>
  <c r="I14" i="12"/>
  <c r="K14" i="12"/>
  <c r="M14" i="12"/>
  <c r="O14" i="12"/>
  <c r="Q14" i="12"/>
  <c r="V14" i="12"/>
  <c r="G15" i="12"/>
  <c r="I15" i="12"/>
  <c r="K15" i="12"/>
  <c r="M15" i="12"/>
  <c r="O15" i="12"/>
  <c r="Q15" i="12"/>
  <c r="V15" i="12"/>
  <c r="G17" i="12"/>
  <c r="I17" i="12"/>
  <c r="K17" i="12"/>
  <c r="M17" i="12"/>
  <c r="O17" i="12"/>
  <c r="Q17" i="12"/>
  <c r="V17" i="12"/>
  <c r="G19" i="12"/>
  <c r="M19" i="12" s="1"/>
  <c r="I19" i="12"/>
  <c r="K19" i="12"/>
  <c r="O19" i="12"/>
  <c r="Q19" i="12"/>
  <c r="V19" i="12"/>
  <c r="G21" i="12"/>
  <c r="I21" i="12"/>
  <c r="K21" i="12"/>
  <c r="M21" i="12"/>
  <c r="O21" i="12"/>
  <c r="Q21" i="12"/>
  <c r="V21" i="12"/>
  <c r="G22" i="12"/>
  <c r="M22" i="12" s="1"/>
  <c r="I22" i="12"/>
  <c r="K22" i="12"/>
  <c r="O22" i="12"/>
  <c r="Q22" i="12"/>
  <c r="V22" i="12"/>
  <c r="G27" i="12"/>
  <c r="I27" i="12"/>
  <c r="K27" i="12"/>
  <c r="M27" i="12"/>
  <c r="O27" i="12"/>
  <c r="Q27" i="12"/>
  <c r="V27" i="12"/>
  <c r="AE30" i="12"/>
  <c r="I18" i="1"/>
  <c r="AZ62" i="1"/>
  <c r="AZ58" i="1"/>
  <c r="AZ54" i="1"/>
  <c r="H48" i="1"/>
  <c r="I48" i="1" s="1"/>
  <c r="H45" i="1"/>
  <c r="I45" i="1" s="1"/>
  <c r="H42" i="1"/>
  <c r="J28" i="1"/>
  <c r="J26" i="1"/>
  <c r="G38" i="1"/>
  <c r="F38" i="1"/>
  <c r="J23" i="1"/>
  <c r="J24" i="1"/>
  <c r="J25" i="1"/>
  <c r="J27" i="1"/>
  <c r="E24" i="1"/>
  <c r="E26" i="1"/>
  <c r="F41" i="1" l="1"/>
  <c r="F40" i="1"/>
  <c r="F39" i="1"/>
  <c r="V18" i="12"/>
  <c r="Q18" i="12"/>
  <c r="O18" i="12"/>
  <c r="K18" i="12"/>
  <c r="I18" i="12"/>
  <c r="V8" i="12"/>
  <c r="Q8" i="12"/>
  <c r="O8" i="12"/>
  <c r="M8" i="12"/>
  <c r="K8" i="12"/>
  <c r="I8" i="12"/>
  <c r="G8" i="12"/>
  <c r="G2215" i="13"/>
  <c r="I126" i="1" s="1"/>
  <c r="V2215" i="13"/>
  <c r="Q2215" i="13"/>
  <c r="O2215" i="13"/>
  <c r="K2215" i="13"/>
  <c r="I2215" i="13"/>
  <c r="V2202" i="13"/>
  <c r="Q2202" i="13"/>
  <c r="O2202" i="13"/>
  <c r="K2202" i="13"/>
  <c r="I2202" i="13"/>
  <c r="V2189" i="13"/>
  <c r="Q2189" i="13"/>
  <c r="O2189" i="13"/>
  <c r="M2189" i="13"/>
  <c r="K2189" i="13"/>
  <c r="I2189" i="13"/>
  <c r="V2179" i="13"/>
  <c r="O2179" i="13"/>
  <c r="K2179" i="13"/>
  <c r="I2179" i="13"/>
  <c r="G2179" i="13"/>
  <c r="M2177" i="13"/>
  <c r="M2176" i="13" s="1"/>
  <c r="G2176" i="13"/>
  <c r="V2162" i="13"/>
  <c r="I2162" i="13"/>
  <c r="M2161" i="13"/>
  <c r="M2160" i="13" s="1"/>
  <c r="G2160" i="13"/>
  <c r="G2148" i="13"/>
  <c r="V2148" i="13"/>
  <c r="O2148" i="13"/>
  <c r="I2148" i="13"/>
  <c r="V2115" i="13"/>
  <c r="K2115" i="13"/>
  <c r="V2109" i="13"/>
  <c r="Q2109" i="13"/>
  <c r="O2109" i="13"/>
  <c r="K2109" i="13"/>
  <c r="I2109" i="13"/>
  <c r="G2053" i="13"/>
  <c r="V2053" i="13"/>
  <c r="Q2053" i="13"/>
  <c r="V1994" i="13"/>
  <c r="O1994" i="13"/>
  <c r="K1994" i="13"/>
  <c r="I1994" i="13"/>
  <c r="V1935" i="13"/>
  <c r="O1935" i="13"/>
  <c r="V1911" i="13"/>
  <c r="Q1911" i="13"/>
  <c r="O1911" i="13"/>
  <c r="K1911" i="13"/>
  <c r="I1911" i="13"/>
  <c r="G1911" i="13"/>
  <c r="I118" i="1" s="1"/>
  <c r="V1873" i="13"/>
  <c r="Q1873" i="13"/>
  <c r="I1873" i="13"/>
  <c r="M1874" i="13"/>
  <c r="M1873" i="13" s="1"/>
  <c r="G1873" i="13"/>
  <c r="V1864" i="13"/>
  <c r="Q1864" i="13"/>
  <c r="O1864" i="13"/>
  <c r="K1864" i="13"/>
  <c r="I1864" i="13"/>
  <c r="K1797" i="13"/>
  <c r="V1685" i="13"/>
  <c r="O1633" i="13"/>
  <c r="K1633" i="13"/>
  <c r="V1633" i="13"/>
  <c r="V1619" i="13"/>
  <c r="Q1619" i="13"/>
  <c r="O1619" i="13"/>
  <c r="K1619" i="13"/>
  <c r="I1619" i="13"/>
  <c r="M1620" i="13"/>
  <c r="G1619" i="13"/>
  <c r="Q1497" i="13"/>
  <c r="O1497" i="13"/>
  <c r="V1497" i="13"/>
  <c r="Q1372" i="13"/>
  <c r="O1372" i="13"/>
  <c r="O1128" i="13"/>
  <c r="Q1128" i="13"/>
  <c r="I1128" i="13"/>
  <c r="M1128" i="13"/>
  <c r="Q1098" i="13"/>
  <c r="K1098" i="13"/>
  <c r="I1098" i="13"/>
  <c r="V1098" i="13"/>
  <c r="O1098" i="13"/>
  <c r="M1098" i="13"/>
  <c r="V1068" i="13"/>
  <c r="O1068" i="13"/>
  <c r="I1068" i="13"/>
  <c r="V1043" i="13"/>
  <c r="K1043" i="13"/>
  <c r="Q1043" i="13"/>
  <c r="O1043" i="13"/>
  <c r="I1043" i="13"/>
  <c r="O1013" i="13"/>
  <c r="Q1013" i="13"/>
  <c r="K1013" i="13"/>
  <c r="I1013" i="13"/>
  <c r="V965" i="13"/>
  <c r="Q965" i="13"/>
  <c r="O965" i="13"/>
  <c r="G965" i="13"/>
  <c r="K843" i="13"/>
  <c r="O843" i="13"/>
  <c r="O721" i="13"/>
  <c r="I593" i="13"/>
  <c r="V593" i="13"/>
  <c r="Q477" i="13"/>
  <c r="Q456" i="13"/>
  <c r="K456" i="13"/>
  <c r="G456" i="13"/>
  <c r="V456" i="13"/>
  <c r="O456" i="13"/>
  <c r="I456" i="13"/>
  <c r="V449" i="13"/>
  <c r="Q449" i="13"/>
  <c r="O449" i="13"/>
  <c r="K449" i="13"/>
  <c r="I449" i="13"/>
  <c r="M450" i="13"/>
  <c r="G449" i="13"/>
  <c r="V362" i="13"/>
  <c r="O362" i="13"/>
  <c r="K362" i="13"/>
  <c r="V355" i="13"/>
  <c r="M355" i="13"/>
  <c r="K269" i="13"/>
  <c r="V269" i="13"/>
  <c r="O269" i="13"/>
  <c r="Q262" i="13"/>
  <c r="O262" i="13"/>
  <c r="K262" i="13"/>
  <c r="I262" i="13"/>
  <c r="M263" i="13"/>
  <c r="M262" i="13" s="1"/>
  <c r="G262" i="13"/>
  <c r="O169" i="13"/>
  <c r="V169" i="13"/>
  <c r="K169" i="13"/>
  <c r="V162" i="13"/>
  <c r="Q162" i="13"/>
  <c r="I162" i="13"/>
  <c r="V68" i="13"/>
  <c r="Q68" i="13"/>
  <c r="I68" i="13"/>
  <c r="O53" i="13"/>
  <c r="K53" i="13"/>
  <c r="I53" i="13"/>
  <c r="V53" i="13"/>
  <c r="K38" i="13"/>
  <c r="I38" i="13"/>
  <c r="V38" i="13"/>
  <c r="O38" i="13"/>
  <c r="V23" i="13"/>
  <c r="O23" i="13"/>
  <c r="K23" i="13"/>
  <c r="I8" i="13"/>
  <c r="V8" i="13"/>
  <c r="Q8" i="13"/>
  <c r="O8" i="13"/>
  <c r="K8" i="13"/>
  <c r="G8" i="13"/>
  <c r="G44" i="1"/>
  <c r="G43" i="1"/>
  <c r="F44" i="1"/>
  <c r="H44" i="1" s="1"/>
  <c r="I44" i="1" s="1"/>
  <c r="F43" i="1"/>
  <c r="H43" i="1" s="1"/>
  <c r="I43" i="1" s="1"/>
  <c r="Q1821" i="14"/>
  <c r="O1821" i="14"/>
  <c r="K1821" i="14"/>
  <c r="I1821" i="14"/>
  <c r="Q1811" i="14"/>
  <c r="V1811" i="14"/>
  <c r="O1811" i="14"/>
  <c r="K1811" i="14"/>
  <c r="I1811" i="14"/>
  <c r="M1811" i="14"/>
  <c r="O1777" i="14"/>
  <c r="V1777" i="14"/>
  <c r="Q1777" i="14"/>
  <c r="M1777" i="14"/>
  <c r="K1777" i="14"/>
  <c r="I1777" i="14"/>
  <c r="G1777" i="14"/>
  <c r="V1753" i="14"/>
  <c r="Q1753" i="14"/>
  <c r="O1753" i="14"/>
  <c r="K1753" i="14"/>
  <c r="I1753" i="14"/>
  <c r="V1720" i="14"/>
  <c r="K1720" i="14"/>
  <c r="Q1720" i="14"/>
  <c r="O1720" i="14"/>
  <c r="I1720" i="14"/>
  <c r="G1720" i="14"/>
  <c r="V1675" i="14"/>
  <c r="G1675" i="14"/>
  <c r="I153" i="1" s="1"/>
  <c r="Q1675" i="14"/>
  <c r="O1675" i="14"/>
  <c r="K1675" i="14"/>
  <c r="I1675" i="14"/>
  <c r="Q1667" i="14"/>
  <c r="V1667" i="14"/>
  <c r="O1667" i="14"/>
  <c r="K1667" i="14"/>
  <c r="I1667" i="14"/>
  <c r="V1651" i="14"/>
  <c r="Q1651" i="14"/>
  <c r="O1651" i="14"/>
  <c r="M1651" i="14"/>
  <c r="I1651" i="14"/>
  <c r="G1651" i="14"/>
  <c r="V1637" i="14"/>
  <c r="Q1637" i="14"/>
  <c r="O1637" i="14"/>
  <c r="K1637" i="14"/>
  <c r="I1637" i="14"/>
  <c r="G1637" i="14"/>
  <c r="G1590" i="14"/>
  <c r="V1590" i="14"/>
  <c r="Q1590" i="14"/>
  <c r="K1590" i="14"/>
  <c r="I1590" i="14"/>
  <c r="V1582" i="14"/>
  <c r="Q1582" i="14"/>
  <c r="O1582" i="14"/>
  <c r="K1582" i="14"/>
  <c r="I1582" i="14"/>
  <c r="G1582" i="14"/>
  <c r="G1563" i="14"/>
  <c r="I147" i="1" s="1"/>
  <c r="V1563" i="14"/>
  <c r="Q1563" i="14"/>
  <c r="M1563" i="14"/>
  <c r="K1563" i="14"/>
  <c r="I1563" i="14"/>
  <c r="V1551" i="14"/>
  <c r="Q1551" i="14"/>
  <c r="O1551" i="14"/>
  <c r="K1551" i="14"/>
  <c r="I1551" i="14"/>
  <c r="G1551" i="14"/>
  <c r="G1535" i="14"/>
  <c r="V1535" i="14"/>
  <c r="Q1535" i="14"/>
  <c r="K1535" i="14"/>
  <c r="I1535" i="14"/>
  <c r="O1508" i="14"/>
  <c r="G1508" i="14"/>
  <c r="V1508" i="14"/>
  <c r="Q1508" i="14"/>
  <c r="K1508" i="14"/>
  <c r="I1508" i="14"/>
  <c r="O1481" i="14"/>
  <c r="V1481" i="14"/>
  <c r="Q1481" i="14"/>
  <c r="K1481" i="14"/>
  <c r="I1481" i="14"/>
  <c r="G1481" i="14"/>
  <c r="V1469" i="14"/>
  <c r="Q1469" i="14"/>
  <c r="O1469" i="14"/>
  <c r="K1469" i="14"/>
  <c r="I1469" i="14"/>
  <c r="G1469" i="14"/>
  <c r="V1460" i="14"/>
  <c r="Q1460" i="14"/>
  <c r="O1460" i="14"/>
  <c r="K1460" i="14"/>
  <c r="I1460" i="14"/>
  <c r="M1460" i="14"/>
  <c r="Q1451" i="14"/>
  <c r="V1451" i="14"/>
  <c r="O1451" i="14"/>
  <c r="K1451" i="14"/>
  <c r="I1451" i="14"/>
  <c r="M1451" i="14"/>
  <c r="O1418" i="14"/>
  <c r="V1418" i="14"/>
  <c r="Q1418" i="14"/>
  <c r="K1418" i="14"/>
  <c r="I1418" i="14"/>
  <c r="G1418" i="14"/>
  <c r="Q1404" i="14"/>
  <c r="K1404" i="14"/>
  <c r="V1404" i="14"/>
  <c r="O1404" i="14"/>
  <c r="M1404" i="14"/>
  <c r="I1404" i="14"/>
  <c r="G1404" i="14"/>
  <c r="O1395" i="14"/>
  <c r="I1395" i="14"/>
  <c r="V1395" i="14"/>
  <c r="Q1395" i="14"/>
  <c r="K1395" i="14"/>
  <c r="K1358" i="14"/>
  <c r="V1358" i="14"/>
  <c r="Q1358" i="14"/>
  <c r="O1358" i="14"/>
  <c r="I1358" i="14"/>
  <c r="M1329" i="14"/>
  <c r="G1329" i="14"/>
  <c r="I135" i="1" s="1"/>
  <c r="Q1329" i="14"/>
  <c r="O1329" i="14"/>
  <c r="K1329" i="14"/>
  <c r="I1329" i="14"/>
  <c r="O1303" i="14"/>
  <c r="V1303" i="14"/>
  <c r="Q1303" i="14"/>
  <c r="K1303" i="14"/>
  <c r="I1303" i="14"/>
  <c r="G1303" i="14"/>
  <c r="V1285" i="14"/>
  <c r="Q1285" i="14"/>
  <c r="O1285" i="14"/>
  <c r="I1285" i="14"/>
  <c r="M1285" i="14"/>
  <c r="I1269" i="14"/>
  <c r="G1269" i="14"/>
  <c r="Q1269" i="14"/>
  <c r="O1269" i="14"/>
  <c r="K1269" i="14"/>
  <c r="Q1257" i="14"/>
  <c r="K1257" i="14"/>
  <c r="V1257" i="14"/>
  <c r="O1257" i="14"/>
  <c r="M1257" i="14"/>
  <c r="I1257" i="14"/>
  <c r="G1257" i="14"/>
  <c r="O1245" i="14"/>
  <c r="I1245" i="14"/>
  <c r="V1245" i="14"/>
  <c r="Q1245" i="14"/>
  <c r="K1245" i="14"/>
  <c r="M1233" i="14"/>
  <c r="V1233" i="14"/>
  <c r="Q1233" i="14"/>
  <c r="O1233" i="14"/>
  <c r="K1233" i="14"/>
  <c r="I1233" i="14"/>
  <c r="K1221" i="14"/>
  <c r="V1221" i="14"/>
  <c r="Q1221" i="14"/>
  <c r="O1221" i="14"/>
  <c r="I1221" i="14"/>
  <c r="M1221" i="14"/>
  <c r="I1209" i="14"/>
  <c r="O1209" i="14"/>
  <c r="V1209" i="14"/>
  <c r="Q1209" i="14"/>
  <c r="M1209" i="14"/>
  <c r="K1209" i="14"/>
  <c r="G1209" i="14"/>
  <c r="K1202" i="14"/>
  <c r="V1202" i="14"/>
  <c r="O1202" i="14"/>
  <c r="M1202" i="14"/>
  <c r="I1202" i="14"/>
  <c r="G1202" i="14"/>
  <c r="V1194" i="14"/>
  <c r="G1194" i="14"/>
  <c r="Q1194" i="14"/>
  <c r="O1194" i="14"/>
  <c r="K1194" i="14"/>
  <c r="I1194" i="14"/>
  <c r="O1186" i="14"/>
  <c r="V1186" i="14"/>
  <c r="Q1186" i="14"/>
  <c r="M1186" i="14"/>
  <c r="K1186" i="14"/>
  <c r="G1186" i="14"/>
  <c r="K1179" i="14"/>
  <c r="V1179" i="14"/>
  <c r="O1179" i="14"/>
  <c r="I1179" i="14"/>
  <c r="G1179" i="14"/>
  <c r="V1172" i="14"/>
  <c r="G1172" i="14"/>
  <c r="Q1172" i="14"/>
  <c r="O1172" i="14"/>
  <c r="K1172" i="14"/>
  <c r="I1172" i="14"/>
  <c r="O1139" i="14"/>
  <c r="I1139" i="14"/>
  <c r="V1139" i="14"/>
  <c r="Q1139" i="14"/>
  <c r="K1139" i="14"/>
  <c r="O962" i="14"/>
  <c r="I962" i="14"/>
  <c r="V962" i="14"/>
  <c r="Q962" i="14"/>
  <c r="K962" i="14"/>
  <c r="G962" i="14"/>
  <c r="O775" i="14"/>
  <c r="I775" i="14"/>
  <c r="V775" i="14"/>
  <c r="Q775" i="14"/>
  <c r="K775" i="14"/>
  <c r="G775" i="14"/>
  <c r="K636" i="14"/>
  <c r="V636" i="14"/>
  <c r="O636" i="14"/>
  <c r="G636" i="14"/>
  <c r="Q636" i="14"/>
  <c r="I636" i="14"/>
  <c r="Q474" i="14"/>
  <c r="O474" i="14"/>
  <c r="V474" i="14"/>
  <c r="K474" i="14"/>
  <c r="I474" i="14"/>
  <c r="G474" i="14"/>
  <c r="K444" i="14"/>
  <c r="V444" i="14"/>
  <c r="Q444" i="14"/>
  <c r="O444" i="14"/>
  <c r="I444" i="14"/>
  <c r="Q340" i="14"/>
  <c r="V340" i="14"/>
  <c r="O340" i="14"/>
  <c r="K340" i="14"/>
  <c r="I340" i="14"/>
  <c r="O218" i="14"/>
  <c r="Q218" i="14"/>
  <c r="K218" i="14"/>
  <c r="I218" i="14"/>
  <c r="G218" i="14"/>
  <c r="V218" i="14"/>
  <c r="K127" i="14"/>
  <c r="V127" i="14"/>
  <c r="Q127" i="14"/>
  <c r="O127" i="14"/>
  <c r="I127" i="14"/>
  <c r="V8" i="14"/>
  <c r="O8" i="14"/>
  <c r="K8" i="14"/>
  <c r="I8" i="14"/>
  <c r="Q8" i="14"/>
  <c r="V1030" i="15"/>
  <c r="Q1030" i="15"/>
  <c r="O1030" i="15"/>
  <c r="K1030" i="15"/>
  <c r="I1030" i="15"/>
  <c r="M1030" i="15"/>
  <c r="M1029" i="15"/>
  <c r="M1028" i="15" s="1"/>
  <c r="G1028" i="15"/>
  <c r="O1005" i="15"/>
  <c r="V1005" i="15"/>
  <c r="Q1005" i="15"/>
  <c r="K1005" i="15"/>
  <c r="I1005" i="15"/>
  <c r="O974" i="15"/>
  <c r="G974" i="15"/>
  <c r="V974" i="15"/>
  <c r="Q974" i="15"/>
  <c r="K974" i="15"/>
  <c r="I974" i="15"/>
  <c r="K940" i="15"/>
  <c r="I940" i="15"/>
  <c r="V940" i="15"/>
  <c r="Q940" i="15"/>
  <c r="O940" i="15"/>
  <c r="Q900" i="15"/>
  <c r="O900" i="15"/>
  <c r="G900" i="15"/>
  <c r="V900" i="15"/>
  <c r="K900" i="15"/>
  <c r="I900" i="15"/>
  <c r="O869" i="15"/>
  <c r="V869" i="15"/>
  <c r="Q869" i="15"/>
  <c r="K869" i="15"/>
  <c r="I869" i="15"/>
  <c r="V860" i="15"/>
  <c r="Q860" i="15"/>
  <c r="O860" i="15"/>
  <c r="K860" i="15"/>
  <c r="I860" i="15"/>
  <c r="G860" i="15"/>
  <c r="V849" i="15"/>
  <c r="Q849" i="15"/>
  <c r="O849" i="15"/>
  <c r="K849" i="15"/>
  <c r="I849" i="15"/>
  <c r="M850" i="15"/>
  <c r="G849" i="15"/>
  <c r="Q820" i="15"/>
  <c r="O820" i="15"/>
  <c r="V820" i="15"/>
  <c r="K820" i="15"/>
  <c r="I820" i="15"/>
  <c r="G820" i="15"/>
  <c r="I783" i="15"/>
  <c r="K783" i="15"/>
  <c r="V783" i="15"/>
  <c r="Q783" i="15"/>
  <c r="O783" i="15"/>
  <c r="Q747" i="15"/>
  <c r="V747" i="15"/>
  <c r="K747" i="15"/>
  <c r="G747" i="15"/>
  <c r="O747" i="15"/>
  <c r="I747" i="15"/>
  <c r="K734" i="15"/>
  <c r="V734" i="15"/>
  <c r="Q734" i="15"/>
  <c r="O734" i="15"/>
  <c r="I734" i="15"/>
  <c r="M734" i="15"/>
  <c r="V721" i="15"/>
  <c r="O721" i="15"/>
  <c r="Q721" i="15"/>
  <c r="K721" i="15"/>
  <c r="I721" i="15"/>
  <c r="G721" i="15"/>
  <c r="V675" i="15"/>
  <c r="I675" i="15"/>
  <c r="Q675" i="15"/>
  <c r="O675" i="15"/>
  <c r="K675" i="15"/>
  <c r="V615" i="15"/>
  <c r="Q615" i="15"/>
  <c r="O615" i="15"/>
  <c r="K615" i="15"/>
  <c r="I615" i="15"/>
  <c r="G615" i="15"/>
  <c r="V563" i="15"/>
  <c r="Q563" i="15"/>
  <c r="O563" i="15"/>
  <c r="K563" i="15"/>
  <c r="I563" i="15"/>
  <c r="G563" i="15"/>
  <c r="V550" i="15"/>
  <c r="Q550" i="15"/>
  <c r="K550" i="15"/>
  <c r="I550" i="15"/>
  <c r="G550" i="15"/>
  <c r="G537" i="15"/>
  <c r="V537" i="15"/>
  <c r="O537" i="15"/>
  <c r="K537" i="15"/>
  <c r="I537" i="15"/>
  <c r="V518" i="15"/>
  <c r="Q518" i="15"/>
  <c r="O518" i="15"/>
  <c r="K518" i="15"/>
  <c r="I518" i="15"/>
  <c r="M518" i="15"/>
  <c r="O502" i="15"/>
  <c r="V502" i="15"/>
  <c r="Q502" i="15"/>
  <c r="K502" i="15"/>
  <c r="I502" i="15"/>
  <c r="G502" i="15"/>
  <c r="O486" i="15"/>
  <c r="K486" i="15"/>
  <c r="I486" i="15"/>
  <c r="V486" i="15"/>
  <c r="Q486" i="15"/>
  <c r="V469" i="15"/>
  <c r="Q469" i="15"/>
  <c r="O469" i="15"/>
  <c r="K469" i="15"/>
  <c r="Q425" i="15"/>
  <c r="V425" i="15"/>
  <c r="O425" i="15"/>
  <c r="K425" i="15"/>
  <c r="I425" i="15"/>
  <c r="Q370" i="15"/>
  <c r="O370" i="15"/>
  <c r="I370" i="15"/>
  <c r="K370" i="15"/>
  <c r="G370" i="15"/>
  <c r="V370" i="15"/>
  <c r="O317" i="15"/>
  <c r="G317" i="15"/>
  <c r="I317" i="15"/>
  <c r="V317" i="15"/>
  <c r="Q317" i="15"/>
  <c r="K317" i="15"/>
  <c r="V256" i="15"/>
  <c r="I256" i="15"/>
  <c r="Q256" i="15"/>
  <c r="O256" i="15"/>
  <c r="K256" i="15"/>
  <c r="I247" i="15"/>
  <c r="G247" i="15"/>
  <c r="V247" i="15"/>
  <c r="Q247" i="15"/>
  <c r="K247" i="15"/>
  <c r="V240" i="15"/>
  <c r="Q240" i="15"/>
  <c r="O240" i="15"/>
  <c r="K240" i="15"/>
  <c r="I240" i="15"/>
  <c r="M241" i="15"/>
  <c r="G240" i="15"/>
  <c r="V214" i="15"/>
  <c r="K214" i="15"/>
  <c r="I214" i="15"/>
  <c r="Q214" i="15"/>
  <c r="O214" i="15"/>
  <c r="M214" i="15"/>
  <c r="V207" i="15"/>
  <c r="Q207" i="15"/>
  <c r="O207" i="15"/>
  <c r="K207" i="15"/>
  <c r="I207" i="15"/>
  <c r="V165" i="15"/>
  <c r="Q165" i="15"/>
  <c r="O165" i="15"/>
  <c r="K165" i="15"/>
  <c r="I165" i="15"/>
  <c r="G165" i="15"/>
  <c r="V158" i="15"/>
  <c r="Q158" i="15"/>
  <c r="O158" i="15"/>
  <c r="M158" i="15"/>
  <c r="V115" i="15"/>
  <c r="O115" i="15"/>
  <c r="K115" i="15"/>
  <c r="Q115" i="15"/>
  <c r="I115" i="15"/>
  <c r="V108" i="15"/>
  <c r="Q108" i="15"/>
  <c r="O108" i="15"/>
  <c r="M108" i="15"/>
  <c r="K108" i="15"/>
  <c r="I64" i="15"/>
  <c r="V64" i="15"/>
  <c r="Q64" i="15"/>
  <c r="O64" i="15"/>
  <c r="K64" i="15"/>
  <c r="K56" i="15"/>
  <c r="I56" i="15"/>
  <c r="V56" i="15"/>
  <c r="Q56" i="15"/>
  <c r="O56" i="15"/>
  <c r="O47" i="15"/>
  <c r="K47" i="15"/>
  <c r="V47" i="15"/>
  <c r="Q47" i="15"/>
  <c r="I47" i="15"/>
  <c r="V34" i="15"/>
  <c r="K34" i="15"/>
  <c r="I34" i="15"/>
  <c r="G34" i="15"/>
  <c r="Q34" i="15"/>
  <c r="O34" i="15"/>
  <c r="O21" i="15"/>
  <c r="I21" i="15"/>
  <c r="V21" i="15"/>
  <c r="Q21" i="15"/>
  <c r="K21" i="15"/>
  <c r="K8" i="15"/>
  <c r="I8" i="15"/>
  <c r="V8" i="15"/>
  <c r="Q8" i="15"/>
  <c r="O8" i="15"/>
  <c r="G8" i="15"/>
  <c r="F47" i="1"/>
  <c r="F46" i="1"/>
  <c r="V1608" i="16"/>
  <c r="Q1608" i="16"/>
  <c r="O1608" i="16"/>
  <c r="K1608" i="16"/>
  <c r="I1608" i="16"/>
  <c r="G1608" i="16"/>
  <c r="V1595" i="16"/>
  <c r="Q1595" i="16"/>
  <c r="O1595" i="16"/>
  <c r="K1595" i="16"/>
  <c r="I1595" i="16"/>
  <c r="G1595" i="16"/>
  <c r="V1533" i="16"/>
  <c r="Q1533" i="16"/>
  <c r="O1533" i="16"/>
  <c r="K1533" i="16"/>
  <c r="I1533" i="16"/>
  <c r="G1533" i="16"/>
  <c r="V1473" i="16"/>
  <c r="Q1473" i="16"/>
  <c r="O1473" i="16"/>
  <c r="K1473" i="16"/>
  <c r="I1473" i="16"/>
  <c r="M1473" i="16"/>
  <c r="V1432" i="16"/>
  <c r="Q1432" i="16"/>
  <c r="O1432" i="16"/>
  <c r="K1432" i="16"/>
  <c r="I1432" i="16"/>
  <c r="V1424" i="16"/>
  <c r="Q1424" i="16"/>
  <c r="O1424" i="16"/>
  <c r="K1424" i="16"/>
  <c r="I1424" i="16"/>
  <c r="G1424" i="16"/>
  <c r="V1416" i="16"/>
  <c r="Q1416" i="16"/>
  <c r="O1416" i="16"/>
  <c r="K1416" i="16"/>
  <c r="I1416" i="16"/>
  <c r="G1416" i="16"/>
  <c r="K1386" i="16"/>
  <c r="I1386" i="16"/>
  <c r="V1386" i="16"/>
  <c r="Q1386" i="16"/>
  <c r="O1386" i="16"/>
  <c r="K1372" i="16"/>
  <c r="V1372" i="16"/>
  <c r="Q1372" i="16"/>
  <c r="O1372" i="16"/>
  <c r="I1372" i="16"/>
  <c r="I1364" i="16"/>
  <c r="V1364" i="16"/>
  <c r="Q1364" i="16"/>
  <c r="O1364" i="16"/>
  <c r="M1364" i="16"/>
  <c r="K1364" i="16"/>
  <c r="G1364" i="16"/>
  <c r="G1352" i="16"/>
  <c r="V1352" i="16"/>
  <c r="Q1352" i="16"/>
  <c r="O1352" i="16"/>
  <c r="K1352" i="16"/>
  <c r="I1352" i="16"/>
  <c r="V1340" i="16"/>
  <c r="Q1340" i="16"/>
  <c r="O1340" i="16"/>
  <c r="M1340" i="16"/>
  <c r="K1340" i="16"/>
  <c r="I1340" i="16"/>
  <c r="G1340" i="16"/>
  <c r="V1328" i="16"/>
  <c r="Q1328" i="16"/>
  <c r="O1328" i="16"/>
  <c r="K1328" i="16"/>
  <c r="I1328" i="16"/>
  <c r="G1328" i="16"/>
  <c r="V1312" i="16"/>
  <c r="Q1312" i="16"/>
  <c r="O1312" i="16"/>
  <c r="K1312" i="16"/>
  <c r="I1312" i="16"/>
  <c r="I1296" i="16"/>
  <c r="G1296" i="16"/>
  <c r="V1296" i="16"/>
  <c r="Q1296" i="16"/>
  <c r="O1296" i="16"/>
  <c r="K1296" i="16"/>
  <c r="G1287" i="16"/>
  <c r="V1287" i="16"/>
  <c r="Q1287" i="16"/>
  <c r="O1287" i="16"/>
  <c r="M1287" i="16"/>
  <c r="K1287" i="16"/>
  <c r="I1287" i="16"/>
  <c r="V1278" i="16"/>
  <c r="Q1278" i="16"/>
  <c r="O1278" i="16"/>
  <c r="K1278" i="16"/>
  <c r="I1278" i="16"/>
  <c r="G1278" i="16"/>
  <c r="K1252" i="16"/>
  <c r="I1252" i="16"/>
  <c r="V1252" i="16"/>
  <c r="Q1252" i="16"/>
  <c r="O1252" i="16"/>
  <c r="I1243" i="16"/>
  <c r="G1243" i="16"/>
  <c r="V1243" i="16"/>
  <c r="Q1243" i="16"/>
  <c r="O1243" i="16"/>
  <c r="K1243" i="16"/>
  <c r="K1218" i="16"/>
  <c r="O1218" i="16"/>
  <c r="I1218" i="16"/>
  <c r="V1218" i="16"/>
  <c r="Q1218" i="16"/>
  <c r="M1219" i="16"/>
  <c r="G1218" i="16"/>
  <c r="Q1184" i="16"/>
  <c r="V1184" i="16"/>
  <c r="O1184" i="16"/>
  <c r="K1184" i="16"/>
  <c r="I1184" i="16"/>
  <c r="M1184" i="16"/>
  <c r="V1169" i="16"/>
  <c r="Q1169" i="16"/>
  <c r="O1169" i="16"/>
  <c r="K1169" i="16"/>
  <c r="I1169" i="16"/>
  <c r="I1146" i="16"/>
  <c r="V1146" i="16"/>
  <c r="Q1146" i="16"/>
  <c r="K1146" i="16"/>
  <c r="M1147" i="16"/>
  <c r="G1146" i="16"/>
  <c r="K1134" i="16"/>
  <c r="V1134" i="16"/>
  <c r="Q1134" i="16"/>
  <c r="O1134" i="16"/>
  <c r="I1134" i="16"/>
  <c r="M1134" i="16"/>
  <c r="K1122" i="16"/>
  <c r="I1122" i="16"/>
  <c r="V1122" i="16"/>
  <c r="Q1122" i="16"/>
  <c r="O1122" i="16"/>
  <c r="G1122" i="16"/>
  <c r="I1110" i="16"/>
  <c r="G1110" i="16"/>
  <c r="O1110" i="16"/>
  <c r="V1110" i="16"/>
  <c r="Q1110" i="16"/>
  <c r="K1110" i="16"/>
  <c r="G1098" i="16"/>
  <c r="V1098" i="16"/>
  <c r="Q1098" i="16"/>
  <c r="O1098" i="16"/>
  <c r="K1098" i="16"/>
  <c r="I1098" i="16"/>
  <c r="K1086" i="16"/>
  <c r="V1086" i="16"/>
  <c r="Q1086" i="16"/>
  <c r="I1086" i="16"/>
  <c r="G1086" i="16"/>
  <c r="V1079" i="16"/>
  <c r="Q1079" i="16"/>
  <c r="O1079" i="16"/>
  <c r="I1079" i="16"/>
  <c r="O1072" i="16"/>
  <c r="Q1072" i="16"/>
  <c r="M1072" i="16"/>
  <c r="K1072" i="16"/>
  <c r="I1072" i="16"/>
  <c r="G1072" i="16"/>
  <c r="V1063" i="16"/>
  <c r="Q1063" i="16"/>
  <c r="O1063" i="16"/>
  <c r="K1063" i="16"/>
  <c r="I1063" i="16"/>
  <c r="G1063" i="16"/>
  <c r="V1055" i="16"/>
  <c r="Q1055" i="16"/>
  <c r="O1055" i="16"/>
  <c r="I1055" i="16"/>
  <c r="O1048" i="16"/>
  <c r="I1048" i="16"/>
  <c r="Q1048" i="16"/>
  <c r="M1048" i="16"/>
  <c r="K1048" i="16"/>
  <c r="G1048" i="16"/>
  <c r="O1028" i="16"/>
  <c r="V1028" i="16"/>
  <c r="Q1028" i="16"/>
  <c r="K1028" i="16"/>
  <c r="I1028" i="16"/>
  <c r="G1028" i="16"/>
  <c r="O998" i="16"/>
  <c r="K998" i="16"/>
  <c r="G998" i="16"/>
  <c r="V998" i="16"/>
  <c r="Q998" i="16"/>
  <c r="G743" i="16"/>
  <c r="K743" i="16"/>
  <c r="O743" i="16"/>
  <c r="I743" i="16"/>
  <c r="V743" i="16"/>
  <c r="Q743" i="16"/>
  <c r="K523" i="16"/>
  <c r="I523" i="16"/>
  <c r="V523" i="16"/>
  <c r="Q523" i="16"/>
  <c r="O523" i="16"/>
  <c r="V360" i="16"/>
  <c r="O360" i="16"/>
  <c r="Q360" i="16"/>
  <c r="K360" i="16"/>
  <c r="I360" i="16"/>
  <c r="Q349" i="16"/>
  <c r="K349" i="16"/>
  <c r="V349" i="16"/>
  <c r="O349" i="16"/>
  <c r="I349" i="16"/>
  <c r="M349" i="16"/>
  <c r="I323" i="16"/>
  <c r="V323" i="16"/>
  <c r="Q323" i="16"/>
  <c r="O323" i="16"/>
  <c r="K323" i="16"/>
  <c r="G323" i="16"/>
  <c r="K206" i="16"/>
  <c r="I206" i="16"/>
  <c r="V206" i="16"/>
  <c r="Q206" i="16"/>
  <c r="O206" i="16"/>
  <c r="O98" i="16"/>
  <c r="Q98" i="16"/>
  <c r="K98" i="16"/>
  <c r="G98" i="16"/>
  <c r="V98" i="16"/>
  <c r="I98" i="16"/>
  <c r="V8" i="16"/>
  <c r="O8" i="16"/>
  <c r="Q8" i="16"/>
  <c r="K8" i="16"/>
  <c r="I8" i="16"/>
  <c r="M1122" i="16"/>
  <c r="M360" i="16"/>
  <c r="M1386" i="16"/>
  <c r="M1079" i="16"/>
  <c r="M1608" i="16"/>
  <c r="M1533" i="16"/>
  <c r="M1218" i="16"/>
  <c r="M1055" i="16"/>
  <c r="M1424" i="16"/>
  <c r="M1372" i="16"/>
  <c r="M1146" i="16"/>
  <c r="M206" i="16"/>
  <c r="M98" i="16"/>
  <c r="M523" i="16"/>
  <c r="M323" i="16"/>
  <c r="M8" i="16"/>
  <c r="M1252" i="16"/>
  <c r="M1312" i="16"/>
  <c r="AF1612" i="16"/>
  <c r="G1312" i="16"/>
  <c r="M1182" i="16"/>
  <c r="M1169" i="16" s="1"/>
  <c r="M1105" i="16"/>
  <c r="M1098" i="16" s="1"/>
  <c r="M1029" i="16"/>
  <c r="M1028" i="16" s="1"/>
  <c r="M1002" i="16"/>
  <c r="M998" i="16" s="1"/>
  <c r="M1596" i="16"/>
  <c r="M1595" i="16" s="1"/>
  <c r="M1471" i="16"/>
  <c r="M1432" i="16" s="1"/>
  <c r="M1417" i="16"/>
  <c r="M1416" i="16" s="1"/>
  <c r="M1359" i="16"/>
  <c r="M1352" i="16" s="1"/>
  <c r="M1329" i="16"/>
  <c r="M1328" i="16" s="1"/>
  <c r="M1303" i="16"/>
  <c r="M1296" i="16" s="1"/>
  <c r="M1279" i="16"/>
  <c r="M1278" i="16" s="1"/>
  <c r="M1248" i="16"/>
  <c r="M1243" i="16" s="1"/>
  <c r="M1117" i="16"/>
  <c r="M1110" i="16" s="1"/>
  <c r="M1087" i="16"/>
  <c r="M1086" i="16" s="1"/>
  <c r="M1064" i="16"/>
  <c r="M1063" i="16" s="1"/>
  <c r="M988" i="16"/>
  <c r="M743" i="16" s="1"/>
  <c r="G1386" i="16"/>
  <c r="G1252" i="16"/>
  <c r="G1372" i="16"/>
  <c r="G1134" i="16"/>
  <c r="G1079" i="16"/>
  <c r="G1055" i="16"/>
  <c r="G523" i="16"/>
  <c r="G206" i="16"/>
  <c r="G1184" i="16"/>
  <c r="G349" i="16"/>
  <c r="G1473" i="16"/>
  <c r="G360" i="16"/>
  <c r="G8" i="16"/>
  <c r="G1612" i="16" s="1"/>
  <c r="M1005" i="15"/>
  <c r="M860" i="15"/>
  <c r="M869" i="15"/>
  <c r="M783" i="15"/>
  <c r="M425" i="15"/>
  <c r="M21" i="15"/>
  <c r="M820" i="15"/>
  <c r="M550" i="15"/>
  <c r="M900" i="15"/>
  <c r="M240" i="15"/>
  <c r="M56" i="15"/>
  <c r="M370" i="15"/>
  <c r="M165" i="15"/>
  <c r="M747" i="15"/>
  <c r="M675" i="15"/>
  <c r="M256" i="15"/>
  <c r="M64" i="15"/>
  <c r="M47" i="15"/>
  <c r="M940" i="15"/>
  <c r="M469" i="15"/>
  <c r="M8" i="15"/>
  <c r="M849" i="15"/>
  <c r="M502" i="15"/>
  <c r="M486" i="15"/>
  <c r="M115" i="15"/>
  <c r="M722" i="15"/>
  <c r="M721" i="15" s="1"/>
  <c r="M616" i="15"/>
  <c r="M615" i="15" s="1"/>
  <c r="M564" i="15"/>
  <c r="M563" i="15" s="1"/>
  <c r="M543" i="15"/>
  <c r="M537" i="15" s="1"/>
  <c r="G425" i="15"/>
  <c r="G675" i="15"/>
  <c r="G256" i="15"/>
  <c r="G64" i="15"/>
  <c r="M36" i="15"/>
  <c r="M34" i="15" s="1"/>
  <c r="G783" i="15"/>
  <c r="G734" i="15"/>
  <c r="G940" i="15"/>
  <c r="G518" i="15"/>
  <c r="G469" i="15"/>
  <c r="G1005" i="15"/>
  <c r="G207" i="15"/>
  <c r="G21" i="15"/>
  <c r="M328" i="15"/>
  <c r="M317" i="15" s="1"/>
  <c r="M976" i="15"/>
  <c r="M974" i="15" s="1"/>
  <c r="G869" i="15"/>
  <c r="G486" i="15"/>
  <c r="G214" i="15"/>
  <c r="G158" i="15"/>
  <c r="G56" i="15"/>
  <c r="G1030" i="15"/>
  <c r="G115" i="15"/>
  <c r="G47" i="15"/>
  <c r="G1035" i="15"/>
  <c r="M1667" i="14"/>
  <c r="M962" i="14"/>
  <c r="M1481" i="14"/>
  <c r="M1418" i="14"/>
  <c r="M1358" i="14"/>
  <c r="M1269" i="14"/>
  <c r="M474" i="14"/>
  <c r="M444" i="14"/>
  <c r="M1395" i="14"/>
  <c r="M1179" i="14"/>
  <c r="M340" i="14"/>
  <c r="M218" i="14"/>
  <c r="M1245" i="14"/>
  <c r="M8" i="14"/>
  <c r="M775" i="14"/>
  <c r="M1720" i="14"/>
  <c r="M127" i="14"/>
  <c r="M1139" i="14"/>
  <c r="M1753" i="14"/>
  <c r="M1638" i="14"/>
  <c r="M1637" i="14" s="1"/>
  <c r="M1583" i="14"/>
  <c r="M1582" i="14" s="1"/>
  <c r="M1552" i="14"/>
  <c r="M1551" i="14" s="1"/>
  <c r="M1470" i="14"/>
  <c r="M1469" i="14" s="1"/>
  <c r="M1304" i="14"/>
  <c r="M1303" i="14" s="1"/>
  <c r="G340" i="14"/>
  <c r="I71" i="1" s="1"/>
  <c r="G1358" i="14"/>
  <c r="I136" i="1" s="1"/>
  <c r="G1285" i="14"/>
  <c r="I133" i="1" s="1"/>
  <c r="G1221" i="14"/>
  <c r="I128" i="1" s="1"/>
  <c r="G1233" i="14"/>
  <c r="I129" i="1" s="1"/>
  <c r="G444" i="14"/>
  <c r="I72" i="1" s="1"/>
  <c r="M1823" i="14"/>
  <c r="M1821" i="14" s="1"/>
  <c r="M1716" i="14"/>
  <c r="M1675" i="14" s="1"/>
  <c r="M1632" i="14"/>
  <c r="M1590" i="14" s="1"/>
  <c r="G1395" i="14"/>
  <c r="I137" i="1" s="1"/>
  <c r="G1245" i="14"/>
  <c r="I130" i="1" s="1"/>
  <c r="M1198" i="14"/>
  <c r="M1194" i="14" s="1"/>
  <c r="M1175" i="14"/>
  <c r="M1172" i="14" s="1"/>
  <c r="G1139" i="14"/>
  <c r="I82" i="1" s="1"/>
  <c r="M640" i="14"/>
  <c r="M636" i="14" s="1"/>
  <c r="G1753" i="14"/>
  <c r="I155" i="1" s="1"/>
  <c r="M1539" i="14"/>
  <c r="M1535" i="14" s="1"/>
  <c r="M1512" i="14"/>
  <c r="M1508" i="14" s="1"/>
  <c r="G8" i="14"/>
  <c r="G1811" i="14"/>
  <c r="I157" i="1" s="1"/>
  <c r="G1667" i="14"/>
  <c r="I152" i="1" s="1"/>
  <c r="G1451" i="14"/>
  <c r="I140" i="1" s="1"/>
  <c r="G1460" i="14"/>
  <c r="I141" i="1" s="1"/>
  <c r="G127" i="14"/>
  <c r="I69" i="1" s="1"/>
  <c r="M2202" i="13"/>
  <c r="M1148" i="13"/>
  <c r="M1147" i="13" s="1"/>
  <c r="G1147" i="13"/>
  <c r="I107" i="1" s="1"/>
  <c r="M731" i="13"/>
  <c r="G721" i="13"/>
  <c r="I99" i="1" s="1"/>
  <c r="I362" i="13"/>
  <c r="Q269" i="13"/>
  <c r="O68" i="13"/>
  <c r="M1644" i="13"/>
  <c r="G1633" i="13"/>
  <c r="I112" i="1" s="1"/>
  <c r="M1527" i="13"/>
  <c r="G1497" i="13"/>
  <c r="I110" i="1" s="1"/>
  <c r="V1245" i="13"/>
  <c r="M1013" i="13"/>
  <c r="Q362" i="13"/>
  <c r="G362" i="13"/>
  <c r="I94" i="1" s="1"/>
  <c r="V78" i="13"/>
  <c r="I78" i="13"/>
  <c r="G38" i="13"/>
  <c r="I75" i="1" s="1"/>
  <c r="Q2115" i="13"/>
  <c r="O1873" i="13"/>
  <c r="M1867" i="13"/>
  <c r="G1864" i="13"/>
  <c r="I116" i="1" s="1"/>
  <c r="V1797" i="13"/>
  <c r="K1747" i="13"/>
  <c r="Q1245" i="13"/>
  <c r="Q53" i="13"/>
  <c r="M26" i="13"/>
  <c r="M23" i="13" s="1"/>
  <c r="G23" i="13"/>
  <c r="I74" i="1" s="1"/>
  <c r="G2202" i="13"/>
  <c r="I125" i="1" s="1"/>
  <c r="M2168" i="13"/>
  <c r="G2162" i="13"/>
  <c r="K2162" i="13"/>
  <c r="O2115" i="13"/>
  <c r="K1873" i="13"/>
  <c r="Q1797" i="13"/>
  <c r="G1747" i="13"/>
  <c r="I114" i="1" s="1"/>
  <c r="M1767" i="13"/>
  <c r="M1747" i="13" s="1"/>
  <c r="V1747" i="13"/>
  <c r="I1747" i="13"/>
  <c r="V1372" i="13"/>
  <c r="O1245" i="13"/>
  <c r="Q593" i="13"/>
  <c r="I169" i="13"/>
  <c r="Q38" i="13"/>
  <c r="G2189" i="13"/>
  <c r="I124" i="1" s="1"/>
  <c r="Q2148" i="13"/>
  <c r="O1797" i="13"/>
  <c r="Q1633" i="13"/>
  <c r="I1497" i="13"/>
  <c r="K1245" i="13"/>
  <c r="V1147" i="13"/>
  <c r="K1147" i="13"/>
  <c r="M1044" i="13"/>
  <c r="M1043" i="13" s="1"/>
  <c r="G1043" i="13"/>
  <c r="I103" i="1" s="1"/>
  <c r="Q721" i="13"/>
  <c r="M612" i="13"/>
  <c r="G593" i="13"/>
  <c r="I98" i="1" s="1"/>
  <c r="K593" i="13"/>
  <c r="O593" i="13"/>
  <c r="K477" i="13"/>
  <c r="G169" i="13"/>
  <c r="I90" i="1" s="1"/>
  <c r="Q23" i="13"/>
  <c r="M2111" i="13"/>
  <c r="G2109" i="13"/>
  <c r="K2053" i="13"/>
  <c r="I2053" i="13"/>
  <c r="M2002" i="13"/>
  <c r="M1994" i="13" s="1"/>
  <c r="G1994" i="13"/>
  <c r="I120" i="1" s="1"/>
  <c r="M1941" i="13"/>
  <c r="M1935" i="13" s="1"/>
  <c r="G1935" i="13"/>
  <c r="I119" i="1" s="1"/>
  <c r="K1935" i="13"/>
  <c r="O1747" i="13"/>
  <c r="K1685" i="13"/>
  <c r="O1685" i="13"/>
  <c r="M1497" i="13"/>
  <c r="I1245" i="13"/>
  <c r="I1147" i="13"/>
  <c r="M1078" i="13"/>
  <c r="M1068" i="13" s="1"/>
  <c r="G1068" i="13"/>
  <c r="I104" i="1" s="1"/>
  <c r="M965" i="13"/>
  <c r="I477" i="13"/>
  <c r="Q169" i="13"/>
  <c r="K78" i="13"/>
  <c r="O78" i="13"/>
  <c r="I23" i="13"/>
  <c r="Q2179" i="13"/>
  <c r="I2115" i="13"/>
  <c r="I1935" i="13"/>
  <c r="M1864" i="13"/>
  <c r="M1696" i="13"/>
  <c r="M1685" i="13" s="1"/>
  <c r="G1685" i="13"/>
  <c r="I113" i="1" s="1"/>
  <c r="M1633" i="13"/>
  <c r="M1372" i="13"/>
  <c r="M1245" i="13"/>
  <c r="K965" i="13"/>
  <c r="K721" i="13"/>
  <c r="M477" i="13"/>
  <c r="M449" i="13"/>
  <c r="K2148" i="13"/>
  <c r="I1797" i="13"/>
  <c r="I1685" i="13"/>
  <c r="K1372" i="13"/>
  <c r="G1245" i="13"/>
  <c r="I108" i="1" s="1"/>
  <c r="K1128" i="13"/>
  <c r="I965" i="13"/>
  <c r="I721" i="13"/>
  <c r="M593" i="13"/>
  <c r="V477" i="13"/>
  <c r="K68" i="13"/>
  <c r="M53" i="13"/>
  <c r="Q1747" i="13"/>
  <c r="Q2162" i="13"/>
  <c r="M2222" i="13"/>
  <c r="M2215" i="13" s="1"/>
  <c r="M2180" i="13"/>
  <c r="M2179" i="13" s="1"/>
  <c r="O2053" i="13"/>
  <c r="I1633" i="13"/>
  <c r="M1619" i="13"/>
  <c r="I1372" i="13"/>
  <c r="Q1147" i="13"/>
  <c r="G1098" i="13"/>
  <c r="I105" i="1" s="1"/>
  <c r="Q1068" i="13"/>
  <c r="V1013" i="13"/>
  <c r="M847" i="13"/>
  <c r="M843" i="13" s="1"/>
  <c r="G843" i="13"/>
  <c r="I100" i="1" s="1"/>
  <c r="V721" i="13"/>
  <c r="M721" i="13"/>
  <c r="M456" i="13"/>
  <c r="M79" i="13"/>
  <c r="M78" i="13" s="1"/>
  <c r="G78" i="13"/>
  <c r="I88" i="1" s="1"/>
  <c r="M8" i="13"/>
  <c r="M2162" i="13"/>
  <c r="Q1935" i="13"/>
  <c r="M1911" i="13"/>
  <c r="K1497" i="13"/>
  <c r="O1147" i="13"/>
  <c r="I843" i="13"/>
  <c r="V843" i="13"/>
  <c r="O477" i="13"/>
  <c r="I269" i="13"/>
  <c r="Q78" i="13"/>
  <c r="M68" i="13"/>
  <c r="O2162" i="13"/>
  <c r="G2115" i="13"/>
  <c r="M2109" i="13"/>
  <c r="Q1994" i="13"/>
  <c r="M1812" i="13"/>
  <c r="M1797" i="13" s="1"/>
  <c r="G1797" i="13"/>
  <c r="I115" i="1" s="1"/>
  <c r="Q1685" i="13"/>
  <c r="V1128" i="13"/>
  <c r="K1068" i="13"/>
  <c r="Q843" i="13"/>
  <c r="M362" i="13"/>
  <c r="M273" i="13"/>
  <c r="M269" i="13" s="1"/>
  <c r="G269" i="13"/>
  <c r="I92" i="1" s="1"/>
  <c r="M2151" i="13"/>
  <c r="M2148" i="13" s="1"/>
  <c r="M2121" i="13"/>
  <c r="M2115" i="13" s="1"/>
  <c r="M170" i="13"/>
  <c r="M169" i="13" s="1"/>
  <c r="M41" i="13"/>
  <c r="M38" i="13" s="1"/>
  <c r="M166" i="13"/>
  <c r="M162" i="13" s="1"/>
  <c r="M2055" i="13"/>
  <c r="M2053" i="13" s="1"/>
  <c r="G1372" i="13"/>
  <c r="I109" i="1" s="1"/>
  <c r="G1013" i="13"/>
  <c r="I102" i="1" s="1"/>
  <c r="G355" i="13"/>
  <c r="I93" i="1" s="1"/>
  <c r="G53" i="13"/>
  <c r="I76" i="1" s="1"/>
  <c r="G1128" i="13"/>
  <c r="I106" i="1" s="1"/>
  <c r="G477" i="13"/>
  <c r="I97" i="1" s="1"/>
  <c r="G68" i="13"/>
  <c r="I77" i="1" s="1"/>
  <c r="M18" i="12"/>
  <c r="AF30" i="12"/>
  <c r="G18" i="12"/>
  <c r="I159" i="1" s="1"/>
  <c r="I20" i="1" s="1"/>
  <c r="G41" i="1" l="1"/>
  <c r="G40" i="1"/>
  <c r="G39" i="1"/>
  <c r="I122" i="1"/>
  <c r="I68" i="1"/>
  <c r="G1825" i="14"/>
  <c r="G47" i="1"/>
  <c r="G46" i="1"/>
  <c r="H46" i="1"/>
  <c r="I46" i="1" s="1"/>
  <c r="H47" i="1"/>
  <c r="I47" i="1" s="1"/>
  <c r="G1038" i="15"/>
  <c r="I123" i="1"/>
  <c r="I70" i="1"/>
  <c r="I78" i="1"/>
  <c r="I79" i="1"/>
  <c r="I80" i="1"/>
  <c r="I81" i="1"/>
  <c r="I83" i="1"/>
  <c r="I84" i="1"/>
  <c r="I85" i="1"/>
  <c r="I86" i="1"/>
  <c r="I87" i="1"/>
  <c r="I127" i="1"/>
  <c r="I131" i="1"/>
  <c r="I132" i="1"/>
  <c r="I134" i="1"/>
  <c r="I138" i="1"/>
  <c r="I139" i="1"/>
  <c r="I142" i="1"/>
  <c r="I143" i="1"/>
  <c r="I144" i="1"/>
  <c r="I145" i="1"/>
  <c r="I146" i="1"/>
  <c r="I148" i="1"/>
  <c r="I149" i="1"/>
  <c r="I150" i="1"/>
  <c r="I151" i="1"/>
  <c r="I154" i="1"/>
  <c r="I156" i="1"/>
  <c r="I73" i="1"/>
  <c r="G2229" i="13"/>
  <c r="I91" i="1"/>
  <c r="I95" i="1"/>
  <c r="I96" i="1"/>
  <c r="I101" i="1"/>
  <c r="I111" i="1"/>
  <c r="I117" i="1"/>
  <c r="I121" i="1"/>
  <c r="I158" i="1"/>
  <c r="I19" i="1" s="1"/>
  <c r="G30" i="12"/>
  <c r="F49" i="1"/>
  <c r="H39" i="1"/>
  <c r="H49" i="1" s="1"/>
  <c r="H40" i="1"/>
  <c r="I40" i="1" s="1"/>
  <c r="H41" i="1"/>
  <c r="I41" i="1" s="1"/>
  <c r="G23" i="1" l="1"/>
  <c r="A23" i="1" s="1"/>
  <c r="I17" i="1"/>
  <c r="I16" i="1"/>
  <c r="I21" i="1" s="1"/>
  <c r="I160" i="1"/>
  <c r="G49" i="1"/>
  <c r="I39" i="1"/>
  <c r="I49" i="1" s="1"/>
  <c r="G24" i="1"/>
  <c r="A24" i="1"/>
  <c r="J41" i="1" l="1"/>
  <c r="J48" i="1"/>
  <c r="J39" i="1"/>
  <c r="J49" i="1" s="1"/>
  <c r="J47" i="1"/>
  <c r="J46" i="1"/>
  <c r="J45" i="1"/>
  <c r="J44" i="1"/>
  <c r="J43" i="1"/>
  <c r="J40" i="1"/>
  <c r="G25" i="1"/>
  <c r="G28" i="1"/>
  <c r="J152" i="1"/>
  <c r="J129" i="1"/>
  <c r="J81" i="1"/>
  <c r="J82" i="1"/>
  <c r="J141" i="1"/>
  <c r="J99" i="1"/>
  <c r="J111" i="1"/>
  <c r="J123" i="1"/>
  <c r="J153" i="1"/>
  <c r="J76" i="1"/>
  <c r="J94" i="1"/>
  <c r="J135" i="1"/>
  <c r="J93" i="1"/>
  <c r="J75" i="1"/>
  <c r="J105" i="1"/>
  <c r="J147" i="1"/>
  <c r="J117" i="1"/>
  <c r="J69" i="1"/>
  <c r="J87" i="1"/>
  <c r="J70" i="1"/>
  <c r="J88" i="1"/>
  <c r="J159" i="1"/>
  <c r="J130" i="1"/>
  <c r="J71" i="1"/>
  <c r="J119" i="1"/>
  <c r="J132" i="1"/>
  <c r="J118" i="1"/>
  <c r="J154" i="1"/>
  <c r="J77" i="1"/>
  <c r="J95" i="1"/>
  <c r="J107" i="1"/>
  <c r="J131" i="1"/>
  <c r="J149" i="1"/>
  <c r="J78" i="1"/>
  <c r="J96" i="1"/>
  <c r="J150" i="1"/>
  <c r="J73" i="1"/>
  <c r="J79" i="1"/>
  <c r="J85" i="1"/>
  <c r="J91" i="1"/>
  <c r="J97" i="1"/>
  <c r="J103" i="1"/>
  <c r="J109" i="1"/>
  <c r="J115" i="1"/>
  <c r="J121" i="1"/>
  <c r="J127" i="1"/>
  <c r="J133" i="1"/>
  <c r="J139" i="1"/>
  <c r="J145" i="1"/>
  <c r="J151" i="1"/>
  <c r="J157" i="1"/>
  <c r="J100" i="1"/>
  <c r="J136" i="1"/>
  <c r="J144" i="1"/>
  <c r="J106" i="1"/>
  <c r="J124" i="1"/>
  <c r="J142" i="1"/>
  <c r="J83" i="1"/>
  <c r="J101" i="1"/>
  <c r="J125" i="1"/>
  <c r="J155" i="1"/>
  <c r="J84" i="1"/>
  <c r="J102" i="1"/>
  <c r="J114" i="1"/>
  <c r="J126" i="1"/>
  <c r="J156" i="1"/>
  <c r="J74" i="1"/>
  <c r="J92" i="1"/>
  <c r="J104" i="1"/>
  <c r="J110" i="1"/>
  <c r="J128" i="1"/>
  <c r="J140" i="1"/>
  <c r="J158" i="1"/>
  <c r="J112" i="1"/>
  <c r="J148" i="1"/>
  <c r="J89" i="1"/>
  <c r="J113" i="1"/>
  <c r="J137" i="1"/>
  <c r="J143" i="1"/>
  <c r="J72" i="1"/>
  <c r="J90" i="1"/>
  <c r="J108" i="1"/>
  <c r="J120" i="1"/>
  <c r="J138" i="1"/>
  <c r="J68" i="1"/>
  <c r="J80" i="1"/>
  <c r="J86" i="1"/>
  <c r="J98" i="1"/>
  <c r="J116" i="1"/>
  <c r="J122" i="1"/>
  <c r="J134" i="1"/>
  <c r="J146" i="1"/>
  <c r="J160" i="1" l="1"/>
  <c r="A25" i="1"/>
  <c r="G26" i="1" l="1"/>
  <c r="A27" i="1" s="1"/>
  <c r="A26" i="1"/>
  <c r="G29" i="1" l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Hvezda</author>
  </authors>
  <commentList>
    <comment ref="S6" authorId="0" shapeId="0" xr:uid="{FE5EA0CF-2D7A-4F72-A53A-4D5EFB90280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3935B0-2347-45C5-A2F2-0C5E42CD335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Hvezda</author>
  </authors>
  <commentList>
    <comment ref="S6" authorId="0" shapeId="0" xr:uid="{8E14A8C4-F832-49FC-8635-A0EED56D549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6776E38-273D-456D-A112-ED174A12B6A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Hvezda</author>
  </authors>
  <commentList>
    <comment ref="S6" authorId="0" shapeId="0" xr:uid="{DDF387D0-C260-4560-BEFB-00EC845441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04EE816-E359-483C-9813-7945A5BFAA7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Hvezda</author>
  </authors>
  <commentList>
    <comment ref="S6" authorId="0" shapeId="0" xr:uid="{8BE80DB1-BE53-41D9-AEE6-5375F1AF3CB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C62C92B-59B2-4014-80D2-B27A40BE7F0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Hvezda</author>
  </authors>
  <commentList>
    <comment ref="S6" authorId="0" shapeId="0" xr:uid="{CC6ECA8C-775C-4EBF-8C53-B4AD3AF5DA0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8B5B6E2-9AB8-4D6F-8005-C24AA013EF3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<sst xmlns="http://schemas.openxmlformats.org/spreadsheetml/2006/main" count="27131" uniqueCount="3669">
  <si>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</si>
  <si>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</si>
  <si>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#RTSROZP#</t>
  </si>
  <si>
    <t>Soupis stavebních prací, dodávek a služeb</t>
  </si>
  <si>
    <t>Stavba:</t>
  </si>
  <si>
    <t>1_2025001</t>
  </si>
  <si>
    <t>FN Brno - oprava rozvodů vody v pavilonech I1, I2</t>
  </si>
  <si>
    <t>Zadavatel</t>
  </si>
  <si>
    <t>IČO:</t>
  </si>
  <si>
    <t>DIČ:</t>
  </si>
  <si>
    <t>Projektant:</t>
  </si>
  <si>
    <t>Zhotovitel:</t>
  </si>
  <si>
    <t>Vypracoval:</t>
  </si>
  <si>
    <t>Rozpis ceny</t>
  </si>
  <si>
    <t>Celkem</t>
  </si>
  <si>
    <t>HSV</t>
  </si>
  <si>
    <t>PSV</t>
  </si>
  <si>
    <t>MON</t>
  </si>
  <si>
    <t>VN</t>
  </si>
  <si>
    <t>Vedlejší náklady</t>
  </si>
  <si>
    <t>ON</t>
  </si>
  <si>
    <t>Ostatní náklady</t>
  </si>
  <si>
    <t>Rekapitulace daní</t>
  </si>
  <si>
    <t>Základ pro sníženou DPH</t>
  </si>
  <si>
    <t>%</t>
  </si>
  <si>
    <t xml:space="preserve">Snížená DPH </t>
  </si>
  <si>
    <t>Základ pro základní DPH</t>
  </si>
  <si>
    <t xml:space="preserve">Základní DPH </t>
  </si>
  <si>
    <t>Zaokrouhlení</t>
  </si>
  <si>
    <t>Cena celkem bez DPH</t>
  </si>
  <si>
    <t>Cena celkem s DPH</t>
  </si>
  <si>
    <t>CZK</t>
  </si>
  <si>
    <t>v</t>
  </si>
  <si>
    <t>dne</t>
  </si>
  <si>
    <t>Za zhotovitele</t>
  </si>
  <si>
    <t>Za objednatele</t>
  </si>
  <si>
    <t>Rekapitulace dílčích částí</t>
  </si>
  <si>
    <t>#CASTI&gt;&gt;</t>
  </si>
  <si>
    <t>Číslo</t>
  </si>
  <si>
    <t>Název</t>
  </si>
  <si>
    <t>DPH celkem</t>
  </si>
  <si>
    <t>Cena celkem</t>
  </si>
  <si>
    <t>Stavba</t>
  </si>
  <si>
    <t>Ostatní a vedlejší náklady</t>
  </si>
  <si>
    <t>I1, I2</t>
  </si>
  <si>
    <t>Vedlejší a ostatní náklady</t>
  </si>
  <si>
    <t>Stavební objekt</t>
  </si>
  <si>
    <t>SO I1</t>
  </si>
  <si>
    <t>Pavilon I1</t>
  </si>
  <si>
    <t>I1</t>
  </si>
  <si>
    <t>Architektonicko stavební řešení</t>
  </si>
  <si>
    <t>Zdravotně technické instalace</t>
  </si>
  <si>
    <t>SO I2</t>
  </si>
  <si>
    <t>Pavilon I2</t>
  </si>
  <si>
    <t>I2</t>
  </si>
  <si>
    <t>Celkem za stavbu</t>
  </si>
  <si>
    <t>#POPS</t>
  </si>
  <si>
    <t>Popis stavby: 1_2025001 - FN Brno - oprava rozvodů vody v pavilonech I1, I2</t>
  </si>
  <si>
    <t>#POPO</t>
  </si>
  <si>
    <t>Popis objektu: SO I1 - Pavilon I1</t>
  </si>
  <si>
    <t>#POPR</t>
  </si>
  <si>
    <t>Popis rozpočtu: I1 - Zdravotně technické instalace</t>
  </si>
  <si>
    <t>Zhotovitel je povinen provést na svůj náklad veškeré práce a dodávky, které jsou v projektové dokumentaci obsaženy, bez ohledu na to, zda jsou obsaženy v textové anebo ve výkresové části, jakož i práce, které v dokumentaci sice obsaženy nejsou, ale které jsou nezbytné pro provedení díla a jeho řádné fungování. Je v zájmu zhotovitele jako odborné firmy se řádně seznámit s projektovou dokumentací a v případě zjištění absence technologie nebo její části, která je bezpodmínečně nutná k realizaci a správnému provozu zařízení, tuto technologii či její část zapracovat jak v cenové kalkulaci, tak při realizaci. Zároveň zhotovitel o této skutečnosti informuje neprodleně investora a projektanta technologie.</t>
  </si>
  <si>
    <t>Popis rozpočtu: I1 - Architektonicko stavební řešení</t>
  </si>
  <si>
    <t>Popis objektu: SO I2 - Pavilon I2</t>
  </si>
  <si>
    <t>Popis rozpočtu: I2 - Zdravotně technické instalace</t>
  </si>
  <si>
    <t>Popis rozpočtu: I2 - Architektonicko stavební řešení</t>
  </si>
  <si>
    <t>Popis objektu: VN - Vedlejší a ostatní náklady</t>
  </si>
  <si>
    <t>Popis rozpočtu: I1, I2 - Vedlejší a ostatní náklady</t>
  </si>
  <si>
    <t>Rekapitulace dílů</t>
  </si>
  <si>
    <t>Typ dílu</t>
  </si>
  <si>
    <t>3-01</t>
  </si>
  <si>
    <t>HSV - 1.PP</t>
  </si>
  <si>
    <t>3-02</t>
  </si>
  <si>
    <t>HSV - 1.NP</t>
  </si>
  <si>
    <t>3-03</t>
  </si>
  <si>
    <t>HSV - 2.NP</t>
  </si>
  <si>
    <t>3-04</t>
  </si>
  <si>
    <t>HSV - 3.NP</t>
  </si>
  <si>
    <t>3-05</t>
  </si>
  <si>
    <t>HSV - 4.NP</t>
  </si>
  <si>
    <t>722-d01</t>
  </si>
  <si>
    <t>Vnitřní vodovod-demontáž-1.PP</t>
  </si>
  <si>
    <t>722-d1</t>
  </si>
  <si>
    <t>Vnitřní vodovod-demontáž-1.NP</t>
  </si>
  <si>
    <t>722-d2</t>
  </si>
  <si>
    <t>Vnitřní vodovod-demontáž-2.NP</t>
  </si>
  <si>
    <t>722-d3</t>
  </si>
  <si>
    <t>Vnitřní vodovod-demontáž-3.NP</t>
  </si>
  <si>
    <t>722-d4</t>
  </si>
  <si>
    <t>Vnitřní vodovod-demontáž-4.NP</t>
  </si>
  <si>
    <t>96-01</t>
  </si>
  <si>
    <t>Bourání konstrukcí - 1.PP</t>
  </si>
  <si>
    <t>96-02</t>
  </si>
  <si>
    <t>Bourání konstrukcí - 1.NP</t>
  </si>
  <si>
    <t>96-03</t>
  </si>
  <si>
    <t>Bourání konstrukcí - 2.NP</t>
  </si>
  <si>
    <t>96-04</t>
  </si>
  <si>
    <t>Bourání konstrukcí - 3.NP</t>
  </si>
  <si>
    <t>96-05</t>
  </si>
  <si>
    <t>Bourání konstrukcí - 4.NP</t>
  </si>
  <si>
    <t>711-01</t>
  </si>
  <si>
    <t>Izolace proti vodě - 1.PP</t>
  </si>
  <si>
    <t>711-02</t>
  </si>
  <si>
    <t>Izolace proti vodě - 1.NP</t>
  </si>
  <si>
    <t>711-03</t>
  </si>
  <si>
    <t>Izolace proti vodě - 2.NP</t>
  </si>
  <si>
    <t>711-04</t>
  </si>
  <si>
    <t>Izolace proti vodě - 3.NP</t>
  </si>
  <si>
    <t>711-05</t>
  </si>
  <si>
    <t>Izolace proti vodě - 4.NP</t>
  </si>
  <si>
    <t>713-01</t>
  </si>
  <si>
    <t>Izolace tepelné-1.PP</t>
  </si>
  <si>
    <t>713-01.1</t>
  </si>
  <si>
    <t>Izolace tepelné-protipožární-1.PP</t>
  </si>
  <si>
    <t>713-1</t>
  </si>
  <si>
    <t>Izolace tepelné-1.NP</t>
  </si>
  <si>
    <t>713-1.1</t>
  </si>
  <si>
    <t>Izolace tepelné-protipožární-1.NP</t>
  </si>
  <si>
    <t>713-2</t>
  </si>
  <si>
    <t>Izolace tepelné-2.NP</t>
  </si>
  <si>
    <t>713-2.1</t>
  </si>
  <si>
    <t>Izolace tepelné-protipožární-2.NP</t>
  </si>
  <si>
    <t>713-3</t>
  </si>
  <si>
    <t>Izolace tepelné-3.NP</t>
  </si>
  <si>
    <t>713-3.1</t>
  </si>
  <si>
    <t>Izolace tepelné-protipožární-3.NP</t>
  </si>
  <si>
    <t>713-4</t>
  </si>
  <si>
    <t>Izolace tepelné-4.NP</t>
  </si>
  <si>
    <t>722-01</t>
  </si>
  <si>
    <t>Vnitřní vodovod-1.PP</t>
  </si>
  <si>
    <t>722-1</t>
  </si>
  <si>
    <t>Vnitřní vodovod-1.NP</t>
  </si>
  <si>
    <t>722-2</t>
  </si>
  <si>
    <t>Vnitřní vodovod-2.NP</t>
  </si>
  <si>
    <t>722-3</t>
  </si>
  <si>
    <t>Vnitřní vodovod-3.NP</t>
  </si>
  <si>
    <t>722-4</t>
  </si>
  <si>
    <t>Vnitřní vodovod-4.NP</t>
  </si>
  <si>
    <t>722-P01</t>
  </si>
  <si>
    <t>Vnitřní vodovod-požární-1.PP</t>
  </si>
  <si>
    <t>722-P1</t>
  </si>
  <si>
    <t>Vnitřní vodovod-požární-1.NP</t>
  </si>
  <si>
    <t>722-P2</t>
  </si>
  <si>
    <t>Vnitřní vodovod-požární-2.NP</t>
  </si>
  <si>
    <t>722-P3</t>
  </si>
  <si>
    <t>Vnitřní vodovod-požární-3.NP</t>
  </si>
  <si>
    <t>722-P4</t>
  </si>
  <si>
    <t>Vnitřní vodovod-požární-4.NP</t>
  </si>
  <si>
    <t>725-01</t>
  </si>
  <si>
    <t>Zařizovací předměty-1.PP</t>
  </si>
  <si>
    <t>725-1</t>
  </si>
  <si>
    <t>Zařizovací předměty-1.NP</t>
  </si>
  <si>
    <t>725-2</t>
  </si>
  <si>
    <t>Zařizovací předměty-2.NP</t>
  </si>
  <si>
    <t>725-3</t>
  </si>
  <si>
    <t>Zařizovací předměty-3.NP</t>
  </si>
  <si>
    <t>725-4</t>
  </si>
  <si>
    <t>Zařizovací předměty-4.NP</t>
  </si>
  <si>
    <t>725-d01</t>
  </si>
  <si>
    <t>Zařizovací předměty-demontáž-1.PP</t>
  </si>
  <si>
    <t>725-d1</t>
  </si>
  <si>
    <t>Zařizovací předměty-demontáž-1.NP</t>
  </si>
  <si>
    <t>725-d2</t>
  </si>
  <si>
    <t>Zařizovací předměty-demontáž-2.NP</t>
  </si>
  <si>
    <t>725-d3</t>
  </si>
  <si>
    <t>Zařizovací předměty-demontáž-3.NP</t>
  </si>
  <si>
    <t>725-d4</t>
  </si>
  <si>
    <t>Zařizovací předměty-demontáž-4.NP</t>
  </si>
  <si>
    <t>728-1</t>
  </si>
  <si>
    <t>Vzduchotechnika-1.NP</t>
  </si>
  <si>
    <t>728-3</t>
  </si>
  <si>
    <t>Vzduchotechnika-3.NP</t>
  </si>
  <si>
    <t>734-01</t>
  </si>
  <si>
    <t>Armatury-vodovod-1.PP</t>
  </si>
  <si>
    <t>734-1</t>
  </si>
  <si>
    <t>Armatury-vodovod-1.NP</t>
  </si>
  <si>
    <t>734-2</t>
  </si>
  <si>
    <t>Armatury-vodovod-2.NP</t>
  </si>
  <si>
    <t>734-3</t>
  </si>
  <si>
    <t>Armatury-vodovod-3.NP</t>
  </si>
  <si>
    <t>734-4</t>
  </si>
  <si>
    <t>Armatury-vodovod-4.NP</t>
  </si>
  <si>
    <t>735-1</t>
  </si>
  <si>
    <t>Otopná tělesa-1.NP</t>
  </si>
  <si>
    <t>735-2</t>
  </si>
  <si>
    <t>Otopná tělesa-2.NP</t>
  </si>
  <si>
    <t>735-3</t>
  </si>
  <si>
    <t>Otopná tělesa-3.NP</t>
  </si>
  <si>
    <t>762-01</t>
  </si>
  <si>
    <t>Konstrukce tesařské - 1.PP</t>
  </si>
  <si>
    <t>762-02</t>
  </si>
  <si>
    <t>Konstrukce tesařské - 1.NP</t>
  </si>
  <si>
    <t>762-03</t>
  </si>
  <si>
    <t>Konstrukce tesařské - 2.NP</t>
  </si>
  <si>
    <t>762-04</t>
  </si>
  <si>
    <t>Konstrukce tesařské - 3.NP</t>
  </si>
  <si>
    <t>762-05</t>
  </si>
  <si>
    <t>Konstrukce tesařské - 4.NP</t>
  </si>
  <si>
    <t>766-01</t>
  </si>
  <si>
    <t>Konstrukce truhlářské, okna a dveře - 1.PP</t>
  </si>
  <si>
    <t>766-02</t>
  </si>
  <si>
    <t>Konstrukce truhlářské, okna a dveře - 1.NP</t>
  </si>
  <si>
    <t>766-03</t>
  </si>
  <si>
    <t>Konstrukce truhlářské, okna a dveře - 2.NP</t>
  </si>
  <si>
    <t>766-04</t>
  </si>
  <si>
    <t>Konstrukce truhlářské, okna a dveře - 3.NP</t>
  </si>
  <si>
    <t>767-01</t>
  </si>
  <si>
    <t>Konstrukce zámečnické - 1.PP</t>
  </si>
  <si>
    <t>767-02</t>
  </si>
  <si>
    <t>Konstrukce zámečnické - 1.NP</t>
  </si>
  <si>
    <t>767-03</t>
  </si>
  <si>
    <t>Konstrukce zámečnické - 2.NP</t>
  </si>
  <si>
    <t>767-04</t>
  </si>
  <si>
    <t>Konstrukce zámečnické - 3.NP</t>
  </si>
  <si>
    <t>771-03</t>
  </si>
  <si>
    <t>Podlahy z dlaždic a obklady - 2.NP</t>
  </si>
  <si>
    <t>771-04</t>
  </si>
  <si>
    <t>Podlahy z dlaždic a obklady - 3.NP</t>
  </si>
  <si>
    <t>776-01</t>
  </si>
  <si>
    <t>Podlahy a stěny povlakové - 1.PP</t>
  </si>
  <si>
    <t>776-02</t>
  </si>
  <si>
    <t>Podlahy a stěny povlakové - 1.NP</t>
  </si>
  <si>
    <t>776-03</t>
  </si>
  <si>
    <t>Podlahy a stěny povlakové - 2.NP</t>
  </si>
  <si>
    <t>776-04</t>
  </si>
  <si>
    <t>Podlahy a stěny povlakové - 3.NP</t>
  </si>
  <si>
    <t>776-05</t>
  </si>
  <si>
    <t>Podlahy a stěny povlakové - 4.NP</t>
  </si>
  <si>
    <t>777-01</t>
  </si>
  <si>
    <t>Podlahy ze syntetických hmot - 1.PP</t>
  </si>
  <si>
    <t>781-01</t>
  </si>
  <si>
    <t>Obklady keramické - 1.PP</t>
  </si>
  <si>
    <t>781-02</t>
  </si>
  <si>
    <t>Obklady keramické - 1.NP</t>
  </si>
  <si>
    <t>781-03</t>
  </si>
  <si>
    <t>Obklady keramické - 2.NP</t>
  </si>
  <si>
    <t>781-04</t>
  </si>
  <si>
    <t>Obklady keramické - 3.NP</t>
  </si>
  <si>
    <t>781-05</t>
  </si>
  <si>
    <t>Obklady keramické - 4.NP</t>
  </si>
  <si>
    <t>784-01</t>
  </si>
  <si>
    <t>Malby - 1.PP</t>
  </si>
  <si>
    <t>784-02</t>
  </si>
  <si>
    <t>Malby - 1.NP</t>
  </si>
  <si>
    <t>784-03</t>
  </si>
  <si>
    <t>Malby - 2.NP</t>
  </si>
  <si>
    <t>784-04</t>
  </si>
  <si>
    <t>Malby - 3.NP</t>
  </si>
  <si>
    <t>784-05</t>
  </si>
  <si>
    <t>Malby - 4.NP</t>
  </si>
  <si>
    <t xml:space="preserve">Položkový rozpočet </t>
  </si>
  <si>
    <t>S:</t>
  </si>
  <si>
    <t>O:</t>
  </si>
  <si>
    <t>R: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</si>
  <si>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</si>
  <si>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</si>
  <si>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</si>
  <si>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</si>
  <si>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</si>
  <si>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</si>
  <si>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</si>
  <si>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</si>
  <si>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</si>
  <si>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</si>
  <si>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</si>
  <si>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</si>
  <si>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</t>
  </si>
  <si>
    <t>Dodávka celk.</t>
  </si>
  <si>
    <t>Montáž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</si>
  <si>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</si>
  <si>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</si>
  <si>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</si>
  <si>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</si>
  <si>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</si>
  <si>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</si>
  <si>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</si>
  <si>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</si>
  <si>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</si>
  <si>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</si>
  <si>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</si>
  <si>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</si>
  <si>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</si>
  <si>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</si>
  <si>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</si>
  <si>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</si>
  <si>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</si>
  <si>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VN01</t>
  </si>
  <si>
    <t>Plán organizace výstavby (realizační)</t>
  </si>
  <si>
    <t>soubor</t>
  </si>
  <si>
    <t>Vlastní</t>
  </si>
  <si>
    <t>Indiv</t>
  </si>
  <si>
    <t>VRN</t>
  </si>
  <si>
    <t>Běžná</t>
  </si>
  <si>
    <t>POL99_8</t>
  </si>
  <si>
    <t>Podrobné popsání postupu provádění prací s časovým plánem výstavby.</t>
  </si>
  <si>
    <t>POP</t>
  </si>
  <si>
    <t>VN02-005121010R</t>
  </si>
  <si>
    <t>Zařízení staveniště</t>
  </si>
  <si>
    <t>Soubor</t>
  </si>
  <si>
    <t>Veškeré náklady spojené s vybudováním, provozem a odstraněním zařízení staveniště.</t>
  </si>
  <si>
    <t>VN03</t>
  </si>
  <si>
    <t>Fotodokumentace - zajištění po celou dobu prováděných prací</t>
  </si>
  <si>
    <t>VN04</t>
  </si>
  <si>
    <t>Nezměřitelné práce, lze fakturovat pouze na základě soupisu provedených prací odsouhlasených TDI</t>
  </si>
  <si>
    <t>VN05</t>
  </si>
  <si>
    <t>Koordinační činnost</t>
  </si>
  <si>
    <t>koordinace stavebních a technologických dodávek stavby.</t>
  </si>
  <si>
    <t>005241010R</t>
  </si>
  <si>
    <t xml:space="preserve">Dokumentace skutečného provedení </t>
  </si>
  <si>
    <t>RTS 25/ II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</si>
  <si>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</si>
  <si>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</si>
  <si>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</si>
  <si>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ON01</t>
  </si>
  <si>
    <t>Náklady na provoz stavby (elektrická energie, voda, odpady)</t>
  </si>
  <si>
    <t>ON02</t>
  </si>
  <si>
    <t>Plnění požadavků KHS dle vyjádření viz příloha PD</t>
  </si>
  <si>
    <t>Rozbory vody po jednotlivých etapách.</t>
  </si>
  <si>
    <t>Předpokládaný počet etap:</t>
  </si>
  <si>
    <t>- Pavilon I1: 24</t>
  </si>
  <si>
    <t>- Pavilon I2: 31</t>
  </si>
  <si>
    <t>ON03</t>
  </si>
  <si>
    <t>Vzorkování</t>
  </si>
  <si>
    <t>Zajištění min. 3 vzorků obkladů, dlažeb a výtokových armatur.</t>
  </si>
  <si>
    <t>SUM</t>
  </si>
  <si>
    <t>END</t>
  </si>
  <si>
    <t>Položkový soupis prací a dodávek</t>
  </si>
  <si>
    <t>R_01_722130802R00</t>
  </si>
  <si>
    <t>Demontáž potrubí ocelových závitových,do DN 40</t>
  </si>
  <si>
    <t>m</t>
  </si>
  <si>
    <t>RTS 25/ I</t>
  </si>
  <si>
    <t>Práce</t>
  </si>
  <si>
    <t>POL1_</t>
  </si>
  <si>
    <t>Připojovací potrubí.</t>
  </si>
  <si>
    <t>R_02_722130804R00</t>
  </si>
  <si>
    <t>Demontáž potrubí ocelových závitových, do DN 65</t>
  </si>
  <si>
    <t>Potrubí vedeno pod stropem.</t>
  </si>
  <si>
    <t>R_03_722181812R00</t>
  </si>
  <si>
    <t>Demontáž izolačních z trubic do D 50</t>
  </si>
  <si>
    <t>Odkaz na mn. položky pořadí 1 : 584,00000</t>
  </si>
  <si>
    <t>VV</t>
  </si>
  <si>
    <t>R_04_722181817R00</t>
  </si>
  <si>
    <t>Demontáž izolačních trubic přes D50 do D 150</t>
  </si>
  <si>
    <t>Odkaz na mn. položky pořadí 2 : 511,00000</t>
  </si>
  <si>
    <t>R_05_722220862R00</t>
  </si>
  <si>
    <t>Demontáž armatur s dvěma závity do G 5/4"</t>
  </si>
  <si>
    <t>kus</t>
  </si>
  <si>
    <t>722130831R00</t>
  </si>
  <si>
    <t>Demontáž potrubí z ocelových trubek závitových demontáž příslušenství nástěnky</t>
  </si>
  <si>
    <t>800-721</t>
  </si>
  <si>
    <t>R_979990144R00</t>
  </si>
  <si>
    <t>Poplatek za skládku směsný odpad</t>
  </si>
  <si>
    <t>t</t>
  </si>
  <si>
    <t>979081111R00</t>
  </si>
  <si>
    <t>Odvoz suti a vybouraných hmot na skládku do 1 km</t>
  </si>
  <si>
    <t>801-3</t>
  </si>
  <si>
    <t>Přesun suti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</si>
  <si>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</si>
  <si>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</si>
  <si>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</si>
  <si>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</si>
  <si>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Odkaz na mn. položky pořadí 10 : 579,00000</t>
  </si>
  <si>
    <t>Odkaz na mn. položky pořadí 11 : 650,00000</t>
  </si>
  <si>
    <t>Odkaz na mn. položky pořadí 19 : 703,00000</t>
  </si>
  <si>
    <t>Odkaz na mn. položky pořadí 20 : 575,00000</t>
  </si>
  <si>
    <t>Odkaz na mn. položky pořadí 28 : 621,00000</t>
  </si>
  <si>
    <t>Odkaz na mn. položky pořadí 29 : 808,00000</t>
  </si>
  <si>
    <t>Kalkul</t>
  </si>
  <si>
    <t>Odkaz na mn. položky pořadí 37 : 28,00000</t>
  </si>
  <si>
    <t>722181211RT6</t>
  </si>
  <si>
    <t>Izolace vodovodního potrubí návleková z trubic z pěnového polyetylenu, tloušťka stěny 6 mm, d 18 mm</t>
  </si>
  <si>
    <t>V položce je kalkulována dodávka izolační trubice, spon a lepicí pásky.</t>
  </si>
  <si>
    <t>Studená voda - vedeno ve stavebních konstrukcích.</t>
  </si>
  <si>
    <t>722181211RZ6</t>
  </si>
  <si>
    <t>Izolace vodovodního potrubí návleková z trubic z pěnového polyetylenu, tloušťka stěny 6 mm, d 20 mm</t>
  </si>
  <si>
    <t>722181211RT8</t>
  </si>
  <si>
    <t>Izolace vodovodního potrubí návleková z trubic z pěnového polyetylenu, tloušťka stěny 6 mm, d 25 mm</t>
  </si>
  <si>
    <t>722181211RU1</t>
  </si>
  <si>
    <t>Izolace vodovodního potrubí návleková z trubic z pěnového polyetylenu, tloušťka stěny 6 mm, d 32 mm</t>
  </si>
  <si>
    <t>722181211RT9</t>
  </si>
  <si>
    <t>Izolace vodovodního potrubí návleková z trubic z pěnového polyetylenu, tloušťka stěny 6 mm, d 28 mm</t>
  </si>
  <si>
    <t>Požární vodovod - potrubí vedeno ve stavebních konstrukcích.</t>
  </si>
  <si>
    <t>722181211RU2</t>
  </si>
  <si>
    <t>Izolace vodovodního potrubí návleková z trubic z pěnového polyetylenu, tloušťka stěny 6 mm, d 35 mm</t>
  </si>
  <si>
    <t>722181213RT6</t>
  </si>
  <si>
    <t>Izolace vodovodního potrubí návleková z trubic z pěnového polyetylenu, tloušťka stěny 13 mm, d 18 mm</t>
  </si>
  <si>
    <t>Teplá voda - vedeno ve stavebních konstrukcích.</t>
  </si>
  <si>
    <t>722181213RZ6</t>
  </si>
  <si>
    <t>Izolace vodovodního potrubí návleková z trubic z pěnového polyetylenu, tloušťka stěny 13 mm, d 20 mm</t>
  </si>
  <si>
    <t>722181213RT8</t>
  </si>
  <si>
    <t>Izolace vodovodního potrubí návleková z trubic z pěnového polyetylenu, tloušťka stěny 13 mm, d 25 mm</t>
  </si>
  <si>
    <t>722181213RU1</t>
  </si>
  <si>
    <t>Izolace vodovodního potrubí návleková z trubic z pěnového polyetylenu, tloušťka stěny 13 mm, d 32 mm</t>
  </si>
  <si>
    <t>722181222RT6</t>
  </si>
  <si>
    <t>Izolace vodovodního potrubí návleková z trubic z pěnového polyetylenu s povrchovou ochrannou hliníkovou fólií zesílenou sklorohoží 5x5 mm, tloušťka stěny 9 mm, d 18 mm</t>
  </si>
  <si>
    <t>Studená voda - vedeno pod stropem nebo volně.</t>
  </si>
  <si>
    <t>722181222RZ6</t>
  </si>
  <si>
    <t>Izolace vodovodního potrubí návleková z trubic z pěnového polyetylenu s povrchovou ochrannou hliníkovou fólií zesílenou sklorohoží 5x5 mm, tloušťka stěny 9 mm, d 20 mm</t>
  </si>
  <si>
    <t>722181222RT8</t>
  </si>
  <si>
    <t>Izolace vodovodního potrubí návleková z trubic z pěnového polyetylenu s povrchovou ochrannou hliníkovou fólií zesílenou sklorohoží 5x5 mm, tloušťka stěny 9 mm, d 25 mm</t>
  </si>
  <si>
    <t>722181222RU1</t>
  </si>
  <si>
    <t>Izolace vodovodního potrubí návleková z trubic z pěnového polyetylenu s povrchovou ochrannou hliníkovou fólií zesílenou sklorohoží 5x5 mm, tloušťka stěny 9 mm, d 32 mm</t>
  </si>
  <si>
    <t>722181222RV9</t>
  </si>
  <si>
    <t>Izolace vodovodního potrubí návleková z trubic z pěnového polyetylenu s povrchovou ochrannou hliníkovou fólií zesílenou sklorohoží 5x5 mm, tloušťka stěny 9 mm, d 40 mm</t>
  </si>
  <si>
    <t>722181223RW6</t>
  </si>
  <si>
    <t>Izolace vodovodního potrubí návleková z trubic z pěnového polyetylenu s povrchovou ochrannou hliníkovou fólií zesílenou sklorohoží 5x5 mm, tloušťka stěny 13 mm, d 50 mm</t>
  </si>
  <si>
    <t>722181223RY3</t>
  </si>
  <si>
    <t>Izolace vodovodního potrubí návleková z trubic z pěnového polyetylenu s povrchovou ochrannou hliníkovou fólií zesílenou sklorohoží 5x5 mm, tloušťka stěny 13 mm, d 63 mm</t>
  </si>
  <si>
    <t>722181223RY7</t>
  </si>
  <si>
    <t>Izolace vodovodního potrubí návleková z trubic z pěnového polyetylenu s povrchovou ochrannou hliníkovou fólií zesílenou sklorohoží 5x5 mm, tloušťka stěny 13 mm, d 89 mm</t>
  </si>
  <si>
    <t>631547112R</t>
  </si>
  <si>
    <t>Výrobek izolační pro instalace z minerální vlny (MW) tvar: pouzdro; s podélným nářezem; vnitřní d = 18 mm; tl = 30 mm; povrchová úprava: hliníková fólie se skleněnou mřížkou; OH = 100 kg/m3; provozní teplota do 250 °C</t>
  </si>
  <si>
    <t>SPCM</t>
  </si>
  <si>
    <t>Specifikace</t>
  </si>
  <si>
    <t>POL3_</t>
  </si>
  <si>
    <t>Teplá voda - vedeno pod stropem nebo volně.</t>
  </si>
  <si>
    <t>631547213R</t>
  </si>
  <si>
    <t>Výrobek izolační pro instalace z minerální vlny (MW) tvar: pouzdro; s podélným nářezem; vnitřní d = 22 mm; tl = 40 mm; povrchová úprava: hliníková fólie se skleněnou mřížkou; OH = 100 kg/m3; provozní teplota do 250 °C</t>
  </si>
  <si>
    <t>631547114R</t>
  </si>
  <si>
    <t>Výrobek izolační pro instalace z minerální vlny (MW) tvar: pouzdro; s podélným nářezem; vnitřní d = 28 mm; tl = 30 mm; povrchová úprava: hliníková fólie se skleněnou mřížkou; OH = 100 kg/m3; provozní teplota do 250 °C</t>
  </si>
  <si>
    <t>631547215R</t>
  </si>
  <si>
    <t>Výrobek izolační pro instalace z minerální vlny (MW) tvar: pouzdro; s podélným nářezem; vnitřní d = 35 mm; tl = 40 mm; povrchová úprava: hliníková fólie se skleněnou mřížkou; OH = 100 kg/m3; provozní teplota do 250 °C</t>
  </si>
  <si>
    <t>631547316R</t>
  </si>
  <si>
    <t>Výrobek izolační pro instalace z minerální vlny (MW) tvar: pouzdro; s podélným nářezem; vnitřní d = 42 mm; tl = 50 mm; povrchová úprava: hliníková fólie se skleněnou mřížkou; OH = 100 kg/m3; provozní teplota do 250 °C</t>
  </si>
  <si>
    <t>631547218R</t>
  </si>
  <si>
    <t>Výrobek izolační pro instalace z minerální vlny (MW) tvar: pouzdro; s podélným nářezem; vnitřní d = 54 mm; tl = 40 mm; povrchová úprava: hliníková fólie se skleněnou mřížkou; OH = 100 kg/m3; provozní teplota do 250 °C</t>
  </si>
  <si>
    <t>631547220R</t>
  </si>
  <si>
    <t>Výrobek izolační pro instalace z minerální vlny (MW) tvar: pouzdro; s podélným nářezem; vnitřní d = 64 mm; tl = 40 mm; povrchová úprava: hliníková fólie se skleněnou mřížkou; OH = 100 kg/m3; provozní teplota do 250 °C</t>
  </si>
  <si>
    <t>631547223R</t>
  </si>
  <si>
    <t>Výrobek izolační pro instalace z minerální vlny (MW) tvar: pouzdro; s podélným nářezem; vnitřní d = 89 mm; tl = 40 mm; povrchová úprava: hliníková fólie se skleněnou mřížkou; OH = 100 kg/m3; provozní teplota do 250 °C</t>
  </si>
  <si>
    <t>722182011R00</t>
  </si>
  <si>
    <t>Montáž tepelné izolace potrubí lepicí páska, sponky, do DN 25</t>
  </si>
  <si>
    <t>Odkaz na mn. položky pořadí 61 : 40,00000</t>
  </si>
  <si>
    <t>Odkaz na mn. položky pořadí 62 : 52,00000</t>
  </si>
  <si>
    <t>Odkaz na mn. položky pořadí 63 : 82,00000</t>
  </si>
  <si>
    <t>722182014R00</t>
  </si>
  <si>
    <t>Montáž tepelné izolace potrubí lepicí páska, sponky, přes DN 25 do DN 40</t>
  </si>
  <si>
    <t>Odkaz na mn. položky pořadí 64 : 104,00000</t>
  </si>
  <si>
    <t>Odkaz na mn. položky pořadí 65 : 78,00000</t>
  </si>
  <si>
    <t>722182016R00</t>
  </si>
  <si>
    <t>Montáž tepelné izolace potrubí lepicí páska, sponky, přes DN 40 do DN 80</t>
  </si>
  <si>
    <t>Odkaz na mn. položky pořadí 66 : 22,00000</t>
  </si>
  <si>
    <t>Odkaz na mn. položky pořadí 67 : 52,00000</t>
  </si>
  <si>
    <t>Odkaz na mn. položky pořadí 68 : 38,00000</t>
  </si>
  <si>
    <t>998713201R00</t>
  </si>
  <si>
    <t>Přesun hmot pro izolace tepelné v objektech výšky do 6 m</t>
  </si>
  <si>
    <t>800-713</t>
  </si>
  <si>
    <t>Přesun hmot</t>
  </si>
  <si>
    <t>POL7_</t>
  </si>
  <si>
    <t>50 m vodorovně</t>
  </si>
  <si>
    <t>SPI</t>
  </si>
  <si>
    <t>713552121R00</t>
  </si>
  <si>
    <t>Protipožární kabelové přepážky Protipožární trubní ucpávky EI 120, do D 108 mm, stěna</t>
  </si>
  <si>
    <t>Otvor se utěsní minerální vlnou. Prostup i potrubí před a za prostupem je natřeno protipožární stěrkou. Cena obsahuje dodávku minerální vlny a požární stěrky.</t>
  </si>
  <si>
    <t>Včetně pomocného lešení o výšce podlahy do 1900 mm a pro zatížení do 1,5 kPa.</t>
  </si>
  <si>
    <t>713552151R00</t>
  </si>
  <si>
    <t>Protipožární kabelové přepážky Protipožární trubní ucpávky EI 120, do D 108 mm, strop</t>
  </si>
  <si>
    <t>Otvor se utěsní minerální vlnou. Prostup i potrubí před a za prostupem je natřeno protipožární stěrkou. Cena obsahuje dodávku požární minerální vlny a požární stěrky.</t>
  </si>
  <si>
    <t>722181211RV9</t>
  </si>
  <si>
    <t>Izolace vodovodního potrubí návleková z trubic z pěnového polyetylenu, tloušťka stěny 6 mm, d 40 mm</t>
  </si>
  <si>
    <t>722181213RV9</t>
  </si>
  <si>
    <t>Izolace vodovodního potrubí návleková z trubic z pěnového polyetylenu, tloušťka stěny 13 mm, d 40 mm</t>
  </si>
  <si>
    <t>722181223RY5</t>
  </si>
  <si>
    <t>Izolace vodovodního potrubí návleková z trubic z pěnového polyetylenu s povrchovou ochrannou hliníkovou fólií zesílenou sklorohoží 5x5 mm, tloušťka stěny 13 mm, d 76 mm</t>
  </si>
  <si>
    <t>Odkaz na mn. položky pořadí 96 : 57,00000</t>
  </si>
  <si>
    <t>Odkaz na mn. položky pořadí 97 : 64,00000</t>
  </si>
  <si>
    <t>Odkaz na mn. položky pořadí 98 : 95,00000</t>
  </si>
  <si>
    <t>Odkaz na mn. položky pořadí 99 : 107,00000</t>
  </si>
  <si>
    <t>Odkaz na mn. položky pořadí 100 : 31,00000</t>
  </si>
  <si>
    <t>Odkaz na mn. položky pořadí 101 : 27,00000</t>
  </si>
  <si>
    <t>Odkaz na mn. položky pořadí 102 : 60,00000</t>
  </si>
  <si>
    <t>Odkaz na mn. položky pořadí 103 : 6,00000</t>
  </si>
  <si>
    <t>631547222R</t>
  </si>
  <si>
    <t>Výrobek izolační pro instalace z minerální vlny (MW) tvar: pouzdro; s podélným nářezem; vnitřní d = 76 mm; tl = 40 mm; povrchová úprava: hliníková fólie se skleněnou mřížkou; OH = 100 kg/m3; provozní teplota do 250 °C</t>
  </si>
  <si>
    <t>Odkaz na mn. položky pořadí 129 : 44,00000</t>
  </si>
  <si>
    <t>Odkaz na mn. položky pořadí 130 : 53,00000</t>
  </si>
  <si>
    <t>Odkaz na mn. položky pořadí 131 : 116,00000</t>
  </si>
  <si>
    <t>Odkaz na mn. položky pořadí 132 : 166,00000</t>
  </si>
  <si>
    <t>Odkaz na mn. položky pořadí 133 : 64,00000</t>
  </si>
  <si>
    <t>Odkaz na mn. položky pořadí 134 : 80,00000</t>
  </si>
  <si>
    <t>Odkaz na mn. položky pořadí 135 : 51,00000</t>
  </si>
  <si>
    <t>Odkaz na mn. položky pořadí 136 : 6,00000</t>
  </si>
  <si>
    <t>998713202R00</t>
  </si>
  <si>
    <t>Přesun hmot pro izolace tepelné v objektech výšky do 12 m</t>
  </si>
  <si>
    <t>Odkaz na mn. položky pořadí 163 : 42,00000</t>
  </si>
  <si>
    <t>Odkaz na mn. položky pořadí 164 : 62,00000</t>
  </si>
  <si>
    <t>Odkaz na mn. položky pořadí 165 : 153,00000</t>
  </si>
  <si>
    <t>Odkaz na mn. položky pořadí 166 : 192,00000</t>
  </si>
  <si>
    <t>Odkaz na mn. položky pořadí 167 : 60,00000</t>
  </si>
  <si>
    <t>Odkaz na mn. položky pořadí 168 : 24,00000</t>
  </si>
  <si>
    <t>Odkaz na mn. položky pořadí 169 : 51,00000</t>
  </si>
  <si>
    <t>998713103R00</t>
  </si>
  <si>
    <t>Přesun hmot pro izolace tepelné v objektech výšky do 24 m</t>
  </si>
  <si>
    <t>R_PVC-C_01</t>
  </si>
  <si>
    <t>Potrubí z PVC-C trubek 16x2,0 mm; spojováno lepením, připojovací potrubí, vedeno ve stavebních konstrukcích</t>
  </si>
  <si>
    <t xml:space="preserve">m     </t>
  </si>
  <si>
    <t>Potrubí z PVC-C trubek (chlorovaný polyvinylchlorid); PN25.</t>
  </si>
  <si>
    <t>Včetně přirážky na tvarovky, bez montáže, bez zednických výpomocí.</t>
  </si>
  <si>
    <t>R_PVC-C_02</t>
  </si>
  <si>
    <t>Potrubí z PVC-C trubek 20x2,3 mm; spojováno lepením, připojovací potrubí, vedeno ve stavebních konstrukcích</t>
  </si>
  <si>
    <t>R_PVC-C_03</t>
  </si>
  <si>
    <t>Potrubí z PVC-C trubek 25x2,8 mm; spojováno lepením, připojovací potrubí, vedeno ve stavebních konstrukcích</t>
  </si>
  <si>
    <t>R_PVC-C_04</t>
  </si>
  <si>
    <t>Potrubí z PVC-C trubek 32x3,6 mm; spojováno lepením, připojovací potrubí, vedeno ve stavebních konstrukcích</t>
  </si>
  <si>
    <t>R_PVC-C_01.1</t>
  </si>
  <si>
    <t>Potrubí z PVC-C trubek 16x2,0 mm; spojováno lepením, vedeno volně (v podhledu)</t>
  </si>
  <si>
    <t>R_PVC-C_02.1</t>
  </si>
  <si>
    <t>Potrubí z PVC-C trubek 20x2,3 mm; spojováno lepením, vedeno volně (v podhledu)</t>
  </si>
  <si>
    <t>R_PVC-C_03.1</t>
  </si>
  <si>
    <t>Potrubí z PVC-C trubek 25x2,8 mm; spojováno lepením, vedeno volně (v podhledu)</t>
  </si>
  <si>
    <t>R_PVC-C_04.1</t>
  </si>
  <si>
    <t>Potrubí z PVC-C trubek 32x3,6 mm; spojováno lepením, vedeno volně (v podhledu)</t>
  </si>
  <si>
    <t>R_PVC-C_05.1</t>
  </si>
  <si>
    <t>Potrubí z PVC-C trubek 40x4,5 mm; spojováno lepením, vedeno volně (v podhledu)</t>
  </si>
  <si>
    <t>R_PVC-C_06.1</t>
  </si>
  <si>
    <t>Potrubí z PVC-C trubek 50x5,6 mm; spojováno lepením, vedeno volně (v podhledu)</t>
  </si>
  <si>
    <t>R_PVC-C_07.1</t>
  </si>
  <si>
    <t>Potrubí z PVC-C trubek 63x7,1 mm; spojováno lepením, vedeno volně (v podhledu)</t>
  </si>
  <si>
    <t>722176151R00</t>
  </si>
  <si>
    <t>Montáž vodovodního rozvodu z trubek plastových D do 16 mm, lepených</t>
  </si>
  <si>
    <t>montáž trubek a tvarovek, bez dodávky materiálu, bez zednických přípomocí</t>
  </si>
  <si>
    <t>Bez dodávky potrubí, tvarovek a závěsů.</t>
  </si>
  <si>
    <t>Bez zednických výpomocí.</t>
  </si>
  <si>
    <t>Odkaz na mn. položky pořadí 183 : 89,00000</t>
  </si>
  <si>
    <t>Odkaz na mn. položky pořadí 187 : 48,00000</t>
  </si>
  <si>
    <t>722176152R00</t>
  </si>
  <si>
    <t>Montáž vodovodního rozvodu z trubek plastových D přes 16 do 20 mm, lepených</t>
  </si>
  <si>
    <t>Odkaz na mn. položky pořadí 184 : 221,00000</t>
  </si>
  <si>
    <t>Odkaz na mn. položky pořadí 188 : 150,00000</t>
  </si>
  <si>
    <t>722176153R00</t>
  </si>
  <si>
    <t>Montáž vodovodního rozvodu z trubek plastových D přes 20 do 25 mm, lepených</t>
  </si>
  <si>
    <t>Odkaz na mn. položky pořadí 185 : 98,00000</t>
  </si>
  <si>
    <t>Odkaz na mn. položky pořadí 189 : 118,00000</t>
  </si>
  <si>
    <t>722176154R00</t>
  </si>
  <si>
    <t>Montáž vodovodního rozvodu z trubek plastových D přes 25 do 32 mm, lepených</t>
  </si>
  <si>
    <t>Odkaz na mn. položky pořadí 186 : 85,00000</t>
  </si>
  <si>
    <t>Odkaz na mn. položky pořadí 190 : 135,00000</t>
  </si>
  <si>
    <t>722176155R00</t>
  </si>
  <si>
    <t>Montáž vodovodního rozvodu z trubek plastových D přes 32 do 40 mm, lepených</t>
  </si>
  <si>
    <t>Odkaz na mn. položky pořadí 191 : 118,00000</t>
  </si>
  <si>
    <t>722176156R00</t>
  </si>
  <si>
    <t>Montáž vodovodního rozvodu z trubek plastových D přes 40 do 50 mm, lepených</t>
  </si>
  <si>
    <t>Odkaz na mn. položky pořadí 192 : 44,00000</t>
  </si>
  <si>
    <t>722176157R00</t>
  </si>
  <si>
    <t>Montáž vodovodního rozvodu z trubek plastových D přes 50 do 63 mm, lepených</t>
  </si>
  <si>
    <t>Odkaz na mn. položky pořadí 193 : 104,00000</t>
  </si>
  <si>
    <t>722152121R00</t>
  </si>
  <si>
    <t>Potrubí pro pitnou vodu z trubek nerezových spojovaných lisováním D 89 mm, s 2,0 mm, nerez 1.4401</t>
  </si>
  <si>
    <t>včetně tvarovek, bez zednických výpomocí,</t>
  </si>
  <si>
    <t>Vedeno volně (v podhledu).</t>
  </si>
  <si>
    <t>722290215R00</t>
  </si>
  <si>
    <t>Dílčí tlaková zkouška vodovodního potrubí přírubového nebo hrdlového, do DN 100</t>
  </si>
  <si>
    <t>Včetně dodávky vody, uzavření a zabezpečení konců potrubí.</t>
  </si>
  <si>
    <t>Odkaz na mn. položky pořadí 201 : 76,00000</t>
  </si>
  <si>
    <t>722290234R00</t>
  </si>
  <si>
    <t>Proplach a dezinfekce vodovodního potrubí do DN 80</t>
  </si>
  <si>
    <t>Včetně dodání desinfekčního prostředku.</t>
  </si>
  <si>
    <t>732199100RM1</t>
  </si>
  <si>
    <t>Montáž orientačních štítků s dodávkou orientačního štítku</t>
  </si>
  <si>
    <t>800-731</t>
  </si>
  <si>
    <t>767995101R00</t>
  </si>
  <si>
    <t>Výroba a montáž atypických kovovových doplňků staveb hmotnosti do 5 kg</t>
  </si>
  <si>
    <t>kg</t>
  </si>
  <si>
    <t>800-767</t>
  </si>
  <si>
    <t>998722201R00</t>
  </si>
  <si>
    <t>Přesun hmot pro vnitřní vodovod v objektech výšky do 6 m</t>
  </si>
  <si>
    <t>vodorovně do 50 m</t>
  </si>
  <si>
    <t>R_PVC-C_05</t>
  </si>
  <si>
    <t>Potrubí z PVC-C trubek 40x4,5 mm; spojováno lepením, připojovací potrubí, vedeno ve stavebních konstrukcích</t>
  </si>
  <si>
    <t>Odkaz na mn. položky pořadí 207 : 187,00000</t>
  </si>
  <si>
    <t>Odkaz na mn. položky pořadí 212 : 69,00000</t>
  </si>
  <si>
    <t>Odkaz na mn. položky pořadí 208 : 149,00000</t>
  </si>
  <si>
    <t>Odkaz na mn. položky pořadí 213 : 97,00000</t>
  </si>
  <si>
    <t>Odkaz na mn. položky pořadí 209 : 110,00000</t>
  </si>
  <si>
    <t>Odkaz na mn. položky pořadí 214 : 180,00000</t>
  </si>
  <si>
    <t>Odkaz na mn. položky pořadí 210 : 64,00000</t>
  </si>
  <si>
    <t>Odkaz na mn. položky pořadí 215 : 142,00000</t>
  </si>
  <si>
    <t>Odkaz na mn. položky pořadí 211 : 15,00000</t>
  </si>
  <si>
    <t>Odkaz na mn. položky pořadí 216 : 63,00000</t>
  </si>
  <si>
    <t>Odkaz na mn. položky pořadí 217 : 55,00000</t>
  </si>
  <si>
    <t>Odkaz na mn. položky pořadí 218 : 109,00000</t>
  </si>
  <si>
    <t>722152120R00</t>
  </si>
  <si>
    <t>Potrubí pro pitnou vodu z trubek nerezových spojovaných lisováním D 76 mm, s 2,0 mm, nerez 1.4401</t>
  </si>
  <si>
    <t>Odkaz na mn. položky pořadí 226 : 11,00000</t>
  </si>
  <si>
    <t>Odkaz na mn. položky pořadí 227 : 12,00000</t>
  </si>
  <si>
    <t>Odkaz na mn. položky pořadí 233 : 203,00000</t>
  </si>
  <si>
    <t>Odkaz na mn. položky pořadí 238 : 59,00000</t>
  </si>
  <si>
    <t>Odkaz na mn. položky pořadí 234 : 210,00000</t>
  </si>
  <si>
    <t>Odkaz na mn. položky pořadí 239 : 63,00000</t>
  </si>
  <si>
    <t>Odkaz na mn. položky pořadí 235 : 229,00000</t>
  </si>
  <si>
    <t>Odkaz na mn. položky pořadí 240 : 182,00000</t>
  </si>
  <si>
    <t>Odkaz na mn. položky pořadí 236 : 64,00000</t>
  </si>
  <si>
    <t>Odkaz na mn. položky pořadí 241 : 203,00000</t>
  </si>
  <si>
    <t>Odkaz na mn. položky pořadí 237 : 8,00000</t>
  </si>
  <si>
    <t>Odkaz na mn. položky pořadí 242 : 122,00000</t>
  </si>
  <si>
    <t>Odkaz na mn. položky pořadí 243 : 160,00000</t>
  </si>
  <si>
    <t>Odkaz na mn. položky pořadí 244 : 102,00000</t>
  </si>
  <si>
    <t>Odkaz na mn. položky pořadí 252 : 12,00000</t>
  </si>
  <si>
    <t>998722202R00</t>
  </si>
  <si>
    <t>Přesun hmot pro vnitřní vodovod v objektech výšky do 12 m</t>
  </si>
  <si>
    <t>Odkaz na mn. položky pořadí 258 : 170,00000</t>
  </si>
  <si>
    <t>Odkaz na mn. položky pořadí 263 : 53,00000</t>
  </si>
  <si>
    <t>Odkaz na mn. položky pořadí 259 : 130,00000</t>
  </si>
  <si>
    <t>Odkaz na mn. položky pořadí 264 : 85,00000</t>
  </si>
  <si>
    <t>Odkaz na mn. položky pořadí 260 : 143,00000</t>
  </si>
  <si>
    <t>Odkaz na mn. položky pořadí 265 : 192,00000</t>
  </si>
  <si>
    <t>Odkaz na mn. položky pořadí 261 : 118,00000</t>
  </si>
  <si>
    <t>Odkaz na mn. položky pořadí 266 : 263,00000</t>
  </si>
  <si>
    <t>Odkaz na mn. položky pořadí 262 : 26,00000</t>
  </si>
  <si>
    <t>Odkaz na mn. položky pořadí 267 : 109,00000</t>
  </si>
  <si>
    <t>Odkaz na mn. položky pořadí 268 : 48,00000</t>
  </si>
  <si>
    <t>Odkaz na mn. položky pořadí 269 : 82,00000</t>
  </si>
  <si>
    <t>Odkaz na mn. položky pořadí 277 : 51,00000</t>
  </si>
  <si>
    <t>998722203R00</t>
  </si>
  <si>
    <t>Přesun hmot pro vnitřní vodovod v objektech výšky do 24 m</t>
  </si>
  <si>
    <t>Odkaz na mn. položky pořadí 283 : 2,00000</t>
  </si>
  <si>
    <t>Odkaz na mn. položky pořadí 284 : 4,00000</t>
  </si>
  <si>
    <t>Odkaz na mn. položky pořadí 285 : 4,00000</t>
  </si>
  <si>
    <t>Odkaz na mn. položky pořadí 286 : 19,00000</t>
  </si>
  <si>
    <t>722152115R00</t>
  </si>
  <si>
    <t>Potrubí pro pitnou vodu z trubek nerezových spojovaných lisováním D 28 mm, s 1,2 mm, nerez 1.4401</t>
  </si>
  <si>
    <t>722152116R00</t>
  </si>
  <si>
    <t>Potrubí pro pitnou vodu z trubek nerezových spojovaných lisováním D 35 mm, s 1,5 mm, nerez 1.4401</t>
  </si>
  <si>
    <t>722152117R00</t>
  </si>
  <si>
    <t>Potrubí pro pitnou vodu z trubek nerezových spojovaných lisováním D 42 mm, s 1,5 mm, nerez 1.4401</t>
  </si>
  <si>
    <t>722152118R00</t>
  </si>
  <si>
    <t>Potrubí pro pitnou vodu z trubek nerezových spojovaných lisováním D 54 mm, s 1,5 mm, nerez 1.4401</t>
  </si>
  <si>
    <t>722249102R00</t>
  </si>
  <si>
    <t>Montáž armatur požárních hydrant, G 1"</t>
  </si>
  <si>
    <t>Napojení požárního vodovodu na stávající hydrant.</t>
  </si>
  <si>
    <t>722290226R00</t>
  </si>
  <si>
    <t>Dílčí tlaková zkouška vodovodního potrubí závitového, do DN 50</t>
  </si>
  <si>
    <t>Odkaz na mn. položky pořadí 295 : 3,00000</t>
  </si>
  <si>
    <t>Odkaz na mn. položky pořadí 296 : 62,00000</t>
  </si>
  <si>
    <t>Odkaz na mn. položky pořadí 297 : 49,00000</t>
  </si>
  <si>
    <t>Odkaz na mn. položky pořadí 298 : 51,00000</t>
  </si>
  <si>
    <t>Odkaz na mn. položky pořadí 304 : 2,00000</t>
  </si>
  <si>
    <t>Odkaz na mn. položky pořadí 305 : 71,00000</t>
  </si>
  <si>
    <t>Odkaz na mn. položky pořadí 306 : 23,00000</t>
  </si>
  <si>
    <t>Odkaz na mn. položky pořadí 312 : 3,00000</t>
  </si>
  <si>
    <t>Odkaz na mn. položky pořadí 313 : 103,00000</t>
  </si>
  <si>
    <t>Odkaz na mn. položky pořadí 314 : 19,00000</t>
  </si>
  <si>
    <t>Odkaz na mn. položky pořadí 315 : 30,00000</t>
  </si>
  <si>
    <t>Odkaz na mn. položky pořadí 321 : 4,00000</t>
  </si>
  <si>
    <t>Odkaz na mn. položky pořadí 322 : 91,00000</t>
  </si>
  <si>
    <t>Odkaz na mn. položky pořadí 323 : 29,00000</t>
  </si>
  <si>
    <t>Odkaz na mn. položky pořadí 324 : 82,00000</t>
  </si>
  <si>
    <t>Odkaz na mn. položky pořadí 330 : 0,50000</t>
  </si>
  <si>
    <t>Odkaz na mn. položky pořadí 331 : 1,50000</t>
  </si>
  <si>
    <t>R_ZP_U1</t>
  </si>
  <si>
    <t>U1 - baterie směšovací nástěnná páková - chrom</t>
  </si>
  <si>
    <t>U1 - napojení umyvadla</t>
  </si>
  <si>
    <t>Přesný typ baterie bude zvolen dle standardů FN Bohunice.</t>
  </si>
  <si>
    <t>725829202R00</t>
  </si>
  <si>
    <t>Montáž baterií umyvadlových a dřezových umyvadlové a dřezové nástěnné</t>
  </si>
  <si>
    <t>U1</t>
  </si>
  <si>
    <t>Odkaz na mn. položky pořadí 336 : 17,00000</t>
  </si>
  <si>
    <t>R_ZP_U4</t>
  </si>
  <si>
    <t>U4 - Nástěnná baterie na studenou vodu</t>
  </si>
  <si>
    <t>U4 - napojení umyvadla ve strojovně 1.PP</t>
  </si>
  <si>
    <t>U4</t>
  </si>
  <si>
    <t>Odkaz na mn. položky pořadí 338 : 1,00000</t>
  </si>
  <si>
    <t>R_ZP_KD1</t>
  </si>
  <si>
    <t>KD1 - baterie směšovací nástěnná páková - chorm</t>
  </si>
  <si>
    <t>KD1 - napojení kuchyňského dřezu</t>
  </si>
  <si>
    <t>KD1</t>
  </si>
  <si>
    <t>Odkaz na mn. položky pořadí 340 : 1,00000</t>
  </si>
  <si>
    <t>R_ZP_D1</t>
  </si>
  <si>
    <t>D1 - baterie směšovací nástěnná páková - chorm</t>
  </si>
  <si>
    <t>D1 - napojení dřezu - nerez (čistící místnosti)</t>
  </si>
  <si>
    <t>D1</t>
  </si>
  <si>
    <t>Odkaz na mn. položky pořadí 342 : 5,00000</t>
  </si>
  <si>
    <t>R_ZP_D2</t>
  </si>
  <si>
    <t>D2 - baterie směšovací nástěnná páková - chorm</t>
  </si>
  <si>
    <t>D2 - napojení dřezu - přípravny, pokoje</t>
  </si>
  <si>
    <t>D2</t>
  </si>
  <si>
    <t>Odkaz na mn. položky pořadí 344 : 6,00000</t>
  </si>
  <si>
    <t>R_ZP_S1</t>
  </si>
  <si>
    <t>S1 - Sprchová baterie a sprchová souprava</t>
  </si>
  <si>
    <t>S1 - sprochová baterie včetně hlavové sprchy a jednopolohové ruční sprchy</t>
  </si>
  <si>
    <t>- pochromovaná</t>
  </si>
  <si>
    <t>- páková baterie nástěnná</t>
  </si>
  <si>
    <t>- v příslušenství hadice, polohovací držák hlavice, hlavice, těsncících kroužků</t>
  </si>
  <si>
    <t>725849201R00</t>
  </si>
  <si>
    <t>Montáž baterie sprchové pevná výška</t>
  </si>
  <si>
    <t>S1</t>
  </si>
  <si>
    <t>Odkaz na mn. položky pořadí 346 : 4,00000</t>
  </si>
  <si>
    <t>R_ZP_S2</t>
  </si>
  <si>
    <t>S2 - Sprchová baterie u pitevního stolu</t>
  </si>
  <si>
    <t>S2 - sprchová baterie včetně u pitevního stolu</t>
  </si>
  <si>
    <t>- jednopolohové ruční sprchy</t>
  </si>
  <si>
    <t>S2</t>
  </si>
  <si>
    <t>Odkaz na mn. položky pořadí 348 : 5,00000</t>
  </si>
  <si>
    <t>R_ZP_K1</t>
  </si>
  <si>
    <t>K1 -  rohový ventil na studenou vodu</t>
  </si>
  <si>
    <t>K1 - napojení WC kombi</t>
  </si>
  <si>
    <t>-  rohový ventil 1/2x3/8" na studenou vodu pro připojení WC</t>
  </si>
  <si>
    <t>725819402R00</t>
  </si>
  <si>
    <t>Montáž ventilu rohového bez trubičky , G 1/2"</t>
  </si>
  <si>
    <t>K1</t>
  </si>
  <si>
    <t>Odkaz na mn. položky pořadí 350 : 7,00000</t>
  </si>
  <si>
    <t>R_ZP_K1.1</t>
  </si>
  <si>
    <t>Kovová hadička 3/8"x3/8" délky 300 mm, včetně montáže</t>
  </si>
  <si>
    <t>R_725119306R00</t>
  </si>
  <si>
    <t>K3 - Montáž klozetu závěsného - napojení na vodu</t>
  </si>
  <si>
    <t>K3</t>
  </si>
  <si>
    <t>R_ZP_RV1</t>
  </si>
  <si>
    <t>RV1 -  rohový ventil na studenou vodu</t>
  </si>
  <si>
    <t>RV1 - napojení zdravotnických přístrojů, dezinfekce apod.</t>
  </si>
  <si>
    <t>RV1</t>
  </si>
  <si>
    <t>Odkaz na mn. položky pořadí 354 : 11,00000</t>
  </si>
  <si>
    <t>R_ZP_RV2</t>
  </si>
  <si>
    <t>RV2 -  rohový ventil na teplou vodu</t>
  </si>
  <si>
    <t>RV2 - napojení zdravotnických přístrojů</t>
  </si>
  <si>
    <t>RV2</t>
  </si>
  <si>
    <t>Odkaz na mn. položky pořadí 356 : 10,00000</t>
  </si>
  <si>
    <t>R_ZP_VY1</t>
  </si>
  <si>
    <t>VY1 - baterie směšovací nástěnná páková s prodlouženým ramínkem - chrom</t>
  </si>
  <si>
    <t>VY1 - napojení výlevky</t>
  </si>
  <si>
    <t>VY1</t>
  </si>
  <si>
    <t>Odkaz na mn. položky pořadí 358 : 2,00000</t>
  </si>
  <si>
    <t>R_ZP_VY1.1</t>
  </si>
  <si>
    <t>VY1 -  rohový ventil na studenou vodu</t>
  </si>
  <si>
    <t>VY1 - napojení nádržky na vodu</t>
  </si>
  <si>
    <t>-  rohový ventil 1/2x3/8" na studenou vodu pro připojení výlevky</t>
  </si>
  <si>
    <t>Odkaz na mn. položky pořadí 360 : 2,00000</t>
  </si>
  <si>
    <t>R_ZP_VY1.2</t>
  </si>
  <si>
    <t>5511356980R</t>
  </si>
  <si>
    <t>kohout kulový výtokový; PN 10; 1/2 "; ovládání páčka</t>
  </si>
  <si>
    <t>VK15 - napojení pitevního stolu (pod stropem)</t>
  </si>
  <si>
    <t>721223423RT1</t>
  </si>
  <si>
    <t>Vpusť podlahová se zápachovou uzávěrkou průměr 50, 75 110 mm, se svislým odtokem,123x123mm/115x115mm, včetně dodávky materiálu</t>
  </si>
  <si>
    <t>Podlahová vpust u pitevního stolu - každý pitevní stůl má z přední i zadní strany jednu podlahovou vpust.</t>
  </si>
  <si>
    <t>Tato vpust bude řešena v rámci opravy podlah v pitevnách. Vpust bude napojena na stávající kanalizaci.</t>
  </si>
  <si>
    <t>734209103R00</t>
  </si>
  <si>
    <t>Montáž závitové armatury s jedním závitem, G 1/2", bez dodávky materiálu</t>
  </si>
  <si>
    <t>Odkaz na mn. položky pořadí 363 : 4,00000</t>
  </si>
  <si>
    <t>R_ZP_NÁS.1</t>
  </si>
  <si>
    <t>Vyvedení a upevnění nástěnek plastových do d16, PVC-C</t>
  </si>
  <si>
    <t>R_ZP_NÁS.2</t>
  </si>
  <si>
    <t>Vyvedení a upevnění nástěnek plastových do d20, PVC-C</t>
  </si>
  <si>
    <t>R_ZP_PERL</t>
  </si>
  <si>
    <t>Demontáž perlátorů na vodovodní baterii</t>
  </si>
  <si>
    <t>R_ZP_USM</t>
  </si>
  <si>
    <t>Usměrňovač vody k vodovodní baterii</t>
  </si>
  <si>
    <t>Přesný typ bude zvolen dle standardů FN Bohunice.</t>
  </si>
  <si>
    <t>R_ZP_USM-m</t>
  </si>
  <si>
    <t>Montáž usměrňovače toku vody k vodovodní baterii.</t>
  </si>
  <si>
    <t>998725201R00</t>
  </si>
  <si>
    <t>Přesun hmot pro zařizovací předměty v objektech výšky do 6 m</t>
  </si>
  <si>
    <t>Odkaz na mn. položky pořadí 372 : 18,00000</t>
  </si>
  <si>
    <t>R_725829301R00</t>
  </si>
  <si>
    <t>U6 - Montáž baterie umyvadlové a dřezové stojánkové</t>
  </si>
  <si>
    <t>U6 - baterie směšovací stojánková senzorová</t>
  </si>
  <si>
    <t>Stávající baterie bude demontována a následně vrácena zpět.</t>
  </si>
  <si>
    <t>551620230R</t>
  </si>
  <si>
    <t>Ventil uzavírací kovový rohový; s filtrem; G 1/2"; G 3/8"</t>
  </si>
  <si>
    <t>U6</t>
  </si>
  <si>
    <t>Odkaz na mn. položky pořadí 375 : 2,00000</t>
  </si>
  <si>
    <t>R_ZP_U2.1</t>
  </si>
  <si>
    <t>R_ZP_U7</t>
  </si>
  <si>
    <t>U7 -  Termostatická umyvadlová baterie, s otočným výtokem, prodloužená lékařská páka, chrom</t>
  </si>
  <si>
    <t>U7 - napojení umyadla u operačnách sálů</t>
  </si>
  <si>
    <t>U7</t>
  </si>
  <si>
    <t>Odkaz na mn. položky pořadí 378 : 3,00000</t>
  </si>
  <si>
    <t>Odkaz na mn. položky pořadí 380 : 9,00000</t>
  </si>
  <si>
    <t>S1 - sprchová baterie včetně hlavové sprchy a jednopolohové ruční sprchy</t>
  </si>
  <si>
    <t>Odkaz na mn. položky pořadí 382 : 4,00000</t>
  </si>
  <si>
    <t>Odkaz na mn. položky pořadí 384 : 11,00000</t>
  </si>
  <si>
    <t>R_ZP_U1i</t>
  </si>
  <si>
    <t>U1i - baterie směšovací nástěnná páková s prodlouženým ramínkem - chrom, imobilní WC</t>
  </si>
  <si>
    <t>U1i - napojení umyvadla - imobilní</t>
  </si>
  <si>
    <t>U1i</t>
  </si>
  <si>
    <t>Odkaz na mn. položky pořadí 387 : 2,00000</t>
  </si>
  <si>
    <t>R_ZP_U2</t>
  </si>
  <si>
    <t>U2 - baterie směšovací stojánková páková - chrom</t>
  </si>
  <si>
    <t>U2 - napojení umyvadla</t>
  </si>
  <si>
    <t>725829301R00</t>
  </si>
  <si>
    <t>Montáž baterií umyvadlových a dřezových umyvadlové a dřezové stojánkové</t>
  </si>
  <si>
    <t>U2</t>
  </si>
  <si>
    <t>Odkaz na mn. položky pořadí 389 : 3,00000</t>
  </si>
  <si>
    <t>Odkaz na mn. položky pořadí 391 : 6,00000</t>
  </si>
  <si>
    <t>Odkaz na mn. položky pořadí 394 : 3,00000</t>
  </si>
  <si>
    <t>R_ZP_K2i</t>
  </si>
  <si>
    <t>K2i -  rohový ventil na studenou vodu</t>
  </si>
  <si>
    <t>K2i - napojení WC s vysoko položenou nádržkou na vodu</t>
  </si>
  <si>
    <t>K2i</t>
  </si>
  <si>
    <t>Odkaz na mn. položky pořadí 396 : 2,00000</t>
  </si>
  <si>
    <t>Odkaz na mn. položky pořadí 399 : 1,00000</t>
  </si>
  <si>
    <t>Odkaz na mn. položky pořadí 401 : 2,00000</t>
  </si>
  <si>
    <t>Odkaz na mn. položky pořadí 403 : 3,00000</t>
  </si>
  <si>
    <t>Odkaz na mn. položky pořadí 405 : 3,00000</t>
  </si>
  <si>
    <t>R_ZP_MN1</t>
  </si>
  <si>
    <t>MN1 -  rohový ventil na studenou vodu</t>
  </si>
  <si>
    <t>MN1 - napojení myčky</t>
  </si>
  <si>
    <t>MN1</t>
  </si>
  <si>
    <t>Odkaz na mn. položky pořadí 408 : 1,00000</t>
  </si>
  <si>
    <t>R_725120925R00</t>
  </si>
  <si>
    <t>P1 - Zpětná montáž pisoárové mušle</t>
  </si>
  <si>
    <t>P1</t>
  </si>
  <si>
    <t>R_ZP_P1</t>
  </si>
  <si>
    <t>P1 -  rohový ventil na studenou vodu</t>
  </si>
  <si>
    <t>P1 - napojení pisoáru</t>
  </si>
  <si>
    <t>-  rohový ventil 1/2x3/8" na studenou vodu pro připojení pisoáru</t>
  </si>
  <si>
    <t>Odkaz na mn. položky pořadí 411 : 1,00000</t>
  </si>
  <si>
    <t>Odkaz na mn. položky pořadí 420 : 29,00000</t>
  </si>
  <si>
    <t>R_ZP_U1a</t>
  </si>
  <si>
    <t>U1a - baterie směšovací nástěnná páková s prodlouženým ramínkem - chrom</t>
  </si>
  <si>
    <t>U1a - napojení umyvadla</t>
  </si>
  <si>
    <t>U1a</t>
  </si>
  <si>
    <t>Odkaz na mn. položky pořadí 422 : 1,00000</t>
  </si>
  <si>
    <t>R_ZP_U3</t>
  </si>
  <si>
    <t>U3 - baterie směšovací stojánková páková s prodlouženým ramínkem - chrom</t>
  </si>
  <si>
    <t>U3 - napojení umyvadla</t>
  </si>
  <si>
    <t>U3</t>
  </si>
  <si>
    <t>Odkaz na mn. položky pořadí 424 : 2,00000</t>
  </si>
  <si>
    <t>Odkaz na mn. položky pořadí 426 : 4,00000</t>
  </si>
  <si>
    <t>R_ZP_U3.1</t>
  </si>
  <si>
    <t>R_ZP_U5</t>
  </si>
  <si>
    <t>U5 - baterie směšovací stojánková páková - chrom</t>
  </si>
  <si>
    <t>U5 - napojení umyvadla se skříňkou</t>
  </si>
  <si>
    <t>- demontáž a zpětná montáž skříňky je zahrnuta v části demontáž vodovodu</t>
  </si>
  <si>
    <t>U5</t>
  </si>
  <si>
    <t>Odkaz na mn. položky pořadí 429 : 2,00000</t>
  </si>
  <si>
    <t>Odkaz na mn. položky pořadí 431 : 4,00000</t>
  </si>
  <si>
    <t>Odkaz na mn. položky pořadí 434 : 5,00000</t>
  </si>
  <si>
    <t>Odkaz na mn. položky pořadí 436 : 3,00000</t>
  </si>
  <si>
    <t>Odkaz na mn. položky pořadí 438 : 20,00000</t>
  </si>
  <si>
    <t>R_ZP_D3</t>
  </si>
  <si>
    <t>D3 - baterie směšovací nástěnná páková s prodlouženým ramínkem - chorm</t>
  </si>
  <si>
    <t>D3 - napojení dřezu - přípravny, pokoje</t>
  </si>
  <si>
    <t>D3</t>
  </si>
  <si>
    <t>Odkaz na mn. položky pořadí 440 : 1,00000</t>
  </si>
  <si>
    <t>R_ZP_D4</t>
  </si>
  <si>
    <t>D4 - baterie směšovací stojánková páková - chrom</t>
  </si>
  <si>
    <t>D4 - napojení dřezu - přípravny, pokoje</t>
  </si>
  <si>
    <t>D4</t>
  </si>
  <si>
    <t>Odkaz na mn. položky pořadí 444 : 2,00000</t>
  </si>
  <si>
    <t>R_ZP_D4.1</t>
  </si>
  <si>
    <t>Odkaz na mn. položky pořadí 447 : 7,00000</t>
  </si>
  <si>
    <t>Odkaz na mn. položky pořadí 449 : 8,00000</t>
  </si>
  <si>
    <t>Odkaz na mn. položky pořadí 452 : 11,00000</t>
  </si>
  <si>
    <t>Odkaz na mn. položky pořadí 454 : 7,00000</t>
  </si>
  <si>
    <t>Odkaz na mn. položky pořadí 456 : 2,00000</t>
  </si>
  <si>
    <t>Odkaz na mn. položky pořadí 458 : 2,00000</t>
  </si>
  <si>
    <t>998725202R00</t>
  </si>
  <si>
    <t>Přesun hmot pro zařizovací předměty v objektech výšky do 12 m</t>
  </si>
  <si>
    <t>Odkaz na mn. položky pořadí 467 : 33,00000</t>
  </si>
  <si>
    <t>Odkaz na mn. položky pořadí 469 : 1,00000</t>
  </si>
  <si>
    <t>Odkaz na mn. položky pořadí 471 : 4,00000</t>
  </si>
  <si>
    <t>Odkaz na mn. položky pořadí 473 : 2,00000</t>
  </si>
  <si>
    <t>Odkaz na mn. položky pořadí 475 : 4,00000</t>
  </si>
  <si>
    <t>Odkaz na mn. položky pořadí 478 : 7,00000</t>
  </si>
  <si>
    <t>Odkaz na mn. položky pořadí 480 : 15,00000</t>
  </si>
  <si>
    <t>Odkaz na mn. položky pořadí 482 : 1,00000</t>
  </si>
  <si>
    <t>Odkaz na mn. položky pořadí 484 : 8,00000</t>
  </si>
  <si>
    <t>Odkaz na mn. položky pořadí 486 : 7,00000</t>
  </si>
  <si>
    <t>R_ZP_K1i</t>
  </si>
  <si>
    <t>K1i -  rohový ventil na studenou vodu</t>
  </si>
  <si>
    <t>K1i - napojení WC kombi - imobilní</t>
  </si>
  <si>
    <t>K1i</t>
  </si>
  <si>
    <t>Odkaz na mn. položky pořadí 489 : 4,00000</t>
  </si>
  <si>
    <t>R_ZP_K1.1i</t>
  </si>
  <si>
    <t>R_ZP_K2</t>
  </si>
  <si>
    <t>K2 -  rohový ventil na studenou vodu</t>
  </si>
  <si>
    <t>K2 - napojení WC s vysoko položenou nádržkou na vodu</t>
  </si>
  <si>
    <t>K2</t>
  </si>
  <si>
    <t>Odkaz na mn. položky pořadí 492 : 1,00000</t>
  </si>
  <si>
    <t>Odkaz na mn. položky pořadí 495 : 9,00000</t>
  </si>
  <si>
    <t>Odkaz na mn. položky pořadí 497 : 1,00000</t>
  </si>
  <si>
    <t>Odkaz na mn. položky pořadí 499 : 2,00000</t>
  </si>
  <si>
    <t>Odkaz na mn. položky pořadí 501 : 3,00000</t>
  </si>
  <si>
    <t>Odkaz na mn. položky pořadí 503 : 3,00000</t>
  </si>
  <si>
    <t>R_ZP_RSP</t>
  </si>
  <si>
    <t>RYCHLOSPOJKA - nízkotlaká, d22</t>
  </si>
  <si>
    <t>998725203R00</t>
  </si>
  <si>
    <t>Přesun hmot pro zařizovací předměty v objektech výšky do 24 m</t>
  </si>
  <si>
    <t>Odkaz na mn. položky pořadí 513 : 1,00000</t>
  </si>
  <si>
    <t>725820801R00</t>
  </si>
  <si>
    <t>Demontáž baterií nástěnných do G 3/4"</t>
  </si>
  <si>
    <t>dU-1</t>
  </si>
  <si>
    <t>725210821R00</t>
  </si>
  <si>
    <t>Demontáž umyvadel umyvadel bez výtokových armatur</t>
  </si>
  <si>
    <t>Umyvadlo zrušeno dle požadavku investora - místnost č. 0.42; 0.51; 0.72.</t>
  </si>
  <si>
    <t>Zapravení stěn po umyvadlu je součástí dodáky stavby.</t>
  </si>
  <si>
    <t>R_ZPd_01_722130901R00</t>
  </si>
  <si>
    <t>Zazátkování vývodu</t>
  </si>
  <si>
    <t>dU-4</t>
  </si>
  <si>
    <t>Baterie ventilová - studená voda.</t>
  </si>
  <si>
    <t>dKD-1</t>
  </si>
  <si>
    <t>dD-1</t>
  </si>
  <si>
    <t>dD-2</t>
  </si>
  <si>
    <t>725840850R00</t>
  </si>
  <si>
    <t>Demontáž baterií sprchových diferenciálních G 3/4x1</t>
  </si>
  <si>
    <t>dS-1</t>
  </si>
  <si>
    <t>dS-2</t>
  </si>
  <si>
    <t>Baterie na stěně pitevního stolu.</t>
  </si>
  <si>
    <t>725810811R00</t>
  </si>
  <si>
    <t>Demontáž výtokových ventilů nástěnných</t>
  </si>
  <si>
    <t>dK-1</t>
  </si>
  <si>
    <t>650710721R00</t>
  </si>
  <si>
    <t>Demontáž hadice kovové, do 50 mm</t>
  </si>
  <si>
    <t>M65</t>
  </si>
  <si>
    <t>dRV-1</t>
  </si>
  <si>
    <t>dRV-2</t>
  </si>
  <si>
    <t>dVY-1</t>
  </si>
  <si>
    <t>R_ZP2_725110811R00</t>
  </si>
  <si>
    <t>Demontáž a zpětná montáž vysoko položené nádrže u klozetů</t>
  </si>
  <si>
    <t>725330820R00</t>
  </si>
  <si>
    <t>Demontáž výlevek diturvitových</t>
  </si>
  <si>
    <t>bez výtokových armatur a bez nádrže a splachovacího potrubí,</t>
  </si>
  <si>
    <t>Výlevka zrušena dle požadavku investora - místnost č. 1.99.</t>
  </si>
  <si>
    <t>Zapravení podlahy po výlevce je součástí dodáky stavby.</t>
  </si>
  <si>
    <t>dUi-1</t>
  </si>
  <si>
    <t>725820802R00</t>
  </si>
  <si>
    <t>Demontáž baterií stojánkových do 1otvoru</t>
  </si>
  <si>
    <t>dU-2</t>
  </si>
  <si>
    <t>725210911R00</t>
  </si>
  <si>
    <t>Opravy umyvadel demontáž a zpět.montáž umyvadla bez výtokových armtur</t>
  </si>
  <si>
    <t>dU-6</t>
  </si>
  <si>
    <t>Senzorová baterie - baterie bude po opravě namontována zpět!</t>
  </si>
  <si>
    <t>dU-7</t>
  </si>
  <si>
    <t>dKi-2</t>
  </si>
  <si>
    <t>725110811R00</t>
  </si>
  <si>
    <t>Demontáž klozetů splachovacích</t>
  </si>
  <si>
    <t>dK-3</t>
  </si>
  <si>
    <t>725122817R00</t>
  </si>
  <si>
    <t>Demontáž pisoárů bez nádrže</t>
  </si>
  <si>
    <t>dP-1</t>
  </si>
  <si>
    <t>dMN-1</t>
  </si>
  <si>
    <t>dU-1a</t>
  </si>
  <si>
    <t>dU-3</t>
  </si>
  <si>
    <t>dU-5</t>
  </si>
  <si>
    <t>Skříňka pod umyvadlem.</t>
  </si>
  <si>
    <t>RR_ZP_725219521R00</t>
  </si>
  <si>
    <t>Deontáž umyvadel se závěsnou skříňkou</t>
  </si>
  <si>
    <t>dD-3</t>
  </si>
  <si>
    <t>dD-4</t>
  </si>
  <si>
    <t>Odkaz na mn. položky pořadí 608 : 9,00000</t>
  </si>
  <si>
    <t>dK-2 (WC s vysoko položenou nádrží)</t>
  </si>
  <si>
    <t>Odkaz na mn. položky pořadí 610 : 1,00000</t>
  </si>
  <si>
    <t>R_ZP1_725110811R00</t>
  </si>
  <si>
    <t>dKi-1</t>
  </si>
  <si>
    <t>Odkaz na mn. položky pořadí 613 : 4,00000</t>
  </si>
  <si>
    <t>Odkaz na mn. položky pořadí 618 : 5,00000</t>
  </si>
  <si>
    <t>Výlevka zrušena dle požadavku investora - místnost č. 3.71 a 3.39.</t>
  </si>
  <si>
    <t>R_VZT01</t>
  </si>
  <si>
    <t>Hepa filtr - třída filtrace H13, 570x570x78</t>
  </si>
  <si>
    <t>VZT I1 - 1.NP - Angio oddělení</t>
  </si>
  <si>
    <t>- m.č. 1.46, 1.50, 1.54</t>
  </si>
  <si>
    <t>- třída filtrace H13</t>
  </si>
  <si>
    <t>Přesný typ filtru bude zvolen dle standardů FN Bohunice.</t>
  </si>
  <si>
    <t>R_VZT02</t>
  </si>
  <si>
    <t>Hepa filtr - třída filtrace H13, 455x455x78</t>
  </si>
  <si>
    <t>- m.č. 1.47, 1.48, 1.49, 1.53, 1.57, 1.61</t>
  </si>
  <si>
    <t>R_VZT03</t>
  </si>
  <si>
    <t>Hepa filtr - třída filtrace H13, 305x305x78</t>
  </si>
  <si>
    <t>- m.č. 1.55, 1.59</t>
  </si>
  <si>
    <t>R_VZT04</t>
  </si>
  <si>
    <t>Hepa filtr - třída filtrace H13, 575x575x78</t>
  </si>
  <si>
    <t>VZT I1 - 1.NP - IKK sever</t>
  </si>
  <si>
    <t>- m.č. 1.93, 1.94, 1.95, 1.96, 1.81, 1.82, 1.86, 1.88, 1.92</t>
  </si>
  <si>
    <t>R_VZT05</t>
  </si>
  <si>
    <t>Hepa filtr - třída filtrace H13, 610x610x78</t>
  </si>
  <si>
    <t>- m.č. 1.83</t>
  </si>
  <si>
    <t>728313815R00</t>
  </si>
  <si>
    <t xml:space="preserve">Demontáž filtrů kapsových, čtyřhranných, nad průřez 0,6 m2,  </t>
  </si>
  <si>
    <t>800-728</t>
  </si>
  <si>
    <t>Odkaz na mn. položky pořadí 631 : 18,00000</t>
  </si>
  <si>
    <t>Odkaz na mn. položky pořadí 632 : 12,00000</t>
  </si>
  <si>
    <t>Odkaz na mn. položky pořadí 633 : 2,00000</t>
  </si>
  <si>
    <t>Odkaz na mn. položky pořadí 634 : 17,00000</t>
  </si>
  <si>
    <t>Odkaz na mn. položky pořadí 635 : 4,00000</t>
  </si>
  <si>
    <t>728313114R00</t>
  </si>
  <si>
    <t xml:space="preserve">Montáž filtru kapsového do čtyřhranného potrubí, do průřezu 0,60 m2,  </t>
  </si>
  <si>
    <t>R_VZT06</t>
  </si>
  <si>
    <t>VZT I1 - 3.NP - ORTK - JIP</t>
  </si>
  <si>
    <t>- m.č. 3.21, 3.22, 3.23, 3.24, 3.25, 3.26, 3.27, 3.35, 3.37, 3.40, 3.73</t>
  </si>
  <si>
    <t>R_VZT07</t>
  </si>
  <si>
    <t>Hepa filtr - třída filtrace H13, 457x457x78</t>
  </si>
  <si>
    <t>- m.č. 3.28, 3.34, 3.36, 3.44, 3.45</t>
  </si>
  <si>
    <t>R_VZT08</t>
  </si>
  <si>
    <t>- m.č. 3.32, 3.33, 3.41</t>
  </si>
  <si>
    <t>Odkaz na mn. položky pořadí 638 : 21,00000</t>
  </si>
  <si>
    <t>Odkaz na mn. položky pořadí 639 : 5,00000</t>
  </si>
  <si>
    <t>Odkaz na mn. položky pořadí 640 : 3,00000</t>
  </si>
  <si>
    <t>5513806081R</t>
  </si>
  <si>
    <t>ventil uzavírací, pro pitnou vodu, stoupající hřídel; šikmý; DN 10 mm; vnitřní závit; od 0,25 l/s</t>
  </si>
  <si>
    <t>5513806082R</t>
  </si>
  <si>
    <t>ventil uzavírací, pro pitnou vodu, stoupající hřídel; šikmý; DN 15 mm; vnitřní závit; od 0,50 l/s</t>
  </si>
  <si>
    <t>5513806083R</t>
  </si>
  <si>
    <t>ventil uzavírací, pro pitnou vodu, stoupající hřídel; šikmý; DN 20 mm; vnitřní závit; od 1,00 l/s</t>
  </si>
  <si>
    <t>5513806084R</t>
  </si>
  <si>
    <t>ventil uzavírací, pro pitnou vodu, stoupající hřídel; šikmý; DN 25 mm; vnitřní závit; od 1,75 l/s</t>
  </si>
  <si>
    <t>5513806085R</t>
  </si>
  <si>
    <t>ventil uzavírací, pro pitnou vodu, stoupající hřídel; šikmý; DN 32 mm; vnitřní závit; od 3,00 l/s</t>
  </si>
  <si>
    <t>5513806087R</t>
  </si>
  <si>
    <t>ventil uzavírací, pro pitnou vodu, stoupající hřídel; šikmý; DN 50 mm; vnitřní závit; od 6,75 l/s</t>
  </si>
  <si>
    <t>5513806089R</t>
  </si>
  <si>
    <t>ventil uzavírací, pro pitnou vodu, stoupající hřídel; šikmý; DN 80 mm; vnitřní závit; od 16,00 l/s</t>
  </si>
  <si>
    <t>5513805001R</t>
  </si>
  <si>
    <t>ventil regulační, do cirkulace, pro TUV; šikmý; kvs 0,45; DN 15 mm; vnitřní závit</t>
  </si>
  <si>
    <t>5513805002R</t>
  </si>
  <si>
    <t>ventil regulační, do cirkulace, pro TUV; šikmý; kvs 0,45; DN 20 mm; vnitřní závit</t>
  </si>
  <si>
    <t>R_VOD_05</t>
  </si>
  <si>
    <t>Vodoměr na studenou vodu, Qn=16, s impulsním snímačem, pro montáž do horizontálního potrubí</t>
  </si>
  <si>
    <t>- vodoměr do 40 °C</t>
  </si>
  <si>
    <t>- připojení DN 40</t>
  </si>
  <si>
    <t>R_VOD_06</t>
  </si>
  <si>
    <t>Vodoměr na teplou vodu, Qn=10, s impulsním snímačem, pro montáž do horizontálního potrubí</t>
  </si>
  <si>
    <t>- vodoměr do 90 °C</t>
  </si>
  <si>
    <t>- připojení DN 32</t>
  </si>
  <si>
    <t>- pro teplou vodu</t>
  </si>
  <si>
    <t>- pro cirkulaci teplé vody</t>
  </si>
  <si>
    <t>R-732489111R00</t>
  </si>
  <si>
    <t>Montáž vodoměrů do DN 50</t>
  </si>
  <si>
    <t>Odkaz na mn. položky pořadí 653 : 2,00000</t>
  </si>
  <si>
    <t>Odkaz na mn. položky pořadí 652 : 1,00000</t>
  </si>
  <si>
    <t>734209112R00</t>
  </si>
  <si>
    <t>Montáž závitové armatury se dvěma závity, G 3/8", bez dodávky materiálu</t>
  </si>
  <si>
    <t>Odkaz na mn. položky pořadí 643 : 14,00000</t>
  </si>
  <si>
    <t>734209113R00</t>
  </si>
  <si>
    <t>Montáž závitové armatury se dvěma závity, G 1/2", bez dodávky materiálu</t>
  </si>
  <si>
    <t>Odkaz na mn. položky pořadí 650 : 12,00000</t>
  </si>
  <si>
    <t>Odkaz na mn. položky pořadí 644 : 17,00000</t>
  </si>
  <si>
    <t>734209114R00</t>
  </si>
  <si>
    <t>Montáž závitové armatury se dvěma závity, G 3/4", bez dodávky materiálu</t>
  </si>
  <si>
    <t>Odkaz na mn. položky pořadí 645 : 16,00000</t>
  </si>
  <si>
    <t>Odkaz na mn. položky pořadí 651 : 9,00000</t>
  </si>
  <si>
    <t>734209115R00</t>
  </si>
  <si>
    <t>Montáž závitové armatury se dvěma závity, G 1", bez dodávky materiálu</t>
  </si>
  <si>
    <t>Odkaz na mn. položky pořadí 646 : 23,00000</t>
  </si>
  <si>
    <t>734209116R00</t>
  </si>
  <si>
    <t>Montáž závitové armatury se dvěma závity, G 5/4", bez dodávky materiálu</t>
  </si>
  <si>
    <t>Odkaz na mn. položky pořadí 647 : 1,00000</t>
  </si>
  <si>
    <t>734209118R00</t>
  </si>
  <si>
    <t>Montáž závitové armatury se dvěma závity, G 2", bez dodávky materiálu</t>
  </si>
  <si>
    <t>Odkaz na mn. položky pořadí 648 : 6,00000</t>
  </si>
  <si>
    <t>734209120R00</t>
  </si>
  <si>
    <t>Montáž závitové armatury se dvěma závity, G 3", bez dodávky materiálu</t>
  </si>
  <si>
    <t>Odkaz na mn. položky pořadí 649 : 2,00000</t>
  </si>
  <si>
    <t>R_AR_01</t>
  </si>
  <si>
    <t>Přechod d16/20xR 3/8 - PVC-C/mosaz</t>
  </si>
  <si>
    <t>R_AR_02</t>
  </si>
  <si>
    <t>Přechod d20/25xR 1/2 - PVC-C/mosaz</t>
  </si>
  <si>
    <t>R_AR_03</t>
  </si>
  <si>
    <t>Přechod d25/32xR 3/4 - PVC-C/mosaz</t>
  </si>
  <si>
    <t>R_AR_04</t>
  </si>
  <si>
    <t>Přechod d32/40xR 1 - PVC-C/mosaz</t>
  </si>
  <si>
    <t>R_AR_05</t>
  </si>
  <si>
    <t>Přechod d40/50xR 5/4 - PVC-C/mosaz</t>
  </si>
  <si>
    <t>R_AR_07</t>
  </si>
  <si>
    <t>Přechod d50/63xR 2- PVC-C/mosaz</t>
  </si>
  <si>
    <t>42260614R</t>
  </si>
  <si>
    <t>ventil odvzdušňovací 3/8"; pro rozvod vytápění a sanity; automatický; těleso mosaz</t>
  </si>
  <si>
    <t>5511356971R</t>
  </si>
  <si>
    <t>kohout kulový vypouštěcí s hadicovou vývodkou a zátkou; PN 10; 1/2 "</t>
  </si>
  <si>
    <t>734209102R00</t>
  </si>
  <si>
    <t>Montáž závitové armatury s jedním závitem, G 3/8", bez dodávky materiálu</t>
  </si>
  <si>
    <t>Odkaz na mn. položky pořadí 662 : 28,00000</t>
  </si>
  <si>
    <t>Odkaz na mn. položky pořadí 668 : 20,00000</t>
  </si>
  <si>
    <t>Odkaz na mn. položky pořadí 663 : 58,00000</t>
  </si>
  <si>
    <t>Odkaz na mn. položky pořadí 669 : 20,00000</t>
  </si>
  <si>
    <t>734209104R00</t>
  </si>
  <si>
    <t>Montáž závitové armatury s jedním závitem, G 3/4", bez dodávky materiálu</t>
  </si>
  <si>
    <t>Odkaz na mn. položky pořadí 664 : 50,00000</t>
  </si>
  <si>
    <t>734209105R00</t>
  </si>
  <si>
    <t>Montáž závitové armatury s jedním závitem, G 1", bez dodávky materiálu</t>
  </si>
  <si>
    <t>Odkaz na mn. položky pořadí 665 : 44,00000</t>
  </si>
  <si>
    <t>R_734209105R00</t>
  </si>
  <si>
    <t>Montáž armatur závitových,s 1závitem, nad G1</t>
  </si>
  <si>
    <t>Odkaz na mn. položky pořadí 666 : 2,00000</t>
  </si>
  <si>
    <t>Odkaz na mn. položky pořadí 667 : 4,00000</t>
  </si>
  <si>
    <t>998734201R00</t>
  </si>
  <si>
    <t>Přesun hmot pro armatury v objektech výšky do 6 m</t>
  </si>
  <si>
    <t>5513806086R</t>
  </si>
  <si>
    <t>ventil uzavírací, pro pitnou vodu, stoupající hřídel; šikmý; DN 40 mm; vnitřní závit; od 4,00 l/s</t>
  </si>
  <si>
    <t>Odkaz na mn. položky pořadí 685 : 1,00000</t>
  </si>
  <si>
    <t>Odkaz na mn. položky pořadí 686 : 2,00000</t>
  </si>
  <si>
    <t>Odkaz na mn. položky pořadí 676 : 19,00000</t>
  </si>
  <si>
    <t>Odkaz na mn. položky pořadí 677 : 23,00000</t>
  </si>
  <si>
    <t>Odkaz na mn. položky pořadí 683 : 18,00000</t>
  </si>
  <si>
    <t>Odkaz na mn. položky pořadí 678 : 24,00000</t>
  </si>
  <si>
    <t>Odkaz na mn. položky pořadí 684 : 4,00000</t>
  </si>
  <si>
    <t>Odkaz na mn. položky pořadí 679 : 10,00000</t>
  </si>
  <si>
    <t>Odkaz na mn. položky pořadí 680 : 6,00000</t>
  </si>
  <si>
    <t>734209117R00</t>
  </si>
  <si>
    <t>Montáž závitové armatury se dvěma závity, G 6/4", bez dodávky materiálu</t>
  </si>
  <si>
    <t>Odkaz na mn. položky pořadí 681 : 1,00000</t>
  </si>
  <si>
    <t>Odkaz na mn. položky pořadí 682 : 5,00000</t>
  </si>
  <si>
    <t>R_AR_06</t>
  </si>
  <si>
    <t>Přechod d50/63xR 1 1/2 - PVC-C/mosaz</t>
  </si>
  <si>
    <t>Odkaz na mn. položky pořadí 695 : 38,00000</t>
  </si>
  <si>
    <t>Odkaz na mn. položky pořadí 702 : 20,00000</t>
  </si>
  <si>
    <t>Odkaz na mn. položky pořadí 696 : 82,00000</t>
  </si>
  <si>
    <t>Odkaz na mn. položky pořadí 703 : 20,00000</t>
  </si>
  <si>
    <t>Odkaz na mn. položky pořadí 697 : 56,00000</t>
  </si>
  <si>
    <t>Odkaz na mn. položky pořadí 699 : 12,00000</t>
  </si>
  <si>
    <t>Odkaz na mn. položky pořadí 700 : 2,00000</t>
  </si>
  <si>
    <t>Odkaz na mn. položky pořadí 701 : 4,00000</t>
  </si>
  <si>
    <t>R_VOD_03</t>
  </si>
  <si>
    <t>Vodoměr na studenou vodu, Qn=25, s impulsním snímačem, pro montáž do horizontálního potrubí</t>
  </si>
  <si>
    <t>- připojení DN 50</t>
  </si>
  <si>
    <t>R_VOD_04</t>
  </si>
  <si>
    <t>Vodoměr na teplou vodu, Qn=16, s impulsním snímačem, pro montáž do horizontálního potrubí</t>
  </si>
  <si>
    <t>Odkaz na mn. položky pořadí 717 : 1,00000</t>
  </si>
  <si>
    <t>Odkaz na mn. položky pořadí 718 : 2,00000</t>
  </si>
  <si>
    <t>Odkaz na mn. položky pořadí 709 : 28,00000</t>
  </si>
  <si>
    <t>Odkaz na mn. položky pořadí 710 : 29,00000</t>
  </si>
  <si>
    <t>Odkaz na mn. položky pořadí 715 : 31,00000</t>
  </si>
  <si>
    <t>Odkaz na mn. položky pořadí 711 : 42,00000</t>
  </si>
  <si>
    <t>Odkaz na mn. položky pořadí 716 : 5,00000</t>
  </si>
  <si>
    <t>Odkaz na mn. položky pořadí 712 : 13,00000</t>
  </si>
  <si>
    <t>Odkaz na mn. položky pořadí 713 : 2,00000</t>
  </si>
  <si>
    <t>Odkaz na mn. položky pořadí 714 : 5,00000</t>
  </si>
  <si>
    <t>Odkaz na mn. položky pořadí 726 : 56,00000</t>
  </si>
  <si>
    <t>Odkaz na mn. položky pořadí 732 : 20,00000</t>
  </si>
  <si>
    <t>Odkaz na mn. položky pořadí 727 : 120,00000</t>
  </si>
  <si>
    <t>Odkaz na mn. položky pořadí 733 : 20,00000</t>
  </si>
  <si>
    <t>Odkaz na mn. položky pořadí 728 : 94,00000</t>
  </si>
  <si>
    <t>Odkaz na mn. položky pořadí 729 : 24,00000</t>
  </si>
  <si>
    <t>Odkaz na mn. položky pořadí 730 : 4,00000</t>
  </si>
  <si>
    <t>Odkaz na mn. položky pořadí 731 : 4,00000</t>
  </si>
  <si>
    <t>998734203R00</t>
  </si>
  <si>
    <t>Přesun hmot pro armatury v objektech výšky do 4 m</t>
  </si>
  <si>
    <t>5513806088R</t>
  </si>
  <si>
    <t>ventil uzavírací, pro pitnou vodu, stoupající hřídel; šikmý; DN 65 mm; vnitřní závit; od 11,00 l/s</t>
  </si>
  <si>
    <t>R_VOD_01</t>
  </si>
  <si>
    <t>Vodoměr na studenou vodu, Qn=16, vzestupný, s impulsním snímačem, pro montáž do svislého potrubí</t>
  </si>
  <si>
    <t>R_VOD_02</t>
  </si>
  <si>
    <t>Vodoměr na teplou vodu, Qn=10, vzestupný, s impulsním snímačem, pro montáž do svislého potrubí</t>
  </si>
  <si>
    <t>- vodoměr do 130 °C</t>
  </si>
  <si>
    <t>R_VOD_02.1</t>
  </si>
  <si>
    <t>Vodoměr na teplou vodu, Qn=10, sestupný, s impulsním snímačem, pro montáž do svislého potrubí</t>
  </si>
  <si>
    <t>Odkaz na mn. položky pořadí 750 : 1,00000</t>
  </si>
  <si>
    <t>Odkaz na mn. položky pořadí 751 : 1,00000</t>
  </si>
  <si>
    <t>Odkaz na mn. položky pořadí 752 : 1,00000</t>
  </si>
  <si>
    <t>Odkaz na mn. položky pořadí 740 : 17,00000</t>
  </si>
  <si>
    <t>Odkaz na mn. položky pořadí 741 : 21,00000</t>
  </si>
  <si>
    <t>Odkaz na mn. položky pořadí 748 : 18,00000</t>
  </si>
  <si>
    <t>Odkaz na mn. položky pořadí 742 : 32,00000</t>
  </si>
  <si>
    <t>Odkaz na mn. položky pořadí 749 : 12,00000</t>
  </si>
  <si>
    <t>Odkaz na mn. položky pořadí 743 : 1,00000</t>
  </si>
  <si>
    <t>Odkaz na mn. položky pořadí 744 : 20,00000</t>
  </si>
  <si>
    <t>Odkaz na mn. položky pořadí 745 : 5,00000</t>
  </si>
  <si>
    <t>Odkaz na mn. položky pořadí 746 : 3,00000</t>
  </si>
  <si>
    <t>Odkaz na mn. položky pořadí 747 : 2,00000</t>
  </si>
  <si>
    <t>Odkaz na mn. položky pořadí 762 : 34,00000</t>
  </si>
  <si>
    <t>Odkaz na mn. položky pořadí 769 : 20,00000</t>
  </si>
  <si>
    <t>Odkaz na mn. položky pořadí 763 : 78,00000</t>
  </si>
  <si>
    <t>Odkaz na mn. položky pořadí 770 : 20,00000</t>
  </si>
  <si>
    <t>Odkaz na mn. položky pořadí 764 : 88,00000</t>
  </si>
  <si>
    <t>Odkaz na mn. položky pořadí 765 : 2,00000</t>
  </si>
  <si>
    <t>Odkaz na mn. položky pořadí 766 : 56,00000</t>
  </si>
  <si>
    <t>Odkaz na mn. položky pořadí 767 : 10,00000</t>
  </si>
  <si>
    <t>Odkaz na mn. položky pořadí 768 : 2,00000</t>
  </si>
  <si>
    <t>735151821R00</t>
  </si>
  <si>
    <t>Demontáž otopných těles panelových dvouřadých, stavební délky do 1500 mm</t>
  </si>
  <si>
    <t>735110911R00</t>
  </si>
  <si>
    <t>Opravy otopných těles článkových litinových přetěsnění radiátorové růžice</t>
  </si>
  <si>
    <t>735110912R00</t>
  </si>
  <si>
    <t>Opravy otopných těles článkových litinových rozpojení otopného tělesa teplovodního</t>
  </si>
  <si>
    <t>735110914R00</t>
  </si>
  <si>
    <t>Opravy otopných těles článkových litinových stažení otopného tělesa</t>
  </si>
  <si>
    <t>735193011R00</t>
  </si>
  <si>
    <t>Čištění otopných těles kartáčem</t>
  </si>
  <si>
    <t>735191901R00</t>
  </si>
  <si>
    <t>Ostatní opravy otopných těles vyzkoušení otopných těles po opravě tlakem  ocelových</t>
  </si>
  <si>
    <t>m2</t>
  </si>
  <si>
    <t>735191903R00</t>
  </si>
  <si>
    <t>Ostatní opravy otopných těles vyčištění otopných těles propláchnutím vodou  ocelových nebo hliníkových</t>
  </si>
  <si>
    <t>735191910R00</t>
  </si>
  <si>
    <t>Ostatní opravy otopných těles napuštění vody do otopného systému včetně potrubí (bez kotle a ohříváků)  otopných těles</t>
  </si>
  <si>
    <t>735192923R00</t>
  </si>
  <si>
    <t>Ostatní opravy otopných těles zpětná montáž otopných těles panelových  dvouřadých, do 150 mm</t>
  </si>
  <si>
    <t>735494811R00</t>
  </si>
  <si>
    <t>Vypuštění vody z otopných soustav bez kotlů, ohříváků, zásobníků a nádrží</t>
  </si>
  <si>
    <t>( bez kotlů, ohříváků, zásobníků a nádrží )</t>
  </si>
  <si>
    <t>904      R02</t>
  </si>
  <si>
    <t>Hzs-zkousky v ramci montaz.praci, Topná zkouška</t>
  </si>
  <si>
    <t>h</t>
  </si>
  <si>
    <t>310235251RT2</t>
  </si>
  <si>
    <t>Zazdívka otvorů o ploše do 0,0225 m2 ve zdivu nadzákladovém cihlami pálenými o tloušťce zdi přes 300 do 450 mm</t>
  </si>
  <si>
    <t>801-4</t>
  </si>
  <si>
    <t>včetně pomocného pracovního lešení</t>
  </si>
  <si>
    <t>Odkaz na mn. položky pořadí 87 : 4,00000</t>
  </si>
  <si>
    <t>340235212RT2</t>
  </si>
  <si>
    <t>Zazdívka otvorů o ploše do 0,0225 m2 v příčkách nebo stěnách cihlami pálenými tloušťky nad 100 mm</t>
  </si>
  <si>
    <t>Odkaz na mn. položky pořadí 86 : 140,00000</t>
  </si>
  <si>
    <t>340239212RT2</t>
  </si>
  <si>
    <t>Zazdívka otvorů o ploše přes 1 m2 do 4 m2 v příčkách nebo stěnách cihlami  pálenými  tloušťky nad 100 mm</t>
  </si>
  <si>
    <t>Odkaz na mn. položky pořadí 88 : 0,60000</t>
  </si>
  <si>
    <t>342264051RT1</t>
  </si>
  <si>
    <t>Podhledy na kovové konstrukci opláštěné deskami sádrokartonovými nosná konstrukce z profilů CD s přímým uchycením 1x deska, tloušťky 12,5 mm, standard, bez izolace</t>
  </si>
  <si>
    <t>801-1</t>
  </si>
  <si>
    <t>Odkaz na mn. položky pořadí 83 : 15,13500</t>
  </si>
  <si>
    <t>612401191RT2</t>
  </si>
  <si>
    <t>Omítky malých ploch vnitřních stěn do 0,09 m2, vápennou štukovou omítkou</t>
  </si>
  <si>
    <t>jakoukoliv maltou, z pomocného pracovního lešení o výšce podlahy do 1900 mm a pro zatížení do 1,5 kPa,</t>
  </si>
  <si>
    <t>Odkaz na mn. položky pořadí 2 : 140,00000*2</t>
  </si>
  <si>
    <t>Odkaz na mn. položky pořadí 1 : 4,00000*2</t>
  </si>
  <si>
    <t>612421637R00</t>
  </si>
  <si>
    <t>Omítky vnitřní stěn vápenné nebo vápenocementové v podlaží i ve schodišti štukové</t>
  </si>
  <si>
    <t>631319151R00</t>
  </si>
  <si>
    <t xml:space="preserve">Příplatek za přehlazení povrchu tloušťka mazaniny do 80 mm </t>
  </si>
  <si>
    <t>m3</t>
  </si>
  <si>
    <t>betonové mazaniny min. B 10 ocelovým hladítkem</t>
  </si>
  <si>
    <t>Odkaz na mn. položky pořadí 9 : 8,47359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</si>
  <si>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</si>
  <si>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</si>
  <si>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</si>
  <si>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631312621RT6</t>
  </si>
  <si>
    <t>Mazanina z betonu vyztuženého tl. přes 50 do 80 mm třídy C 20/25, s rozptýlenou výztuží z polypropylenových vláken, 0,6 kg / m3</t>
  </si>
  <si>
    <t>hlazená dřevěným hladítkem, s vytvořením dilatačních spár v mazanině uložením dočasného dilatačního profilu, s odstraněním dočasného profilu. Bez zaplnění spáry trvalým materiálem (634 60).</t>
  </si>
  <si>
    <t>0.40 : (4,85*5,925-0,9*2,15)*0,075</t>
  </si>
  <si>
    <t>0.39 : (4,675*5,925-0,9*2,15)*0,075</t>
  </si>
  <si>
    <t>0.38 : (6,2*5,925-0,9*2,15*2)*0,075</t>
  </si>
  <si>
    <t>0.35 : (4,775*6,175-0,9*2,15)*0,075</t>
  </si>
  <si>
    <t>631361921RT4</t>
  </si>
  <si>
    <t>Výztuž mazanin z betonů a z lehkých betonů ze svařovaných sítí průměr drátu 6 mm, velikost oka 100/100 mm</t>
  </si>
  <si>
    <t>včetně distančních prvků</t>
  </si>
  <si>
    <t xml:space="preserve">4,44 kg/m2 : </t>
  </si>
  <si>
    <t>Začátek provozního součtu</t>
  </si>
  <si>
    <t xml:space="preserve">  0.40 : (4,85*5,925-0,9*2,15)</t>
  </si>
  <si>
    <t xml:space="preserve">  0.39 : (4,675*5,925-0,9*2,15)</t>
  </si>
  <si>
    <t xml:space="preserve">  0.38 : (6,2*5,925-0,9*2,15*2)</t>
  </si>
  <si>
    <t xml:space="preserve">  0.35 : (4,775*6,175-0,9*2,15)</t>
  </si>
  <si>
    <t xml:space="preserve">  Mezisoučet</t>
  </si>
  <si>
    <t>Konec provozního součtu</t>
  </si>
  <si>
    <t>ppřesahy 25% : 112,98125*4,44/1000*1,25</t>
  </si>
  <si>
    <t>941955003R00</t>
  </si>
  <si>
    <t>Lešení lehké pracovní pomocné pomocné, o výšce lešeňové podlahy přes 1,9 do 2,5 m</t>
  </si>
  <si>
    <t>800-3</t>
  </si>
  <si>
    <t>Odkaz na mn. položky pořadí 4 : 15,13500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</si>
  <si>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</si>
  <si>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</si>
  <si>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0.66 : 1,55*1,2</t>
  </si>
  <si>
    <t>0.67 : 1,55*1,2</t>
  </si>
  <si>
    <t>0.68 : 3,25*4,625</t>
  </si>
  <si>
    <t>0.69 : 2,25*3,15</t>
  </si>
  <si>
    <t>0.63 : 1,8*3,6</t>
  </si>
  <si>
    <t>0.62 : 2,775*3,75</t>
  </si>
  <si>
    <t>0.61 : 1,7*1,25</t>
  </si>
  <si>
    <t>0.60 : 4*1,25</t>
  </si>
  <si>
    <t>0.54 : 1,7*4,05</t>
  </si>
  <si>
    <t>0.59 : 2,775*3</t>
  </si>
  <si>
    <t>0.55 : 0,9*1,05+1,65*1,3</t>
  </si>
  <si>
    <t>0.57 : 1,45*0,9</t>
  </si>
  <si>
    <t>0.58 : 1,2*0,9</t>
  </si>
  <si>
    <t>0.48, 0.49, 0.51 : (4,15+1,2+7,8)*(1,2+8,55)+5,2*5,575-0,8*2,825</t>
  </si>
  <si>
    <t>0.50 : 8,02*5,575</t>
  </si>
  <si>
    <t>0.51 : 7,8*1,2</t>
  </si>
  <si>
    <t>0.50 : 8,025*5,425</t>
  </si>
  <si>
    <t>0.40 : 4,85*5,925</t>
  </si>
  <si>
    <t>0.39 : 4,675*5,925</t>
  </si>
  <si>
    <t>0.38 : 6,2*5,925</t>
  </si>
  <si>
    <t>0.37 : 3,675*5,925</t>
  </si>
  <si>
    <t>0.41 : (17,85+2)*(1,65+1,2)+2*4,55</t>
  </si>
  <si>
    <t>0.42 : 2,7*1,95+3,7*1,1</t>
  </si>
  <si>
    <t>0.43 : 1,35*1,35</t>
  </si>
  <si>
    <t>0.44 : 1,35*0,9</t>
  </si>
  <si>
    <t>0.45 : 1,95*2,4</t>
  </si>
  <si>
    <t>0.46 : 1,95*2,4</t>
  </si>
  <si>
    <t>0.47 : 2,7*3,7</t>
  </si>
  <si>
    <t>0.35 : 4,775*6,175</t>
  </si>
  <si>
    <t>0.36 : 3,8*4,45</t>
  </si>
  <si>
    <t>0.34 : 0,9*1,5</t>
  </si>
  <si>
    <t>0.33 : 1,25*1,5</t>
  </si>
  <si>
    <t>0.32 : 0,9*1,5</t>
  </si>
  <si>
    <t>0.31 : 1,25*1,5</t>
  </si>
  <si>
    <t>0.30 : 1,8*4</t>
  </si>
  <si>
    <t>0.16 : 1,075*1,6</t>
  </si>
  <si>
    <t>0.15 : 1,25*1,6</t>
  </si>
  <si>
    <t>0.18 : 1,075*1,6</t>
  </si>
  <si>
    <t>0.17 : 1,25*1,6</t>
  </si>
  <si>
    <t>0.27 : 2*4,25+0,9*0,9</t>
  </si>
  <si>
    <t>0.25 : 1,6*1,2</t>
  </si>
  <si>
    <t>0.24 : 2*4,25+0,9*0,9</t>
  </si>
  <si>
    <t>0.22 : 1,55*1,35</t>
  </si>
  <si>
    <t>0.21 : 1,8*4,25+0,9*0,9</t>
  </si>
  <si>
    <t>0.20 : 2,8*2,9</t>
  </si>
  <si>
    <t>0.28 : 2,2*1,35</t>
  </si>
  <si>
    <t>0.14 : 7,85*5,575</t>
  </si>
  <si>
    <t>0.13 : 6,15*5,575</t>
  </si>
  <si>
    <t>0.06 : 13,2*3,275</t>
  </si>
  <si>
    <t>0.05 : 6,55*3,55</t>
  </si>
  <si>
    <t>0.01 : 3,3*5,35</t>
  </si>
  <si>
    <t>713121118R00</t>
  </si>
  <si>
    <t xml:space="preserve">Izolace podlah tepelná obložení stěn dilatační páskou, bez dodávky materiálu,  </t>
  </si>
  <si>
    <t>0.40 : (4,85+5,925)*2+(2,15+0,9)*2</t>
  </si>
  <si>
    <t>0.39 : (4,675+5,925)*2+(2,15+0,9)*2</t>
  </si>
  <si>
    <t>0.38 : (6,2+5,925)*2+(2,15+0,9)*2*2</t>
  </si>
  <si>
    <t>0.35 : (4,775+6,175)*2+(2,15+0,9)*2</t>
  </si>
  <si>
    <t>713191100RT9</t>
  </si>
  <si>
    <t>Izolace tepelné běžných konstrukcí - doplňky položení separační fólie, včetně dodávky PE fólie</t>
  </si>
  <si>
    <t>0.40 : (4,85*5,925-0,9*2,15)</t>
  </si>
  <si>
    <t>0.39 : (4,675*5,925-0,9*2,15)</t>
  </si>
  <si>
    <t>0.38 : (6,2*5,925-0,9*2,15*2)</t>
  </si>
  <si>
    <t>0.35 : (4,775*6,175-0,9*2,15)</t>
  </si>
  <si>
    <t>713582113RT1</t>
  </si>
  <si>
    <t xml:space="preserve">Požární okna a revizní dvířka revizní dvířka do masivních stěn, rozměr 300x300 mm, požární odolnost EI 15 </t>
  </si>
  <si>
    <t>0.46 : 1</t>
  </si>
  <si>
    <t>713582126RT4</t>
  </si>
  <si>
    <t>Požární okna a revizní dvířka revizní dvířka do masivních stěn, rozměr 600x600 mm, požární odolnost EI 60</t>
  </si>
  <si>
    <t>0.05 do šachty stoupaček : 1</t>
  </si>
  <si>
    <t>612403385R0X</t>
  </si>
  <si>
    <t>Hrubá výplň rýh ve stěnách 7 x 10 cm maltou z SMS vč. omítky</t>
  </si>
  <si>
    <t>Odkaz na mn. položky pořadí 89 : 14,85000</t>
  </si>
  <si>
    <t>612403387R0X</t>
  </si>
  <si>
    <t>Hrubá výplň rýh ve stěnách 7 x 20 cm maltou z SMS vč. omítky</t>
  </si>
  <si>
    <t>Odkaz na mn. položky pořadí 90 : 95,34500</t>
  </si>
  <si>
    <t>722241112R0X</t>
  </si>
  <si>
    <t>Vyjmutí EPS hlásiče z kazety podhledu, provizorní zavěšení, ochrana při stavebních pracích, vsazení do kazet nového podlhledu</t>
  </si>
  <si>
    <t>chodby-odhad, účtováno bude dle skutečnosti : 5</t>
  </si>
  <si>
    <t>28375328R</t>
  </si>
  <si>
    <t>páska dilatační extrudovaný PE; š = 100 mm; tl. 5 mm; l = 50 000 mm</t>
  </si>
  <si>
    <t>Odkaz na mn. položky pořadí 13 : 119,40000*1,05</t>
  </si>
  <si>
    <t>999281105R00</t>
  </si>
  <si>
    <t xml:space="preserve">Přesun hmot pro opravy a údržbu objektů pro opravy a údržbu dosavadních objektů včetně vnějších plášťů  výšky do 6 m,  </t>
  </si>
  <si>
    <t>oborů 801, 803, 811 a 812</t>
  </si>
  <si>
    <t>Odkaz na mn. položky pořadí 103 : 4,00000</t>
  </si>
  <si>
    <t>Odkaz na mn. položky pořadí 102 : 110,00000</t>
  </si>
  <si>
    <t>Odkaz na mn. položky pořadí 104 : 1,50000</t>
  </si>
  <si>
    <t>411387531R00</t>
  </si>
  <si>
    <t xml:space="preserve">Zabetonování otvorů do 0,25 m2 ve stropech železobetonových a tvárnicových a v klenbách cihelných nebo betonových </t>
  </si>
  <si>
    <t>včetně bednění, odbednění a výztuže (s dodáním hmot),</t>
  </si>
  <si>
    <t>Odkaz na mn. položky pořadí 105 : 4,00000</t>
  </si>
  <si>
    <t>Odkaz na mn. položky pořadí 101 : 26,03250</t>
  </si>
  <si>
    <t>POL1_1</t>
  </si>
  <si>
    <t>Odkaz na mn. položky pořadí 22 : 4,00000*2</t>
  </si>
  <si>
    <t>Odkaz na mn. položky pořadí 23 : 110,00000*2</t>
  </si>
  <si>
    <t>Odkaz na mn. položky pořadí 26 : 26,03250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</si>
  <si>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</si>
  <si>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</si>
  <si>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1.06 : 3,725*2,45</t>
  </si>
  <si>
    <t>1.19 : 1,8*2,1</t>
  </si>
  <si>
    <t>1.18 : 1,8*2,1</t>
  </si>
  <si>
    <t>1.20 : 1,1*1,2</t>
  </si>
  <si>
    <t>1.21 : 1,8*1,8</t>
  </si>
  <si>
    <t>1.23 : 1,8*1,8</t>
  </si>
  <si>
    <t>1.24 : 1,8*0,9</t>
  </si>
  <si>
    <t>1.22 : 1,8*2,25</t>
  </si>
  <si>
    <t>1.11 : 2,45*4,55+(2,45+14,275)*4,225+4,9*5,875</t>
  </si>
  <si>
    <t>1.04 : 2,2*1,4</t>
  </si>
  <si>
    <t>1.05 : 1,6*0,9</t>
  </si>
  <si>
    <t>1.16 : 1,45*0,9</t>
  </si>
  <si>
    <t>1.17 : 1*1,45</t>
  </si>
  <si>
    <t>1.15 : 1,45*1,05+0,9*0,9</t>
  </si>
  <si>
    <t>1.14 : 2,775*3,375</t>
  </si>
  <si>
    <t>1.13 : 1,175*3+0,3*0,9</t>
  </si>
  <si>
    <t>1.26 : 3,85*4,4</t>
  </si>
  <si>
    <t>1.27 : 3,45*4,4</t>
  </si>
  <si>
    <t>1.28 : 3,75*4,4</t>
  </si>
  <si>
    <t>1.29 : 3,85*4,4</t>
  </si>
  <si>
    <t>1.35 : (10,25+2,3+31,350)*2,3+2,3*10,1</t>
  </si>
  <si>
    <t>1.89 : 1,35*1,5</t>
  </si>
  <si>
    <t>1.90 : 1,575*0,85</t>
  </si>
  <si>
    <t>1.91 : 3,175*3,675</t>
  </si>
  <si>
    <t>1.84 : 2,25*2,075</t>
  </si>
  <si>
    <t>1.87 : 2,25*1,05</t>
  </si>
  <si>
    <t>1.88 : 2,25*1,75</t>
  </si>
  <si>
    <t>1.30 : 4,7*1,875</t>
  </si>
  <si>
    <t>1.33 : 1,5*1,875</t>
  </si>
  <si>
    <t>1.34 : 1,35*1</t>
  </si>
  <si>
    <t>1.31 : 8,775*4,4+1,35*0,325</t>
  </si>
  <si>
    <t>1.82 : 4*2,275+1,9*1+1,875*0,9</t>
  </si>
  <si>
    <t>1.56 : 2,05*3</t>
  </si>
  <si>
    <t>1.55 : 1,85*2,56</t>
  </si>
  <si>
    <t>1.60 : 1,63*1,25</t>
  </si>
  <si>
    <t>1.58 : 2,25*2,56</t>
  </si>
  <si>
    <t>1.57 : 7,69*4,65-2,3*0,7</t>
  </si>
  <si>
    <t>1.53 : 5,425*1,6</t>
  </si>
  <si>
    <t>1.92 : 4*2,675+1,9*0,6</t>
  </si>
  <si>
    <t>1.94 : 3,45*1,6</t>
  </si>
  <si>
    <t>1.99 : 1,45*1,5</t>
  </si>
  <si>
    <t>1.100 : 0,85*1,5+0,2*0,7</t>
  </si>
  <si>
    <t>1.102 : 1,45*1,5</t>
  </si>
  <si>
    <t>1.103 : 0,9*1,5</t>
  </si>
  <si>
    <t>1.52 : 3,45*1,85</t>
  </si>
  <si>
    <t>1.51 : 3,45*1,775</t>
  </si>
  <si>
    <t>1.46 : 1,882*1,875/2+1,693*1,875+1,75*1,45+(2,475+1,1)*2,275+1,1*2,95</t>
  </si>
  <si>
    <t>1.47 : 2,325*5</t>
  </si>
  <si>
    <t>1.41 : 1*1,5</t>
  </si>
  <si>
    <t>1.42 : 1,075*1,5+0,9*0,9</t>
  </si>
  <si>
    <t>1.43 : 1*1,5</t>
  </si>
  <si>
    <t>1.44 : 1,075*1,5+0,9*0,9</t>
  </si>
  <si>
    <t>1.45 : 3,125*3,125</t>
  </si>
  <si>
    <t>1.98 : 8,05*3,355</t>
  </si>
  <si>
    <t>1.76 : 3,45*3,05+3,525*8,75</t>
  </si>
  <si>
    <t>1.58 : 1</t>
  </si>
  <si>
    <t>1.76 do ins. šachty : 1</t>
  </si>
  <si>
    <t>Odkaz na mn. položky pořadí 106 : 22,63000</t>
  </si>
  <si>
    <t>Odkaz na mn. položky pořadí 107 : 156,95400</t>
  </si>
  <si>
    <t>chodby-odhad, účtováno bude dle skutečnosti : 10</t>
  </si>
  <si>
    <t>999281112R00</t>
  </si>
  <si>
    <t xml:space="preserve">Přesun hmot pro opravy a údržbu objektů pro opravy a údržbu dosavadních objektů včetně vnějších plášťů  výšky přes 25 do 36 m,  </t>
  </si>
  <si>
    <t>Odkaz na mn. položky pořadí 122 : 5,00000</t>
  </si>
  <si>
    <t>Odkaz na mn. položky pořadí 121 : 130,00000</t>
  </si>
  <si>
    <t>Odkaz na mn. položky pořadí 123 : 1,50000</t>
  </si>
  <si>
    <t>347015121R00</t>
  </si>
  <si>
    <t xml:space="preserve">Předstěny opláštěné sádrokartonovými deskami předsazené stěny volně stojící s minerální izolací tl. 40 mm 1x ocelová konstrukce CW 75, tloušťka stěny 95 mm, tloušťka desky 12,5, standard, tl. izolace 40 mm,  </t>
  </si>
  <si>
    <t xml:space="preserve">prachotěsné oddělení stavby : </t>
  </si>
  <si>
    <t>2.42 : 3,38*4,14-0,8*1,97</t>
  </si>
  <si>
    <t>Odkaz na mn. položky pořadí 124 : 4,00000</t>
  </si>
  <si>
    <t>Odkaz na mn. položky pořadí 118 : 29,01875</t>
  </si>
  <si>
    <t>631312141R00</t>
  </si>
  <si>
    <t>Doplnění mazanin betonem prostým rýh v dosavadních mazaninách</t>
  </si>
  <si>
    <t>prostým betonem (s dodáním hmot) bez potěru,</t>
  </si>
  <si>
    <t>2.61a : 2,005*0,2*0,07</t>
  </si>
  <si>
    <t>642942212R00</t>
  </si>
  <si>
    <t>Osazení zárubní dveřních ocelových do sádrokartonové příčky  tloušťky 100 mm  šířky 700 mm, bez dodávky zárubně</t>
  </si>
  <si>
    <t>2.42 : 1</t>
  </si>
  <si>
    <t>Odkaz na mn. položky pořadí 42 : 29,01875</t>
  </si>
  <si>
    <t>2.32 : 2,05*1,875+(2,05+24,8+2,4+21,7)*1,7</t>
  </si>
  <si>
    <t>1,8*(3,7+1,55+4,325)+2,4*(3,7+1,55+7,85)</t>
  </si>
  <si>
    <t>(25,05+21,7)*1,55</t>
  </si>
  <si>
    <t>2.09 : 2,1*1,7+5,15*2,3+(5,15+2,35)*2,45+7,25*1,55+5,15*0,65</t>
  </si>
  <si>
    <t>2.10 : 1,8*18,775</t>
  </si>
  <si>
    <t>2.47 : 6,825*3,2</t>
  </si>
  <si>
    <t>2.46 : 4,625*3,85</t>
  </si>
  <si>
    <t>2.45 : 4,625*2,85</t>
  </si>
  <si>
    <t>2.44 : 4,625*3,85</t>
  </si>
  <si>
    <t>2.43 : 4,625*2,15</t>
  </si>
  <si>
    <t>2.43a : 5,925*3</t>
  </si>
  <si>
    <t>2.48 : 1,245*1,155+1,745*0,9+2,725*3,1</t>
  </si>
  <si>
    <t>2.85 : 1,4*0,925+0,9*0,9</t>
  </si>
  <si>
    <t>2.49 : 2,85*5,075</t>
  </si>
  <si>
    <t>2.50 : 3,85*5,075</t>
  </si>
  <si>
    <t>2.51 : 5,85*5,075</t>
  </si>
  <si>
    <t>2.52 : 1,85*5,075</t>
  </si>
  <si>
    <t>2.53 : 2,175*1,35</t>
  </si>
  <si>
    <t>2.54 : 2,175*1,35</t>
  </si>
  <si>
    <t>2.55 : 3,82*5,075</t>
  </si>
  <si>
    <t>2.57 : 15,85*5,075</t>
  </si>
  <si>
    <t>2.60 : 2,85*2,5</t>
  </si>
  <si>
    <t>2.59 : 3*2,425</t>
  </si>
  <si>
    <t>2.61 : 4,695*5,075</t>
  </si>
  <si>
    <t>2.61a : 2,005*5,075</t>
  </si>
  <si>
    <t>2.62 : 4,75*5,075</t>
  </si>
  <si>
    <t>2.86 : 0,975*1,4+0,9*0,9</t>
  </si>
  <si>
    <t>2.84 : 2,75*3,4</t>
  </si>
  <si>
    <t>2.83 : 3,1*3,4</t>
  </si>
  <si>
    <t>2.42 : 3,38*4,175</t>
  </si>
  <si>
    <t>2.41 : 8,5*4,175</t>
  </si>
  <si>
    <t>2.40 : 5,85*4,175</t>
  </si>
  <si>
    <t>2.39 : 3,675*4,175</t>
  </si>
  <si>
    <t>2.80 : 1,85*3,4</t>
  </si>
  <si>
    <t>2.79 : 1,8*3,4</t>
  </si>
  <si>
    <t>2.77 : 2,4*3,4</t>
  </si>
  <si>
    <t>2.76 : 1,3*1,525+0,9*0,9</t>
  </si>
  <si>
    <t>2.75 : 0,9*1,725</t>
  </si>
  <si>
    <t>2.74 : 1,15*1,225</t>
  </si>
  <si>
    <t>2.70 : 1,15*1,125</t>
  </si>
  <si>
    <t>2.71 : 0,9*1,625</t>
  </si>
  <si>
    <t>2.72 : 1,15*1,125</t>
  </si>
  <si>
    <t>2.73 : 0,9*1,625</t>
  </si>
  <si>
    <t>2.36 : 2,75*2+2,3*2,175</t>
  </si>
  <si>
    <t>2.69 : 8,05*3,4</t>
  </si>
  <si>
    <t>2.35 : 5,675*4,175</t>
  </si>
  <si>
    <t>2.34 : 5,85*4,175</t>
  </si>
  <si>
    <t>2.33 : 3,675*4,175</t>
  </si>
  <si>
    <t>2.30 : 3,75*4,175</t>
  </si>
  <si>
    <t>2.65 : 1,625*1,625</t>
  </si>
  <si>
    <t>2.27 : 1,05*1,5+0,9*0,9</t>
  </si>
  <si>
    <t>2.25 : 0,8*1,275</t>
  </si>
  <si>
    <t>2.24 : 1,25*1,275</t>
  </si>
  <si>
    <t>2.23 : 0,9*1,3</t>
  </si>
  <si>
    <t>2.22 : 1,1*1,3</t>
  </si>
  <si>
    <t>2.21 : 0,9*1,3</t>
  </si>
  <si>
    <t>2.20 : 1,1*1,3</t>
  </si>
  <si>
    <t>2.31 : 2,25*2,735-0,3*1,275</t>
  </si>
  <si>
    <t>2.28 : 1,35*1,29</t>
  </si>
  <si>
    <t>2.29 : 0,8*1,29</t>
  </si>
  <si>
    <t>2.18 : 2,025*1,825</t>
  </si>
  <si>
    <t>2.19 : 2,1*1,825</t>
  </si>
  <si>
    <t>2.11 : 4,075*7,15</t>
  </si>
  <si>
    <t>2.12 : 4,075*3,85</t>
  </si>
  <si>
    <t>2.13 : 4,075*4,3</t>
  </si>
  <si>
    <t>2.16 : 4,275*3,85</t>
  </si>
  <si>
    <t>2.15 : 4,275*4,3</t>
  </si>
  <si>
    <t>2.88 : 5,35*3,35</t>
  </si>
  <si>
    <t>2.89 : 6,9*3,35</t>
  </si>
  <si>
    <t>2.02, 2.01 : 5,25*3,375+2*5,35</t>
  </si>
  <si>
    <t>2.02 do inst. šachty : 1</t>
  </si>
  <si>
    <t>766661112R00</t>
  </si>
  <si>
    <t>Montáž dveřních křídel kompletizovaných otevíravých ,  , do ocelové nebo fošnové zárubně, jednokřídlových, šířky do 800 mm</t>
  </si>
  <si>
    <t>800-766</t>
  </si>
  <si>
    <t>Odkaz na mn. položky pořadí 45 : 1,00000</t>
  </si>
  <si>
    <t>766695212R00</t>
  </si>
  <si>
    <t>Ostatní montáž prahů dveří  jednokřídlých, šířky do 100 mm</t>
  </si>
  <si>
    <t>Odkaz na mn. položky pořadí 125 : 9,30000</t>
  </si>
  <si>
    <t>Odkaz na mn. položky pořadí 126 : 220,33500</t>
  </si>
  <si>
    <t>chodby-odhad, účtováno bude dle skutečnosti : 12</t>
  </si>
  <si>
    <t>553308120R</t>
  </si>
  <si>
    <t>Zárubeň kovová pro sádrokarton; průchozí š. = 800 mm; průchozí v. = 1970 mm; tl. stěny = 100 mm</t>
  </si>
  <si>
    <t>61160103R</t>
  </si>
  <si>
    <t>Dveře dřevěné jednostranně otevíravé; šířka = 800 mm; výška = 1 970 mm; počet křídel: 1; povrchová úprava: lakovaný RAL; struktura povrchu: oboustranně hladká; míra zasklení: plné křídlo</t>
  </si>
  <si>
    <t>Odkaz na mn. položky pořadí 49 : 1,00000</t>
  </si>
  <si>
    <t>611871025R</t>
  </si>
  <si>
    <t>Práh dubový; š = 100 mm</t>
  </si>
  <si>
    <t>Odkaz na mn. položky pořadí 50 : 1,00000*0,8</t>
  </si>
  <si>
    <t>R-položka</t>
  </si>
  <si>
    <t>POL12_1</t>
  </si>
  <si>
    <t>Odkaz na mn. položky pořadí 37 : 5,00000*2</t>
  </si>
  <si>
    <t>Odkaz na mn. položky pořadí 38 : 130,00000*2</t>
  </si>
  <si>
    <t>Odkaz na mn. položky pořadí 143 : 162,00000</t>
  </si>
  <si>
    <t>Odkaz na mn. položky pořadí 144 : 1,50000</t>
  </si>
  <si>
    <t>3.51 : (1,4+2,525)*4,14</t>
  </si>
  <si>
    <t>Odkaz na mn. položky pořadí 145 : 4,00000</t>
  </si>
  <si>
    <t>Odkaz na mn. položky pořadí 141 : 5,76000</t>
  </si>
  <si>
    <t>Odkaz na mn. položky pořadí 63 : 5,76000</t>
  </si>
  <si>
    <t>3.08 : 22,425*2,375+5,89*1,535</t>
  </si>
  <si>
    <t>3.51 : 2*4,15+5,4*4,25+22,65*2,525+2,1*4,15+1,55*0,475</t>
  </si>
  <si>
    <t>3.23 : 2*7+6,805*2,7+2,99*1,725/2+9,96*1,725+2,795*1,614/2</t>
  </si>
  <si>
    <t>2,795*(1,725-1,614)+(2,99+9,96+2,795)*2,7+11,23*0,65</t>
  </si>
  <si>
    <t>3.05 : 3,175*3,375+2,575*5,925+3*2,15+2,05*0,425</t>
  </si>
  <si>
    <t>3.90 : 2,35*3,025+1,55*11,275</t>
  </si>
  <si>
    <t>3.86 : 5,325*4,375</t>
  </si>
  <si>
    <t>3.85 : 5,85*4,375</t>
  </si>
  <si>
    <t>3.84 : 5,95*4,375</t>
  </si>
  <si>
    <t>3.82 : 3,775*5,325</t>
  </si>
  <si>
    <t>3.83 : 3,25*5,85</t>
  </si>
  <si>
    <t>3.07 : 2,175*5,85+2*8,45</t>
  </si>
  <si>
    <t>3.81 : 4,375*3,375</t>
  </si>
  <si>
    <t>3.64 : 4,375*3,85</t>
  </si>
  <si>
    <t>3.63 : 4,375*3,85</t>
  </si>
  <si>
    <t>3.62 : 7,725*5,175</t>
  </si>
  <si>
    <t>3.61 : 2,85*5,175</t>
  </si>
  <si>
    <t>3.60 : 3,575*6,9</t>
  </si>
  <si>
    <t>3.59 : 3,575*6,9</t>
  </si>
  <si>
    <t>3.53 : 3,85*3,05</t>
  </si>
  <si>
    <t>3.55 : 3,85*6,9</t>
  </si>
  <si>
    <t>3.56 : 3,575*6,9</t>
  </si>
  <si>
    <t>3.57 : 3,425*6,9</t>
  </si>
  <si>
    <t>3.75 : 2*1,9</t>
  </si>
  <si>
    <t>3.80 : 0,525*1,2+1,075*1,95</t>
  </si>
  <si>
    <t>3.65 : 2,3*4</t>
  </si>
  <si>
    <t>3.78 : 1,6*0,9</t>
  </si>
  <si>
    <t>3.79 : 1,6*0,9</t>
  </si>
  <si>
    <t>3.77 : 1,2*0,9</t>
  </si>
  <si>
    <t>3.76 : 1,2*0,9</t>
  </si>
  <si>
    <t>3.66 : 2,25*4</t>
  </si>
  <si>
    <t>3.69 : 1,625*1,975</t>
  </si>
  <si>
    <t>3.70 : 1,76*1,975</t>
  </si>
  <si>
    <t>3.71 : 1,76*1,375</t>
  </si>
  <si>
    <t>3.72 : 1,85*4</t>
  </si>
  <si>
    <t>3.73 : 5,85*4</t>
  </si>
  <si>
    <t>3.58 : 1,85*2,95</t>
  </si>
  <si>
    <t>3.74 : 2,5*3,475</t>
  </si>
  <si>
    <t>3.43 : 0,925*1,775</t>
  </si>
  <si>
    <t>3.41 : 1,15*1,55+0,9*0,9</t>
  </si>
  <si>
    <t>3.40 : 2,5*3,525</t>
  </si>
  <si>
    <t>3.39 : 1,6*1,875</t>
  </si>
  <si>
    <t>3.38 : 1,6*2,125</t>
  </si>
  <si>
    <t>3.37 : 2,65*4,15</t>
  </si>
  <si>
    <t>3.45 : 1,85*6,575</t>
  </si>
  <si>
    <t>3.27 : 2,917*6,575+(6,575+4,882)*2,933/2</t>
  </si>
  <si>
    <t>3.35 : 2,6*3,7</t>
  </si>
  <si>
    <t>3.33 : 2,15*3,3</t>
  </si>
  <si>
    <t>3.26 : 4,85*4,85</t>
  </si>
  <si>
    <t>3.25 : 4,85*4,85</t>
  </si>
  <si>
    <t>3.24 : (4,882+6,575)*2,933/2+6,792*6,575</t>
  </si>
  <si>
    <t>3.21 : 3,2*3,55</t>
  </si>
  <si>
    <t>3.29 : 1,9*1,9</t>
  </si>
  <si>
    <t>3.28 : 3,425*3,3</t>
  </si>
  <si>
    <t>3.31 : 0,9*1,25</t>
  </si>
  <si>
    <t>3.30 : 0,9*1,25</t>
  </si>
  <si>
    <t>3.93 : 1,575*2,275</t>
  </si>
  <si>
    <t>3.104 : 0,9*1,5</t>
  </si>
  <si>
    <t>3.103 : 1,2*1,5</t>
  </si>
  <si>
    <t>3.105 : 2,25*2,1</t>
  </si>
  <si>
    <t>3.101 : 1,2*1,5</t>
  </si>
  <si>
    <t>3.102 : 0,9*1,5</t>
  </si>
  <si>
    <t>3.106 : 1,375*1,5</t>
  </si>
  <si>
    <t>3.100 : 3,775*1,8</t>
  </si>
  <si>
    <t>3.99 : 4,175*2</t>
  </si>
  <si>
    <t>3.98 : 4,175*3,85</t>
  </si>
  <si>
    <t>3.94 : 4,375*3,85</t>
  </si>
  <si>
    <t>3.97 : 4,175*3,7</t>
  </si>
  <si>
    <t>3.95 : 4,375*2,125</t>
  </si>
  <si>
    <t>3.96 : 4,175*2,425</t>
  </si>
  <si>
    <t>3.01 : 3,25*2,4+3,775*9,1</t>
  </si>
  <si>
    <t>3.01 inst. šachta : 1</t>
  </si>
  <si>
    <t>Odkaz na mn. položky pořadí 146 : 15,92500</t>
  </si>
  <si>
    <t>Odkaz na mn. položky pořadí 147 : 188,67500</t>
  </si>
  <si>
    <t>chodby-odhad, účtováno bude dle skutečnosti : 14</t>
  </si>
  <si>
    <t>Odkaz na mn. položky pořadí 59 : 162,00000*2</t>
  </si>
  <si>
    <t>Odkaz na mn. položky pořadí 158 : 3,00000</t>
  </si>
  <si>
    <t>Odkaz na mn. položky pořadí 157 : 3,00000</t>
  </si>
  <si>
    <t>Odkaz na mn. položky pořadí 159 : 0,72000</t>
  </si>
  <si>
    <t>Odkaz na mn. položky pořadí 160 : 9,00000</t>
  </si>
  <si>
    <t>Odkaz na mn. položky pořadí 74 : 3,00000*2</t>
  </si>
  <si>
    <t>B.I1.4.05 : 0,6*0,6*2</t>
  </si>
  <si>
    <t>B.I1.4.11 : 0,6*0,6</t>
  </si>
  <si>
    <t>B.I1.4.05 : 2,4*5,15</t>
  </si>
  <si>
    <t>B.I1.4.06 : 2,4*4,5</t>
  </si>
  <si>
    <t>B.I1.4.09 : 2,1*8,575</t>
  </si>
  <si>
    <t>B.I1.4.11 : 23,95*8,25</t>
  </si>
  <si>
    <t>Odkaz na mn. položky pořadí 163 : 1,20000</t>
  </si>
  <si>
    <t>612403390R0X</t>
  </si>
  <si>
    <t>Hrubá výplň rýh ve stěnách 7 x 30 cm maltou z SMS vč. omítky</t>
  </si>
  <si>
    <t>Odkaz na mn. položky pořadí 161 : 4,00000</t>
  </si>
  <si>
    <t>963016151R00</t>
  </si>
  <si>
    <t>Demontáž sádrokartonových a sádrovláknitých podhledů z desek bez minerální izolace, na dvouúrovňovém křížovém roštu, 1x opláštěné tl. 12,5 mm</t>
  </si>
  <si>
    <t>0.55 : 0,9*1,05</t>
  </si>
  <si>
    <t>0.27 : 0,9*0,9</t>
  </si>
  <si>
    <t>0.24 : 0,9*0,9</t>
  </si>
  <si>
    <t>0.21 : 0,9*0,9</t>
  </si>
  <si>
    <t>0.05, 0.01 : 4,45*1,2+1,2*5,35</t>
  </si>
  <si>
    <t>965042141RT3</t>
  </si>
  <si>
    <t>Bourání podkladů pod dlažby nebo litých celistvých dlažeb a mazanin  betonových nebo z litého asfaltu, tloušťky do 100 mm, plochy přes 4 m2</t>
  </si>
  <si>
    <t>0.40 : (4,85*5,925-0,9*2,15)*0,07</t>
  </si>
  <si>
    <t>0.39 : (4,675*5,925-0,9*2,15)*0,07</t>
  </si>
  <si>
    <t>0.38 : (6,2*5,925-0,9*2,15*2)*0,07</t>
  </si>
  <si>
    <t>0.35 : (4,775*6,175-0,9*2,15)*0,07</t>
  </si>
  <si>
    <t>965049111R00</t>
  </si>
  <si>
    <t>Bourání podkladů pod dlažby nebo litých celistvých dlažeb a mazanin  příplatek za bourání mazanin vyztužených svařovanou sítí, tloušťky do 100 mm</t>
  </si>
  <si>
    <t>Odkaz na mn. položky pořadí 84 : 7,90869</t>
  </si>
  <si>
    <t>971033231R00</t>
  </si>
  <si>
    <t>Vybourání otvorů ve zdivu cihelném z jakýchkoliv cihel pálených  na jakoukoliv maltu vápenou nebo vápenocementovou, plochy do 0,0225 m2, tloušťky do 150 mm</t>
  </si>
  <si>
    <t>základovém nebo nadzákladovém,</t>
  </si>
  <si>
    <t>0.66 : 2</t>
  </si>
  <si>
    <t>0.67 : 1</t>
  </si>
  <si>
    <t>0.68 : 3</t>
  </si>
  <si>
    <t>0.69 : 6</t>
  </si>
  <si>
    <t>0.63 : 3</t>
  </si>
  <si>
    <t>0.62 : 2+1</t>
  </si>
  <si>
    <t>0.61 : 3</t>
  </si>
  <si>
    <t>0.55 : 2</t>
  </si>
  <si>
    <t>0.48 : 3+1</t>
  </si>
  <si>
    <t>0.50 : 2</t>
  </si>
  <si>
    <t>0.41 : 7+3+3+4</t>
  </si>
  <si>
    <t>0.39 : 3+3</t>
  </si>
  <si>
    <t>0.37 : 3+2+2+3</t>
  </si>
  <si>
    <t>0.45 : 3+3</t>
  </si>
  <si>
    <t>0.72 : 1</t>
  </si>
  <si>
    <t>0.42 : 1</t>
  </si>
  <si>
    <t>0.35 : 2</t>
  </si>
  <si>
    <t>0.36 : 2</t>
  </si>
  <si>
    <t>0.32 : 4+4+3</t>
  </si>
  <si>
    <t>0.30 : 4+4</t>
  </si>
  <si>
    <t>0.17 : 3</t>
  </si>
  <si>
    <t>0.15 : 2</t>
  </si>
  <si>
    <t>0.16 : 1</t>
  </si>
  <si>
    <t>0.25 : 4+4</t>
  </si>
  <si>
    <t>0.22 : 4+4+3</t>
  </si>
  <si>
    <t>0.13 : 2</t>
  </si>
  <si>
    <t>0.14 : 2</t>
  </si>
  <si>
    <t>0.21 : 4</t>
  </si>
  <si>
    <t>0.28 : 4+4</t>
  </si>
  <si>
    <t>0.06 : 4</t>
  </si>
  <si>
    <t>0.51 : 1</t>
  </si>
  <si>
    <t>0.50 : 1</t>
  </si>
  <si>
    <t>971033251R00</t>
  </si>
  <si>
    <t>Vybourání otvorů ve zdivu cihelném z jakýchkoliv cihel pálených  na jakoukoliv maltu vápenou nebo vápenocementovou, plochy do 0,0225 m2, tloušťky do 450 mm</t>
  </si>
  <si>
    <t>0.01 : 4</t>
  </si>
  <si>
    <t>971033631R00</t>
  </si>
  <si>
    <t>Vybourání otvorů ve zdivu cihelném z jakýchkoliv cihel pálených  na jakoukoliv maltu vápenou nebo vápenocementovou, plochy do 4 m2, tloušťky do 150 mm</t>
  </si>
  <si>
    <t>0.05 otvor do inst. šachty : 0,6*1</t>
  </si>
  <si>
    <t>974031143R00</t>
  </si>
  <si>
    <t>Vysekání rýh v jakémkoliv zdivu cihelném v ploše  do hloubky 70 mm, šířky do 100 mm</t>
  </si>
  <si>
    <t>0.58 : 1,15</t>
  </si>
  <si>
    <t>0.51 : 2,2</t>
  </si>
  <si>
    <t>0.40 : 0,9*2</t>
  </si>
  <si>
    <t>0.39 : 0,9*2</t>
  </si>
  <si>
    <t>0.38 : 0,9*2*2</t>
  </si>
  <si>
    <t>0.41 : 2,2+0,3</t>
  </si>
  <si>
    <t>0.35 : 0,9*2</t>
  </si>
  <si>
    <t>974031145R00</t>
  </si>
  <si>
    <t>Vysekání rýh v jakémkoliv zdivu cihelném v ploše  do hloubky 70 mm, šířky do 200 mm</t>
  </si>
  <si>
    <t>0.66, 0.67 : 2,6+2,1</t>
  </si>
  <si>
    <t>0.63 : 2,1</t>
  </si>
  <si>
    <t>0.59, 0.54 : (0,6+1,4)+2,1*2</t>
  </si>
  <si>
    <t>0.55, 0.57. 0.58 : 1+2,73+0,3+0,75+2,1</t>
  </si>
  <si>
    <t>0.49 : (0,67+0,8)+2,1</t>
  </si>
  <si>
    <t>0.51 : 1,2</t>
  </si>
  <si>
    <t>0.48 : 2,1</t>
  </si>
  <si>
    <t>0.50 : 0,3+1,35</t>
  </si>
  <si>
    <t>0.40 : 2,1+0,9+1,65</t>
  </si>
  <si>
    <t>0.39 : 2,1+0,9+1,2</t>
  </si>
  <si>
    <t>0.38 : 2,1*3+0,9*2+2,25+1,05+2,1</t>
  </si>
  <si>
    <t>0.43, 0.44 : 2,1+1</t>
  </si>
  <si>
    <t>0.46 : 1,625</t>
  </si>
  <si>
    <t>0.47 : 0,75+2,1+3</t>
  </si>
  <si>
    <t>0.35 : 2,1+0,9+2,7</t>
  </si>
  <si>
    <t>0.34, 0.33 : 2,1+1,35</t>
  </si>
  <si>
    <t>0.32, 0.31 : 2,1+1,35</t>
  </si>
  <si>
    <t>0.16, 0.15 : 1,2</t>
  </si>
  <si>
    <t>0.18, 0.17 : 2,1</t>
  </si>
  <si>
    <t>0.27 : 2,1+1,6+0,37+0,47</t>
  </si>
  <si>
    <t>0.24 : 2,1+1,6+0,52+0,47</t>
  </si>
  <si>
    <t>0.13 : 2,1</t>
  </si>
  <si>
    <t>0.21 : 2,1+1,45+0,37+0,47</t>
  </si>
  <si>
    <t>0.28 : 2,1+0,3</t>
  </si>
  <si>
    <t>978059511R00</t>
  </si>
  <si>
    <t>Odsekání a odebrání obkladů stěn z obkládaček vnitřních z jakýchkoliv materiálů, plochy do 1 m2</t>
  </si>
  <si>
    <t>včetně otlučení podkladní omítky až na zdivo,</t>
  </si>
  <si>
    <t>0.66 : 0,15*0,15*6</t>
  </si>
  <si>
    <t>0.67 : 0,15*0,15*6</t>
  </si>
  <si>
    <t>0.62 : 0,15*0,15*6*2</t>
  </si>
  <si>
    <t>0.59 : 0,6*0,45+0,9*0,3</t>
  </si>
  <si>
    <t>0.55 : 1*0,45+0,9*0,45+1,3*0,3</t>
  </si>
  <si>
    <t>0.57 : (0,3+1,45)*0,45</t>
  </si>
  <si>
    <t>0.58 : 0,75*0,45+1,15*0,3</t>
  </si>
  <si>
    <t>0.49 : (0,67+0,8)*0,45+1,3*0,3</t>
  </si>
  <si>
    <t>0.51 : 1,2*0,45+1*0,3+0,15*0,15*6</t>
  </si>
  <si>
    <t>0.48 : 1,3*0,3</t>
  </si>
  <si>
    <t>0.50 : (0,3+1,35)*0,45+0,15*0,15*6</t>
  </si>
  <si>
    <t>0.40 : 1,65*0,45+1,6*0,3+0,9*0,3</t>
  </si>
  <si>
    <t>0.39 : 1,2*0,45+1,6*0,3+0,9*0,3</t>
  </si>
  <si>
    <t>0.38 : (2,25+1,05+2,1)*0,45+1,6*0,3*3+0,9*0,3*2</t>
  </si>
  <si>
    <t>0.37 : 0,15*0,15*6*5</t>
  </si>
  <si>
    <t>0.41 : 0,3*0,45+1,4*0,3</t>
  </si>
  <si>
    <t>0.42 : 0,15*0,15*6</t>
  </si>
  <si>
    <t>0.72 : 0,15*0,15*6</t>
  </si>
  <si>
    <t>0.43, 0.44 : 1*0,45+0,9*0,3</t>
  </si>
  <si>
    <t>0.47 : (0,75+3)*0,45+1,6*0,3</t>
  </si>
  <si>
    <t>0.35 : 2,7*0,45+1,6*0,3+0,9*0,3+0,9*0,3*2</t>
  </si>
  <si>
    <t>0.36 : 0,15*0,15*6*2</t>
  </si>
  <si>
    <t>0.34, 0.33 : 1,35*0,5+0,9*0,3</t>
  </si>
  <si>
    <t>0.32, 0.31 : 1,35*0,45+0,9*0,3</t>
  </si>
  <si>
    <t>0.16, 0.15 : 1,2*0,45</t>
  </si>
  <si>
    <t>0.17 : 0,9*0,3</t>
  </si>
  <si>
    <t>0.27 : (1,6+0,37+0,47)*0,45+1,5*0,3</t>
  </si>
  <si>
    <t>0.24 : (1,6+0,52+0,47)*0,45+1,5*0,3</t>
  </si>
  <si>
    <t>0.13 : 0,9*0,3</t>
  </si>
  <si>
    <t>0.14 : 0,15*0,15*6</t>
  </si>
  <si>
    <t>0.21 : (1,45+0,37+0,47)*0,45+1,5*0,3</t>
  </si>
  <si>
    <t>0.28 : 0,3*0,45+1,5*0,3</t>
  </si>
  <si>
    <t>711130101R00</t>
  </si>
  <si>
    <t>Odstranění izolace proti vodě - pásy na sucho vodorovné, 1 vrstva</t>
  </si>
  <si>
    <t>800-711</t>
  </si>
  <si>
    <t>767581801R00</t>
  </si>
  <si>
    <t>Demontáž podhledů kazet</t>
  </si>
  <si>
    <t>0.59 : 1,2*1,2</t>
  </si>
  <si>
    <t>0.28 : 2,2*1,35+0,55*0,35</t>
  </si>
  <si>
    <t>0.12 : 1,2*3,35</t>
  </si>
  <si>
    <t>0.13 : 1,2*1,2</t>
  </si>
  <si>
    <t>767582800R00</t>
  </si>
  <si>
    <t>Demontáž podhledů roštů</t>
  </si>
  <si>
    <t>Odkaz na mn. položky pořadí 93 : 107,46250</t>
  </si>
  <si>
    <t>965049114R0X</t>
  </si>
  <si>
    <t>Příplatek, bourání soklu s požlábkem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</si>
  <si>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</si>
  <si>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</si>
  <si>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</si>
  <si>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</si>
  <si>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</si>
  <si>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979011211R</t>
  </si>
  <si>
    <t>Svislá doprava suti za celý objekt, bez rozlišení výšky objektu</t>
  </si>
  <si>
    <t xml:space="preserve">t     </t>
  </si>
  <si>
    <t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t>
  </si>
  <si>
    <t>979081111RX</t>
  </si>
  <si>
    <t>Odvoz suti a vybour. hmot na skládku</t>
  </si>
  <si>
    <t>Položka zahrnuje vodorovnou dopravu do všech vzdáleností na skládky dle volby zhotovitele.</t>
  </si>
  <si>
    <t>979999999RVL</t>
  </si>
  <si>
    <t>Poplatek za skladku - veškerý odpad bez rozlišení druhu</t>
  </si>
  <si>
    <t>Položka zahrnuje všechny druhy odpadů s jednotkovou cenou jako vážený průměr ceny všech druhů odpadů.</t>
  </si>
  <si>
    <t>1.87 : 1,2*1,2+1,05*0,9</t>
  </si>
  <si>
    <t>1.76 : 4,95*3,05+1,5*5,7</t>
  </si>
  <si>
    <t>1.11 : 3+2+2+2+2+2+4</t>
  </si>
  <si>
    <t>1.21 : 3+3</t>
  </si>
  <si>
    <t>1.05 : 2+2</t>
  </si>
  <si>
    <t>1.15 : 2+2+1</t>
  </si>
  <si>
    <t>1.27 : 2+1</t>
  </si>
  <si>
    <t>1.29 : 2</t>
  </si>
  <si>
    <t>1.35 : 2+2+2+2+3+2+2+2+2+3+2+2+4</t>
  </si>
  <si>
    <t>1.91 : 2</t>
  </si>
  <si>
    <t>1.55 : 3+3+3+2+2+1</t>
  </si>
  <si>
    <t>1.57 : 3+3</t>
  </si>
  <si>
    <t>1.52 : 3+3</t>
  </si>
  <si>
    <t>1.46 : 3+2</t>
  </si>
  <si>
    <t>1.76 : 4+4</t>
  </si>
  <si>
    <t>1.88 : 1</t>
  </si>
  <si>
    <t>1.99 : 1</t>
  </si>
  <si>
    <t>1.98 : 3</t>
  </si>
  <si>
    <t>1.75 : 1</t>
  </si>
  <si>
    <t>1.76 inst. šachta : 0,6*2,5</t>
  </si>
  <si>
    <t>972054161R00</t>
  </si>
  <si>
    <t>Vybourání otvorů ve stropech nebo klenbách železobetonových plochy do 0,0225 m2, tloušťky do 250 mm</t>
  </si>
  <si>
    <t>bez odstranění podlahy a násypu,</t>
  </si>
  <si>
    <t>1.76 inst. šachta : 4</t>
  </si>
  <si>
    <t>1.11 : 3+0,3</t>
  </si>
  <si>
    <t>1.17 : 1,15</t>
  </si>
  <si>
    <t>1.35 : 3</t>
  </si>
  <si>
    <t>1.84 : 3*2</t>
  </si>
  <si>
    <t>1.55, 1.60 : 1,2+0,1+0,73+3</t>
  </si>
  <si>
    <t>1.46 : 3</t>
  </si>
  <si>
    <t>1.99 : 1,15</t>
  </si>
  <si>
    <t>1.19 : 1+0,63</t>
  </si>
  <si>
    <t>1.18, 1.21 : 2,72+0,73+0,93+3*2</t>
  </si>
  <si>
    <t>1.20 : 1,43+1,25</t>
  </si>
  <si>
    <t>1.23, 1.24 : 1,95+2,2</t>
  </si>
  <si>
    <t>1.22 : 3</t>
  </si>
  <si>
    <t>1.11 : 3*3+1,77</t>
  </si>
  <si>
    <t>1.05 : 0,8+1,6+1,04+0,6</t>
  </si>
  <si>
    <t>1.16 : 1,08+1,2</t>
  </si>
  <si>
    <t>1.17 : 1,45+0,75</t>
  </si>
  <si>
    <t>1.15 : 0,444+1,05+1</t>
  </si>
  <si>
    <t>1.13 : 0,7</t>
  </si>
  <si>
    <t>1.26 : 0,4+1,8+3</t>
  </si>
  <si>
    <t>1.28 : 2,1+2,895+1,1+0,6+3*2</t>
  </si>
  <si>
    <t>1.35 : 3*9</t>
  </si>
  <si>
    <t>1.89 : 0,62</t>
  </si>
  <si>
    <t>1.90 : 1,575+0,85+1</t>
  </si>
  <si>
    <t>1.84, 1.87, 1.88 : 0,6+3,3+1,75+3*3</t>
  </si>
  <si>
    <t>1.34 : 0,3</t>
  </si>
  <si>
    <t>1.31 : 1</t>
  </si>
  <si>
    <t>1.82 : 2,75+1</t>
  </si>
  <si>
    <t>1.55 : 0,6+1,6+3</t>
  </si>
  <si>
    <t>1.53 : 3</t>
  </si>
  <si>
    <t>1.92 : 0,75</t>
  </si>
  <si>
    <t>1.94 : 1,77+0,78</t>
  </si>
  <si>
    <t>1.99 : 0,7+1,5</t>
  </si>
  <si>
    <t>1.103 : 0,6+0,6</t>
  </si>
  <si>
    <t>1.46 : 3*2+0,5</t>
  </si>
  <si>
    <t>1.41, 1.42, 1.43, 1.44, 1.45 : 3*2+2,025+0,67+0,97+1,75+6,425+1,75</t>
  </si>
  <si>
    <t>1.19 : (1+0,63)*0,45</t>
  </si>
  <si>
    <t>1.18, 1.21 : (2,72+0,73+0,93)*0,45+1,05*2*0,3</t>
  </si>
  <si>
    <t>1.20 : (1,43+1,25)*0,45</t>
  </si>
  <si>
    <t>1.23, 1.24 : (1,95+2,2)*0,45</t>
  </si>
  <si>
    <t>1.22 : 1,05*0,3</t>
  </si>
  <si>
    <t>1.11 : 1,05*3*0,3+1,05*0,3+0,3*0,45</t>
  </si>
  <si>
    <t>1.05 : (0,8+1,6+1,04+0,6)*0,45</t>
  </si>
  <si>
    <t>1.04 : 0,15*0,15*6</t>
  </si>
  <si>
    <t>1.06 : 0,15*0,15*6</t>
  </si>
  <si>
    <t>1.16 : (1,08+1,2)*0,45</t>
  </si>
  <si>
    <t>1.17 : (1,45+0,75)*0,45+0,9*0,3</t>
  </si>
  <si>
    <t>1.15 : (0,444+1,05+1)*0,45+0,15*0,15*6</t>
  </si>
  <si>
    <t>1.14 : 0,15*0,15*6</t>
  </si>
  <si>
    <t>1.13 : 0,7*0,45</t>
  </si>
  <si>
    <t>1.26 : (0,4+1,8)*0,45+1,2*0,3</t>
  </si>
  <si>
    <t>1.27 : 0,15*0,15*6*2</t>
  </si>
  <si>
    <t>1.28 : (1,1+0,6)*0,45+1,2*0,3*2</t>
  </si>
  <si>
    <t>1.29 : 0,15*0,15*6</t>
  </si>
  <si>
    <t>1.35 : 1,05*0,3*9</t>
  </si>
  <si>
    <t>1.89 : 0,62*0,45</t>
  </si>
  <si>
    <t>1.90 : (1,725+0,92+1)*0,45</t>
  </si>
  <si>
    <t>1.91 : 0,15*0,15*6</t>
  </si>
  <si>
    <t>1.84, 1.87, 1.88 : (0,275+1,75)*0,45+0,9*0,3*4+1,5*0,3</t>
  </si>
  <si>
    <t>1.30 : 0,15*0,15*6</t>
  </si>
  <si>
    <t>1.33 : 0,15*0,15*6</t>
  </si>
  <si>
    <t>1.34 : 0,3*0,45</t>
  </si>
  <si>
    <t>1.31 : 1*0,45</t>
  </si>
  <si>
    <t>1.82 : (2,75+1)*0,45</t>
  </si>
  <si>
    <t>1.55 : (1,12+0,6+1,6)*0,45+1*0,3*2</t>
  </si>
  <si>
    <t>1.60 : 0,73*0,45+0,15*0,15*6</t>
  </si>
  <si>
    <t>1.94 : 0,78*0,45</t>
  </si>
  <si>
    <t>1.99 : (0,7+1,5)*0,45+0,15*0,15*6+0,7*0,3</t>
  </si>
  <si>
    <t>1.103 : (0,6+0,6)*0,45</t>
  </si>
  <si>
    <t>1.102 : 0,15*0,15*6</t>
  </si>
  <si>
    <t>1.41, 1.42, 1.43, 1.44, 1.45 : 0,9*0,3*2+(2,025+0,67+0,97+1,75+0,6+1,75)*0,45</t>
  </si>
  <si>
    <t>1.98 : 0,6*0,3</t>
  </si>
  <si>
    <t>1.26 : 1,2*2,4</t>
  </si>
  <si>
    <t>1.28 : 3,85*2,4</t>
  </si>
  <si>
    <t>1.57 : 2,3*1,2+1,2*1,9</t>
  </si>
  <si>
    <t>1.98 : 3*1,2</t>
  </si>
  <si>
    <t>Odkaz na mn. položky pořadí 109 : 327,98350</t>
  </si>
  <si>
    <t>776511810RT3</t>
  </si>
  <si>
    <t>Odstranění povlakových podlah z nášlapné plochy lepených, bez podložky, z ploch do 10 m2</t>
  </si>
  <si>
    <t>800-775</t>
  </si>
  <si>
    <t>1.99 zrušená výlevka : 1,45*1,5</t>
  </si>
  <si>
    <t>962036412R00</t>
  </si>
  <si>
    <t>Demontáž sádrokartonových, sádrovláknitých příček a předstěn předstěna, sádrokartonová bez minerální izolace, jednoduchá ocelová konstrukce, 1xopláštěná deskou tl. 12,5 mm</t>
  </si>
  <si>
    <t>Odkaz na mn. položky pořadí 40 : 12,41720</t>
  </si>
  <si>
    <t>2.01, 2.02 : 5,25*3,375+2*5,65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</si>
  <si>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</si>
  <si>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</si>
  <si>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</si>
  <si>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</si>
  <si>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</si>
  <si>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2.42 : 0,8*1,97</t>
  </si>
  <si>
    <t>2.32 : 2+4+4+2+4+4+2+2+4+4+4+6+4+4+4+4</t>
  </si>
  <si>
    <t>2.09 : 2+4+2+4+1</t>
  </si>
  <si>
    <t>2.10 : 4</t>
  </si>
  <si>
    <t>2.47 : 4</t>
  </si>
  <si>
    <t>2.45 : 2</t>
  </si>
  <si>
    <t>2.43 : 2</t>
  </si>
  <si>
    <t>2.85 : 2</t>
  </si>
  <si>
    <t>2.48 : 2</t>
  </si>
  <si>
    <t>2.61 : 2</t>
  </si>
  <si>
    <t>2.62 : 2</t>
  </si>
  <si>
    <t>2.41 : 2</t>
  </si>
  <si>
    <t>2.77 : 2</t>
  </si>
  <si>
    <t>2.69 : 4+5</t>
  </si>
  <si>
    <t>2.28 : 2</t>
  </si>
  <si>
    <t>2.29 : 1</t>
  </si>
  <si>
    <t>2.31 : 4</t>
  </si>
  <si>
    <t>2.18 : 3</t>
  </si>
  <si>
    <t>2.20 : 2</t>
  </si>
  <si>
    <t>2.21 : 1</t>
  </si>
  <si>
    <t>2.13 : 2</t>
  </si>
  <si>
    <t>2.02 : 4</t>
  </si>
  <si>
    <t>2.89 : 3</t>
  </si>
  <si>
    <t>2.52 : 1</t>
  </si>
  <si>
    <t>2.55 : 1</t>
  </si>
  <si>
    <t>2.76 : 1</t>
  </si>
  <si>
    <t>2.33 : 1</t>
  </si>
  <si>
    <t>2.32 : 2</t>
  </si>
  <si>
    <t>2.88 : 3</t>
  </si>
  <si>
    <t>2.02 inst. šachta : 0,6*2,5</t>
  </si>
  <si>
    <t>2.02 inst. šachta : 4</t>
  </si>
  <si>
    <t>2.32 : 3,1*3</t>
  </si>
  <si>
    <t>2.32 : 3*25+0,6+1,4+0,275+1,3+3,5+1,5+4,4+1,1+2,8+3,9+2,7+0,5</t>
  </si>
  <si>
    <t>2.46 : 2,1+0,45+1</t>
  </si>
  <si>
    <t>2.44 : 1</t>
  </si>
  <si>
    <t>2.43a : 1,2+3</t>
  </si>
  <si>
    <t>2.48 : 1,15+0,5+0,9+1,13</t>
  </si>
  <si>
    <t>2.49 : 1,7</t>
  </si>
  <si>
    <t>2.50 : 1,2</t>
  </si>
  <si>
    <t>2.53 : 0,9</t>
  </si>
  <si>
    <t>2.54 : 0,9</t>
  </si>
  <si>
    <t>2.57 : 3,5</t>
  </si>
  <si>
    <t>2.58 : 2,725</t>
  </si>
  <si>
    <t>2.60 : 2,8</t>
  </si>
  <si>
    <t>2.61a : 3,1+1,1*2</t>
  </si>
  <si>
    <t>2.86 : 0,6+0,5+0,980</t>
  </si>
  <si>
    <t>2.84 : 1,15</t>
  </si>
  <si>
    <t>2.83 : 0,55+0,2+0,6</t>
  </si>
  <si>
    <t>2.40 : 1,4</t>
  </si>
  <si>
    <t>2.79 : 0,7+0,9+0,6</t>
  </si>
  <si>
    <t>2.76, 2.75, 2.74 : 3,55+1,04+0,5+0,6+1,94</t>
  </si>
  <si>
    <t>2.73, 2.71, 2.70 : 3,62+0,9+0,57+0,67+0,9+0,57+0,67</t>
  </si>
  <si>
    <t>2.36 : 0,6</t>
  </si>
  <si>
    <t>2.69 : 2</t>
  </si>
  <si>
    <t>2.68 : 2,1</t>
  </si>
  <si>
    <t>2.33 : 0,6</t>
  </si>
  <si>
    <t>2.65 : 0,2+0,4</t>
  </si>
  <si>
    <t>2.09 : 3*4+0,8+0,8</t>
  </si>
  <si>
    <t>2.27 : 0,8+0,5</t>
  </si>
  <si>
    <t>2.25, 2.24 : 1,6</t>
  </si>
  <si>
    <t>2.22, 2.23 : 1,6</t>
  </si>
  <si>
    <t>2.31 : 3+1,6+1,46+0,3+1,275+2,02</t>
  </si>
  <si>
    <t>2.30 : 2,025</t>
  </si>
  <si>
    <t>2.18 : 1,75</t>
  </si>
  <si>
    <t>2.19 : 0,9</t>
  </si>
  <si>
    <t>2.11 : 3+0,9</t>
  </si>
  <si>
    <t>2.12 : 3+0,9</t>
  </si>
  <si>
    <t>2.16 : 0,565+0,3</t>
  </si>
  <si>
    <t>2.15 : 3+1,2</t>
  </si>
  <si>
    <t>2.10 : 3*3</t>
  </si>
  <si>
    <t>974042545R00</t>
  </si>
  <si>
    <t>Vysekání rýh v betonové a jiné monolitické dlažbě do hloubky 70 mm, šířky do 200 mm</t>
  </si>
  <si>
    <t>s betonovým podkladem,</t>
  </si>
  <si>
    <t>2.61a : 2,005</t>
  </si>
  <si>
    <t>2.47 : 0,15*0,15*6*2</t>
  </si>
  <si>
    <t>2.46 : (2,1+0,45)*0,45</t>
  </si>
  <si>
    <t>2.44 : 1*0,45</t>
  </si>
  <si>
    <t>2.43 : 0,15*0,15*6</t>
  </si>
  <si>
    <t>2.43a : 1,2*0,45+0,88*0,3</t>
  </si>
  <si>
    <t>2.48 : (1,15+0,5+0,9+1,13)*0,45</t>
  </si>
  <si>
    <t>2.85 : 0,15*0,15*6*2</t>
  </si>
  <si>
    <t>2.49 : 1,7*0,45</t>
  </si>
  <si>
    <t>2.50 : 1,2*0,45</t>
  </si>
  <si>
    <t>2.51 : 0,15*0,15*6*2</t>
  </si>
  <si>
    <t>2.52 : 0,15*0,15*6</t>
  </si>
  <si>
    <t>2.53 : 0,9*0,45</t>
  </si>
  <si>
    <t>2.54 : 0,9*0,45</t>
  </si>
  <si>
    <t>2.55 : 0,15*0,15*6*3</t>
  </si>
  <si>
    <t>2.57 : 3,5*0,45</t>
  </si>
  <si>
    <t>2.58 : 2,725*0,45</t>
  </si>
  <si>
    <t>2.60 : 2,8*0,45</t>
  </si>
  <si>
    <t>2.59 : 0,15*0,15*6*2</t>
  </si>
  <si>
    <t>2.61 : 0,15*0,15*6*2</t>
  </si>
  <si>
    <t>2.61a : 3,1*0,45+1,1*0,3*2</t>
  </si>
  <si>
    <t>2.62 : 0,15*0,15*6</t>
  </si>
  <si>
    <t>2.86 : (0,6+0,5+0,980)*0,45</t>
  </si>
  <si>
    <t>2.83 : (0,55+0,2+0,6)*0,45</t>
  </si>
  <si>
    <t>2.42 : 0,15*0,15*6</t>
  </si>
  <si>
    <t>2.41 : 0,15*0,15*6*4</t>
  </si>
  <si>
    <t>2.40 : 1,4*0,45+0,15*0,15*6*2</t>
  </si>
  <si>
    <t>2.39 : 0,15*0,15*6*2</t>
  </si>
  <si>
    <t>2.80 : 0,15*0,15*6</t>
  </si>
  <si>
    <t>2.79 : (0,7+0,9+0,6)*0,45</t>
  </si>
  <si>
    <t>2.77 : 0,15*0,15*6</t>
  </si>
  <si>
    <t>2.76, 2.75, 2.74 : (3,55+1,04+0,5+0,6+1,94)*0,45</t>
  </si>
  <si>
    <t>2.73, 2.72, 2.71, 2.70 : (3,62+0,9+0,57+0,67+0,9+0,57+0,67)*0,45</t>
  </si>
  <si>
    <t>2.36 : 0,6*0,45</t>
  </si>
  <si>
    <t>2.69 : 2*0,45+0,15*0,15*6*12</t>
  </si>
  <si>
    <t>2.35 : 0,15*0,15*6*2</t>
  </si>
  <si>
    <t>2.34 : 0,15*0,15*6*2</t>
  </si>
  <si>
    <t>2.33 : 0,6*0,45+0,15*0,15*6</t>
  </si>
  <si>
    <t>2.65 : (0,2+0,4)*0,45+1*0,3</t>
  </si>
  <si>
    <t>2.27 : (0,8+0,5)*0,45</t>
  </si>
  <si>
    <t>2.25, 2.24 : 1,6*0,45</t>
  </si>
  <si>
    <t>2.22, 2.23 : 1,6*0,45</t>
  </si>
  <si>
    <t>2.20, 2.21 : 0,15*0,15*6*2</t>
  </si>
  <si>
    <t>2.31 : 1,5*0,3+(1,6+1,46+0,3+1,275+2,02)*0,45</t>
  </si>
  <si>
    <t>2.28 : 0,15*0,15*6</t>
  </si>
  <si>
    <t>2.29 : 0,15*0,15*6</t>
  </si>
  <si>
    <t>2.18 : 1,75*0,45+0,15*0,15*6*2</t>
  </si>
  <si>
    <t>2.19 : 0,9*0,45</t>
  </si>
  <si>
    <t>2.11 : 0,88*0,3+0,9*0,45</t>
  </si>
  <si>
    <t>2.12 : 0,88*0,3+0,9*0,45</t>
  </si>
  <si>
    <t>2.13 : 0,15*0,15*6</t>
  </si>
  <si>
    <t>2.16 : (0,565+0,3)*0,45</t>
  </si>
  <si>
    <t>2.15 : 0,88*0,3+1,2*0,45</t>
  </si>
  <si>
    <t>2.88 : 0,88*0,3</t>
  </si>
  <si>
    <t>2.89 : 0,88*0,3</t>
  </si>
  <si>
    <t>725240812R00</t>
  </si>
  <si>
    <t>Demontáž sprchových kabin a mís mís bez výtokových armatur</t>
  </si>
  <si>
    <t>766662811R00</t>
  </si>
  <si>
    <t>Demontáž dveřních křídel prahů dveří  jednokřídlových</t>
  </si>
  <si>
    <t>2.43a : 2,4*1,2</t>
  </si>
  <si>
    <t>2.31 : 2,02*2,735+0,3*1,46</t>
  </si>
  <si>
    <t>2.88 : 1,8*1,2</t>
  </si>
  <si>
    <t>2.89 : 1,8*1,2</t>
  </si>
  <si>
    <t>2.11 : 1,2*1,2</t>
  </si>
  <si>
    <t>2.12 : 1,2*1,2</t>
  </si>
  <si>
    <t>2.15 : 1,2*1,2</t>
  </si>
  <si>
    <t>Odkaz na mn. položky pořadí 131 : 326,90520</t>
  </si>
  <si>
    <t>2.61a drážka v podlaze : 2,005*0,4</t>
  </si>
  <si>
    <t>776511810RTX</t>
  </si>
  <si>
    <t>Odstranění povlakového obložení stěn lepených bez podložky, z ploch do 10 m2</t>
  </si>
  <si>
    <t xml:space="preserve">horní pruh pásu na chodbách : </t>
  </si>
  <si>
    <t>2.32 : (2,05+24,8+2,4+21,7+1,875+1,4+3,7+1,55+4,325+3,7+7,85+3,7+24,8+21,7)*2*0,3</t>
  </si>
  <si>
    <t>2.09 : (2,1+5,15+2,35+2,1+1,7+3,7+1,55)*2*0,3</t>
  </si>
  <si>
    <t>2.10 : (1,8+18,775)*2*0,3</t>
  </si>
  <si>
    <t>Odkaz na mn. položky pořadí 61 : 16,24950</t>
  </si>
  <si>
    <t>3.01 : 2,4*2,4</t>
  </si>
  <si>
    <t>965081712RT1</t>
  </si>
  <si>
    <t>Bourání podlah z keramických dlaždic, tloušťky do 10 mm, plochy do 1 m2</t>
  </si>
  <si>
    <t>bez podkladního lože, s jakoukoliv výplní spár</t>
  </si>
  <si>
    <t>3.71 : 1*1</t>
  </si>
  <si>
    <t>3.08 : 2+2+4</t>
  </si>
  <si>
    <t>3.86 : 1</t>
  </si>
  <si>
    <t>3.84 : 2</t>
  </si>
  <si>
    <t>3.83 : 2</t>
  </si>
  <si>
    <t>3.07 : 3+3</t>
  </si>
  <si>
    <t>3.81 : 2+2</t>
  </si>
  <si>
    <t>3.51 : 2+3+2+2+2+2+2+3+2+2+4</t>
  </si>
  <si>
    <t>3.80 : 2+2</t>
  </si>
  <si>
    <t>3.63 : 2</t>
  </si>
  <si>
    <t>3.61 : 2</t>
  </si>
  <si>
    <t>3.78 : 2</t>
  </si>
  <si>
    <t>3.79 : 1</t>
  </si>
  <si>
    <t>3.77 : 1</t>
  </si>
  <si>
    <t>3.76 : 1</t>
  </si>
  <si>
    <t>3.66 : 2+1+2+1+2+2</t>
  </si>
  <si>
    <t>3.53 : 2+2</t>
  </si>
  <si>
    <t>3.70 : 1</t>
  </si>
  <si>
    <t>3.71 : 2+1</t>
  </si>
  <si>
    <t>3.73 : 2+2</t>
  </si>
  <si>
    <t>3.57 : 2+2</t>
  </si>
  <si>
    <t>3.41 : 4+2</t>
  </si>
  <si>
    <t>3.58 : 2</t>
  </si>
  <si>
    <t>3.40 : 2+1+1+2+1+2</t>
  </si>
  <si>
    <t>3.23 : 2+4+2+2+4</t>
  </si>
  <si>
    <t>3.05 : 4+4+4</t>
  </si>
  <si>
    <t>3.90 : 2+3+2</t>
  </si>
  <si>
    <t>3.38 : 1</t>
  </si>
  <si>
    <t>3.39 : 1</t>
  </si>
  <si>
    <t>3.26 : 3</t>
  </si>
  <si>
    <t>3.35 : 2</t>
  </si>
  <si>
    <t>3.28 : 3+2</t>
  </si>
  <si>
    <t>3.106 : 2</t>
  </si>
  <si>
    <t>3.98 : 2</t>
  </si>
  <si>
    <t>3.01 : 4+4</t>
  </si>
  <si>
    <t>3.01 inst. šachta : 0,6*2,5</t>
  </si>
  <si>
    <t>3.01 inst. šachta : 4</t>
  </si>
  <si>
    <t>3.08 : 3,1</t>
  </si>
  <si>
    <t>3.51 : 3,1</t>
  </si>
  <si>
    <t>3.43 : 1,775+0,6</t>
  </si>
  <si>
    <t>3.23 : 3,1</t>
  </si>
  <si>
    <t>3.90 : 3,1</t>
  </si>
  <si>
    <t>3.106 : 1,15</t>
  </si>
  <si>
    <t>3.86 : 3,2</t>
  </si>
  <si>
    <t>3.85 : 3*2+0,6+0,7+0,4+2,25+0,9</t>
  </si>
  <si>
    <t>3.82 : 3+1</t>
  </si>
  <si>
    <t>3.51 : 3*8+0,5+0,5+0,4+1,2+1,775+1,2</t>
  </si>
  <si>
    <t>3.64 : 2,27</t>
  </si>
  <si>
    <t>3.62 : 1,3</t>
  </si>
  <si>
    <t>3.60 : 2,4+0,8</t>
  </si>
  <si>
    <t>3.59 : 2,8</t>
  </si>
  <si>
    <t>3.75 : 3*2+0,5+1,4</t>
  </si>
  <si>
    <t>3.65 : 4,15+1,6+3,6</t>
  </si>
  <si>
    <t>3.66 : 0,6</t>
  </si>
  <si>
    <t>3.69 : 1,975+0,4</t>
  </si>
  <si>
    <t>3.71 : 1,76</t>
  </si>
  <si>
    <t>3.72 : 2,6+1,2</t>
  </si>
  <si>
    <t>3.58 : 3*2+1,85+1,5+0,7</t>
  </si>
  <si>
    <t>3.74 : 3,555+1,6</t>
  </si>
  <si>
    <t>3.43 : 1,15</t>
  </si>
  <si>
    <t>3.41 : 0,8+0,9</t>
  </si>
  <si>
    <t>3.23 : 3*4+1,8+1,6+2,2+0,6+2</t>
  </si>
  <si>
    <t>3.39 : 1,75+1,875</t>
  </si>
  <si>
    <t>3.37 : 1,8</t>
  </si>
  <si>
    <t>3.45 : 1,4</t>
  </si>
  <si>
    <t>3.33 : 2</t>
  </si>
  <si>
    <t>3.25 : 3+0,8+0,6</t>
  </si>
  <si>
    <t>3.29. 3.30, 3.31 : 3+3,2+1,4</t>
  </si>
  <si>
    <t>3.24 : 0,67</t>
  </si>
  <si>
    <t>3.05 : 3+0,6</t>
  </si>
  <si>
    <t>3.90 : 3*5+0,6+0,6+1,86</t>
  </si>
  <si>
    <t>3.93, 3.104, 3.103 : 2,6+2,275+0,4</t>
  </si>
  <si>
    <t>3.105 : 0,8+2,25+0,15</t>
  </si>
  <si>
    <t>3.101, 3.102 : 2+1,58</t>
  </si>
  <si>
    <t>3.106 : 1,2</t>
  </si>
  <si>
    <t>3.100 : 3+3,6</t>
  </si>
  <si>
    <t>3.99 : 0,8</t>
  </si>
  <si>
    <t>3.94 : 0,4+0,3+0,73</t>
  </si>
  <si>
    <t>3.97 : 0,8</t>
  </si>
  <si>
    <t>3.95 : 0,6</t>
  </si>
  <si>
    <t>3.96 : 0,8</t>
  </si>
  <si>
    <t>3.08 : 1,05*0,3</t>
  </si>
  <si>
    <t>3.86 : 3,2*0,4</t>
  </si>
  <si>
    <t>3.85 : 0,9*2*0,4+(0,6+0,7+0,4+2,25+0,9)*0,4</t>
  </si>
  <si>
    <t>3.84 : 0,2*0,2*4</t>
  </si>
  <si>
    <t>3.82 : 0,9*0,4+1*0,4</t>
  </si>
  <si>
    <t>3.83 : 0,2*0,2*4*2</t>
  </si>
  <si>
    <t>3.07 : 1*0,3</t>
  </si>
  <si>
    <t>3.81 : 0,2*0,2*4*2</t>
  </si>
  <si>
    <t>3.64 : 2,27*0,4</t>
  </si>
  <si>
    <t>3.62 : 1,3*0,4</t>
  </si>
  <si>
    <t>3.63 : 0,2*0,2*4</t>
  </si>
  <si>
    <t>3.61 : 0,2*0,2*4</t>
  </si>
  <si>
    <t>3.60 : (2,4+0,8)*0,4</t>
  </si>
  <si>
    <t>3.59 : 0,2*0,2*4+2,8*0,4</t>
  </si>
  <si>
    <t>3.53 : 0,2*0,2*4*2</t>
  </si>
  <si>
    <t>3.55 : 0,2*0,2*4</t>
  </si>
  <si>
    <t>3.56 : 0,2*0,2*4</t>
  </si>
  <si>
    <t>3.57 : 0,2*0,2*4</t>
  </si>
  <si>
    <t>3.75 : 0,9*2*0,4+(0,5+1,4)*0,4</t>
  </si>
  <si>
    <t>3.80 : 0,2*0,2*4*2</t>
  </si>
  <si>
    <t>3.65 : (4,15+1,6+3,6)*0,4</t>
  </si>
  <si>
    <t>3.78 : 0,2*0,2*4</t>
  </si>
  <si>
    <t>3.79 : 0,2*0,2*4</t>
  </si>
  <si>
    <t>3.77 : 0,2*0,2*4</t>
  </si>
  <si>
    <t>3.76 : 0,2*0,2*4</t>
  </si>
  <si>
    <t>3.66 : 1,1*0,4+0,6*0,4+0,2*0,2*4*6</t>
  </si>
  <si>
    <t>3.69 : (1,975+0,4)*0,4</t>
  </si>
  <si>
    <t>3.70 : 0,2*0,2*4</t>
  </si>
  <si>
    <t>3.71 : 1,76*0,4+0,2*0,2*4*2</t>
  </si>
  <si>
    <t>3.72 : 1,1*0,4+(2,6+1,2)*0,4</t>
  </si>
  <si>
    <t>3.73 : 0,2*0,2*4*2</t>
  </si>
  <si>
    <t>3.58 : 1,6*0,4*2+(1,85+1,5+0,7)*0,4</t>
  </si>
  <si>
    <t>3.74 : (3,555+1,6)*0,4</t>
  </si>
  <si>
    <t>3.43 : (0,6+1,775+1,15)*0,4</t>
  </si>
  <si>
    <t>3.41 : (0,8+0,9)*0,4</t>
  </si>
  <si>
    <t>3.40 : 0,2*0,2*4*6</t>
  </si>
  <si>
    <t>3.23 : 1,1*0,4+2*0,4</t>
  </si>
  <si>
    <t>3.39 : (1,75+1,875)*0,4</t>
  </si>
  <si>
    <t>3.38 : 0,2*0,2*4*2</t>
  </si>
  <si>
    <t>3.37 : 1,8*0,4</t>
  </si>
  <si>
    <t>3.45 : 1,4*0,4</t>
  </si>
  <si>
    <t>3.27 : 0,2*0,2*4</t>
  </si>
  <si>
    <t>3.35 : 0,2*0,2*4*2</t>
  </si>
  <si>
    <t>3.33 : 2*0,4</t>
  </si>
  <si>
    <t>3.26 : 0,2*0,2*4*2</t>
  </si>
  <si>
    <t>3.25 : 1,1*0,4+(0,8+0,6)*0,4</t>
  </si>
  <si>
    <t>3.29. 3.30, 3.31 : 0,9*0,4+(3,2+1,4)*0,4</t>
  </si>
  <si>
    <t>3.24 : 0,67*0,4</t>
  </si>
  <si>
    <t>3.05 : 1*0,4+0,6*0,4</t>
  </si>
  <si>
    <t>3.93, 3.104, 3.103 : (2,6+2,275+0,4)*0,4</t>
  </si>
  <si>
    <t>3.105 : (0,8+2,25+0,15)*0,4</t>
  </si>
  <si>
    <t>3.101, 3.102 : (2+1,58)*0,4</t>
  </si>
  <si>
    <t>3.106 : 1*0,4+1,2*0,4+0,2*0,2*4</t>
  </si>
  <si>
    <t>3.100 : 1,1*0,4+3,6*0,4</t>
  </si>
  <si>
    <t>3.99 : 0,8*0,4</t>
  </si>
  <si>
    <t>3.98 : 0,2*0,2*4</t>
  </si>
  <si>
    <t>3.94 : (0,4+0,3+0,73)*0,4</t>
  </si>
  <si>
    <t>3.97 : 0,8*0,4</t>
  </si>
  <si>
    <t>3.95 : 0,6*0,4</t>
  </si>
  <si>
    <t>3.96 : 0,8*0,4</t>
  </si>
  <si>
    <t>3.82 : 1,8*1,2</t>
  </si>
  <si>
    <t>Odkaz na mn. položky pořadí 149 : 68,07053</t>
  </si>
  <si>
    <t>3.51 : (5,4+22,65+4,25+4,15*2+0,475)*2*1,1</t>
  </si>
  <si>
    <t>B.I1.4.06 : 3</t>
  </si>
  <si>
    <t xml:space="preserve">prostor pro přístup k podlaze a sekání : </t>
  </si>
  <si>
    <t>B.I1.4.05 : 0,6*0,6</t>
  </si>
  <si>
    <t>B.I1.4.05 : 3</t>
  </si>
  <si>
    <t>B.I1.4.11 : 2+2+1+1</t>
  </si>
  <si>
    <t>974031147R00</t>
  </si>
  <si>
    <t>Vysekání rýh v jakémkoliv zdivu cihelném v ploše  do hloubky 70 mm, šířky do 300 mm</t>
  </si>
  <si>
    <t>B.I1.4.05 : 4</t>
  </si>
  <si>
    <t>B.I1.4.11 : 1,2*0,4+0,6*0,6</t>
  </si>
  <si>
    <t>B.I1.4.11 : 1,2</t>
  </si>
  <si>
    <t>711212000R00</t>
  </si>
  <si>
    <t>Izolace proti vodě nátěr podkladní pod hydroizolační stěrky</t>
  </si>
  <si>
    <t>Odkaz na mn. položky pořadí 292 : 29,71050</t>
  </si>
  <si>
    <t>711212001R00</t>
  </si>
  <si>
    <t>Izolace proti vodě nátěr hydroizolační proti vlhkosti</t>
  </si>
  <si>
    <t>Odkaz na mn. položky pořadí 169 : 29,71050</t>
  </si>
  <si>
    <t>998711201R00</t>
  </si>
  <si>
    <t>Přesun hmot pro izolace proti vodě svisle do 6 m</t>
  </si>
  <si>
    <t>50 m vodorovně měřeno od těžiště půdorysné plochy skládky do těžiště půdorysné plochy objektu</t>
  </si>
  <si>
    <t>Odkaz na mn. položky pořadí 296 : 32,00505</t>
  </si>
  <si>
    <t>Odkaz na mn. položky pořadí 172 : 32,00505</t>
  </si>
  <si>
    <t>Odkaz na mn. položky pořadí 302 : 40,25325</t>
  </si>
  <si>
    <t>Odkaz na mn. položky pořadí 303 : 0,80400</t>
  </si>
  <si>
    <t>Odkaz na mn. položky pořadí 175 : 41,05725</t>
  </si>
  <si>
    <t>Odkaz na mn. položky pořadí 308 : 50,68600</t>
  </si>
  <si>
    <t>Odkaz na mn. položky pořadí 309 : 0,61500</t>
  </si>
  <si>
    <t>Odkaz na mn. položky pořadí 178 : 51,30100</t>
  </si>
  <si>
    <t>Odkaz na mn. položky pořadí 314 : 0,84000</t>
  </si>
  <si>
    <t>Odkaz na mn. položky pořadí 181 : 0,84000</t>
  </si>
  <si>
    <t>762526811R00</t>
  </si>
  <si>
    <t>Demontáž podlah bez polštářů , z desek dřevotřískovýh, překližkových, sololitových , tloušťky do 20 mm</t>
  </si>
  <si>
    <t>800-762</t>
  </si>
  <si>
    <t>Ochrana stávajících podlah proti poškození stavbou.</t>
  </si>
  <si>
    <t>Odkaz na mn. položky pořadí 185 : 807,28025</t>
  </si>
  <si>
    <t>762811210R00</t>
  </si>
  <si>
    <t>Záklop stropů montáž  z hrubých prken, vrchního na sraz, spáry zakryty lepenkovými pásy nebo lištami</t>
  </si>
  <si>
    <t>Odkaz na mn. položky pořadí 12 : 807,28025</t>
  </si>
  <si>
    <t>60725009R</t>
  </si>
  <si>
    <t>Deska z plochých třísek (OSB) typ: 3; tl = 10,0 mm; povrch: nebroušený; hrana: rovná</t>
  </si>
  <si>
    <t xml:space="preserve">dodávka materiálu - 30% ploch, dále už jen překládána : </t>
  </si>
  <si>
    <t>Odkaz na mn. položky pořadí 185 : 807,28024*0,33</t>
  </si>
  <si>
    <t>998762202R00</t>
  </si>
  <si>
    <t>Přesun hmot pro konstrukce tesařské v objektech výšky do 12 m</t>
  </si>
  <si>
    <t>Odkaz na mn. položky pořadí 189 : 658,95163</t>
  </si>
  <si>
    <t>Odkaz na mn. položky pořadí 30 : 658,95163</t>
  </si>
  <si>
    <t>Odkaz na mn. položky pořadí 189 : 658,95164*0,33</t>
  </si>
  <si>
    <t>Odkaz na mn. položky pořadí 193 : 1112,77935</t>
  </si>
  <si>
    <t>Odkaz na mn. položky pořadí 47 : 1112,77935</t>
  </si>
  <si>
    <t>Odkaz na mn. položky pořadí 193 : 1112,77936*0,33</t>
  </si>
  <si>
    <t>Odkaz na mn. položky pořadí 197 : 1163,26489</t>
  </si>
  <si>
    <t>Odkaz na mn. položky pořadí 66 : 1163,26489</t>
  </si>
  <si>
    <t>Odkaz na mn. položky pořadí 197 : 1163,26488*0,33</t>
  </si>
  <si>
    <t>Odkaz na mn. položky pořadí 201 : 238,75500</t>
  </si>
  <si>
    <t>Odkaz na mn. položky pořadí 79 : 238,75500</t>
  </si>
  <si>
    <t>Odkaz na mn. položky pořadí 201 : 238,75500*0,33</t>
  </si>
  <si>
    <t>766812111R0X</t>
  </si>
  <si>
    <t>Zpětná montáž linek vč. napojení a revize spotřebičů</t>
  </si>
  <si>
    <t>Položka zahrnuje současně horní i spodní skříně sestavy i zadní desku mezi skříňkami</t>
  </si>
  <si>
    <t>Odkaz na mn. položky pořadí 205 : 16,30000</t>
  </si>
  <si>
    <t>766812820R0X</t>
  </si>
  <si>
    <t>Demontáž linek vč. odpojení spotřebičů</t>
  </si>
  <si>
    <t>0.59 : 0,85</t>
  </si>
  <si>
    <t>0.50 : 1,8</t>
  </si>
  <si>
    <t>0.40 : 1,8</t>
  </si>
  <si>
    <t>0.39 : 1,8</t>
  </si>
  <si>
    <t>0.38 : 1,8*2</t>
  </si>
  <si>
    <t>0.37 : 1,4+0,85</t>
  </si>
  <si>
    <t>0.35 : 1,8</t>
  </si>
  <si>
    <t>0.47 : 2,4</t>
  </si>
  <si>
    <t>998766202R00</t>
  </si>
  <si>
    <t>Přesun hmot pro konstrukce truhlářské v objektech výšky do 12 m</t>
  </si>
  <si>
    <t>Odkaz na mn. položky pořadí 208 : 16,92500</t>
  </si>
  <si>
    <t>1.06 : 0,9</t>
  </si>
  <si>
    <t>1.14 : 1,5</t>
  </si>
  <si>
    <t>1,91 : 2,1</t>
  </si>
  <si>
    <t>1.84 : 1,05</t>
  </si>
  <si>
    <t>1.30 : 2,275</t>
  </si>
  <si>
    <t>1.82 : 1,9</t>
  </si>
  <si>
    <t>1.92 : 1,9</t>
  </si>
  <si>
    <t>1.58 : 1,7</t>
  </si>
  <si>
    <t>1.46 : 1,6</t>
  </si>
  <si>
    <t>1.47 : 2</t>
  </si>
  <si>
    <t>Odkaz na mn. položky pořadí 211 : 37,75000</t>
  </si>
  <si>
    <t>2.47 : 2,5</t>
  </si>
  <si>
    <t>2.49 : 0,6</t>
  </si>
  <si>
    <t>2.50 : 0,85</t>
  </si>
  <si>
    <t>2.51 : 1,5</t>
  </si>
  <si>
    <t>2.55 : 1,8</t>
  </si>
  <si>
    <t>2.57 : 4+2</t>
  </si>
  <si>
    <t>2.60 : 0,85</t>
  </si>
  <si>
    <t>2.59 : 0,85</t>
  </si>
  <si>
    <t>2.61 : 2,5+1,65</t>
  </si>
  <si>
    <t>2.41 : 0,6+1,5+1,4</t>
  </si>
  <si>
    <t>2.40 : 1,4+1,5*2</t>
  </si>
  <si>
    <t>2.83 : 0,6</t>
  </si>
  <si>
    <t>2.77 : 0,6</t>
  </si>
  <si>
    <t>2.69 : 3,9</t>
  </si>
  <si>
    <t>2.35 : 1,5</t>
  </si>
  <si>
    <t>2.34 : 1,5</t>
  </si>
  <si>
    <t>2.16 : 1,75</t>
  </si>
  <si>
    <t>Odkaz na mn. položky pořadí 214 : 45,98000</t>
  </si>
  <si>
    <t>3.86 : 2</t>
  </si>
  <si>
    <t>3.81 : 2,12</t>
  </si>
  <si>
    <t>3.64 : 1,5</t>
  </si>
  <si>
    <t>3.60 : 1,85</t>
  </si>
  <si>
    <t>3.59 : 1,85</t>
  </si>
  <si>
    <t>3.53 : 1,85</t>
  </si>
  <si>
    <t>3.66 : 1,8</t>
  </si>
  <si>
    <t>3.72 : 2,4</t>
  </si>
  <si>
    <t>3.55 : 1,85</t>
  </si>
  <si>
    <t>3.56 : 1,85</t>
  </si>
  <si>
    <t>3.57 : 1,85</t>
  </si>
  <si>
    <t>3.40 : 2,4</t>
  </si>
  <si>
    <t>3.45 : 2,12</t>
  </si>
  <si>
    <t>3.27 : 2,77</t>
  </si>
  <si>
    <t>3.35 : 2,45</t>
  </si>
  <si>
    <t>3.26 : 1,85</t>
  </si>
  <si>
    <t>3.25 : 1,85</t>
  </si>
  <si>
    <t>3.23 : 4,38</t>
  </si>
  <si>
    <t>3.33 : 2,42</t>
  </si>
  <si>
    <t>3.24 : 2,72</t>
  </si>
  <si>
    <t>3.100 : 2,1</t>
  </si>
  <si>
    <t>Odkaz na mn. položky pořadí 220 : 153,60375</t>
  </si>
  <si>
    <t>Odkaz na mn. položky pořadí 218 : 107,46250</t>
  </si>
  <si>
    <t>763797101R00</t>
  </si>
  <si>
    <t>Montáž ostatních dílců spárování tmelením</t>
  </si>
  <si>
    <t>800-763</t>
  </si>
  <si>
    <t xml:space="preserve">čisté prostory-spáry kazet podhledu : </t>
  </si>
  <si>
    <t xml:space="preserve">1 m2 podhledu = 4 m spáry : </t>
  </si>
  <si>
    <t>Odkaz na mn. položky pořadí 222 : 153,60375*4</t>
  </si>
  <si>
    <t>767586101RT1</t>
  </si>
  <si>
    <t xml:space="preserve">Montáž podhledů lamelových a kazetových Podhledy nosný rošt pro podhledy  rošt pro rovnou, částečně zapuštěnou a poloskrytou hranu desek, v modulu 600 x 600 mm,  </t>
  </si>
  <si>
    <t>Odkaz na mn. položky pořadí 94 : 107,46250</t>
  </si>
  <si>
    <t>767586201RT1</t>
  </si>
  <si>
    <t>Montáž podhledů lamelových a kazetových Podhledy podhled minerální, s rovnou hranou</t>
  </si>
  <si>
    <t>767581803R00</t>
  </si>
  <si>
    <t>Demontáž podhledů tvarovaných plechů</t>
  </si>
  <si>
    <t>0.48, 0.49, 0.51 : (4,15+1,2+7,8)*1,2+1,2*8,55</t>
  </si>
  <si>
    <t>0.41 : (17,85+2)*1,2+2*(1,65+4,55)</t>
  </si>
  <si>
    <t>0.40 : 1,975*1,8+4,85*1,2</t>
  </si>
  <si>
    <t>0.39 : 4,675*1,2+1,8*1,8</t>
  </si>
  <si>
    <t>0.38 : 6,2*1,2+1,2*1,8+1,45*1,8</t>
  </si>
  <si>
    <t>0.37 : 3,675*1,2</t>
  </si>
  <si>
    <t>0.35 : 3*1,2</t>
  </si>
  <si>
    <t>0.47 : 1,2*1,2</t>
  </si>
  <si>
    <t>0.30 : 1,8*4,6</t>
  </si>
  <si>
    <t>0.27 : 2*3,05</t>
  </si>
  <si>
    <t>0.24 : 2*1,8</t>
  </si>
  <si>
    <t>0.21 : 1,8*1,8</t>
  </si>
  <si>
    <t>767131111R0X</t>
  </si>
  <si>
    <t>Demontáž oc. digestoře, odpojení VZT potrubí, manipulace, zpětné osazení na místo vč. napojení VZT</t>
  </si>
  <si>
    <t>0.37 : 1,4</t>
  </si>
  <si>
    <t>767586401R0X</t>
  </si>
  <si>
    <t>Zpětná montáž kovových kazet podhledu</t>
  </si>
  <si>
    <t>246180138R</t>
  </si>
  <si>
    <t>tmel polyuretanový; těsnicí; pro mokré prostředí; barva bílá/šedá; přilnavost k materiálům beton, cihla, sklo, kovy, kámen; tepelná odolnost -40 až 60 °C; přetíratelný</t>
  </si>
  <si>
    <t xml:space="preserve">1 m spáry = 50 g tmele : </t>
  </si>
  <si>
    <t>Odkaz na mn. položky pořadí 217 : 614,41506*0,085</t>
  </si>
  <si>
    <t>998767202R00</t>
  </si>
  <si>
    <t>Přesun hmot pro kovové stavební doplňk. konstrukce v objektech výšky do 12 m</t>
  </si>
  <si>
    <t>Odkaz na mn. položky pořadí 226 : 327,98350</t>
  </si>
  <si>
    <t>Odkaz na mn. položky pořadí 110 : 327,98350</t>
  </si>
  <si>
    <t>Odkaz na mn. položky pořadí 230 : 326,90520</t>
  </si>
  <si>
    <t>Odkaz na mn. položky pořadí 132 : 326,90520</t>
  </si>
  <si>
    <t>2.41 : 1,4</t>
  </si>
  <si>
    <t>2.55 : 1,2</t>
  </si>
  <si>
    <t>Odkaz na mn. položky pořadí 236 : 68,07053</t>
  </si>
  <si>
    <t>Odkaz na mn. položky pořadí 238 : 325,92019</t>
  </si>
  <si>
    <t>Odkaz na mn. položky pořadí 239 : 325,92019*4</t>
  </si>
  <si>
    <t>Odkaz na mn. položky pořadí 150 : 68,07053</t>
  </si>
  <si>
    <t>3.85 : 5,85*1,2</t>
  </si>
  <si>
    <t>3.72 : 1,2*1,8</t>
  </si>
  <si>
    <t>3.41 : 1,15*1,55</t>
  </si>
  <si>
    <t>3.28 : 1,2*1,2</t>
  </si>
  <si>
    <t>Odkaz na mn. položky pořadí 235 : 1303,68071*0,085</t>
  </si>
  <si>
    <t>771101210R00</t>
  </si>
  <si>
    <t>Příprava podkladu pod dlažby penetrace podkladu pod dlažby</t>
  </si>
  <si>
    <t>800-771</t>
  </si>
  <si>
    <t>2.76 : 0,9*0,9</t>
  </si>
  <si>
    <t>771575107R00</t>
  </si>
  <si>
    <t>Montáž podlah z dlaždic keramických 200 x 200 mm, režných nebo glazovaných, hladkých, kladených do flexibilního tmele</t>
  </si>
  <si>
    <t>Odkaz na mn. položky pořadí 242 : 0,81000</t>
  </si>
  <si>
    <t>59764258R</t>
  </si>
  <si>
    <t>Dlažba keramická typ: čtvercový; bez glazury (UGL); dl = 198 mm; š = 198 mm; tl = 8,0 mm; nasákavost = 0,5 %; mrazuvzdorná; protiskluznost: R10; barva: dle vzorníku</t>
  </si>
  <si>
    <t>Odkaz na mn. položky pořadí 242 : 0,81000*1,1</t>
  </si>
  <si>
    <t>998771201R00</t>
  </si>
  <si>
    <t>Přesun hmot pro podlahy z dlaždic v objektech výšky do 6 m</t>
  </si>
  <si>
    <t>Odkaz na mn. položky pořadí 142 : 1,00000</t>
  </si>
  <si>
    <t>Odkaz na mn. položky pořadí 246 : 1,00000</t>
  </si>
  <si>
    <t>Odkaz na mn. položky pořadí 246 : 1,00000*1,1</t>
  </si>
  <si>
    <t>776583110RT1</t>
  </si>
  <si>
    <t>Volné položení jakékoliv podložky pod podlahy pouze položení - podložka ve specifikaci</t>
  </si>
  <si>
    <t>Jedná se o ochranu proti poškození stávající podlahové krytiny, pouze montáž.</t>
  </si>
  <si>
    <t>776551830R00</t>
  </si>
  <si>
    <t>Sejmutí povlakových podlah volně položených , z ploch přes 20 m2</t>
  </si>
  <si>
    <t>Odstranění dočasné ochrany z geotextilie proti poškození stávající podlahové krytiny.</t>
  </si>
  <si>
    <t>Odkaz na mn. položky pořadí 250 : 807,28025</t>
  </si>
  <si>
    <t>69366013R</t>
  </si>
  <si>
    <t>geotextilie směs přírodních a syntetických vláken; funkce separační, ochranná; plošná hmotnost 300 g/m2</t>
  </si>
  <si>
    <t>RTS 22/ II</t>
  </si>
  <si>
    <t>Odkaz na mn. položky pořadí 250 : 807,28024*0,33</t>
  </si>
  <si>
    <t>998776202R00</t>
  </si>
  <si>
    <t>Přesun hmot pro podlahy povlakové v objektech výšky do 12 m</t>
  </si>
  <si>
    <t>776101121R00</t>
  </si>
  <si>
    <t>Přípravné práce penetrace podkladu</t>
  </si>
  <si>
    <t>položky neobsahují žádný materiál</t>
  </si>
  <si>
    <t>Odkaz na mn. položky pořadí 111 : 2,17500</t>
  </si>
  <si>
    <t>776401800R00</t>
  </si>
  <si>
    <t>Demontáž soklíků nebo lišt pryžových nebo PVC odstranění a uložení na hromady</t>
  </si>
  <si>
    <t>1.99 : (1,45+1,5)*2</t>
  </si>
  <si>
    <t>776411000RT1</t>
  </si>
  <si>
    <t>Lepení podlahových soklíků nebo lišt pryžových pouze lepení - soklík ve specifikaci</t>
  </si>
  <si>
    <t>Odkaz na mn. položky pořadí 255 : 5,90000</t>
  </si>
  <si>
    <t>776521200R00</t>
  </si>
  <si>
    <t>Lepení povlakových podlah z plastů  ve formě čtverců z PVC nebo vinylu, montáž</t>
  </si>
  <si>
    <t>Odkaz na mn. položky pořadí 254 : 2,17500</t>
  </si>
  <si>
    <t>Odkaz na mn. položky pořadí 258 : 658,95163</t>
  </si>
  <si>
    <t>24551347.AR</t>
  </si>
  <si>
    <t>penetrační hmota vodou ředitelná; syntetická pryskyřice; koncenrát; zvýšení přilnavosti, zpevnění, ochrana proti vlhkosti; pro interiér i exteriér; tekutá</t>
  </si>
  <si>
    <t>l</t>
  </si>
  <si>
    <t>Odkaz na mn. položky pořadí 254 : 2,17500*0,11</t>
  </si>
  <si>
    <t>28342403R</t>
  </si>
  <si>
    <t>lišta soklová; podlahová; materiál PVC; š = 25,0 mm; h = 100,0 mm</t>
  </si>
  <si>
    <t>RTS 23/ I</t>
  </si>
  <si>
    <t>Odkaz na mn. položky pořadí 255 : 5,90000*1,1</t>
  </si>
  <si>
    <t>28412305R</t>
  </si>
  <si>
    <t>Krytina podlahová vinylová homogenní; role; tl = 2,00 mm; povrchová úprava: PUR; zatížení: 34, 43; protiskluznost: R9; trvalá deformace do 0,10 mm; rozměrová stálost do 0,40 %; RtF: Bfl; - s1</t>
  </si>
  <si>
    <t>Odkaz na mn. položky pořadí 254 : 2,17500*1,1</t>
  </si>
  <si>
    <t>Odkaz na mn. položky pořadí 258 : 658,95164*0,33</t>
  </si>
  <si>
    <t>Odkaz na mn. položky pořadí 133 : 0,80200</t>
  </si>
  <si>
    <t>Odkaz na mn. položky pořadí 265 : 0,80200</t>
  </si>
  <si>
    <t>Odkaz na mn. položky pořadí 267 : 1112,77935</t>
  </si>
  <si>
    <t>776721111R00</t>
  </si>
  <si>
    <t xml:space="preserve">Lepení PVC a vinylu na stěny bez dodávky pásů,  </t>
  </si>
  <si>
    <t>Odkaz na mn. položky pořadí 134 : 98,86500</t>
  </si>
  <si>
    <t>776411000RTX</t>
  </si>
  <si>
    <t>Oprava soklíků, pouze lepení - soklík ve specifikaci</t>
  </si>
  <si>
    <t>ks</t>
  </si>
  <si>
    <t>2.61a : 2</t>
  </si>
  <si>
    <t>Odkaz na mn. položky pořadí 265 : 0,80200*0,11</t>
  </si>
  <si>
    <t>28410101RX</t>
  </si>
  <si>
    <t>Ochrannný pás stěn z akryl-vinylová pryskyřice tl. 2 mm, odolnost proti poškození 250 kg / 5 km/h</t>
  </si>
  <si>
    <t>Odkaz na mn. položky pořadí 269 : 98,86500*1,1</t>
  </si>
  <si>
    <t>Odkaz na mn. položky pořadí 265 : 0,80200*1,1</t>
  </si>
  <si>
    <t>Odkaz na mn. položky pořadí 267 : 1112,77936*0,33</t>
  </si>
  <si>
    <t>Odkaz na mn. položky pořadí 276 : 1163,26489</t>
  </si>
  <si>
    <t>Odkaz na mn. položky pořadí 151 : 90,36500</t>
  </si>
  <si>
    <t>Odkaz na mn. položky pořadí 278 : 90,36500*1,1</t>
  </si>
  <si>
    <t>Odkaz na mn. položky pořadí 276 : 1163,26488*0,33</t>
  </si>
  <si>
    <t>Odkaz na mn. položky pořadí 282 : 238,75500</t>
  </si>
  <si>
    <t>Odkaz na mn. položky pořadí 282 : 238,75500*0,33</t>
  </si>
  <si>
    <t>777101101R0X</t>
  </si>
  <si>
    <t>Příprava podkladu-otryskání šlemu, nesoudržných částí, frézování drážek 12x12 mm po obvodu místnosti, stolů, vpustí apod. dle podmínek zvoleného systému</t>
  </si>
  <si>
    <t>777645110R0X</t>
  </si>
  <si>
    <t>Zapouzdřovací PU pryskyřice, matný povrch, součást podlahového systému</t>
  </si>
  <si>
    <t>Odkaz na mn. položky pořadí 286 : 112,98125</t>
  </si>
  <si>
    <t>777695112R0X</t>
  </si>
  <si>
    <t>Penetrační PU nátěr tl. 0,5 až 3 mm, přídržnost min. 2,0 MPa, součást systému podlahové krytiny</t>
  </si>
  <si>
    <t>777811211R0X</t>
  </si>
  <si>
    <t>Podlahová krytina PU pryskiřice tl. 6 mm, protiskluz R10, ve spádu 1,5%, pro těžký provoz, pevnost v tlaku min. 48 MPa, v ohybu min. 18 MPa, přídržnost min. 2 MPa.</t>
  </si>
  <si>
    <t>778511112R0X</t>
  </si>
  <si>
    <t>Sokl s požlábkem pr. 50 mm, výšky 100 mm. Zákl. nátěr hybridní PU cement, PU malta pro svislé plochy</t>
  </si>
  <si>
    <t>998777201R00</t>
  </si>
  <si>
    <t>Přesun hmot pro podlahy syntetické v objektech výšky do 6 m</t>
  </si>
  <si>
    <t>800-773</t>
  </si>
  <si>
    <t>781415013R00</t>
  </si>
  <si>
    <t>Montáž obkladů vnitřních z obkládaček pórovinových 150 x 150 mm, lepených do flexibilního tmele</t>
  </si>
  <si>
    <t>Odkaz na mn. položky pořadí 91 : 29,71050</t>
  </si>
  <si>
    <t>781419711R00</t>
  </si>
  <si>
    <t>Montáž obkladů vnitřních z obkládaček pórovinových příplatky k položkám montáže obkladů vnitřních z obkladaček pórovinových příplatek k obkladu stěn za plochu do 10 m2 jedntl</t>
  </si>
  <si>
    <t>597813532R</t>
  </si>
  <si>
    <t>Obklad keramický s glazurou (GL); dl = 148 mm; š = 148 mm; tl = 6,0 mm; barva: dle vzorníku</t>
  </si>
  <si>
    <t>Odkaz na mn. položky pořadí 292 : 29,71050*1,1</t>
  </si>
  <si>
    <t>998781201R00</t>
  </si>
  <si>
    <t>Přesun hmot pro obklady keramické v objektech výšky do 6 m</t>
  </si>
  <si>
    <t>1.99 : (0,7+1,5)*0,45+0,15*0,15*6</t>
  </si>
  <si>
    <t>781415016R00</t>
  </si>
  <si>
    <t>Montáž obkladů vnitřních z obkládaček pórovinových nad 200 x 250 mm , lepených do flexibilního tmele</t>
  </si>
  <si>
    <t>Odkaz na mn. položky pořadí 297 : 4,23000</t>
  </si>
  <si>
    <t>Odkaz na mn. položky pořadí 296 : 32,00505*1,1</t>
  </si>
  <si>
    <t>59782220R</t>
  </si>
  <si>
    <t>Dlažba keramická typ: čtvercový; s glazurou (GL); dl = 298 mm; š = 298 mm; tl = 8,0 mm; nasákavost = 0,5 %; barva: dle vzorníku</t>
  </si>
  <si>
    <t>Odkaz na mn. položky pořadí 297 : 4,23000*1,1</t>
  </si>
  <si>
    <t>Odkaz na mn. položky pořadí 128 : 41,05725</t>
  </si>
  <si>
    <t>2.43a : -(1,2*0,45+0,88*0,3)</t>
  </si>
  <si>
    <t>781415015R00</t>
  </si>
  <si>
    <t>Montáž obkladů vnitřních z obkládaček pórovinových 200 x 200, nebo 300 x 150 mm, lepených do flexibilního tmele</t>
  </si>
  <si>
    <t>Odkaz na mn. položky pořadí 302 : 40,25325*1,1</t>
  </si>
  <si>
    <t>597813622R</t>
  </si>
  <si>
    <t>Obklad keramický s glazurou (GL); dl = 198 mm; š = 198 mm; tl = 6,5 mm; barva: dle vzorníku</t>
  </si>
  <si>
    <t>Odkaz na mn. položky pořadí 303 : 0,80400*1,1</t>
  </si>
  <si>
    <t>Odkaz na mn. položky pořadí 148 : 51,30100</t>
  </si>
  <si>
    <t>3.08 : -1,05*0,3</t>
  </si>
  <si>
    <t>3.07 : -1*0,3</t>
  </si>
  <si>
    <t>Odkaz na mn. položky pořadí 308 : 50,68600*1,1</t>
  </si>
  <si>
    <t>Odkaz na mn. položky pořadí 309 : 0,61500*1,1</t>
  </si>
  <si>
    <t>Odkaz na mn. položky pořadí 162 : 0,84000</t>
  </si>
  <si>
    <t>Odkaz na mn. položky pořadí 314 : 0,84000*1,1</t>
  </si>
  <si>
    <t>784191101R00</t>
  </si>
  <si>
    <t>Příprava povrchu Penetrace (napouštění) podkladu disperzní, jednonásobná</t>
  </si>
  <si>
    <t>800-784</t>
  </si>
  <si>
    <t>POL1_7</t>
  </si>
  <si>
    <t>0.68 : (3,25*2+4,625)*3,24</t>
  </si>
  <si>
    <t>0.69 : 3,15*2*3,24</t>
  </si>
  <si>
    <t>0.63 : (1,8*2+3,6)*3,24</t>
  </si>
  <si>
    <t>0.59 : (2,775+3)*3,24-(1,8+1,2)*1,9</t>
  </si>
  <si>
    <t>0.61 : 1,7*2*(3,24-2,3)</t>
  </si>
  <si>
    <t>0.54 : (1,7*2+4,05)*3,24</t>
  </si>
  <si>
    <t>0.55 : (1,65+1,3+1,05)*2*(3,24-2,3)</t>
  </si>
  <si>
    <t>0.57 : (1,45+0,9)*2*(3,24-1,9)</t>
  </si>
  <si>
    <t>0.58 : (1,2+0,9)*2*(3,24-2,3)</t>
  </si>
  <si>
    <t>0.49, 0.48, 0.51 : (7,05+2,6*2+3+1,2+5,55)*(3,24-2,3)</t>
  </si>
  <si>
    <t>0.40 : (4,85+5,925*2)*(3,24-2,6)</t>
  </si>
  <si>
    <t>0.39 : (4,675+5,925*2)*(3,24-2,6)</t>
  </si>
  <si>
    <t>0.38 : (6,2+5,925*2)*(3,24-2,6)</t>
  </si>
  <si>
    <t>0.37 : (3,675+5,925*2)*(3,24-2,6)</t>
  </si>
  <si>
    <t>0.41 : (17,85*2+2+4,55+7,4)*(3,24-2,3)</t>
  </si>
  <si>
    <t>0.43 : (1,35+1,35)*2*(3,24-1,9)</t>
  </si>
  <si>
    <t>0,45 : 2,4*2*3,24</t>
  </si>
  <si>
    <t>0.46 : 2,4*2*3,24</t>
  </si>
  <si>
    <t>0.47 : (2,7+3,7)*(3,24-2,6)</t>
  </si>
  <si>
    <t>0.35 : 4,775*(3,24-2,6)</t>
  </si>
  <si>
    <t>0.36 : 4,45*2*(3,24-1,9)</t>
  </si>
  <si>
    <t>0.34 : (0,9+1,5)*2*(3,24-1,9)</t>
  </si>
  <si>
    <t>0.33 : (1,25+1,5)*2*(3,24-1,9)</t>
  </si>
  <si>
    <t>0.32 : (0,9+1,5)*2*(3,24-1,9)</t>
  </si>
  <si>
    <t>0.31 : (1,25+1,5)*2*(3,24-1,9)</t>
  </si>
  <si>
    <t>0.30 : 4,6*2*3,24</t>
  </si>
  <si>
    <t>0.17 : (1,25+1,6)*2*(3,24-1,9)</t>
  </si>
  <si>
    <t>0.27 : (4,25+2+0,9)*(3,24-2,5)</t>
  </si>
  <si>
    <t>0.25 : (1,6+1,2)*2*(3,24-1,9)</t>
  </si>
  <si>
    <t>0.24 : (4,25+2+0,9)*(3,24-2,5)</t>
  </si>
  <si>
    <t>0.22 : (1,55+1,35)*2*(3,24-1,9)</t>
  </si>
  <si>
    <t>0.21 : (4,25+1,8+0,9*2)*(3,24-2,5)</t>
  </si>
  <si>
    <t>0.20 : 2,8*2*(3,24-2,5)</t>
  </si>
  <si>
    <t>0.13 : (5,575+6,15)*3,24-1,2*1,9*2</t>
  </si>
  <si>
    <t>0.28 : (2,2+1,35)*2*(3,24-2,5)</t>
  </si>
  <si>
    <t>0.06 : (13,2+3,275)*3,24</t>
  </si>
  <si>
    <t>0.05 : 3,25*3,24</t>
  </si>
  <si>
    <t>0.01 : (3,3+5,35)*3,24</t>
  </si>
  <si>
    <t>784195222R00</t>
  </si>
  <si>
    <t>Malby z malířských směsí otěruvzdorných,  , barevné, dvojnásobné</t>
  </si>
  <si>
    <t>Odkaz na mn. položky pořadí 318 : 552,03100</t>
  </si>
  <si>
    <t>784011221RT2</t>
  </si>
  <si>
    <t>Ostatní práce zakrytí předmětů,  , včetně dodávky fólie tl. 0,04 mm</t>
  </si>
  <si>
    <t>Odkaz na mn. položky pořadí 12 : 807,28025*2</t>
  </si>
  <si>
    <t>1.18 : (1,8+2,1)*(4-2,05)</t>
  </si>
  <si>
    <t>1.21 : (1,8+1,8)*2*(4-2,05)</t>
  </si>
  <si>
    <t>1.22 : (1,8+2,25)*(4-2,05)</t>
  </si>
  <si>
    <t>1.11 : (2,45+14,275+4,55+4,225+5,875)*2*(4-2,05)</t>
  </si>
  <si>
    <t>1.03 : 2,1*4</t>
  </si>
  <si>
    <t>1.26 : (3,85+4,4)*(4-2,2)</t>
  </si>
  <si>
    <t>1.28 : (3,85+4,4)*(4-2,2)</t>
  </si>
  <si>
    <t>1.35 : (10,25+2,3+31,350+10,1)*2*(4-2,05)</t>
  </si>
  <si>
    <t>1.84 : (2,25+2,075)*(4-1,9)</t>
  </si>
  <si>
    <t>1.87 : 1,2*(4-2,5)</t>
  </si>
  <si>
    <t>1.82 : 1,9*4</t>
  </si>
  <si>
    <t>1.56 : (2,05+3)*2*4</t>
  </si>
  <si>
    <t>1.55 : (1,85+2,56)*2*(4-2)</t>
  </si>
  <si>
    <t>1.58 : 2,56*2*4</t>
  </si>
  <si>
    <t>1.57 : (7,69+4,65)*4</t>
  </si>
  <si>
    <t>1.53 : 5,425*2*4</t>
  </si>
  <si>
    <t>1.52 : 3,45*2*4</t>
  </si>
  <si>
    <t>1.51 : 3,45*2*(4-2)</t>
  </si>
  <si>
    <t>1.46 : (1,693+1,75+2,27+2,275+2,95)*4</t>
  </si>
  <si>
    <t>1.41 : (1+1,5)*(4-1,9)</t>
  </si>
  <si>
    <t>1.43 : 1,5*(4-1,9)</t>
  </si>
  <si>
    <t>1.45 : 3,125*4</t>
  </si>
  <si>
    <t>1.98 : 8,05*4</t>
  </si>
  <si>
    <t>1.76 : (3,45+3,05+3,525)*4</t>
  </si>
  <si>
    <t>Odkaz na mn. položky pořadí 321 : 794,75200</t>
  </si>
  <si>
    <t>Odkaz na mn. položky pořadí 30 : 658,95163*2</t>
  </si>
  <si>
    <t>784011911R00</t>
  </si>
  <si>
    <t xml:space="preserve">Ostatní práce příplatek, za výšku místnosti nad 3,8 m,   </t>
  </si>
  <si>
    <t>2.32 : (2,05+24,8+2,4+21,7+1,875+1,4+3,7+1,55+4,325+3,7+7,85+3,7+24,8+21,7)*2*4</t>
  </si>
  <si>
    <t>2.09 : (2,1+5,15+2,35+2,1+1,7+3,7+1,55)*2*4</t>
  </si>
  <si>
    <t>2.10 : (1,8+18,775)*2*4</t>
  </si>
  <si>
    <t>2.46 : (4,625*2+3,85)*4</t>
  </si>
  <si>
    <t>2.43a : 5,925*4</t>
  </si>
  <si>
    <t>2.48 : (1,155+0,9+0,5+1,13)*4</t>
  </si>
  <si>
    <t>2.84 : 3,4*4</t>
  </si>
  <si>
    <t>2.30 : (3,75*2+4,175)*4</t>
  </si>
  <si>
    <t>2.31 : 2,735*2*(4-2,5)</t>
  </si>
  <si>
    <t>2.11 : 4,075*4</t>
  </si>
  <si>
    <t>2.12 : 4,075*4</t>
  </si>
  <si>
    <t>2.15 : 4,275*4</t>
  </si>
  <si>
    <t>2.88 : 5,35*4</t>
  </si>
  <si>
    <t>2.89 : 6,9*4</t>
  </si>
  <si>
    <t>2.02, 2.01 : (5,25*2+3,375+5,35)*4</t>
  </si>
  <si>
    <t>Odkaz na mn. položky pořadí 325 : 1682,16375</t>
  </si>
  <si>
    <t>Odkaz na mn. položky pořadí 47 : 1112,77935*2</t>
  </si>
  <si>
    <t>3.08 : 22,425*(4-1,95)</t>
  </si>
  <si>
    <t>3.85 : (5,85+4,375)*(4-1,9)</t>
  </si>
  <si>
    <t>3.82 : (3,775+5,325)*4-(1,6+0,6)*1,9</t>
  </si>
  <si>
    <t>3.07 : (5,85+8,45)*(4-1,95)</t>
  </si>
  <si>
    <t>3.64 : 4,375*4-1,6*2,3</t>
  </si>
  <si>
    <t>3.62 : 7,725*4-1,2*1,9</t>
  </si>
  <si>
    <t>3.60 : 6,9*4-1,2*2,1</t>
  </si>
  <si>
    <t>3.59 : 6,9*4-1,2*2,1</t>
  </si>
  <si>
    <t>3.75 : (2+1,9)*(4-1,9)</t>
  </si>
  <si>
    <t>3.66 : 2,25*(4-2,1)</t>
  </si>
  <si>
    <t>3.72 : (1,85+4)*(4-2,1)</t>
  </si>
  <si>
    <t>3.58 : (1,85+2,95)*2*(4-2,6)</t>
  </si>
  <si>
    <t>3.41 : (1,55+0,9)*(4-2,6)</t>
  </si>
  <si>
    <t>3.51 : (5,4+22,65+4,25+4,15*2+0,475)*2*(4-1,1)</t>
  </si>
  <si>
    <t>3.23 : (7+2+6,805+2,99+9,96+2,795+0,65)*2*4</t>
  </si>
  <si>
    <t>3.25 : 4,85*4-(1,85+0,6)*2,1</t>
  </si>
  <si>
    <t>3.29 : 1,9*(4-1,9)</t>
  </si>
  <si>
    <t>3.21 : (3,2+3,55)*2*4</t>
  </si>
  <si>
    <t>3.28 : (3,425+3,3)*4</t>
  </si>
  <si>
    <t>3.05 : (3,375*2+5,925+3*2+2,575)*(4-2)</t>
  </si>
  <si>
    <t>3.106 : 1,375*(4-2,1)</t>
  </si>
  <si>
    <t>3.100 : 3,775*(4-2,1)</t>
  </si>
  <si>
    <t>3.96 : 2,425*4-(1,3*1,9)</t>
  </si>
  <si>
    <t>3.01 : (3,25*2+9,1)*(4-2,25)</t>
  </si>
  <si>
    <t>Odkaz na mn. položky pořadí 329 : 950,82375</t>
  </si>
  <si>
    <t>Odkaz na mn. položky pořadí 66 : 1163,26489*2</t>
  </si>
  <si>
    <t>B.I1.4.05 : 2,4*4*2</t>
  </si>
  <si>
    <t>B.I1.4.06 : 2,4*4*2</t>
  </si>
  <si>
    <t>Odkaz na mn. položky pořadí 333 : 38,40000</t>
  </si>
  <si>
    <t>Odkaz na mn. položky pořadí 79 : 238,75500*2</t>
  </si>
  <si>
    <t>974054615R0X</t>
  </si>
  <si>
    <t>Vyvrtání otvoru do pr.150mm v SDK příčce vč. zapravení, tmelu, broušení</t>
  </si>
  <si>
    <t>974054711R0X</t>
  </si>
  <si>
    <t>Zřízení drážky v SDK příčce do š. 200 mm vč. zapravení přížekem SDK 12,5, tmelu, broušení</t>
  </si>
  <si>
    <t>pouzdro potrubní řezané; minerální vlákno; povrchová úprava Al fólie se skelnou mřížkou; vnitřní průměr 22,0 mm; tl. izolace 40,0 mm; provozní teplota  do 250 °C; tepelná vodivost (10°C) 0,0330 W/mK; tepelná vodivost (50°C) 0,037 W/mK</t>
  </si>
  <si>
    <t>pouzdro potrubní řezané; minerální vlákno; povrchová úprava Al fólie se skelnou mřížkou; vnitřní průměr 28,0 mm; tl. izolace 30,0 mm; provozní teplota  do 250 °C; tepelná vodivost (10°C) 0,0330 W/mK; tepelná vodivost (50°C) 0,037 W/mK</t>
  </si>
  <si>
    <t>pouzdro potrubní řezané; minerální vlákno; povrchová úprava Al fólie se skelnou mřížkou; vnitřní průměr 35,0 mm; tl. izolace 40,0 mm; provozní teplota  do 250 °C; tepelná vodivost (10°C) 0,0330 W/mK; tepelná vodivost (50°C) 0,037 W/mK</t>
  </si>
  <si>
    <t>631547216R</t>
  </si>
  <si>
    <t>pouzdro potrubní řezané; minerální vlákno; povrchová úprava Al fólie se skelnou mřížkou; vnitřní průměr 42,0 mm; tl. izolace 40,0 mm; provozní teplota  do 250 °C; tepelná vodivost (10°C) 0,0330 W/mK; tepelná vodivost (50°C) 0,037 W/mK</t>
  </si>
  <si>
    <t>pouzdro potrubní řezané; minerální vlákno; povrchová úprava Al fólie se skelnou mřížkou; vnitřní průměr 64,0 mm; tl. izolace 40,0 mm; provozní teplota  do 250 °C; tepelná vodivost (10°C) 0,0330 W/mK; tepelná vodivost (50°C) 0,037 W/mK</t>
  </si>
  <si>
    <t>pouzdro potrubní řezané; minerální vlákno; povrchová úprava Al fólie se skelnou mřížkou; vnitřní průměr 89,0 mm; tl. izolace 40,0 mm; provozní teplota  do 250 °C; tepelná vodivost (10°C) 0,0330 W/mK; tepelná vodivost (50°C) 0,037 W/mK</t>
  </si>
  <si>
    <t>pouzdro potrubní řezané; minerální vlákno; povrchová úprava Al fólie se skelnou mřížkou; vnitřní průměr 42,0 mm; tl. izolace 50,0 mm; provozní teplota  do 250 °C; tepelná vodivost (10°C) 0,0330 W/mK; tepelná vodivost (50°C) 0,037 W/mK</t>
  </si>
  <si>
    <t>pouzdro potrubní řezané; minerální vlákno; povrchová úprava Al fólie se skelnou mřížkou; vnitřní průměr 54,0 mm; tl. izolace 40,0 mm; provozní teplota  do 250 °C; tepelná vodivost (10°C) 0,0330 W/mK; tepelná vodivost (50°C) 0,037 W/mK</t>
  </si>
  <si>
    <t>725819202R00</t>
  </si>
  <si>
    <t>Montáž ventilu nástěnného  , G 3/4"</t>
  </si>
  <si>
    <t>R_VZT021</t>
  </si>
  <si>
    <t>VZT I2 - 1.PP - Transfůzka</t>
  </si>
  <si>
    <t>- m.č. 0.133, 0.137</t>
  </si>
  <si>
    <t>1.NP - Transfůzka</t>
  </si>
  <si>
    <t>- m.č. 1.146 1.135, 1.118</t>
  </si>
  <si>
    <t>2.NP - ORIM1, 2, 3, 4</t>
  </si>
  <si>
    <t>- M.Č. 2.56, 2.34, 2.42, 2.43, 2.44, 2.31, 2.32, 2.132, 2.133, 2.131, 2.129, 2.143, 2.12, 2.122, 2.121, 2.77, 2.76, 2.74, 2.102, 2.91, 2.94, 2.95, 2.110, 2.109</t>
  </si>
  <si>
    <t>VZT I2 - 2.NP - oddělení orim1, 2, 3, 4</t>
  </si>
  <si>
    <t>- m.č. 2.39, 2.40, 2.41, 2.123, 2.124, 2.125, 2.72, 2.106, 2.107a, 2.108</t>
  </si>
  <si>
    <t xml:space="preserve"> m.č. 0.141b, 0.146</t>
  </si>
  <si>
    <t>2.NP - Transfůzka</t>
  </si>
  <si>
    <t xml:space="preserve"> m.č. 2.35, 2.33, 2.46, 2.48, 2.47, 2.45, 2.139, 2.140, 2.141, 2.142, 2.100, 2.99</t>
  </si>
  <si>
    <t>- m.č. 0.123, 0.129, 1.130, 0.131, 0.132, 0.134, 0.135, 0.136</t>
  </si>
  <si>
    <t xml:space="preserve"> 1.NP - Transfůzka</t>
  </si>
  <si>
    <t>- m.č. 1.137, 1.144, 1.155, 1.152, 1.153, 1.129, 1.116</t>
  </si>
  <si>
    <t>732119192R00</t>
  </si>
  <si>
    <t>Rozdělovače a sběrače dodávka těles ve specifikaci  tělěs rozdělovačů a sběračů o délce 1 m, DN 125</t>
  </si>
  <si>
    <t>732429115R00</t>
  </si>
  <si>
    <t>Čerpadla teplovodní Montáž čerpadel teplovodních oběhových spirálních DN 80</t>
  </si>
  <si>
    <t>732111132R00</t>
  </si>
  <si>
    <t>Rozdělovače a sběrače včetně dodávky (výroby) těles  tělesa rozdělovačů a sběračů o délce 1 m, DN 125</t>
  </si>
  <si>
    <t>Včetně tělesa základní délky 1 m, dna a odvodňovacího hrdla.</t>
  </si>
  <si>
    <t>734193238R00</t>
  </si>
  <si>
    <t>Klapka mezipřírubová, motýlová, zpětná , litinová, PN 16, spoj bez navaření přírub, DN 80, včetně dodávky materiálu</t>
  </si>
  <si>
    <t>734193267R00</t>
  </si>
  <si>
    <t>Klapka mezipřírubová, vodorovná, zpětná , litinová, PN 16, spoj bez navaření přírub, DN 65, včetně dodávky materiálu</t>
  </si>
  <si>
    <t>734163158R00</t>
  </si>
  <si>
    <t>Filtr přírubový, litinový, DN 80, PN 16, bez navaření přírub, včetně dodávky materiálu</t>
  </si>
  <si>
    <t>734293227R00</t>
  </si>
  <si>
    <t>Filtr mosazný, DN 65, PN 16, vnitřní-vnitřní závit, včetně dodávky materiálu</t>
  </si>
  <si>
    <t>734295213R00</t>
  </si>
  <si>
    <t>Filtr mosazný, DN 25, PN 20, vnitřní-vnitřní závit, včetně dodávky materiálu</t>
  </si>
  <si>
    <t>734245423R00</t>
  </si>
  <si>
    <t>Klapka zpětná, mosazná, DN 25, PN 16, vnitřní-vnitřní závit, včetně dodávky materiálu</t>
  </si>
  <si>
    <t>310235241RT2</t>
  </si>
  <si>
    <t>Zazdívka otvorů o ploše do 0,0225 m2 ve zdivu nadzákladovém cihlami pálenými o tloušťce zdi do 300 mm</t>
  </si>
  <si>
    <t>Odkaz na mn. položky pořadí 59 : 6,00000</t>
  </si>
  <si>
    <t>Odkaz na mn. položky pořadí 58 : 124,00000</t>
  </si>
  <si>
    <t>Odkaz na mn. položky pořadí 60 : 1,50000</t>
  </si>
  <si>
    <t>0.173 : (6,275+0,75)*4,14</t>
  </si>
  <si>
    <t>Odkaz na mn. položky pořadí 61 : 4,00000</t>
  </si>
  <si>
    <t>Odkaz na mn. položky pořadí 57 : 16,15500</t>
  </si>
  <si>
    <t>Odkaz na mn. položky pořadí 1 : 6,00000*2</t>
  </si>
  <si>
    <t>Odkaz na mn. položky pořadí 2 : 124,00000*2</t>
  </si>
  <si>
    <t>Odkaz na mn. položky pořadí 6 : 16,15500</t>
  </si>
  <si>
    <t>0.136 : 4*8,4</t>
  </si>
  <si>
    <t>0.134 : 9,85*6,07+1,95*2,645</t>
  </si>
  <si>
    <t>0.137 : 2,325*2,52</t>
  </si>
  <si>
    <t>0.130 : (7,75+2,325+8,275+2,4)*2,075+2,325*1,25+2,4*1,25</t>
  </si>
  <si>
    <t>0.132 : 4,2*2,364</t>
  </si>
  <si>
    <t>0.131 : 3,5*6,07</t>
  </si>
  <si>
    <t>0.125 : 4,05*4,2</t>
  </si>
  <si>
    <t>0.223 : 1,5*0,9</t>
  </si>
  <si>
    <t>0.224 : 1,5*0,9</t>
  </si>
  <si>
    <t>0.124 : 1,2*1,875</t>
  </si>
  <si>
    <t>0.122 : 1,925*1,275</t>
  </si>
  <si>
    <t>0.121 : 2,925*3,275</t>
  </si>
  <si>
    <t>0.123 : 4,975*1,925</t>
  </si>
  <si>
    <t>0.120 : 02,9*1,95</t>
  </si>
  <si>
    <t>0.126 : 2,625*4,2</t>
  </si>
  <si>
    <t>0.109 : 2,4*6,4+4,975*1,8</t>
  </si>
  <si>
    <t>0.172 : (9,575+1,5+10,175+1,55)*1,8+1,55*3,375</t>
  </si>
  <si>
    <t>1,5*8+2,3*8+(8,35+1,5+11,725)*1,8</t>
  </si>
  <si>
    <t>0.182 : 2,8*6,275</t>
  </si>
  <si>
    <t>0.183 : 7,5*6,275</t>
  </si>
  <si>
    <t>0.184 : 2,25*6,275</t>
  </si>
  <si>
    <t>0.185 : 3,5*6,275</t>
  </si>
  <si>
    <t>0.186 : 2,85*3,25</t>
  </si>
  <si>
    <t>0.187 : 5,45*2,9+0,75*1,25</t>
  </si>
  <si>
    <t>0.171 : 1,6*1,4+2,35*1,5</t>
  </si>
  <si>
    <t>0.200 : 1,65*1,925</t>
  </si>
  <si>
    <t>0.205 : 1,937*1,143</t>
  </si>
  <si>
    <t>0.189 : 6,25*3,5</t>
  </si>
  <si>
    <t>0.190 : 2,325*3,15</t>
  </si>
  <si>
    <t>0.191 : 1,425*(0,9+0,345)+0,9*0,9</t>
  </si>
  <si>
    <t>0.167 : 3,925*2,425</t>
  </si>
  <si>
    <t>0.163 : 5,125*2,2</t>
  </si>
  <si>
    <t>0.226 : 1,275*0,9</t>
  </si>
  <si>
    <t>0.162 : 1,275*1,175</t>
  </si>
  <si>
    <t>0.161 : 6,525*2,4</t>
  </si>
  <si>
    <t>0.101 : 3,675*2,7+8,35*3,25</t>
  </si>
  <si>
    <t>0.100 : 1,97*12,05</t>
  </si>
  <si>
    <t>0.079 : 2,415*1,240</t>
  </si>
  <si>
    <t>0.141b : 5,525*4,005</t>
  </si>
  <si>
    <t>0.146 : 4,55*4,005</t>
  </si>
  <si>
    <t>0.153 : 3,55*4,005</t>
  </si>
  <si>
    <t>0.127 : 2,85*4,005</t>
  </si>
  <si>
    <t>0.119 : 4,775*4,005</t>
  </si>
  <si>
    <t>0.128 : 2,4*8,82</t>
  </si>
  <si>
    <t>0.147 : 5,2*1,825</t>
  </si>
  <si>
    <t>0.110 : (3,125+2,85)*1,8+3,125*3,625</t>
  </si>
  <si>
    <t>0.199 : 2,725*6,275</t>
  </si>
  <si>
    <t>0.201 : 1,65*1,85</t>
  </si>
  <si>
    <t>0.225 : 1,65*0,9</t>
  </si>
  <si>
    <t>0.195 : 5,85*6,275</t>
  </si>
  <si>
    <t>0.175 : 2*2,025</t>
  </si>
  <si>
    <t>0.173 : 11,725*6,275</t>
  </si>
  <si>
    <t>0.164 : 7,675*6,275</t>
  </si>
  <si>
    <t>0.172 inst. šachta : 1</t>
  </si>
  <si>
    <t>Odkaz na mn. položky pořadí 62 : 21,20000</t>
  </si>
  <si>
    <t>Odkaz na mn. položky pořadí 63 : 100,32000</t>
  </si>
  <si>
    <t>Odkaz na mn. položky pořadí 75 : 2,00000</t>
  </si>
  <si>
    <t>Odkaz na mn. položky pořadí 74 : 176,00000</t>
  </si>
  <si>
    <t>Odkaz na mn. položky pořadí 76 : 1,50000</t>
  </si>
  <si>
    <t>1.137 : (3,95+1,6)*4,14</t>
  </si>
  <si>
    <t>(3,4+2,6+2,8)*4,14</t>
  </si>
  <si>
    <t>Odkaz na mn. položky pořadí 77 : 4,00000</t>
  </si>
  <si>
    <t>Odkaz na mn. položky pořadí 16 : 2,00000*2</t>
  </si>
  <si>
    <t>Odkaz na mn. položky pořadí 17 : 176,00000*2</t>
  </si>
  <si>
    <t>1.126 : 4,05*2,95</t>
  </si>
  <si>
    <t>1.125 : 4,05*3,225</t>
  </si>
  <si>
    <t>1.124 : 4,05*2,925</t>
  </si>
  <si>
    <t>1.200 : 0,9*1,275</t>
  </si>
  <si>
    <t>1.201 : 0,925*1,275</t>
  </si>
  <si>
    <t>1.202 : 0,925*1,275</t>
  </si>
  <si>
    <t>1.203 : 0,9*1,275</t>
  </si>
  <si>
    <t>1.120 : 1,95*1,4</t>
  </si>
  <si>
    <t>1.121 : 1,975*1,4</t>
  </si>
  <si>
    <t>1.122 : 1,6*1,8</t>
  </si>
  <si>
    <t>1.119 : (6,8+2,1)*11,5+0,45*2,225+2,98*1,35+4,325*5,475</t>
  </si>
  <si>
    <t>1.123 : 2,1*3,025+(1,725+2,1+7,95)*3,025+1,825*6,4</t>
  </si>
  <si>
    <t>1.127 : 1,875*2,05</t>
  </si>
  <si>
    <t>1.204 : 1,6*0,9</t>
  </si>
  <si>
    <t>1.205 : 1,6*0,9</t>
  </si>
  <si>
    <t>1.128 : 1,875*2,05</t>
  </si>
  <si>
    <t>1.129 : 4*6,275</t>
  </si>
  <si>
    <t>1.130 : 3,7*6,275</t>
  </si>
  <si>
    <t>1.131 : 2,25*6,275</t>
  </si>
  <si>
    <t>1.153 : 3,55*6,275</t>
  </si>
  <si>
    <t>1.152 : 4*6,275</t>
  </si>
  <si>
    <t>1.154 : 4,625*3,05</t>
  </si>
  <si>
    <t>1.155 : 4,625*3,1</t>
  </si>
  <si>
    <t>1.151 : 7,05*3,25+2,1*(3,25+2,775)</t>
  </si>
  <si>
    <t>1.134 : 4,515*2,5</t>
  </si>
  <si>
    <t>1.139 : 1,525*2,625+3,84*2,075</t>
  </si>
  <si>
    <t>1.157 : (1,085+0,475)*0,9+1,085*1,925</t>
  </si>
  <si>
    <t>1.143 : 1,5*1,765</t>
  </si>
  <si>
    <t>1.206 : 1,4*0,9</t>
  </si>
  <si>
    <t>1.156 : 1,4*2,05</t>
  </si>
  <si>
    <t>1.207 : 1,4*0,9</t>
  </si>
  <si>
    <t>1.106 : 2,4*6,4+9,05*1,8</t>
  </si>
  <si>
    <t>1.102 : 3,7*7,775</t>
  </si>
  <si>
    <t>1.162 : 2,425*6,275</t>
  </si>
  <si>
    <t>1.163 : 6,2*6,275</t>
  </si>
  <si>
    <t>1.161 : 7,75*1,8</t>
  </si>
  <si>
    <t>1.230 : 4,175*1,75+9,075*(1,75+7,2+2,35)+2,55*2,35+9,35*3,25</t>
  </si>
  <si>
    <t>1.249 : 1,8*2,3</t>
  </si>
  <si>
    <t>1.250 : 1,8*0,9</t>
  </si>
  <si>
    <t>1.253 : 1,8*1,8</t>
  </si>
  <si>
    <t>1.254 : 1,8*0,9</t>
  </si>
  <si>
    <t>1.248 : 1,8*2,1</t>
  </si>
  <si>
    <t>1.251 : 1,8*1,8</t>
  </si>
  <si>
    <t>1.252 : 1,8*2,25</t>
  </si>
  <si>
    <t>1.255 : 2,325*4,85+1,225*3,7</t>
  </si>
  <si>
    <t>1.244 : 1,375*3,7+2,65*4,85</t>
  </si>
  <si>
    <t>1.237 : 1,85*3,5</t>
  </si>
  <si>
    <t>1.235 : 4,95*3,5</t>
  </si>
  <si>
    <t>1.233 : 4,85*6,3</t>
  </si>
  <si>
    <t>1.234 : 9,125*1,2+1,2*1,45</t>
  </si>
  <si>
    <t>1.242 : 1,2*1,3</t>
  </si>
  <si>
    <t>1.241 : 1,725*1,3</t>
  </si>
  <si>
    <t>1.238 : 0,9*0,9+1,125*(0,9+0,4)</t>
  </si>
  <si>
    <t>1.239 : 1,6*1,3-0,3*0,5</t>
  </si>
  <si>
    <t>1.240 : 1,8*0,8+0,9*0,5</t>
  </si>
  <si>
    <t>1.232 : 3,75*4,25+4,85*(4,25+3,65)</t>
  </si>
  <si>
    <t>1.137 : 9,75*10,7+4,125*9,3</t>
  </si>
  <si>
    <t>1.189 : 1,3*0,9</t>
  </si>
  <si>
    <t>1.190 : 1,3*0,9</t>
  </si>
  <si>
    <t>1.188 : 2,1*1,925</t>
  </si>
  <si>
    <t>1.145 : 3,55*1,8</t>
  </si>
  <si>
    <t>1.146 : 3,55*(2,4+2,1)</t>
  </si>
  <si>
    <t>1.182 : 3,525*6,275</t>
  </si>
  <si>
    <t>1.181 : 5,725*1,8</t>
  </si>
  <si>
    <t>1.184 : 2,55*6,275</t>
  </si>
  <si>
    <t>1.185 : 6,075*1,8</t>
  </si>
  <si>
    <t>1.186 : 2,025*1,8</t>
  </si>
  <si>
    <t>1.183 : 2,2*6,275</t>
  </si>
  <si>
    <t>1.256 : 2,8*2,35</t>
  </si>
  <si>
    <t>1.257 : 1,778*4+1,172*(4+0,22)+2,9*4,955</t>
  </si>
  <si>
    <t>1.262 : 2,9*4,955+1,15*(4,955-0,409-0,22)+1,4*(1,25+2,75)+0,4*2,75</t>
  </si>
  <si>
    <t>1.264 : 1,3*1,35</t>
  </si>
  <si>
    <t>1.265 : 1,3*1+3,5*4+0,4*1,1</t>
  </si>
  <si>
    <t>1.267 : 1,805*4,35+1,072*(4,35+0,25)+3,422*4,85</t>
  </si>
  <si>
    <t>Odkaz na mn. položky pořadí 78 : 33,02000</t>
  </si>
  <si>
    <t>Odkaz na mn. položky pořadí 79 : 144,92500</t>
  </si>
  <si>
    <t>Odkaz na mn. položky pořadí 91 : 8,00000</t>
  </si>
  <si>
    <t>Odkaz na mn. položky pořadí 90 : 198,00000</t>
  </si>
  <si>
    <t>Odkaz na mn. položky pořadí 92 : 1,50000</t>
  </si>
  <si>
    <t>Odkaz na mn. položky pořadí 93 : 4,00000</t>
  </si>
  <si>
    <t>Odkaz na mn. položky pořadí 29 : 8,00000*2</t>
  </si>
  <si>
    <t>Odkaz na mn. položky pořadí 30 : 198,00000*2</t>
  </si>
  <si>
    <t>2.33 : (0,8+5,896)*0,2*0,07</t>
  </si>
  <si>
    <t>B.X.2.51 : 5,325*4</t>
  </si>
  <si>
    <t>B.X.2.52 : 2,85*4</t>
  </si>
  <si>
    <t>B.X.2.53 : 2,85*4</t>
  </si>
  <si>
    <t>B.X.2.54 : 5,675*4</t>
  </si>
  <si>
    <t>B.X.2.144 : 5,925*6,95</t>
  </si>
  <si>
    <t>B.X.2.55 : 19,5*2,5</t>
  </si>
  <si>
    <t>B.X.2.145 : 0,9*2,45+1,875*(2,45+1,825)</t>
  </si>
  <si>
    <t>2.132 : 3,9*3,175</t>
  </si>
  <si>
    <t>2.133 : 3,9*3,1</t>
  </si>
  <si>
    <t>2.131 : 1,8*8,85+3,7*2+1,662*2,5+2,695*(2,5+0,6)+1,3*1,95</t>
  </si>
  <si>
    <t>2.121 : 8,586*3,7+8*0,65+2,757*(2,472+1,228/2)</t>
  </si>
  <si>
    <t>2.134 : 1,95*1,2</t>
  </si>
  <si>
    <t>2.135 : 1,7*0,85</t>
  </si>
  <si>
    <t>2.136 : 1,9*1,55</t>
  </si>
  <si>
    <t>2.138 : 1,7*0,85</t>
  </si>
  <si>
    <t>2.137 : 1,95*1,25</t>
  </si>
  <si>
    <t>2.139 : 3,08*5,8+2,77*(5,8+4,6)/2</t>
  </si>
  <si>
    <t>2.74 : 1,8*6,75+1,85*1,2+(1,25+1,8)*2,725</t>
  </si>
  <si>
    <t>2.130 : 1,7*1,8</t>
  </si>
  <si>
    <t>2.80 : 1,7*1,95</t>
  </si>
  <si>
    <t>2.79 : 1,69*0,85</t>
  </si>
  <si>
    <t>2.78 : 1,69*0,95</t>
  </si>
  <si>
    <t>2.101 : 1,69*1,8</t>
  </si>
  <si>
    <t>2.100 : 3,95*7,425</t>
  </si>
  <si>
    <t>2.99a : 11,1*7,775+1,3*1,95+2,08*2,65+2,345*(2,65+5,4)/2</t>
  </si>
  <si>
    <t>2.140 : 4*4,6</t>
  </si>
  <si>
    <t>2.141 : 4*4,6</t>
  </si>
  <si>
    <t>2.127 : 2,75*1,4</t>
  </si>
  <si>
    <t>2.126 : 2,475*2,95</t>
  </si>
  <si>
    <t>2.122 : 2,9*3,65</t>
  </si>
  <si>
    <t>2.120 : 4,8*3,6</t>
  </si>
  <si>
    <t>2.142 : 2,77*(4,6+5,8)/2+3,08*5,8</t>
  </si>
  <si>
    <t>2.143 : 2,55*5,8</t>
  </si>
  <si>
    <t>2.02 : 2,1*6,7+3,7*11,5</t>
  </si>
  <si>
    <t>2.44 : 2,55*5,8</t>
  </si>
  <si>
    <t>2.45 : 3,08*5,8+2,77*(5,8+4,6)/2</t>
  </si>
  <si>
    <t>2.33 : 4,9*2,45+2,808*(2,45+1,25/2)+8,586*(2,75+1,25)+3,1*0,3</t>
  </si>
  <si>
    <t>7,5*3,5+2,695*(2,8+1,2/2)+4,662*2,8</t>
  </si>
  <si>
    <t>(1,2+1,6)*2,3+2,5*1,3+1,6*3,75</t>
  </si>
  <si>
    <t>2.43 : 4*3,35</t>
  </si>
  <si>
    <t>2.46 : 4*4,6</t>
  </si>
  <si>
    <t>2.47 : 4*4,6</t>
  </si>
  <si>
    <t>2.48 : 2,77*(4,6+5,8)/2+2,88*5,8</t>
  </si>
  <si>
    <t>2.52 : 1,55*2,25</t>
  </si>
  <si>
    <t>2.50 : 2,65*1,55</t>
  </si>
  <si>
    <t>2.49 : 1,6*1,8</t>
  </si>
  <si>
    <t>2.51 : 0,9*1,65</t>
  </si>
  <si>
    <t>2.53 : 0,9*1,55</t>
  </si>
  <si>
    <t>2.55 : 1,55*0,9</t>
  </si>
  <si>
    <t>2.54 : 1,6*1,1</t>
  </si>
  <si>
    <t>2.57 : 3,6*3,85</t>
  </si>
  <si>
    <t>2.37 : 2,75*1,15</t>
  </si>
  <si>
    <t>2.38 : 1,75*3</t>
  </si>
  <si>
    <t>2.34 : 2,4*3</t>
  </si>
  <si>
    <t>2.35 : 4,95*6,5</t>
  </si>
  <si>
    <t>2.56 : 3,6*(2,55+1,2)</t>
  </si>
  <si>
    <t>2.31 : 2,2*3,7</t>
  </si>
  <si>
    <t>2.32 : 3,6*(1,8+2,6)</t>
  </si>
  <si>
    <t>2.73 : 6*2,05</t>
  </si>
  <si>
    <t>2.102 : 3,1*3,3</t>
  </si>
  <si>
    <t>2.104 : 2,75*1,35</t>
  </si>
  <si>
    <t>2.72 : 16,2*1,8</t>
  </si>
  <si>
    <t>2.105 : 2,475*3</t>
  </si>
  <si>
    <t>2.99b : 3,625*2,575+2,75*(3,625+1,8)/2</t>
  </si>
  <si>
    <t>2.99c : 3,625*2,575+2,75*(3,625+1,8)/2</t>
  </si>
  <si>
    <t>2.109 : 2,95*3,6</t>
  </si>
  <si>
    <t>2.99d : 11,4*2,575+2,75*(11,4+14,97)/2+1,68*2,65+(14,97+3)*1,9</t>
  </si>
  <si>
    <t>2.01 : 3,55*2+20,4*2,4+1,2*0,5*2+4,85*3,9+1,4*2,35</t>
  </si>
  <si>
    <t>2.27 : 1,4*2</t>
  </si>
  <si>
    <t>2.42 : 4,25*3</t>
  </si>
  <si>
    <t>2.99e : 2,901*5,55+1,174*(5,55+2,77)/2</t>
  </si>
  <si>
    <t>2.96 : 0,9*1,5</t>
  </si>
  <si>
    <t>2.92 : 2,15*2,8</t>
  </si>
  <si>
    <t>2.91 : 6*2,8</t>
  </si>
  <si>
    <t>2.93 : 4,25*1,5</t>
  </si>
  <si>
    <t>2.97 : 2,4*1,5</t>
  </si>
  <si>
    <t>2.23 : 0,9*1,525</t>
  </si>
  <si>
    <t>2.22 : 2,9*1,525</t>
  </si>
  <si>
    <t>2.26 : 1,3*1,125+0,9*0,9</t>
  </si>
  <si>
    <t>2.18 : 1,3*1,125+0,9*0,9</t>
  </si>
  <si>
    <t>2.17 : 3,3*1,525+1,1*0,5</t>
  </si>
  <si>
    <t>2.21 : 0,9*1,525</t>
  </si>
  <si>
    <t>2.16 : 1,35*0,95+1,075*0,5</t>
  </si>
  <si>
    <t>2.15 : 1,35*1,775</t>
  </si>
  <si>
    <t>2.33 inst. šachta : 1</t>
  </si>
  <si>
    <t>Odkaz na mn. položky pořadí 94 : 27,25000</t>
  </si>
  <si>
    <t>Odkaz na mn. položky pořadí 95 : 205,69700</t>
  </si>
  <si>
    <t>Odkaz na mn. položky pořadí 105 : 3,00000</t>
  </si>
  <si>
    <t>Odkaz na mn. položky pořadí 106 : 0,90000</t>
  </si>
  <si>
    <t>Odkaz na mn. položky pořadí 107 : 4,00000</t>
  </si>
  <si>
    <t>Odkaz na mn. položky pořadí 42 : 3,00000*2</t>
  </si>
  <si>
    <t>B.I2.3.06 : 7*10,2-3,3*5,1</t>
  </si>
  <si>
    <t>B.I2.3.09 : 7,8*1,35+22,4*10,2+7,8*1,35</t>
  </si>
  <si>
    <t>B.I2.3.09 inst. šachta : 1</t>
  </si>
  <si>
    <t>Odkaz na mn. položky pořadí 108 : 3,30000</t>
  </si>
  <si>
    <t>chodby-odhad, účtováno bude dle skutečnosti : 1</t>
  </si>
  <si>
    <t>Odkaz na mn. položky pořadí 117 : 3,00000</t>
  </si>
  <si>
    <t>B.I2.4.10 : 3,7*3,3</t>
  </si>
  <si>
    <t>B.I2.4.06 : 3,7*4,55</t>
  </si>
  <si>
    <t>Odkaz na mn. položky pořadí 118 : 1,30000</t>
  </si>
  <si>
    <t>Odkaz na mn. položky pořadí 4 : 29,08350</t>
  </si>
  <si>
    <t>0.109 : 4,975*1,8+2,4*3</t>
  </si>
  <si>
    <t>0.135 : 2</t>
  </si>
  <si>
    <t>0.130 : 2+3+4+2</t>
  </si>
  <si>
    <t>0.223 : 1</t>
  </si>
  <si>
    <t>0.224 : 1</t>
  </si>
  <si>
    <t>0.125 : 2</t>
  </si>
  <si>
    <t>0.121 : 4+4</t>
  </si>
  <si>
    <t>0.120 : 2</t>
  </si>
  <si>
    <t>0.126 : 2</t>
  </si>
  <si>
    <t>0.182 : 2</t>
  </si>
  <si>
    <t>0.172 : 4+2+2+2+3+2+2+3+2+3+2</t>
  </si>
  <si>
    <t>0.186 : 2+1</t>
  </si>
  <si>
    <t>0.189 : 2</t>
  </si>
  <si>
    <t>0.167 : 2</t>
  </si>
  <si>
    <t>0.226 : 1</t>
  </si>
  <si>
    <t>0.162 : 2</t>
  </si>
  <si>
    <t>0.161 : 3</t>
  </si>
  <si>
    <t>0.101 : 3+3</t>
  </si>
  <si>
    <t>0.100 : 3+3</t>
  </si>
  <si>
    <t>0.079 : 3</t>
  </si>
  <si>
    <t>0.141b : 3+3</t>
  </si>
  <si>
    <t>0.153 : 3+3+2</t>
  </si>
  <si>
    <t>0.119 : 2</t>
  </si>
  <si>
    <t>0.128 : 3+3</t>
  </si>
  <si>
    <t>0.110 : 3+2</t>
  </si>
  <si>
    <t>0.199 : 2</t>
  </si>
  <si>
    <t>0.195 : 2+3</t>
  </si>
  <si>
    <t>0.175 : 2</t>
  </si>
  <si>
    <t>0.225 : 2</t>
  </si>
  <si>
    <t>971033241R00</t>
  </si>
  <si>
    <t>Vybourání otvorů ve zdivu cihelném z jakýchkoliv cihel pálených  na jakoukoliv maltu vápenou nebo vápenocementovou, plochy do 0,0225 m2, tloušťky do 300 mm</t>
  </si>
  <si>
    <t>0.130 : 2+2+2</t>
  </si>
  <si>
    <t>0.172 inst. šachta : 0,6*2,5</t>
  </si>
  <si>
    <t>0.172 inst. šachta : 4</t>
  </si>
  <si>
    <t>0.136 : 2,1*2+5,4+0,6</t>
  </si>
  <si>
    <t>0.130 : 2,2</t>
  </si>
  <si>
    <t>0.122 : 1,15</t>
  </si>
  <si>
    <t>0.172 : 2,2*2</t>
  </si>
  <si>
    <t>0.205 : 1,15</t>
  </si>
  <si>
    <t>0.225 : 2,1</t>
  </si>
  <si>
    <t>0.136 : 2,1</t>
  </si>
  <si>
    <t>0.130 : 2,1*4</t>
  </si>
  <si>
    <t>0.137 : 2,1</t>
  </si>
  <si>
    <t>0.134 : 0,8</t>
  </si>
  <si>
    <t>0.132 : 1,1</t>
  </si>
  <si>
    <t>0.131 : 2,055</t>
  </si>
  <si>
    <t>0.125 : 2,6</t>
  </si>
  <si>
    <t>0.122 : 2,1+0,3</t>
  </si>
  <si>
    <t>0.123 : 2,1</t>
  </si>
  <si>
    <t>0.109 : 2,1*3</t>
  </si>
  <si>
    <t>0.172 : 2,1*9</t>
  </si>
  <si>
    <t>0.200 : 1,925+0,8</t>
  </si>
  <si>
    <t>0.183 : 1,8</t>
  </si>
  <si>
    <t>0.184 : 0,6</t>
  </si>
  <si>
    <t>0.205 : 0,8</t>
  </si>
  <si>
    <t>0.185 : 3,375</t>
  </si>
  <si>
    <t>0.186 : 1,8</t>
  </si>
  <si>
    <t>0.187 : 0,6</t>
  </si>
  <si>
    <t>0.171 : 2,1+0,8</t>
  </si>
  <si>
    <t>0.190 : 2,4</t>
  </si>
  <si>
    <t>0.191 : 1,62+0,9+0,345+0,6</t>
  </si>
  <si>
    <t>0.163 : 2,1*4+1,6</t>
  </si>
  <si>
    <t>0.141b : 2,1</t>
  </si>
  <si>
    <t>0.146 : 2,1</t>
  </si>
  <si>
    <t>0.153 : 2,1</t>
  </si>
  <si>
    <t>0.119 : 2,1</t>
  </si>
  <si>
    <t>0.199 : 2,1</t>
  </si>
  <si>
    <t>0.201 : 2,1</t>
  </si>
  <si>
    <t>0.195 : 2,1</t>
  </si>
  <si>
    <t>0.173 : 2,1</t>
  </si>
  <si>
    <t>0.164 : 2,1*2</t>
  </si>
  <si>
    <t>0.122 : 0,6*0,3</t>
  </si>
  <si>
    <t>0.205 : 0,6*0,3</t>
  </si>
  <si>
    <t>0.225 : 1,2*0,3</t>
  </si>
  <si>
    <t>0.125 : 2,6*0,45</t>
  </si>
  <si>
    <t>0.223 : 0,15*0,15*6</t>
  </si>
  <si>
    <t>0.224 : 0,15*0,15*6</t>
  </si>
  <si>
    <t>0.124 : 0,15*0,15*6</t>
  </si>
  <si>
    <t>0.122 : 0,6*0,3+0,3*0,45</t>
  </si>
  <si>
    <t>0.123 : 0,5*0,3</t>
  </si>
  <si>
    <t>0.120 : 0,15*0,15*6*2</t>
  </si>
  <si>
    <t>0.182 : 0,15*0,15*6</t>
  </si>
  <si>
    <t>0.200 : (1,925+0,8)*0,45</t>
  </si>
  <si>
    <t>0.183 : 1,8*0,45</t>
  </si>
  <si>
    <t>0.184 : 0,6*0,45</t>
  </si>
  <si>
    <t>0.205 : 0,8*0,45</t>
  </si>
  <si>
    <t>0.185 : 3,375*0,45</t>
  </si>
  <si>
    <t>0.186 : 1,8*0,45+0,15*0,15*6*2</t>
  </si>
  <si>
    <t>0.187 : 0,6*0,45</t>
  </si>
  <si>
    <t>0.171 : 0,6*0,3+0,8*0,45</t>
  </si>
  <si>
    <t>0.189 : 0,15*0,15*6</t>
  </si>
  <si>
    <t>0.190 : 2,4*0,45</t>
  </si>
  <si>
    <t>0.191 : (1,62+0,9+0,345+0,6)*0,45</t>
  </si>
  <si>
    <t>0.167 : 0,15*0,15*6</t>
  </si>
  <si>
    <t>0.163 : 1,2*0,3*4+1,6*0,45</t>
  </si>
  <si>
    <t>0.226 : 0,15*0,15*6</t>
  </si>
  <si>
    <t>0.162 : 0,15*0,15*6</t>
  </si>
  <si>
    <t>0.141b : 0,5*0,3</t>
  </si>
  <si>
    <t>0.146 : 0,5*0,3</t>
  </si>
  <si>
    <t>0.153 : 0,5*0,3</t>
  </si>
  <si>
    <t>0.119 : 0,5*0,3</t>
  </si>
  <si>
    <t>0.201 : 0,5*0,3</t>
  </si>
  <si>
    <t>0.195 : 1,2*0,3</t>
  </si>
  <si>
    <t>0.173 : 0,5*0,3</t>
  </si>
  <si>
    <t>0.164 : 0,5*0,3*2</t>
  </si>
  <si>
    <t>0.203 : 0,15*0,15*6</t>
  </si>
  <si>
    <t>0.171 : (0,75+1,6)*1,5</t>
  </si>
  <si>
    <t>0.119 : 4,775*1,2</t>
  </si>
  <si>
    <t>0.110 : (3,125+2,85)*1,8</t>
  </si>
  <si>
    <t>0.199 : 1,2*1,425</t>
  </si>
  <si>
    <t>0.195 : 1,8*2,75+5,85*1,8</t>
  </si>
  <si>
    <t>0.173 : 3,925*2,4+1,8*2,15</t>
  </si>
  <si>
    <t>Odkaz na mn. položky pořadí 65 : 383,56285</t>
  </si>
  <si>
    <t>0.130 : (7,75+2,325+8,275+2,4+2,075+1,25+1,25)*2*0,3</t>
  </si>
  <si>
    <t>0.106 : (4,975+6,4+1,8)*2*0,3</t>
  </si>
  <si>
    <t>0.172 : (9,575+1,5+10,175+1,55+3,375+8+8)*2*0,3</t>
  </si>
  <si>
    <t>(8,35+11,725+1,8)*2*0,3</t>
  </si>
  <si>
    <t>Odkaz na mn. položky pořadí 19 : 59,40900</t>
  </si>
  <si>
    <t>1.119 : 2</t>
  </si>
  <si>
    <t>1.123 : 1+2+2+2+2+2</t>
  </si>
  <si>
    <t>1.203 : 2+2</t>
  </si>
  <si>
    <t>1.122 : 2+2</t>
  </si>
  <si>
    <t>1.120 : 2</t>
  </si>
  <si>
    <t>1.125 : 2</t>
  </si>
  <si>
    <t>1.204 : 2+2</t>
  </si>
  <si>
    <t>1.128 : 2+2+2</t>
  </si>
  <si>
    <t>1.130 : 2</t>
  </si>
  <si>
    <t>1.131 : 2</t>
  </si>
  <si>
    <t>1.151 : 4+2+2+4+2+2</t>
  </si>
  <si>
    <t>1.139 : 2+2</t>
  </si>
  <si>
    <t>1.143 : 2+1</t>
  </si>
  <si>
    <t>1.156 : 1</t>
  </si>
  <si>
    <t>1.106 : 2+2+4</t>
  </si>
  <si>
    <t>1.161 : 4+2+2+4</t>
  </si>
  <si>
    <t>1.163 : 2+2</t>
  </si>
  <si>
    <t>1.230 : 3+2+2+3+3+3+3</t>
  </si>
  <si>
    <t>1.248 : 1+3</t>
  </si>
  <si>
    <t>1.252 : 3+2</t>
  </si>
  <si>
    <t>1.244 : 2+2</t>
  </si>
  <si>
    <t>1.234 : 2+2</t>
  </si>
  <si>
    <t>1.233 : 2</t>
  </si>
  <si>
    <t>1.137 : 2+3</t>
  </si>
  <si>
    <t>1.189 : 4+4</t>
  </si>
  <si>
    <t>1.145 : 2+2+2+2</t>
  </si>
  <si>
    <t>1.181 : 4+4+3</t>
  </si>
  <si>
    <t>1.185 : 2+2</t>
  </si>
  <si>
    <t>1.183 : 2</t>
  </si>
  <si>
    <t>1.256 : 3+3</t>
  </si>
  <si>
    <t>1.265 : 3+2+2</t>
  </si>
  <si>
    <t>1.241 : 2</t>
  </si>
  <si>
    <t>1.161 inst. jádro : 0,6*2,5</t>
  </si>
  <si>
    <t>1.161 inst. jádro : 4</t>
  </si>
  <si>
    <t>1.122 : 3</t>
  </si>
  <si>
    <t>1.203 : 3</t>
  </si>
  <si>
    <t>1.200, 1.201, 1.202, 1.203 : 3,2</t>
  </si>
  <si>
    <t>1.123 : 3,1</t>
  </si>
  <si>
    <t>1.207 : 0,4</t>
  </si>
  <si>
    <t>1.206 : 3</t>
  </si>
  <si>
    <t>1.106 : 3,1</t>
  </si>
  <si>
    <t>1.230 : 3,1</t>
  </si>
  <si>
    <t>1.249 : 3+1</t>
  </si>
  <si>
    <t>1.253 : 0,72+2,6</t>
  </si>
  <si>
    <t>1.189, 1.190 : 3+0,4+0,4</t>
  </si>
  <si>
    <t>1.120 : 3</t>
  </si>
  <si>
    <t>1.121 : 3</t>
  </si>
  <si>
    <t>1.124 : 3+0,8</t>
  </si>
  <si>
    <t>1.126 : 3</t>
  </si>
  <si>
    <t>1.204 : 3+0,4</t>
  </si>
  <si>
    <t>1.205 : 3+0,3</t>
  </si>
  <si>
    <t>1.128 : 0,275+1,6</t>
  </si>
  <si>
    <t>1.130 : 3+0,8</t>
  </si>
  <si>
    <t>1.153 : 3*2+0,8</t>
  </si>
  <si>
    <t>1.152 : 3</t>
  </si>
  <si>
    <t>1.134 : 3</t>
  </si>
  <si>
    <t>1.143 : 3*2+0,4</t>
  </si>
  <si>
    <t>1.157 : 0,6</t>
  </si>
  <si>
    <t>1.156 : 3+0,4</t>
  </si>
  <si>
    <t>1.106 : 3*2</t>
  </si>
  <si>
    <t>1.155 : 0,8</t>
  </si>
  <si>
    <t>1.154 : 0,6</t>
  </si>
  <si>
    <t>1.162 : 3</t>
  </si>
  <si>
    <t>1.163 : 3</t>
  </si>
  <si>
    <t>1.251 : 3+1+0,8+0,4</t>
  </si>
  <si>
    <t>1.248 : 0,6</t>
  </si>
  <si>
    <t>1.252 : 3</t>
  </si>
  <si>
    <t>1.253 : 3+0,7</t>
  </si>
  <si>
    <t>1.242 : 3</t>
  </si>
  <si>
    <t>1.244 : 3+0,45</t>
  </si>
  <si>
    <t>1.238 : 3*2</t>
  </si>
  <si>
    <t>1.235 : 2,8</t>
  </si>
  <si>
    <t>1.234 : 3</t>
  </si>
  <si>
    <t>1.239, 1.240 : 3+0,8+0,5+1,4+0,3*2+0,5+0,9+1,05</t>
  </si>
  <si>
    <t>1.232 : 3</t>
  </si>
  <si>
    <t>1.137 : 3</t>
  </si>
  <si>
    <t>1.188 : 3+0,45</t>
  </si>
  <si>
    <t>1.146 : 3</t>
  </si>
  <si>
    <t>1.182 : 3</t>
  </si>
  <si>
    <t>1.184 : 3</t>
  </si>
  <si>
    <t>1.186 : 3*3+1,2</t>
  </si>
  <si>
    <t>1.257 : 3</t>
  </si>
  <si>
    <t>1.265 : 3*3</t>
  </si>
  <si>
    <t>1.120 : 0,6*0,3</t>
  </si>
  <si>
    <t>1.121 : 0,6*0,3</t>
  </si>
  <si>
    <t>1.122 : 0,7*2*0,3</t>
  </si>
  <si>
    <t>1.203, 1.202, 1.201, 1.200 : 0,9*0,3+3,2*0,45</t>
  </si>
  <si>
    <t>1.124 : 0,6*0,3+0,8*0,45</t>
  </si>
  <si>
    <t>1.125 : 0,15*0,15*6</t>
  </si>
  <si>
    <t>1.126 : 0,6*0,3</t>
  </si>
  <si>
    <t>1.127 : 0,15*0,15*6</t>
  </si>
  <si>
    <t>1.204 : 1,2*0,3+0,4*0,45</t>
  </si>
  <si>
    <t>1.205 : 1,2*0,3+0,3*0,45</t>
  </si>
  <si>
    <t>1.128 : (0,375+1,6)*0,45</t>
  </si>
  <si>
    <t>1.129 : 0,15*0,15*6</t>
  </si>
  <si>
    <t>1.130 : 0,6*0,3+0,8*1,45</t>
  </si>
  <si>
    <t>1.131 : 0,15*0,15*6</t>
  </si>
  <si>
    <t>1.153 : 1,1*2*0,3+0,8*0,45</t>
  </si>
  <si>
    <t>1.152 : 1,2*0,3</t>
  </si>
  <si>
    <t>1.134 : 0,15*0,15*6</t>
  </si>
  <si>
    <t>1.143 : 0,9*2*0,3+0,4*1,45</t>
  </si>
  <si>
    <t>1.157 : 0,15*0,15*6+0,6*0,45</t>
  </si>
  <si>
    <t>1.206 : 0,6*0,3</t>
  </si>
  <si>
    <t>1.156 : 0,6*0,3+0,4*0,45</t>
  </si>
  <si>
    <t>1.207 : 0,4*0,45</t>
  </si>
  <si>
    <t>1.155 : 0,8*0,45</t>
  </si>
  <si>
    <t>1.154 : 0,6*0,45</t>
  </si>
  <si>
    <t>1.162 : 0,15*0,15*6</t>
  </si>
  <si>
    <t>1.163 : 0,15*0,15*6</t>
  </si>
  <si>
    <t>1.255 : 0,15*0,15*6</t>
  </si>
  <si>
    <t>1.251 : 0,9*0,3+(1+0,8+0,4)*0,45</t>
  </si>
  <si>
    <t>1.248 : 0,6*0,45</t>
  </si>
  <si>
    <t>1.252 : 0,9*0,3</t>
  </si>
  <si>
    <t>1.253, 1.254, 1.250 : 0,9*0,3+(0,7+0,72+2,6)*0,45</t>
  </si>
  <si>
    <t>1.249 : 0,9*0,3+1*0,45</t>
  </si>
  <si>
    <t>1.244 : 0,6*0,3+0,45*0,45</t>
  </si>
  <si>
    <t>1.237 : 0,15*0,15*6</t>
  </si>
  <si>
    <t>1.241 : 0,6*0,3+0,15*0,15*6+0,3*0,45</t>
  </si>
  <si>
    <t>1.238 : 1,3*0,3*2</t>
  </si>
  <si>
    <t>1.235 : 2,8*0,45</t>
  </si>
  <si>
    <t>1.239, 1.240 : 0,6*0,3+(0,8+0,5+1,4+0,3*2+0,5+0,9+1,05)*0,45</t>
  </si>
  <si>
    <t>1.233 : 0,15*0,15*6</t>
  </si>
  <si>
    <t>1.232 : 0,6*0,3</t>
  </si>
  <si>
    <t>1.230 : 0,3*0,3</t>
  </si>
  <si>
    <t>1.137 : 0,6*0,3</t>
  </si>
  <si>
    <t>1.189 : 1,2*0,3+0,4*0,45</t>
  </si>
  <si>
    <t>1.190 : 0,4*0,45</t>
  </si>
  <si>
    <t>1.188 : 0,6*0,3+0,45*0,45</t>
  </si>
  <si>
    <t>1.145 : 0,15*0,15*6</t>
  </si>
  <si>
    <t>1.146 : 0,6*0,3</t>
  </si>
  <si>
    <t>1.182 : 0,6*0,3</t>
  </si>
  <si>
    <t>1.184 : 0,75*0,3</t>
  </si>
  <si>
    <t>1.186 : 1,3*3*0,3+1,2*0,45</t>
  </si>
  <si>
    <t>1.257 : 0,6*0,3</t>
  </si>
  <si>
    <t>1.262 : 0,15*0,15*6</t>
  </si>
  <si>
    <t>1.265 : 0,6*0,3</t>
  </si>
  <si>
    <t>1.267 : 0,15*0,15*6</t>
  </si>
  <si>
    <t>1.126 : 1,8*1,2</t>
  </si>
  <si>
    <t>1.124 : 1,2*2,925</t>
  </si>
  <si>
    <t>1.130 : 1,8*1,2</t>
  </si>
  <si>
    <t>1.153 : 1,2*3</t>
  </si>
  <si>
    <t>1.152 : 1,475*1,2</t>
  </si>
  <si>
    <t>1.139 : 1,525*2,625</t>
  </si>
  <si>
    <t>1.162 : 1,2*1,8</t>
  </si>
  <si>
    <t>1.163 : 1,2*3</t>
  </si>
  <si>
    <t>1.244 : 1,2*3</t>
  </si>
  <si>
    <t>1.232 : 3,75*1,2</t>
  </si>
  <si>
    <t>1.137 : 1,2*3,85+4,125*2,4</t>
  </si>
  <si>
    <t>1.145 : 1,2*1,8</t>
  </si>
  <si>
    <t>1.146 : 1,2*2,4</t>
  </si>
  <si>
    <t>1.182 : 0,6*1,6</t>
  </si>
  <si>
    <t>1.184 : 1,2*1,2</t>
  </si>
  <si>
    <t>1.257 : 1,2*4</t>
  </si>
  <si>
    <t>Odkaz na mn. položky pořadí 81 : 615,13875</t>
  </si>
  <si>
    <t>1.123 : 3,7*0,3</t>
  </si>
  <si>
    <t>1.106 : (2,9+0,707+3,225+5,95+0,707+0,55)*0,3</t>
  </si>
  <si>
    <t>1.161 : 7*0,3</t>
  </si>
  <si>
    <t>2.33 : (0,9+5,896)*0,3</t>
  </si>
  <si>
    <t>B.X.2.51 : 2</t>
  </si>
  <si>
    <t>B.X.2.53 : 2</t>
  </si>
  <si>
    <t>B.X.2.144 : 2+2</t>
  </si>
  <si>
    <t>B.X.2.145 : 3</t>
  </si>
  <si>
    <t>2.31, 2.121 : 3+2+3+3+2+2+3+4</t>
  </si>
  <si>
    <t>2.132 : 2+2</t>
  </si>
  <si>
    <t>2.134 : 2</t>
  </si>
  <si>
    <t>2.136 : 2+2</t>
  </si>
  <si>
    <t>2.137 : 2</t>
  </si>
  <si>
    <t>2.130 : 3</t>
  </si>
  <si>
    <t>2.74 : 2+3</t>
  </si>
  <si>
    <t>2.78 : 2</t>
  </si>
  <si>
    <t>2.100 : 3</t>
  </si>
  <si>
    <t>2.140 : 2</t>
  </si>
  <si>
    <t>2.126 : 2</t>
  </si>
  <si>
    <t>2.120 : 1+2+2+4</t>
  </si>
  <si>
    <t>2.33 : 4+2+2+4+2+2+2+2+2+2+4</t>
  </si>
  <si>
    <t>2.46 : 2</t>
  </si>
  <si>
    <t>2.51 : 2</t>
  </si>
  <si>
    <t>2.54 : 2+2</t>
  </si>
  <si>
    <t>2.73 : 4+2+2+3+4</t>
  </si>
  <si>
    <t>2.72 : 2+3+2+4+3</t>
  </si>
  <si>
    <t>2.105 : 3</t>
  </si>
  <si>
    <t>2.99a : 3</t>
  </si>
  <si>
    <t>2.99d : 3+2+3+3</t>
  </si>
  <si>
    <t>2.01 : 3+2+2+4+4+3+2+2</t>
  </si>
  <si>
    <t>2.42 : 4</t>
  </si>
  <si>
    <t>2.91 : 2+2+2+1+2</t>
  </si>
  <si>
    <t>2.34 : 2</t>
  </si>
  <si>
    <t>2.18 : 2</t>
  </si>
  <si>
    <t>2.21 : 2+2</t>
  </si>
  <si>
    <t>B.X.2.52 : 2</t>
  </si>
  <si>
    <t>B.X.2.54 : 2</t>
  </si>
  <si>
    <t>2.135 : 1</t>
  </si>
  <si>
    <t>2.138 : 2</t>
  </si>
  <si>
    <t>2.96 : 1</t>
  </si>
  <si>
    <t>2.33 inst. šachta : 0,6*2,5</t>
  </si>
  <si>
    <t>2.33 inst. šachta : 4</t>
  </si>
  <si>
    <t>2.121 : 3,1</t>
  </si>
  <si>
    <t>2.74 : 3,1</t>
  </si>
  <si>
    <t>2.122 : 1,15</t>
  </si>
  <si>
    <t>2.33 : 3,1</t>
  </si>
  <si>
    <t>2.37 : 1,15</t>
  </si>
  <si>
    <t>2.73 : 3</t>
  </si>
  <si>
    <t>2.104 : 1,15</t>
  </si>
  <si>
    <t>2.109 : 1,15</t>
  </si>
  <si>
    <t>2.01 : 3,1</t>
  </si>
  <si>
    <t>2.27 : 1,15</t>
  </si>
  <si>
    <t>2.92 : 3,1</t>
  </si>
  <si>
    <t>2.96 : 3</t>
  </si>
  <si>
    <t>B.X.2.52 : 3</t>
  </si>
  <si>
    <t>B.X.2.54 : 3</t>
  </si>
  <si>
    <t>B.X.2.144 : 3</t>
  </si>
  <si>
    <t>2.133 : 3+1,2</t>
  </si>
  <si>
    <t>2.138 : 1,65</t>
  </si>
  <si>
    <t>2.139 : 3*2+4,8</t>
  </si>
  <si>
    <t>2.121 : 0,6</t>
  </si>
  <si>
    <t>2.74 : 3+0,6</t>
  </si>
  <si>
    <t>2.130 : 1,8</t>
  </si>
  <si>
    <t>2.80 : 3+1,7+2,02+1,32+0,707</t>
  </si>
  <si>
    <t>2.78 : 3+0,9</t>
  </si>
  <si>
    <t>2.101 : 3+0,15+1,5</t>
  </si>
  <si>
    <t>2.100 : 3+0,6</t>
  </si>
  <si>
    <t>2.99a : 3*2+1,75</t>
  </si>
  <si>
    <t>2.141 : 3+0,75</t>
  </si>
  <si>
    <t>2.127 : 1,2</t>
  </si>
  <si>
    <t>2.126 : 3+0,4</t>
  </si>
  <si>
    <t>2.122 : 3+2,4+0,32+0,67+0,6</t>
  </si>
  <si>
    <t>2.120 : 3+0,6</t>
  </si>
  <si>
    <t>2.143 : 3</t>
  </si>
  <si>
    <t>2.44 : 3+2,4</t>
  </si>
  <si>
    <t>2.33 : 3*3</t>
  </si>
  <si>
    <t>2.43 : 3+0,9</t>
  </si>
  <si>
    <t>2.47 : 3+0,4</t>
  </si>
  <si>
    <t>2.48 : 0,4</t>
  </si>
  <si>
    <t>2.52 : 2,18</t>
  </si>
  <si>
    <t>2.50 : 3+1,62+1,75</t>
  </si>
  <si>
    <t>2.51 : 1,725+0,4</t>
  </si>
  <si>
    <t>2.53 : 0,4+1,55</t>
  </si>
  <si>
    <t>2.55 : 3+0,22+1,62</t>
  </si>
  <si>
    <t>2.57 : 1,6</t>
  </si>
  <si>
    <t>2.37 : 3*2+0,3+0,45</t>
  </si>
  <si>
    <t>2.35 : 0,75</t>
  </si>
  <si>
    <t>2.56 : 3</t>
  </si>
  <si>
    <t>2.32 : 3</t>
  </si>
  <si>
    <t>2.73 : 3+2,55</t>
  </si>
  <si>
    <t>2.102 : 3</t>
  </si>
  <si>
    <t>2.104 : 3+0,3</t>
  </si>
  <si>
    <t>2.105 : 3+0,45</t>
  </si>
  <si>
    <t>2.99b : 3</t>
  </si>
  <si>
    <t>2.109 : 3+3</t>
  </si>
  <si>
    <t>2.99d : 3*3+0,3</t>
  </si>
  <si>
    <t>2.01 : 3</t>
  </si>
  <si>
    <t>2.27 : 3+0,3</t>
  </si>
  <si>
    <t>2.99e : 3</t>
  </si>
  <si>
    <t>2.91 : 3+2,8</t>
  </si>
  <si>
    <t>2.23 : 0,4</t>
  </si>
  <si>
    <t>2.22 : 3+0,5</t>
  </si>
  <si>
    <t>2.26 : 3+0,655+0,35+0,67</t>
  </si>
  <si>
    <t>2.18 : 0,6+0,67</t>
  </si>
  <si>
    <t>2.17 : 3</t>
  </si>
  <si>
    <t>2.21 : 3+0,35</t>
  </si>
  <si>
    <t>2.16 : 0,95+0,4+0,5+0,6</t>
  </si>
  <si>
    <t>2.15 : 1,45</t>
  </si>
  <si>
    <t>2.33 : 0,8+5,896</t>
  </si>
  <si>
    <t>B.X.2.51 : 0,15*0,15*6</t>
  </si>
  <si>
    <t>B.X.2.52 : 0,7*0,3</t>
  </si>
  <si>
    <t>B.X.2.53 : 0,15*0,15*6</t>
  </si>
  <si>
    <t>B.X.2.54 : 0,7*0,3</t>
  </si>
  <si>
    <t>B.X.2.144 : 0,7*0,3</t>
  </si>
  <si>
    <t>2.132 : 0,15*0,15*6*2</t>
  </si>
  <si>
    <t>2.133 : 1*0,3+1,2*0,45</t>
  </si>
  <si>
    <t>2.131, 2.121 : 1*0,3+0,6*0,45</t>
  </si>
  <si>
    <t>2.134 : 0,15*0,15*6</t>
  </si>
  <si>
    <t>2.135 : 0,15*0,15*6</t>
  </si>
  <si>
    <t>2.136 : 0,15*0,15*6*3</t>
  </si>
  <si>
    <t>2.138 : 1,65*0,45</t>
  </si>
  <si>
    <t>2.137 : 0,15*0,15*6</t>
  </si>
  <si>
    <t>2.139 : 0,3*0,3+0,15*0,15*6</t>
  </si>
  <si>
    <t>2.74 : 0,9*0,3+1*0,3+0,6*0,45</t>
  </si>
  <si>
    <t>2.130 : 1,8*0,45</t>
  </si>
  <si>
    <t>2.80 : 0,9*0,3+(1,7+2,02+1,85+0,707)*0,45</t>
  </si>
  <si>
    <t>2.78 : 0,9*0,3+0,9*0,45</t>
  </si>
  <si>
    <t>2.101 : 1,3*0,3+(0,15+1,5)*0,45</t>
  </si>
  <si>
    <t>2.100 : 0,6*0,3+0,6*0,45</t>
  </si>
  <si>
    <t>2.99a : 0,6*0,3*2+1,75*0,45</t>
  </si>
  <si>
    <t>2.140 : 0,15*0,15*6</t>
  </si>
  <si>
    <t>2.141 : 0,3*0,3+0,75*0,45</t>
  </si>
  <si>
    <t>2.127 : 1,2*0,45</t>
  </si>
  <si>
    <t>2.126 : 0,9*0,3+0,4*0,45</t>
  </si>
  <si>
    <t>2.122 : 1,05*0,3+1,15*0,3+(2,4+0,32+0,67+0,6)*0,45</t>
  </si>
  <si>
    <t>2.120 : 0,9*0,3+0,6*0,3</t>
  </si>
  <si>
    <t>2.142 : 0,15*0,15*6*2</t>
  </si>
  <si>
    <t>2.143 : 0,75*0,3</t>
  </si>
  <si>
    <t>2.44 : 1,05*0,3+2,4*0,45</t>
  </si>
  <si>
    <t>2.45 : 0,15*0,15*6</t>
  </si>
  <si>
    <t>2.33 : 0,9*0,3*4</t>
  </si>
  <si>
    <t>2.43 : 1,1*0,3+0,9*0,45</t>
  </si>
  <si>
    <t>2.46 : 0,15*0,15*6</t>
  </si>
  <si>
    <t>2.47 : 0,6*0,3+0,4*0,45</t>
  </si>
  <si>
    <t>2.48 : 0,15*0,15*6+0,4*0,45</t>
  </si>
  <si>
    <t>2.52 : 2,18*0,45</t>
  </si>
  <si>
    <t>2.50 : 0,9*0,3+(1,62+1,75)*0,45</t>
  </si>
  <si>
    <t>2.49 : 0,15*0,15*6*2</t>
  </si>
  <si>
    <t>2.51 : (1,725+0,4)*0,45</t>
  </si>
  <si>
    <t>2.53 : (0,4+1,55)*0,45</t>
  </si>
  <si>
    <t>2.55 : 0,9*0,3+(0,22+1,62)*0,45</t>
  </si>
  <si>
    <t>2.57 : 1,6*0,45</t>
  </si>
  <si>
    <t>2.37 : 0,9*0,3*2+0,15*0,3+(0,3+0,45)*0,45</t>
  </si>
  <si>
    <t>2.35 : 0,75*0,45</t>
  </si>
  <si>
    <t>2.56 : 0,9*0,3</t>
  </si>
  <si>
    <t>2.32 : 0,9*0,3</t>
  </si>
  <si>
    <t>2.73 : 0,9*0,3+1,15*0,3+2,55*0,45</t>
  </si>
  <si>
    <t>2.102 : 1,3*0,3</t>
  </si>
  <si>
    <t>2.104 : 0,6*0,3+0,3*1,45</t>
  </si>
  <si>
    <t>2.105 : 1,05*0,3+0,45*0,45</t>
  </si>
  <si>
    <t>2.99b : 0,6*0,3</t>
  </si>
  <si>
    <t>2.99C : 0,15*0,15*6</t>
  </si>
  <si>
    <t>2.109 : 0,6*0,3+3*0,45</t>
  </si>
  <si>
    <t>2.99d : 0,6*0,3*3+0,3*0,45</t>
  </si>
  <si>
    <t>2.01 : 0,9*0,3*2</t>
  </si>
  <si>
    <t>2.27 : 0,9*0,3+1*0,3+0,3*0,45</t>
  </si>
  <si>
    <t>2.99e : 0,6*0,3</t>
  </si>
  <si>
    <t>2.96 : 0,6*0,3</t>
  </si>
  <si>
    <t>2.93 : 0,15*0,15*6</t>
  </si>
  <si>
    <t>2.97 : 0,15*0,15*6*3</t>
  </si>
  <si>
    <t>2.23 : 0,4*0,45</t>
  </si>
  <si>
    <t>2.22 : 0,9*0,3+0,5*0,45</t>
  </si>
  <si>
    <t>2.26 : 1,3*0,3+(0,655+0,35+0,67)*0,45</t>
  </si>
  <si>
    <t>2.18 : (0,6+0,67)*0,45+0,15*0,15*6</t>
  </si>
  <si>
    <t>2.17 : 0,9*0,3</t>
  </si>
  <si>
    <t>2.21 : 0,6*0,3+0,35*0,45</t>
  </si>
  <si>
    <t>2.16 : (0,95+0,4+0,5+0,6)*0,45</t>
  </si>
  <si>
    <t>2.15 : 1,45*0,4</t>
  </si>
  <si>
    <t>2.38 : 0,15*0,15*6</t>
  </si>
  <si>
    <t>B.X.2.52 : 1,2*1,2</t>
  </si>
  <si>
    <t>B.X.2.54 : 1,2*1,2</t>
  </si>
  <si>
    <t>B.X.2.145 : 0,9*2,45+1,875*(1,825+2,45)</t>
  </si>
  <si>
    <t>2.133 : 1,2*1,2</t>
  </si>
  <si>
    <t>2.143 : 2,55*1,2</t>
  </si>
  <si>
    <t>2.102 : 1,2*1,2</t>
  </si>
  <si>
    <t>2.100 : 3,95*3</t>
  </si>
  <si>
    <t>2.99a : 5,1*7,475+1,2*4,45</t>
  </si>
  <si>
    <t>2.99b : 1,2*4,46</t>
  </si>
  <si>
    <t>2.99d : 1,2*4+2,45*3,6+4,317*3,6+1,2*1,9</t>
  </si>
  <si>
    <t>2.99e : 4,075*5,55</t>
  </si>
  <si>
    <t>2.44 : 2,5*1,8</t>
  </si>
  <si>
    <t>2.47 : 1,2*1,2</t>
  </si>
  <si>
    <t>2.56 : 3,6*1,2</t>
  </si>
  <si>
    <t>2.32 : 3,6*1,8</t>
  </si>
  <si>
    <t>2.91 : 3*2,8</t>
  </si>
  <si>
    <t>Odkaz na mn. položky pořadí 98 : 553,22808</t>
  </si>
  <si>
    <t>B.I2.3.06 : 3</t>
  </si>
  <si>
    <t>B.I2.3.09 inst. šachta : 0,6*1,5</t>
  </si>
  <si>
    <t>B.I2.3.06 : 1</t>
  </si>
  <si>
    <t>B.I2.3.09 inst. šachta : 3</t>
  </si>
  <si>
    <t>B.I2.3.09 : 3+0,3</t>
  </si>
  <si>
    <t>B.I2.3.09 : 0,5*0,3+0,3*0,45</t>
  </si>
  <si>
    <t>B.I2.3.06 : 3,7*3,33</t>
  </si>
  <si>
    <t>Odkaz na mn. položky pořadí 110 : 12,32100</t>
  </si>
  <si>
    <t>B.I2.4.10 : 2</t>
  </si>
  <si>
    <t>B.I2.4.06 : 1</t>
  </si>
  <si>
    <t>B.I2.4.10 : 1+0,3</t>
  </si>
  <si>
    <t>B.I2.4.10 : 1*0,4+0,3*0,45</t>
  </si>
  <si>
    <t>Odkaz na mn. položky pořadí 221 : 16,27425</t>
  </si>
  <si>
    <t>Odkaz na mn. položky pořadí 125 : 16,27425</t>
  </si>
  <si>
    <t>Odkaz na mn. položky pořadí 225 : 26,84025</t>
  </si>
  <si>
    <t>Odkaz na mn. položky pořadí 226 : 0,09000</t>
  </si>
  <si>
    <t>Odkaz na mn. položky pořadí 128 : 26,93025</t>
  </si>
  <si>
    <t>Odkaz na mn. položky pořadí 231 : 37,18215</t>
  </si>
  <si>
    <t>Odkaz na mn. položky pořadí 232 : 0,58000</t>
  </si>
  <si>
    <t>Odkaz na mn. položky pořadí 233 : 5,24250</t>
  </si>
  <si>
    <t>Odkaz na mn. položky pořadí 131 : 43,00465</t>
  </si>
  <si>
    <t>Odkaz na mn. položky pořadí 239 : 0,28500</t>
  </si>
  <si>
    <t>Odkaz na mn. položky pořadí 134 : 0,28500</t>
  </si>
  <si>
    <t>Odkaz na mn. položky pořadí 243 : 0,53500</t>
  </si>
  <si>
    <t>Odkaz na mn. položky pořadí 137 : 0,53500</t>
  </si>
  <si>
    <t>Odkaz na mn. položky pořadí 141 : 979,14114</t>
  </si>
  <si>
    <t>Odkaz na mn. položky pořadí 10 : 979,14114</t>
  </si>
  <si>
    <t>Odkaz na mn. položky pořadí 141 : 979,14115*0,33</t>
  </si>
  <si>
    <t>Odkaz na mn. položky pořadí 145 : 1269,29314</t>
  </si>
  <si>
    <t>Odkaz na mn. položky pořadí 23 : 1269,29314</t>
  </si>
  <si>
    <t>Odkaz na mn. položky pořadí 145 : 1269,29315*0,33</t>
  </si>
  <si>
    <t>Odkaz na mn. položky pořadí 149 : 1412,87764</t>
  </si>
  <si>
    <t>Odkaz na mn. položky pořadí 36 : 1412,87764</t>
  </si>
  <si>
    <t>Odkaz na mn. položky pořadí 149 : 1412,87764*0,33</t>
  </si>
  <si>
    <t>Odkaz na mn. položky pořadí 153 : 304,11000</t>
  </si>
  <si>
    <t>Odkaz na mn. položky pořadí 47 : 304,11000</t>
  </si>
  <si>
    <t>Odkaz na mn. položky pořadí 153 : 304,11000*0,33</t>
  </si>
  <si>
    <t>Odkaz na mn. položky pořadí 157 : 29,04500</t>
  </si>
  <si>
    <t>Odkaz na mn. položky pořadí 53 : 29,04500</t>
  </si>
  <si>
    <t>Odkaz na mn. položky pořadí 157 : 29,04500*0,33</t>
  </si>
  <si>
    <t>Odkaz na mn. položky pořadí 161 : 25,72000</t>
  </si>
  <si>
    <t>0.135 : 1</t>
  </si>
  <si>
    <t>0.137 : 2,02</t>
  </si>
  <si>
    <t>0.134 : 0,9</t>
  </si>
  <si>
    <t>0.132 : 2</t>
  </si>
  <si>
    <t>0.131 : 2</t>
  </si>
  <si>
    <t>0.125 : 2,5</t>
  </si>
  <si>
    <t>0.182 : 2,2</t>
  </si>
  <si>
    <t>0.183 : 2,7</t>
  </si>
  <si>
    <t>0.186 : 1</t>
  </si>
  <si>
    <t>0.187 : 2,7</t>
  </si>
  <si>
    <t>0.171 : 1,5</t>
  </si>
  <si>
    <t>0.163 : 2</t>
  </si>
  <si>
    <t>0.141b : 0,6</t>
  </si>
  <si>
    <t>0.146 : 0,6</t>
  </si>
  <si>
    <t>0.164 : 2</t>
  </si>
  <si>
    <t>Odkaz na mn. položky pořadí 164 : 15,71500</t>
  </si>
  <si>
    <t>1.153 : 2</t>
  </si>
  <si>
    <t>1.134 : 2</t>
  </si>
  <si>
    <t>1.155 : 2</t>
  </si>
  <si>
    <t>1.163 : 1</t>
  </si>
  <si>
    <t>1.235 : 2,5</t>
  </si>
  <si>
    <t>1.137 : 4,215</t>
  </si>
  <si>
    <t>1.184 : 2</t>
  </si>
  <si>
    <t>Odkaz na mn. položky pořadí 167 : 54,02500</t>
  </si>
  <si>
    <t>2.132 : 2</t>
  </si>
  <si>
    <t>2.74 : 1,2</t>
  </si>
  <si>
    <t>2.139 : 1,4</t>
  </si>
  <si>
    <t>2.140 : 0,9</t>
  </si>
  <si>
    <t>2.141 : 0,9</t>
  </si>
  <si>
    <t>2.121 : 3,275</t>
  </si>
  <si>
    <t>2.126 : 2,95</t>
  </si>
  <si>
    <t>2.122 : 3,65</t>
  </si>
  <si>
    <t>2.142 : 1,05</t>
  </si>
  <si>
    <t>2.44 : 1,1</t>
  </si>
  <si>
    <t>2.45 : 1,2</t>
  </si>
  <si>
    <t>2.43 : 3,35</t>
  </si>
  <si>
    <t>2.46 : 0,9</t>
  </si>
  <si>
    <t>2.47 : 0,9</t>
  </si>
  <si>
    <t>2.33 : 4,8</t>
  </si>
  <si>
    <t>2.48 : 2,1</t>
  </si>
  <si>
    <t>2.57 : 0,9</t>
  </si>
  <si>
    <t>2.56 : 2</t>
  </si>
  <si>
    <t>2.475 : 3</t>
  </si>
  <si>
    <t>2.99a : 1,775</t>
  </si>
  <si>
    <t>2.109 : 3,6</t>
  </si>
  <si>
    <t>2.99d : 3,675</t>
  </si>
  <si>
    <t>2.93 : 2</t>
  </si>
  <si>
    <t>2.38 : 2,2</t>
  </si>
  <si>
    <t>2.35 : 2,1</t>
  </si>
  <si>
    <t>2.17 : 1,1</t>
  </si>
  <si>
    <t>Odkaz na mn. položky pořadí 171 : 383,56285</t>
  </si>
  <si>
    <t>Odkaz na mn. položky pořadí 173 : 85,15150</t>
  </si>
  <si>
    <t>Odkaz na mn. položky pořadí 174 : 85,15150*4</t>
  </si>
  <si>
    <t>Odkaz na mn. položky pořadí 66 : 383,56285</t>
  </si>
  <si>
    <t>0.136 : 4*3</t>
  </si>
  <si>
    <t>0.164 : 1,2*4,2</t>
  </si>
  <si>
    <t>Odkaz na mn. položky pořadí 170 : 340,60600*0,085</t>
  </si>
  <si>
    <t>Odkaz na mn. položky pořadí 178 : 615,13875</t>
  </si>
  <si>
    <t>Odkaz na mn. položky pořadí 82 : 615,13875</t>
  </si>
  <si>
    <t>Odkaz na mn. položky pořadí 183 : 553,22808</t>
  </si>
  <si>
    <t>Odkaz na mn. položky pořadí 185 : 207,52100</t>
  </si>
  <si>
    <t>Odkaz na mn. položky pořadí 186 : 207,52100*4</t>
  </si>
  <si>
    <t>Odkaz na mn. položky pořadí 99 : 553,22808</t>
  </si>
  <si>
    <t>2.141 : 1,2*3</t>
  </si>
  <si>
    <t>Odkaz na mn. položky pořadí 182 : 830,08400*0,085</t>
  </si>
  <si>
    <t>Odkaz na mn. položky pořadí 190 : 12,32100</t>
  </si>
  <si>
    <t>Odkaz na mn. položky pořadí 111 : 12,32100</t>
  </si>
  <si>
    <t>Odkaz na mn. položky pořadí 89 : 2,03880</t>
  </si>
  <si>
    <t>Odkaz na mn. položky pořadí 193 : 2,03880</t>
  </si>
  <si>
    <t>Odkaz na mn. položky pořadí 193 : 2,03880*1,1</t>
  </si>
  <si>
    <t>Odkaz na mn. položky pořadí 197 : 979,14114</t>
  </si>
  <si>
    <t>Odkaz na mn. položky pořadí 67 : 61,53000</t>
  </si>
  <si>
    <t>Odkaz na mn. položky pořadí 199 : 61,53000*1,1</t>
  </si>
  <si>
    <t>Odkaz na mn. položky pořadí 197 : 979,14115*0,33</t>
  </si>
  <si>
    <t>Odkaz na mn. položky pořadí 203 : 1269,29314</t>
  </si>
  <si>
    <t>Odkaz na mn. položky pořadí 83 : 7,42170</t>
  </si>
  <si>
    <t>Odkaz na mn. položky pořadí 205 : 7,42170*1,1</t>
  </si>
  <si>
    <t>Odkaz na mn. položky pořadí 203 : 1269,29315*0,33</t>
  </si>
  <si>
    <t>Odkaz na mn. položky pořadí 209 : 1412,87764</t>
  </si>
  <si>
    <t>Odkaz na mn. položky pořadí 209 : 1412,87764*0,33</t>
  </si>
  <si>
    <t>Odkaz na mn. položky pořadí 213 : 304,11000</t>
  </si>
  <si>
    <t>Odkaz na mn. položky pořadí 213 : 304,11000*0,33</t>
  </si>
  <si>
    <t>Odkaz na mn. položky pořadí 217 : 29,04500</t>
  </si>
  <si>
    <t>Odkaz na mn. položky pořadí 217 : 29,04500*0,33</t>
  </si>
  <si>
    <t>Odkaz na mn. položky pořadí 64 : 16,27425</t>
  </si>
  <si>
    <t>Odkaz na mn. položky pořadí 221 : 16,27425*1,1</t>
  </si>
  <si>
    <t>Odkaz na mn. položky pořadí 80 : 26,93025</t>
  </si>
  <si>
    <t>1.230 : -0,3*0,3</t>
  </si>
  <si>
    <t>Odkaz na mn. položky pořadí 225 : 26,84025*1,1</t>
  </si>
  <si>
    <t>Odkaz na mn. položky pořadí 226 : 0,09000*1,1</t>
  </si>
  <si>
    <t>Odkaz na mn. položky pořadí 97 : 43,00465</t>
  </si>
  <si>
    <t>2.15 : -1,45*0,4</t>
  </si>
  <si>
    <t>2.131, 2.121 : -(1*0,3+0,6*0,45)</t>
  </si>
  <si>
    <t>2.120 : -(0,9*0,3+0,6*0,3)</t>
  </si>
  <si>
    <t>2.33 : -(0,9*0,3*4)</t>
  </si>
  <si>
    <t>2.74 : -(0,9*0,3+1*0,3+0,6*0,45)</t>
  </si>
  <si>
    <t>2.73 : -(0,9*0,3+1,15*0,3+2,55*0,45)</t>
  </si>
  <si>
    <t>2.01 : -(0,9*0,3*2)</t>
  </si>
  <si>
    <t>2.131, 2.121 : (1*0,3+0,6*0,45)</t>
  </si>
  <si>
    <t>2.120 : (0,9*0,3+0,6*0,3)</t>
  </si>
  <si>
    <t>2.33 : (0,9*0,3*4)</t>
  </si>
  <si>
    <t>2.74 : (0,9*0,3+1*0,3+0,6*0,45)</t>
  </si>
  <si>
    <t>2.73 : (0,9*0,3+1,15*0,3+2,55*0,45)</t>
  </si>
  <si>
    <t>2.01 : (0,9*0,3*2)</t>
  </si>
  <si>
    <t>Odkaz na mn. položky pořadí 231 : 37,18215*1,1</t>
  </si>
  <si>
    <t>Odkaz na mn. položky pořadí 232 : 0,58000*1,1</t>
  </si>
  <si>
    <t>Odkaz na mn. položky pořadí 233 : 5,24250*1,1</t>
  </si>
  <si>
    <t>Odkaz na mn. položky pořadí 109 : 0,28500</t>
  </si>
  <si>
    <t>Odkaz na mn. položky pořadí 239 : 0,28500*1,1</t>
  </si>
  <si>
    <t>Odkaz na mn. položky pořadí 119 : 0,53500</t>
  </si>
  <si>
    <t>Odkaz na mn. položky pořadí 243 : 0,53500*1,1</t>
  </si>
  <si>
    <t>0.136 : (4+8,4*2)*3</t>
  </si>
  <si>
    <t>0.134 : (9,85+1,95)*3</t>
  </si>
  <si>
    <t>0.130 : (7,75+2,325+8,275+2,4+2,075+1,25+1,25)*2*3</t>
  </si>
  <si>
    <t>0.137 : (2,325+2,523)*2*3</t>
  </si>
  <si>
    <t>0.132 : 4,2*3</t>
  </si>
  <si>
    <t>0.131 : (3,5+6,07)*3</t>
  </si>
  <si>
    <t>0.122 : 1,275*2*(3-1,6)</t>
  </si>
  <si>
    <t>0.123 : (4,975+1,925)*3</t>
  </si>
  <si>
    <t>0.121 : 3,275*2*3</t>
  </si>
  <si>
    <t>0.109 : (6,4+1,8)*2*3</t>
  </si>
  <si>
    <t>0.172 : (9,575+1,5+10,175+1,55+3,375+8+8)*2*3</t>
  </si>
  <si>
    <t>(8,35+11,725+1,8)*2*3</t>
  </si>
  <si>
    <t>0.205 : 1,143*(3-1,6)</t>
  </si>
  <si>
    <t>0.171 : (0,75+1,6+1,5)*(3-1,6)</t>
  </si>
  <si>
    <t>0.190 : 2,325*3</t>
  </si>
  <si>
    <t>0.163 : (5,125+2,2*2)*(3-2,2)</t>
  </si>
  <si>
    <t>0.161 : 2,4*2*3</t>
  </si>
  <si>
    <t>0.101 : (2,7+3,25)*3</t>
  </si>
  <si>
    <t>0.100 : (12,05+2,565)*3</t>
  </si>
  <si>
    <t>0.079 : 2,415*2*3</t>
  </si>
  <si>
    <t>0.141b : (4,005*2+5,525)*3</t>
  </si>
  <si>
    <t>0.146 : 4,005*2*3</t>
  </si>
  <si>
    <t>0.153 : (4,005*2+3,55)*3</t>
  </si>
  <si>
    <t>0.127 : (4,005*2+2,85)*3</t>
  </si>
  <si>
    <t>0.119 : (4,005+4,775)*3</t>
  </si>
  <si>
    <t>0.128 : (2,4+8,82)*3</t>
  </si>
  <si>
    <t>0.147 : 1,825*2*3</t>
  </si>
  <si>
    <t>0.110 : (1,8*2+3,623)*3</t>
  </si>
  <si>
    <t>0.199 : (2,725+6,275)*3</t>
  </si>
  <si>
    <t>0.201 : (1,65*2+1,85)*(3-1,5)</t>
  </si>
  <si>
    <t>0.225 : 0,9*(3-2,2)</t>
  </si>
  <si>
    <t>0.195 : (5,85+6,275)*(3-2,2)</t>
  </si>
  <si>
    <t>0.173 : (11,725+6,275)*3</t>
  </si>
  <si>
    <t>0.175 : (2+2,025)*3</t>
  </si>
  <si>
    <t>0.164 : 6,275*3</t>
  </si>
  <si>
    <t>Odkaz na mn. položky pořadí 247 : 1264,29720</t>
  </si>
  <si>
    <t>Odkaz na mn. položky pořadí 10 : 979,14114*2</t>
  </si>
  <si>
    <t>1.126 : (4,05+2,95)*4</t>
  </si>
  <si>
    <t>1.124 : (4,05+2,925)*4</t>
  </si>
  <si>
    <t>1.203 : (0,9+1,275)*2*(4-1,9)</t>
  </si>
  <si>
    <t>1.120 : (1,95+1,4)*2*(4-1,6)</t>
  </si>
  <si>
    <t>1.121 : (1,975+1,4)*2*(4-1,6)</t>
  </si>
  <si>
    <t>1.122 : (1,6+1,8)*2*(4-1,7)</t>
  </si>
  <si>
    <t>1.119 : 6,8*4</t>
  </si>
  <si>
    <t>1.123 : (6,4+3,025*2+1,725+2,1/2+7,95)*2*4</t>
  </si>
  <si>
    <t>1.204 : (1,6+0,9)*2*(4-2,2)</t>
  </si>
  <si>
    <t>1.205 : (1,6+0,9)*2*(4-2,2)</t>
  </si>
  <si>
    <t>1.128 : (1,875+2,05)*2*(4-1,6)</t>
  </si>
  <si>
    <t>1.130 : 3,7*4</t>
  </si>
  <si>
    <t>1.153 : (3,55+6,275)*(4-2,2)</t>
  </si>
  <si>
    <t>1.152 : (4+6,275)*(4-2,2)</t>
  </si>
  <si>
    <t>1.151 : (7,05+2,1+3,25+2,775)*2*4</t>
  </si>
  <si>
    <t>1.139 : (2,625*2+2,075)*4</t>
  </si>
  <si>
    <t>1.157 : (1,085+0,475+0,9+1,925)*2*(4-1,6)</t>
  </si>
  <si>
    <t>1.143 : (1,5+1,765)*2*(4-1,9)</t>
  </si>
  <si>
    <t>1.206 : (1,4+0,9)*2*(4-1,6)</t>
  </si>
  <si>
    <t>1.156 : (1,4+2,05)*2*(4-1,6)</t>
  </si>
  <si>
    <t>1.106 : (9,05+1,8+6,4)*2*4</t>
  </si>
  <si>
    <t>1.102 : 3,7*2*4</t>
  </si>
  <si>
    <t>1.162 : (2,425+6,275)*4</t>
  </si>
  <si>
    <t>1.163 : (6,2+6,275)*4</t>
  </si>
  <si>
    <t>1.161 : (7,75+1,8)*2*4</t>
  </si>
  <si>
    <t>1.230 : (4,175+9,075+1,75+7,2+2,35+2,55+9,35)*2*(4-1,1)</t>
  </si>
  <si>
    <t>1.249 : (1,8+2,3)*2*(4-1,9)</t>
  </si>
  <si>
    <t>1.253 : (1,8+1,8)*2*(4-1,9)</t>
  </si>
  <si>
    <t>1.248 : (1,8+2,1)*2*(4-1,9)</t>
  </si>
  <si>
    <t>1.251 : (1,8+1,8)*2*(4-1,9)</t>
  </si>
  <si>
    <t>1.252 : (1,8+2,25)*2*(4-1,9)</t>
  </si>
  <si>
    <t>1.244 : (1,375+2,65*4,85)*4</t>
  </si>
  <si>
    <t>1.234 : (9,125+1,2+1,45)*2*4</t>
  </si>
  <si>
    <t>1.242 : (1,2+1,3)*2*4</t>
  </si>
  <si>
    <t>1.238 : (0,9+1,125+0,4+0,9)*2*(4-2,3)</t>
  </si>
  <si>
    <t>1.239 : (1,6+1,3)*2*(4-1,6)</t>
  </si>
  <si>
    <t>1.240 : (1,8+1,3)*2*(4-1,6)</t>
  </si>
  <si>
    <t>1.232 : (3,75+4,25)*4</t>
  </si>
  <si>
    <t>1.137 : (2,162+9,3)*4+4,215*(4-1,6)</t>
  </si>
  <si>
    <t>1.189 : (1,3+0,9)*2*(4-2,2)</t>
  </si>
  <si>
    <t>1.188 : (2,1+1,925)*2*(4-1,6)</t>
  </si>
  <si>
    <t>1.145 : (3,55*2+1,8)*4</t>
  </si>
  <si>
    <t>1.146 : (3,55+2,4+2,1)*4</t>
  </si>
  <si>
    <t>1.182 : 1,6*(4-1,6)</t>
  </si>
  <si>
    <t>1.181 : (5,725+1,8*2)*4</t>
  </si>
  <si>
    <t>1.184 : (2,55+6,275)*4</t>
  </si>
  <si>
    <t>1.185 : (6,075+1,8)*4</t>
  </si>
  <si>
    <t>1.186 : (2,025+1,8)*2*(4-2,3)</t>
  </si>
  <si>
    <t>1.256 : (2,8+2,35)*4</t>
  </si>
  <si>
    <t>1.257 : (1,778+4)*4</t>
  </si>
  <si>
    <t>1.264 : 1,3*2*4</t>
  </si>
  <si>
    <t>1.265 : (1,3+4*2)*4</t>
  </si>
  <si>
    <t>Odkaz na mn. položky pořadí 250 : 1853,87200</t>
  </si>
  <si>
    <t>Odkaz na mn. položky pořadí 23 : 1269,29314*2</t>
  </si>
  <si>
    <t>B.X.2.52 : (2,85+4)*4</t>
  </si>
  <si>
    <t>B.X.2.54 : (5,675+4)*4</t>
  </si>
  <si>
    <t>B.X.2.144 : 5,925*4</t>
  </si>
  <si>
    <t>B.X.2.55 : 19,5*4</t>
  </si>
  <si>
    <t>B.X.2.145 : (2,45+1,825)*4</t>
  </si>
  <si>
    <t>2.133 : (3,9+3,1)*4</t>
  </si>
  <si>
    <t>2.131, 2.121 : (1,8+8,85+3,7+1,662+2,695+8,565+2,757+0,65+1,95)*2*(4-1,9)</t>
  </si>
  <si>
    <t>2.137 : 1,25*2*(4-1,9)</t>
  </si>
  <si>
    <t>2.139 : (5,85+5,8)*4</t>
  </si>
  <si>
    <t>2.74 : (1,8+1,85+1,25+6,75+2,775)*2*(4-1,9)</t>
  </si>
  <si>
    <t>2.130 : 1,7*2*(4-1,9)</t>
  </si>
  <si>
    <t>2.80 : 1,7*(4-1,9)</t>
  </si>
  <si>
    <t>2.78 : 0,95*2*(4-1,9)</t>
  </si>
  <si>
    <t>2.101 : 1,69*(4-2,3)</t>
  </si>
  <si>
    <t>2.100 : (4,425+3)*4+0,7*(4-1,6)</t>
  </si>
  <si>
    <t>2.99a : (7,475+5,1)*4+0,6*(4-1,6)+(1,775+2,1+3,3)*4</t>
  </si>
  <si>
    <t>2.141 : (4+4,6)*4</t>
  </si>
  <si>
    <t>2.126 : 2,95*(4-1,9)</t>
  </si>
  <si>
    <t>2.122 : (2,9*2+3,65)*(4-2,05)</t>
  </si>
  <si>
    <t>2.120 : (4,8+3,6*2)*(4-1,9)</t>
  </si>
  <si>
    <t>2.143 : (2,55+5,8)*4</t>
  </si>
  <si>
    <t>2.02 : 11,5*2*(4-1,9)</t>
  </si>
  <si>
    <t>2.44 : (2,55+5,8)*(4-2,05)</t>
  </si>
  <si>
    <t>2.33 : (4,9+2,808+8,586+2,695+4,662+1,2+1,6+2,75+1,25+3,5+0,5+3,75+1,3)*2*(4-1,9)</t>
  </si>
  <si>
    <t>2.43 : (4*2+3,35)*(4-2,1)</t>
  </si>
  <si>
    <t>2.47 : (4+4,6)*4</t>
  </si>
  <si>
    <t>2.50 : 1,55*2*(4-1,9)</t>
  </si>
  <si>
    <t>2.55 : 1,55*(4-1,9)</t>
  </si>
  <si>
    <t>2.54 : 1,6*2*(4-1,9)</t>
  </si>
  <si>
    <t>2.37 : (2,75+1,15)*2*(4-1,9)</t>
  </si>
  <si>
    <t>2.34 : (2,4+3)*4</t>
  </si>
  <si>
    <t>2.56 : (3,6+2,55+1,2)*4</t>
  </si>
  <si>
    <t>2.31 : (2,2+3,7)*4</t>
  </si>
  <si>
    <t>2.32 : (3,6+1,8+2,6)*4</t>
  </si>
  <si>
    <t>2.73 : (6+2,05)*2*(4*1,9)</t>
  </si>
  <si>
    <t>2.102 : 3,1*(4-2,3)</t>
  </si>
  <si>
    <t>2.104 : 2,75*(4-1,6)</t>
  </si>
  <si>
    <t>2.72 : (16,2+1,8)*2*(4-1,9)</t>
  </si>
  <si>
    <t>2.105 : (2,475+3)*2*(4-2,05)</t>
  </si>
  <si>
    <t>2.99b : (3,3+2,575)*4</t>
  </si>
  <si>
    <t>2.109 : (2,95*2+3,6)*(4-1,6)</t>
  </si>
  <si>
    <t>2.99d : (7,5+3,675+3+0,6*2+1,55+1,25)*4</t>
  </si>
  <si>
    <t>2.01 : (20,4+2+20,275)*(4-1,9)</t>
  </si>
  <si>
    <t>2.27 : 1,4*2*(4-1,9)</t>
  </si>
  <si>
    <t>2.42 : 4,25*2*4</t>
  </si>
  <si>
    <t>2.99e : (2,9+1,02)*4</t>
  </si>
  <si>
    <t>2.96 : 0,9*(4-1,6)</t>
  </si>
  <si>
    <t>2.92 : (2,15+2,8)*4</t>
  </si>
  <si>
    <t>2.91 : (6*2+2,8)*4</t>
  </si>
  <si>
    <t>2.22 : (2,9+1,525)*4</t>
  </si>
  <si>
    <t>2.26 : (1,125+0,9*2)*(4-2,3)</t>
  </si>
  <si>
    <t>2.18 : (1,125+0,9*2)*(4-2,3)</t>
  </si>
  <si>
    <t>2.17 : (3,3+1,525+0,5)*4</t>
  </si>
  <si>
    <t>2.21 : 1,525*(4-1,6)</t>
  </si>
  <si>
    <t>Odkaz na mn. položky pořadí 254 : 1764,43400</t>
  </si>
  <si>
    <t>Odkaz na mn. položky pořadí 36 : 1412,87764*2</t>
  </si>
  <si>
    <t>B.I2.3.06 : 10,2*3</t>
  </si>
  <si>
    <t>B.I2.3.09 : 1,35*3+(7,8+1,45)*3</t>
  </si>
  <si>
    <t>Odkaz na mn. položky pořadí 258 : 62,40000</t>
  </si>
  <si>
    <t>Odkaz na mn. položky pořadí 47 : 304,11000*2</t>
  </si>
  <si>
    <t>Odkaz na mn. položky pořadí 53 : 29,04500*2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</si>
</sst>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6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3" xfId="0" applyBorder="1" applyAlignment="1">
      <alignment horizontal="left" vertical="center" indent="1"/>
    </xf>
    <xf numFmtId="49" fontId="0" fillId="0" borderId="14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vertical="top" indent="1"/>
    </xf>
    <xf numFmtId="0" fontId="8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0" fillId="0" borderId="17" xfId="0" applyBorder="1"/>
    <xf numFmtId="0" fontId="0" fillId="0" borderId="18" xfId="0" applyBorder="1"/>
    <xf numFmtId="0" fontId="8" fillId="0" borderId="13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8" fillId="0" borderId="16" xfId="0" applyFont="1" applyBorder="1" applyAlignment="1">
      <alignment horizontal="left" vertical="top" wrapText="1"/>
    </xf>
    <xf numFmtId="0" fontId="8" fillId="0" borderId="16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2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0" fillId="3" borderId="27" xfId="0" applyNumberFormat="1" applyFill="1" applyBorder="1" applyAlignment="1">
      <alignment vertical="center" wrapText="1" shrinkToFit="1"/>
    </xf>
    <xf numFmtId="4" fontId="0" fillId="3" borderId="27" xfId="0" applyNumberFormat="1" applyFill="1" applyBorder="1" applyAlignment="1">
      <alignment vertical="center" shrinkToFit="1"/>
    </xf>
    <xf numFmtId="3" fontId="0" fillId="3" borderId="2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2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2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2" xfId="0" applyFont="1" applyBorder="1" applyAlignment="1">
      <alignment horizontal="center" vertical="center" wrapText="1"/>
    </xf>
    <xf numFmtId="0" fontId="7" fillId="0" borderId="22" xfId="0" applyFont="1" applyBorder="1" applyAlignment="1">
      <alignment vertical="center"/>
    </xf>
    <xf numFmtId="0" fontId="7" fillId="0" borderId="22" xfId="0" applyFont="1" applyBorder="1"/>
    <xf numFmtId="0" fontId="7" fillId="3" borderId="24" xfId="0" applyFont="1" applyFill="1" applyBorder="1" applyAlignment="1">
      <alignment vertical="center"/>
    </xf>
    <xf numFmtId="0" fontId="7" fillId="3" borderId="24" xfId="0" applyFont="1" applyFill="1" applyBorder="1" applyAlignment="1">
      <alignment vertical="center" wrapText="1"/>
    </xf>
    <xf numFmtId="0" fontId="7" fillId="3" borderId="25" xfId="0" applyFont="1" applyFill="1" applyBorder="1" applyAlignment="1">
      <alignment vertical="center" wrapText="1"/>
    </xf>
    <xf numFmtId="164" fontId="7" fillId="3" borderId="27" xfId="0" applyNumberFormat="1" applyFont="1" applyFill="1" applyBorder="1" applyAlignment="1">
      <alignment vertical="center"/>
    </xf>
    <xf numFmtId="164" fontId="0" fillId="0" borderId="0" xfId="0" applyNumberFormat="1"/>
    <xf numFmtId="4" fontId="7" fillId="3" borderId="27" xfId="0" applyNumberFormat="1" applyFont="1" applyFill="1" applyBorder="1" applyAlignment="1">
      <alignment horizontal="center" vertical="center"/>
    </xf>
    <xf numFmtId="4" fontId="7" fillId="3" borderId="2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0" fontId="17" fillId="0" borderId="0" xfId="0" applyFont="1" applyAlignment="1">
      <alignment horizontal="center" vertical="top" shrinkToFit="1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4" fontId="8" fillId="3" borderId="0" xfId="0" applyNumberFormat="1" applyFont="1" applyFill="1" applyAlignment="1">
      <alignment vertical="top" shrinkToFit="1"/>
    </xf>
    <xf numFmtId="0" fontId="8" fillId="3" borderId="23" xfId="0" applyFont="1" applyFill="1" applyBorder="1" applyAlignment="1">
      <alignment vertical="top"/>
    </xf>
    <xf numFmtId="49" fontId="8" fillId="3" borderId="16" xfId="0" applyNumberFormat="1" applyFont="1" applyFill="1" applyBorder="1" applyAlignment="1">
      <alignment vertical="top"/>
    </xf>
    <xf numFmtId="0" fontId="8" fillId="3" borderId="16" xfId="0" applyFont="1" applyFill="1" applyBorder="1" applyAlignment="1">
      <alignment horizontal="center" vertical="top" shrinkToFit="1"/>
    </xf>
    <xf numFmtId="165" fontId="8" fillId="3" borderId="16" xfId="0" applyNumberFormat="1" applyFont="1" applyFill="1" applyBorder="1" applyAlignment="1">
      <alignment vertical="top" shrinkToFit="1"/>
    </xf>
    <xf numFmtId="4" fontId="8" fillId="3" borderId="16" xfId="0" applyNumberFormat="1" applyFont="1" applyFill="1" applyBorder="1" applyAlignment="1">
      <alignment vertical="top" shrinkToFit="1"/>
    </xf>
    <xf numFmtId="4" fontId="8" fillId="3" borderId="28" xfId="0" applyNumberFormat="1" applyFont="1" applyFill="1" applyBorder="1" applyAlignment="1">
      <alignment vertical="top" shrinkToFit="1"/>
    </xf>
    <xf numFmtId="0" fontId="17" fillId="0" borderId="29" xfId="0" applyFont="1" applyBorder="1" applyAlignment="1">
      <alignment vertical="top"/>
    </xf>
    <xf numFmtId="49" fontId="17" fillId="0" borderId="30" xfId="0" applyNumberFormat="1" applyFont="1" applyBorder="1" applyAlignment="1">
      <alignment vertical="top"/>
    </xf>
    <xf numFmtId="0" fontId="17" fillId="0" borderId="30" xfId="0" applyFont="1" applyBorder="1" applyAlignment="1">
      <alignment horizontal="center" vertical="top" shrinkToFit="1"/>
    </xf>
    <xf numFmtId="165" fontId="17" fillId="0" borderId="30" xfId="0" applyNumberFormat="1" applyFont="1" applyBorder="1" applyAlignment="1">
      <alignment vertical="top" shrinkToFit="1"/>
    </xf>
    <xf numFmtId="4" fontId="17" fillId="4" borderId="30" xfId="0" applyNumberFormat="1" applyFont="1" applyFill="1" applyBorder="1" applyAlignment="1" applyProtection="1">
      <alignment vertical="top" shrinkToFit="1"/>
      <protection locked="0"/>
    </xf>
    <xf numFmtId="4" fontId="17" fillId="0" borderId="30" xfId="0" applyNumberFormat="1" applyFont="1" applyBorder="1" applyAlignment="1">
      <alignment vertical="top" shrinkToFit="1"/>
    </xf>
    <xf numFmtId="4" fontId="17" fillId="0" borderId="31" xfId="0" applyNumberFormat="1" applyFont="1" applyBorder="1" applyAlignment="1">
      <alignment vertical="top" shrinkToFit="1"/>
    </xf>
    <xf numFmtId="0" fontId="17" fillId="0" borderId="32" xfId="0" applyFont="1" applyBorder="1" applyAlignment="1">
      <alignment vertical="top"/>
    </xf>
    <xf numFmtId="49" fontId="17" fillId="0" borderId="33" xfId="0" applyNumberFormat="1" applyFont="1" applyBorder="1" applyAlignment="1">
      <alignment vertical="top"/>
    </xf>
    <xf numFmtId="0" fontId="17" fillId="0" borderId="33" xfId="0" applyFont="1" applyBorder="1" applyAlignment="1">
      <alignment horizontal="center" vertical="top" shrinkToFit="1"/>
    </xf>
    <xf numFmtId="165" fontId="17" fillId="0" borderId="33" xfId="0" applyNumberFormat="1" applyFont="1" applyBorder="1" applyAlignment="1">
      <alignment vertical="top" shrinkToFit="1"/>
    </xf>
    <xf numFmtId="4" fontId="17" fillId="4" borderId="33" xfId="0" applyNumberFormat="1" applyFont="1" applyFill="1" applyBorder="1" applyAlignment="1" applyProtection="1">
      <alignment vertical="top" shrinkToFit="1"/>
      <protection locked="0"/>
    </xf>
    <xf numFmtId="4" fontId="17" fillId="0" borderId="33" xfId="0" applyNumberFormat="1" applyFont="1" applyBorder="1" applyAlignment="1">
      <alignment vertical="top" shrinkToFit="1"/>
    </xf>
    <xf numFmtId="4" fontId="17" fillId="0" borderId="34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49" fontId="8" fillId="3" borderId="16" xfId="0" applyNumberFormat="1" applyFont="1" applyFill="1" applyBorder="1" applyAlignment="1">
      <alignment horizontal="left" vertical="top" wrapText="1"/>
    </xf>
    <xf numFmtId="49" fontId="17" fillId="0" borderId="30" xfId="0" applyNumberFormat="1" applyFont="1" applyBorder="1" applyAlignment="1">
      <alignment horizontal="left" vertical="top" wrapText="1"/>
    </xf>
    <xf numFmtId="49" fontId="17" fillId="0" borderId="3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17" fillId="4" borderId="0" xfId="0" applyNumberFormat="1" applyFont="1" applyFill="1" applyAlignment="1" applyProtection="1">
      <alignment vertical="top" shrinkToFit="1"/>
      <protection locked="0"/>
    </xf>
    <xf numFmtId="165" fontId="20" fillId="0" borderId="0" xfId="0" quotePrefix="1" applyNumberFormat="1" applyFont="1" applyAlignment="1">
      <alignment horizontal="left" vertical="top" wrapText="1"/>
    </xf>
    <xf numFmtId="49" fontId="17" fillId="0" borderId="0" xfId="0" applyNumberFormat="1" applyFont="1" applyAlignment="1">
      <alignment horizontal="left" vertical="top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2" fillId="0" borderId="0" xfId="0" applyNumberFormat="1" applyFont="1" applyAlignment="1">
      <alignment horizontal="center" vertical="top" wrapText="1" shrinkToFit="1"/>
    </xf>
    <xf numFmtId="165" fontId="22" fillId="0" borderId="0" xfId="0" applyNumberFormat="1" applyFont="1" applyAlignment="1">
      <alignment vertical="top" wrapText="1" shrinkToFit="1"/>
    </xf>
    <xf numFmtId="165" fontId="21" fillId="0" borderId="0" xfId="0" applyNumberFormat="1" applyFont="1" applyAlignment="1">
      <alignment horizontal="left" vertical="top" wrapText="1"/>
    </xf>
    <xf numFmtId="165" fontId="21" fillId="0" borderId="0" xfId="0" quotePrefix="1" applyNumberFormat="1" applyFont="1" applyAlignment="1">
      <alignment horizontal="left" vertical="top" wrapText="1"/>
    </xf>
    <xf numFmtId="165" fontId="22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" fontId="0" fillId="3" borderId="24" xfId="0" applyNumberFormat="1" applyFill="1" applyBorder="1" applyAlignment="1">
      <alignment vertical="center"/>
    </xf>
    <xf numFmtId="4" fontId="0" fillId="3" borderId="25" xfId="0" applyNumberFormat="1" applyFill="1" applyBorder="1" applyAlignment="1">
      <alignment vertical="center"/>
    </xf>
    <xf numFmtId="4" fontId="0" fillId="3" borderId="26" xfId="0" applyNumberForma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16" xfId="0" applyBorder="1" applyAlignment="1">
      <alignment horizontal="center" wrapText="1"/>
    </xf>
    <xf numFmtId="4" fontId="13" fillId="0" borderId="14" xfId="0" applyNumberFormat="1" applyFont="1" applyBorder="1" applyAlignment="1">
      <alignment horizontal="right" vertical="center" indent="1"/>
    </xf>
    <xf numFmtId="4" fontId="11" fillId="0" borderId="14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6" xfId="0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6" xfId="0" applyNumberFormat="1" applyFont="1" applyBorder="1" applyAlignment="1">
      <alignment horizontal="right" vertical="center"/>
    </xf>
    <xf numFmtId="49" fontId="6" fillId="3" borderId="16" xfId="0" applyNumberFormat="1" applyFont="1" applyFill="1" applyBorder="1" applyAlignment="1">
      <alignment horizontal="left" vertical="center" wrapText="1"/>
    </xf>
    <xf numFmtId="0" fontId="0" fillId="3" borderId="16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6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18" fillId="0" borderId="16" xfId="0" applyFont="1" applyBorder="1" applyAlignment="1">
      <alignment horizontal="left" vertical="top" wrapText="1"/>
    </xf>
    <xf numFmtId="0" fontId="18" fillId="0" borderId="16" xfId="0" applyFont="1" applyBorder="1" applyAlignment="1">
      <alignment vertical="top" wrapText="1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vertical="top" wrapText="1"/>
    </xf>
    <xf numFmtId="0" fontId="6" fillId="0" borderId="0" xfId="0" applyFont="1" applyAlignment="1">
      <alignment horizontal="center"/>
    </xf>
    <xf numFmtId="0" fontId="17" fillId="0" borderId="16" xfId="0" applyFont="1" applyBorder="1" applyAlignment="1">
      <alignment horizontal="left" vertical="top" wrapText="1"/>
    </xf>
    <xf numFmtId="0" fontId="17" fillId="0" borderId="16" xfId="0" applyFont="1" applyBorder="1" applyAlignment="1">
      <alignment vertical="top" wrapText="1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0" fillId="0" borderId="25" xfId="0" applyBorder="1" applyAlignment="1">
      <alignment horizontal="left" vertical="center" wrapText="1"/>
    </xf>
    <xf numFmtId="0" fontId="0" fillId="0" borderId="25" xfId="0" applyBorder="1" applyAlignment="1">
      <alignment wrapText="1"/>
    </xf>
    <xf numFmtId="4" fontId="13" fillId="0" borderId="24" xfId="0" applyNumberFormat="1" applyFont="1" applyBorder="1" applyAlignment="1">
      <alignment horizontal="right" vertical="center" indent="1"/>
    </xf>
    <xf numFmtId="4" fontId="13" fillId="0" borderId="26" xfId="0" applyNumberFormat="1" applyFont="1" applyBorder="1" applyAlignment="1">
      <alignment horizontal="right" vertical="center" indent="1"/>
    </xf>
    <xf numFmtId="0" fontId="8" fillId="0" borderId="25" xfId="0" applyFont="1" applyBorder="1" applyAlignment="1">
      <alignment horizontal="left" vertical="center" wrapText="1"/>
    </xf>
    <xf numFmtId="0" fontId="8" fillId="0" borderId="25" xfId="0" applyFont="1" applyBorder="1" applyAlignment="1">
      <alignment wrapText="1"/>
    </xf>
    <xf numFmtId="4" fontId="11" fillId="0" borderId="24" xfId="0" applyNumberFormat="1" applyFont="1" applyBorder="1" applyAlignment="1">
      <alignment horizontal="right" vertical="center" indent="1"/>
    </xf>
    <xf numFmtId="4" fontId="11" fillId="0" borderId="26" xfId="0" applyNumberFormat="1" applyFont="1" applyBorder="1" applyAlignment="1">
      <alignment horizontal="right" vertical="center" indent="1"/>
    </xf>
    <xf numFmtId="1" fontId="8" fillId="0" borderId="25" xfId="0" applyNumberFormat="1" applyFont="1" applyBorder="1" applyAlignment="1">
      <alignment horizontal="right" vertical="center" wrapText="1"/>
    </xf>
    <xf numFmtId="0" fontId="0" fillId="0" borderId="25" xfId="0" applyBorder="1" applyAlignment="1">
      <alignment horizontal="left" vertical="center" indent="1"/>
    </xf>
    <xf numFmtId="0" fontId="8" fillId="0" borderId="25" xfId="0" applyFont="1" applyBorder="1" applyAlignment="1">
      <alignment vertical="center"/>
    </xf>
    <xf numFmtId="1" fontId="8" fillId="0" borderId="24" xfId="0" applyNumberFormat="1" applyFont="1" applyBorder="1" applyAlignment="1">
      <alignment horizontal="right" vertical="center" wrapText="1"/>
    </xf>
    <xf numFmtId="4" fontId="11" fillId="0" borderId="24" xfId="0" applyNumberFormat="1" applyFont="1" applyBorder="1" applyAlignment="1">
      <alignment vertical="center"/>
    </xf>
    <xf numFmtId="4" fontId="11" fillId="0" borderId="25" xfId="0" applyNumberFormat="1" applyFont="1" applyBorder="1" applyAlignment="1">
      <alignment vertical="center"/>
    </xf>
    <xf numFmtId="4" fontId="11" fillId="0" borderId="24" xfId="0" applyNumberFormat="1" applyFont="1" applyBorder="1" applyAlignment="1">
      <alignment horizontal="right" vertical="center"/>
    </xf>
    <xf numFmtId="4" fontId="11" fillId="0" borderId="25" xfId="0" applyNumberFormat="1" applyFont="1" applyBorder="1" applyAlignment="1">
      <alignment horizontal="right" vertical="center"/>
    </xf>
    <xf numFmtId="4" fontId="7" fillId="5" borderId="24" xfId="0" applyNumberFormat="1" applyFont="1" applyFill="1" applyBorder="1" applyAlignment="1">
      <alignment vertical="center"/>
    </xf>
    <xf numFmtId="4" fontId="7" fillId="5" borderId="25" xfId="0" applyNumberFormat="1" applyFont="1" applyFill="1" applyBorder="1" applyAlignment="1">
      <alignment vertical="center" wrapText="1"/>
    </xf>
    <xf numFmtId="4" fontId="10" fillId="5" borderId="27" xfId="0" applyNumberFormat="1" applyFont="1" applyFill="1" applyBorder="1" applyAlignment="1">
      <alignment horizontal="center" vertical="center" wrapText="1" shrinkToFit="1"/>
    </xf>
    <xf numFmtId="4" fontId="7" fillId="5" borderId="27" xfId="0" applyNumberFormat="1" applyFont="1" applyFill="1" applyBorder="1" applyAlignment="1">
      <alignment horizontal="center" vertical="center" wrapText="1" shrinkToFit="1"/>
    </xf>
    <xf numFmtId="3" fontId="7" fillId="5" borderId="27" xfId="0" applyNumberFormat="1" applyFont="1" applyFill="1" applyBorder="1" applyAlignment="1">
      <alignment horizontal="center" vertical="center" wrapText="1"/>
    </xf>
    <xf numFmtId="4" fontId="0" fillId="0" borderId="24" xfId="0" applyNumberFormat="1" applyBorder="1" applyAlignment="1">
      <alignment vertical="center"/>
    </xf>
    <xf numFmtId="4" fontId="0" fillId="0" borderId="25" xfId="0" applyNumberFormat="1" applyBorder="1" applyAlignment="1">
      <alignment vertical="center" wrapText="1"/>
    </xf>
    <xf numFmtId="4" fontId="3" fillId="0" borderId="27" xfId="0" applyNumberFormat="1" applyFont="1" applyBorder="1" applyAlignment="1">
      <alignment horizontal="right" vertical="center" wrapText="1" shrinkToFit="1"/>
    </xf>
    <xf numFmtId="4" fontId="3" fillId="0" borderId="27" xfId="0" applyNumberFormat="1" applyFont="1" applyBorder="1" applyAlignment="1">
      <alignment horizontal="right" vertical="center" shrinkToFit="1"/>
    </xf>
    <xf numFmtId="4" fontId="0" fillId="0" borderId="27" xfId="0" applyNumberFormat="1" applyBorder="1" applyAlignment="1">
      <alignment vertical="center" shrinkToFit="1"/>
    </xf>
    <xf numFmtId="3" fontId="0" fillId="0" borderId="27" xfId="0" applyNumberFormat="1" applyBorder="1" applyAlignment="1">
      <alignment vertical="center"/>
    </xf>
    <xf numFmtId="4" fontId="8" fillId="0" borderId="24" xfId="0" applyNumberFormat="1" applyFont="1" applyBorder="1" applyAlignment="1">
      <alignment vertical="center"/>
    </xf>
    <xf numFmtId="4" fontId="8" fillId="0" borderId="25" xfId="0" applyNumberFormat="1" applyFont="1" applyBorder="1" applyAlignment="1">
      <alignment vertical="center" wrapText="1"/>
    </xf>
    <xf numFmtId="4" fontId="8" fillId="0" borderId="27" xfId="0" applyNumberFormat="1" applyFont="1" applyBorder="1" applyAlignment="1">
      <alignment vertical="center" wrapText="1" shrinkToFit="1"/>
    </xf>
    <xf numFmtId="4" fontId="8" fillId="0" borderId="27" xfId="0" applyNumberFormat="1" applyFont="1" applyBorder="1" applyAlignment="1">
      <alignment vertical="center" shrinkToFit="1"/>
    </xf>
    <xf numFmtId="3" fontId="8" fillId="0" borderId="27" xfId="0" applyNumberFormat="1" applyFont="1" applyBorder="1" applyAlignment="1">
      <alignment vertical="center"/>
    </xf>
    <xf numFmtId="4" fontId="0" fillId="0" borderId="24" xfId="0" applyNumberFormat="1" applyBorder="1" applyAlignment="1">
      <alignment horizontal="left" vertical="center"/>
    </xf>
    <xf numFmtId="4" fontId="0" fillId="0" borderId="27" xfId="0" applyNumberFormat="1" applyBorder="1" applyAlignment="1">
      <alignment vertical="center" wrapText="1" shrinkToFi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27" xfId="0" applyFont="1" applyFill="1" applyBorder="1" applyAlignment="1">
      <alignment horizontal="center" vertical="center" wrapText="1"/>
    </xf>
    <xf numFmtId="49" fontId="7" fillId="0" borderId="24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vertical="center" wrapText="1"/>
    </xf>
    <xf numFmtId="49" fontId="7" fillId="0" borderId="25" xfId="0" applyNumberFormat="1" applyFont="1" applyBorder="1" applyAlignment="1">
      <alignment vertical="center" wrapText="1"/>
    </xf>
    <xf numFmtId="4" fontId="7" fillId="0" borderId="27" xfId="0" applyNumberFormat="1" applyFont="1" applyBorder="1" applyAlignment="1">
      <alignment horizontal="center" vertical="center"/>
    </xf>
    <xf numFmtId="4" fontId="7" fillId="0" borderId="27" xfId="0" applyNumberFormat="1" applyFont="1" applyBorder="1" applyAlignment="1">
      <alignment vertical="center"/>
    </xf>
    <xf numFmtId="164" fontId="7" fillId="0" borderId="27" xfId="0" applyNumberFormat="1" applyFont="1" applyBorder="1" applyAlignment="1">
      <alignment vertical="center"/>
    </xf>
    <xf numFmtId="0" fontId="0" fillId="0" borderId="27" xfId="0" applyBorder="1" applyAlignment="1">
      <alignment vertical="center"/>
    </xf>
    <xf numFmtId="49" fontId="0" fillId="0" borderId="25" xfId="0" applyNumberFormat="1" applyBorder="1" applyAlignment="1">
      <alignment vertical="center"/>
    </xf>
    <xf numFmtId="49" fontId="0" fillId="0" borderId="25" xfId="0" applyNumberFormat="1" applyBorder="1" applyAlignment="1">
      <alignment vertical="center" shrinkToFit="1"/>
    </xf>
    <xf numFmtId="49" fontId="0" fillId="0" borderId="26" xfId="0" applyNumberFormat="1" applyBorder="1" applyAlignment="1">
      <alignment vertical="center" shrinkToFit="1"/>
    </xf>
    <xf numFmtId="49" fontId="0" fillId="0" borderId="25" xfId="0" applyNumberForma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3" borderId="27" xfId="0" applyFill="1" applyBorder="1" applyAlignment="1">
      <alignment vertical="center"/>
    </xf>
    <xf numFmtId="49" fontId="0" fillId="3" borderId="25" xfId="0" applyNumberFormat="1" applyFill="1" applyBorder="1" applyAlignment="1">
      <alignment vertical="center"/>
    </xf>
    <xf numFmtId="49" fontId="0" fillId="3" borderId="25" xfId="0" applyNumberFormat="1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5" borderId="27" xfId="0" applyFill="1" applyBorder="1"/>
    <xf numFmtId="49" fontId="0" fillId="5" borderId="27" xfId="0" applyNumberFormat="1" applyFill="1" applyBorder="1"/>
    <xf numFmtId="0" fontId="0" fillId="5" borderId="27" xfId="0" applyFill="1" applyBorder="1" applyAlignment="1">
      <alignment horizontal="center"/>
    </xf>
    <xf numFmtId="0" fontId="0" fillId="5" borderId="24" xfId="0" applyFill="1" applyBorder="1"/>
    <xf numFmtId="0" fontId="0" fillId="5" borderId="27" xfId="0" applyFill="1" applyBorder="1" applyAlignment="1">
      <alignment wrapText="1"/>
    </xf>
    <xf numFmtId="0" fontId="8" fillId="3" borderId="24" xfId="0" applyFont="1" applyFill="1" applyBorder="1" applyAlignment="1">
      <alignment vertical="top"/>
    </xf>
    <xf numFmtId="49" fontId="8" fillId="3" borderId="25" xfId="0" applyNumberFormat="1" applyFont="1" applyFill="1" applyBorder="1" applyAlignment="1">
      <alignment vertical="top"/>
    </xf>
    <xf numFmtId="49" fontId="8" fillId="3" borderId="25" xfId="0" applyNumberFormat="1" applyFont="1" applyFill="1" applyBorder="1" applyAlignment="1">
      <alignment horizontal="left" vertical="top" wrapText="1"/>
    </xf>
    <xf numFmtId="0" fontId="8" fillId="3" borderId="25" xfId="0" applyFont="1" applyFill="1" applyBorder="1" applyAlignment="1">
      <alignment horizontal="center" vertical="top"/>
    </xf>
    <xf numFmtId="0" fontId="8" fillId="3" borderId="25" xfId="0" applyFont="1" applyFill="1" applyBorder="1" applyAlignment="1">
      <alignment vertical="top"/>
    </xf>
    <xf numFmtId="4" fontId="8" fillId="3" borderId="26" xfId="0" applyNumberFormat="1" applyFont="1" applyFill="1" applyBorder="1" applyAlignment="1">
      <alignment vertical="top" shrinkToFit="1"/>
    </xf>
    <xf numFmtId="0" fontId="8" fillId="3" borderId="25" xfId="0" applyFont="1" applyFill="1" applyBorder="1" applyAlignment="1">
      <alignment horizontal="center" vertical="top" shrinkToFit="1"/>
    </xf>
    <xf numFmtId="165" fontId="8" fillId="3" borderId="25" xfId="0" applyNumberFormat="1" applyFont="1" applyFill="1" applyBorder="1" applyAlignment="1">
      <alignment vertical="top" shrinkToFit="1"/>
    </xf>
    <xf numFmtId="4" fontId="8" fillId="3" borderId="25" xfId="0" applyNumberFormat="1" applyFont="1" applyFill="1" applyBorder="1" applyAlignment="1">
      <alignment vertical="top" shrinkToFi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8.2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/>
  <sheetData>
    <row r="1" spans="1:7">
      <c r="A1" s="21" t="s">
        <v>0</v>
      </c>
    </row>
    <row r="2" spans="1:7" ht="57.75" customHeight="1">
      <c r="A2" s="155" t="s">
        <v>1</v>
      </c>
      <c r="B2" s="155"/>
      <c r="C2" s="155"/>
      <c r="D2" s="155"/>
      <c r="E2" s="155"/>
      <c r="F2" s="155"/>
      <c r="G2" s="155"/>
    </row>
  </sheetData>
  <sheetProtection algorithmName="SHA-512" hashValue="JclFwpkvTMJvr1ItNSm9u6l/ns5Llxxas9AEviIMOTd4/PBYJgaVMtmyd5QzTePM1fw64ZhY/DbTLGmzEm/7DA==" saltValue="8WDW0lzyPmpJE7P73EuxZ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163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48" customWidth="1"/>
    <col min="4" max="4" width="13" style="48" customWidth="1"/>
    <col min="5" max="5" width="9.7109375" style="48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>
      <c r="A1" s="45" t="s">
        <v>2</v>
      </c>
      <c r="B1" s="180" t="s">
        <v>3</v>
      </c>
      <c r="C1" s="181"/>
      <c r="D1" s="181"/>
      <c r="E1" s="181"/>
      <c r="F1" s="181"/>
      <c r="G1" s="181"/>
      <c r="H1" s="181"/>
      <c r="I1" s="181"/>
      <c r="J1" s="182"/>
    </row>
    <row r="2" spans="1:15" ht="36" customHeight="1">
      <c r="A2" s="2"/>
      <c r="B2" s="66" t="s">
        <v>4</v>
      </c>
      <c r="C2" s="67"/>
      <c r="D2" s="68" t="s">
        <v>5</v>
      </c>
      <c r="E2" s="186" t="s">
        <v>6</v>
      </c>
      <c r="F2" s="187"/>
      <c r="G2" s="187"/>
      <c r="H2" s="187"/>
      <c r="I2" s="187"/>
      <c r="J2" s="188"/>
      <c r="O2" s="1"/>
    </row>
    <row r="3" spans="1:15" ht="27" hidden="1" customHeight="1">
      <c r="A3" s="2"/>
      <c r="B3" s="69"/>
      <c r="C3" s="67"/>
      <c r="D3" s="70"/>
      <c r="E3" s="189"/>
      <c r="F3" s="190"/>
      <c r="G3" s="190"/>
      <c r="H3" s="190"/>
      <c r="I3" s="190"/>
      <c r="J3" s="191"/>
    </row>
    <row r="4" spans="1:15" ht="23.25" customHeight="1">
      <c r="A4" s="2"/>
      <c r="B4" s="71"/>
      <c r="C4" s="72"/>
      <c r="D4" s="73"/>
      <c r="E4" s="170"/>
      <c r="F4" s="170"/>
      <c r="G4" s="170"/>
      <c r="H4" s="170"/>
      <c r="I4" s="170"/>
      <c r="J4" s="171"/>
    </row>
    <row r="5" spans="1:15" ht="24" customHeight="1">
      <c r="A5" s="2"/>
      <c r="B5" s="31" t="s">
        <v>7</v>
      </c>
      <c r="D5" s="174"/>
      <c r="E5" s="175"/>
      <c r="F5" s="175"/>
      <c r="G5" s="175"/>
      <c r="H5" s="18" t="s">
        <v>8</v>
      </c>
      <c r="I5" s="22"/>
      <c r="J5" s="8"/>
    </row>
    <row r="6" spans="1:15" ht="15.75" customHeight="1">
      <c r="A6" s="2"/>
      <c r="B6" s="28"/>
      <c r="C6" s="51"/>
      <c r="D6" s="176"/>
      <c r="E6" s="177"/>
      <c r="F6" s="177"/>
      <c r="G6" s="177"/>
      <c r="H6" s="18" t="s">
        <v>9</v>
      </c>
      <c r="I6" s="22"/>
      <c r="J6" s="8"/>
    </row>
    <row r="7" spans="1:15" ht="15.75" customHeight="1">
      <c r="A7" s="2"/>
      <c r="B7" s="29"/>
      <c r="C7" s="52"/>
      <c r="D7" s="49"/>
      <c r="E7" s="178"/>
      <c r="F7" s="179"/>
      <c r="G7" s="179"/>
      <c r="H7" s="24"/>
      <c r="I7" s="23"/>
      <c r="J7" s="33"/>
    </row>
    <row r="8" spans="1:15" ht="24" hidden="1" customHeight="1">
      <c r="A8" s="2"/>
      <c r="B8" s="31" t="s">
        <v>10</v>
      </c>
      <c r="D8" s="47"/>
      <c r="H8" s="18" t="s">
        <v>8</v>
      </c>
      <c r="I8" s="22"/>
      <c r="J8" s="8"/>
    </row>
    <row r="9" spans="1:15" ht="15.75" hidden="1" customHeight="1">
      <c r="A9" s="2"/>
      <c r="B9" s="2"/>
      <c r="D9" s="47"/>
      <c r="H9" s="18" t="s">
        <v>9</v>
      </c>
      <c r="I9" s="22"/>
      <c r="J9" s="8"/>
    </row>
    <row r="10" spans="1:15" ht="15.75" hidden="1" customHeight="1">
      <c r="A10" s="2"/>
      <c r="B10" s="34"/>
      <c r="C10" s="52"/>
      <c r="D10" s="49"/>
      <c r="E10" s="53"/>
      <c r="F10" s="24"/>
      <c r="G10" s="14"/>
      <c r="H10" s="14"/>
      <c r="I10" s="35"/>
      <c r="J10" s="33"/>
    </row>
    <row r="11" spans="1:15" ht="24" customHeight="1">
      <c r="A11" s="2"/>
      <c r="B11" s="31" t="s">
        <v>11</v>
      </c>
      <c r="D11" s="193"/>
      <c r="E11" s="193"/>
      <c r="F11" s="193"/>
      <c r="G11" s="193"/>
      <c r="H11" s="18" t="s">
        <v>8</v>
      </c>
      <c r="I11" s="74"/>
      <c r="J11" s="8"/>
    </row>
    <row r="12" spans="1:15" ht="15.75" customHeight="1">
      <c r="A12" s="2"/>
      <c r="B12" s="28"/>
      <c r="C12" s="51"/>
      <c r="D12" s="169"/>
      <c r="E12" s="169"/>
      <c r="F12" s="169"/>
      <c r="G12" s="169"/>
      <c r="H12" s="18" t="s">
        <v>9</v>
      </c>
      <c r="I12" s="74"/>
      <c r="J12" s="8"/>
    </row>
    <row r="13" spans="1:15" ht="15.75" customHeight="1">
      <c r="A13" s="2"/>
      <c r="B13" s="29"/>
      <c r="C13" s="52"/>
      <c r="D13" s="75"/>
      <c r="E13" s="172"/>
      <c r="F13" s="173"/>
      <c r="G13" s="173"/>
      <c r="H13" s="19"/>
      <c r="I13" s="23"/>
      <c r="J13" s="33"/>
    </row>
    <row r="14" spans="1:15" ht="24" customHeight="1">
      <c r="A14" s="2"/>
      <c r="B14" s="41" t="s">
        <v>12</v>
      </c>
      <c r="C14" s="54"/>
      <c r="D14" s="55"/>
      <c r="E14" s="56"/>
      <c r="F14" s="42"/>
      <c r="G14" s="42"/>
      <c r="H14" s="43"/>
      <c r="I14" s="42"/>
      <c r="J14" s="44"/>
    </row>
    <row r="15" spans="1:15" ht="32.25" customHeight="1">
      <c r="A15" s="2"/>
      <c r="B15" s="34" t="s">
        <v>13</v>
      </c>
      <c r="C15" s="57"/>
      <c r="D15" s="50"/>
      <c r="E15" s="192"/>
      <c r="F15" s="192"/>
      <c r="G15" s="194"/>
      <c r="H15" s="194"/>
      <c r="I15" s="194" t="s">
        <v>14</v>
      </c>
      <c r="J15" s="195"/>
    </row>
    <row r="16" spans="1:15" ht="23.25" customHeight="1">
      <c r="A16" s="106" t="s">
        <v>15</v>
      </c>
      <c r="B16" s="37" t="s">
        <v>15</v>
      </c>
      <c r="C16" s="207"/>
      <c r="D16" s="208"/>
      <c r="E16" s="209"/>
      <c r="F16" s="210"/>
      <c r="G16" s="209"/>
      <c r="H16" s="210"/>
      <c r="I16" s="209">
        <f>SUMIF(F68:F159,A16,I68:I159)+SUMIF(F68:F159,"PSU",I68:I159)</f>
        <v>0</v>
      </c>
      <c r="J16" s="161"/>
    </row>
    <row r="17" spans="1:10" ht="23.25" customHeight="1">
      <c r="A17" s="106" t="s">
        <v>16</v>
      </c>
      <c r="B17" s="37" t="s">
        <v>16</v>
      </c>
      <c r="C17" s="207"/>
      <c r="D17" s="208"/>
      <c r="E17" s="209"/>
      <c r="F17" s="210"/>
      <c r="G17" s="209"/>
      <c r="H17" s="210"/>
      <c r="I17" s="209">
        <f>SUMIF(F68:F159,A17,I68:I159)</f>
        <v>0</v>
      </c>
      <c r="J17" s="161"/>
    </row>
    <row r="18" spans="1:10" ht="23.25" customHeight="1">
      <c r="A18" s="106" t="s">
        <v>17</v>
      </c>
      <c r="B18" s="37" t="s">
        <v>17</v>
      </c>
      <c r="C18" s="207"/>
      <c r="D18" s="208"/>
      <c r="E18" s="209"/>
      <c r="F18" s="210"/>
      <c r="G18" s="209"/>
      <c r="H18" s="210"/>
      <c r="I18" s="209">
        <f>SUMIF(F68:F159,A18,I68:I159)</f>
        <v>0</v>
      </c>
      <c r="J18" s="161"/>
    </row>
    <row r="19" spans="1:10" ht="23.25" customHeight="1">
      <c r="A19" s="106" t="s">
        <v>18</v>
      </c>
      <c r="B19" s="37" t="s">
        <v>19</v>
      </c>
      <c r="C19" s="207"/>
      <c r="D19" s="208"/>
      <c r="E19" s="209"/>
      <c r="F19" s="210"/>
      <c r="G19" s="209"/>
      <c r="H19" s="210"/>
      <c r="I19" s="209">
        <f>SUMIF(F68:F159,A19,I68:I159)</f>
        <v>0</v>
      </c>
      <c r="J19" s="161"/>
    </row>
    <row r="20" spans="1:10" ht="23.25" customHeight="1">
      <c r="A20" s="106" t="s">
        <v>20</v>
      </c>
      <c r="B20" s="37" t="s">
        <v>21</v>
      </c>
      <c r="C20" s="207"/>
      <c r="D20" s="208"/>
      <c r="E20" s="209"/>
      <c r="F20" s="210"/>
      <c r="G20" s="209"/>
      <c r="H20" s="210"/>
      <c r="I20" s="209">
        <f>SUMIF(F68:F159,A20,I68:I159)</f>
        <v>0</v>
      </c>
      <c r="J20" s="161"/>
    </row>
    <row r="21" spans="1:10" ht="23.25" customHeight="1">
      <c r="A21" s="2"/>
      <c r="B21" s="46" t="s">
        <v>14</v>
      </c>
      <c r="C21" s="211"/>
      <c r="D21" s="212"/>
      <c r="E21" s="213"/>
      <c r="F21" s="214"/>
      <c r="G21" s="213"/>
      <c r="H21" s="214"/>
      <c r="I21" s="213">
        <f>SUM(I16:J20)</f>
        <v>0</v>
      </c>
      <c r="J21" s="162"/>
    </row>
    <row r="22" spans="1:10" ht="33" customHeight="1">
      <c r="A22" s="2"/>
      <c r="B22" s="40" t="s">
        <v>22</v>
      </c>
      <c r="C22" s="207"/>
      <c r="D22" s="208"/>
      <c r="E22" s="215"/>
      <c r="F22" s="216"/>
      <c r="G22" s="217"/>
      <c r="H22" s="217"/>
      <c r="I22" s="217"/>
      <c r="J22" s="38"/>
    </row>
    <row r="23" spans="1:10" ht="23.25" customHeight="1">
      <c r="A23" s="2">
        <f>ZakladDPHSni*SazbaDPH1/100</f>
        <v>0</v>
      </c>
      <c r="B23" s="37" t="s">
        <v>23</v>
      </c>
      <c r="C23" s="207"/>
      <c r="D23" s="208"/>
      <c r="E23" s="218">
        <v>12</v>
      </c>
      <c r="F23" s="216" t="s">
        <v>24</v>
      </c>
      <c r="G23" s="219">
        <f>ZakladDPHSniVypocet</f>
        <v>0</v>
      </c>
      <c r="H23" s="220"/>
      <c r="I23" s="220"/>
      <c r="J23" s="38" t="str">
        <f t="shared" ref="J23:J28" si="0">Mena</f>
        <v>CZK</v>
      </c>
    </row>
    <row r="24" spans="1:10" ht="23.25" customHeight="1">
      <c r="A24" s="2">
        <f>(A23-INT(A23))*100</f>
        <v>0</v>
      </c>
      <c r="B24" s="37" t="s">
        <v>25</v>
      </c>
      <c r="C24" s="207"/>
      <c r="D24" s="208"/>
      <c r="E24" s="218">
        <f>SazbaDPH1</f>
        <v>12</v>
      </c>
      <c r="F24" s="216" t="s">
        <v>24</v>
      </c>
      <c r="G24" s="221">
        <f>A23</f>
        <v>0</v>
      </c>
      <c r="H24" s="222"/>
      <c r="I24" s="222"/>
      <c r="J24" s="38" t="str">
        <f t="shared" si="0"/>
        <v>CZK</v>
      </c>
    </row>
    <row r="25" spans="1:10" ht="23.25" customHeight="1">
      <c r="A25" s="2">
        <f>ZakladDPHZakl*SazbaDPH2/100</f>
        <v>0</v>
      </c>
      <c r="B25" s="37" t="s">
        <v>26</v>
      </c>
      <c r="C25" s="207"/>
      <c r="D25" s="208"/>
      <c r="E25" s="218">
        <v>21</v>
      </c>
      <c r="F25" s="216" t="s">
        <v>24</v>
      </c>
      <c r="G25" s="219">
        <f>ZakladDPHZaklVypocet</f>
        <v>0</v>
      </c>
      <c r="H25" s="220"/>
      <c r="I25" s="220"/>
      <c r="J25" s="38" t="str">
        <f t="shared" si="0"/>
        <v>CZK</v>
      </c>
    </row>
    <row r="26" spans="1:10" ht="23.25" customHeight="1">
      <c r="A26" s="2">
        <f>(A25-INT(A25))*100</f>
        <v>0</v>
      </c>
      <c r="B26" s="32" t="s">
        <v>27</v>
      </c>
      <c r="C26" s="58"/>
      <c r="D26" s="50"/>
      <c r="E26" s="59">
        <f>SazbaDPH2</f>
        <v>21</v>
      </c>
      <c r="F26" s="30" t="s">
        <v>24</v>
      </c>
      <c r="G26" s="183">
        <f>A25</f>
        <v>0</v>
      </c>
      <c r="H26" s="184"/>
      <c r="I26" s="184"/>
      <c r="J26" s="36" t="str">
        <f t="shared" si="0"/>
        <v>CZK</v>
      </c>
    </row>
    <row r="27" spans="1:10" ht="23.25" customHeight="1" thickBot="1">
      <c r="A27" s="2">
        <f>ZakladDPHSni+DPHSni+ZakladDPHZakl+DPHZakl</f>
        <v>0</v>
      </c>
      <c r="B27" s="31" t="s">
        <v>28</v>
      </c>
      <c r="C27" s="60"/>
      <c r="D27" s="61"/>
      <c r="E27" s="60"/>
      <c r="F27" s="16"/>
      <c r="G27" s="185">
        <f>CenaCelkem-(ZakladDPHSni+DPHSni+ZakladDPHZakl+DPHZakl)</f>
        <v>0</v>
      </c>
      <c r="H27" s="185"/>
      <c r="I27" s="185"/>
      <c r="J27" s="39" t="str">
        <f t="shared" si="0"/>
        <v>CZK</v>
      </c>
    </row>
    <row r="28" spans="1:10" ht="27.75" hidden="1" customHeight="1" thickBot="1">
      <c r="A28" s="2"/>
      <c r="B28" s="85" t="s">
        <v>29</v>
      </c>
      <c r="C28" s="86"/>
      <c r="D28" s="86"/>
      <c r="E28" s="87"/>
      <c r="F28" s="88"/>
      <c r="G28" s="164">
        <f>ZakladDPHSniVypocet+ZakladDPHZaklVypocet</f>
        <v>0</v>
      </c>
      <c r="H28" s="164"/>
      <c r="I28" s="164"/>
      <c r="J28" s="89" t="str">
        <f t="shared" si="0"/>
        <v>CZK</v>
      </c>
    </row>
    <row r="29" spans="1:10" ht="27.75" customHeight="1" thickBot="1">
      <c r="A29" s="2">
        <f>(A27-INT(A27))*100</f>
        <v>0</v>
      </c>
      <c r="B29" s="85" t="s">
        <v>30</v>
      </c>
      <c r="C29" s="90"/>
      <c r="D29" s="90"/>
      <c r="E29" s="90"/>
      <c r="F29" s="91"/>
      <c r="G29" s="163">
        <f>A27</f>
        <v>0</v>
      </c>
      <c r="H29" s="163"/>
      <c r="I29" s="163"/>
      <c r="J29" s="92" t="s">
        <v>31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62" t="s">
        <v>32</v>
      </c>
      <c r="D32" s="63"/>
      <c r="E32" s="63"/>
      <c r="F32" s="15" t="s">
        <v>33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64"/>
      <c r="D34" s="165"/>
      <c r="E34" s="166"/>
      <c r="G34" s="167"/>
      <c r="H34" s="168"/>
      <c r="I34" s="168"/>
      <c r="J34" s="25"/>
    </row>
    <row r="35" spans="1:10" ht="12.75" customHeight="1">
      <c r="A35" s="2"/>
      <c r="B35" s="2"/>
      <c r="D35" s="160" t="s">
        <v>34</v>
      </c>
      <c r="E35" s="160"/>
      <c r="H35" s="10" t="s">
        <v>35</v>
      </c>
      <c r="J35" s="9"/>
    </row>
    <row r="36" spans="1:10" ht="13.5" customHeight="1" thickBot="1">
      <c r="A36" s="11"/>
      <c r="B36" s="11"/>
      <c r="C36" s="65"/>
      <c r="D36" s="65"/>
      <c r="E36" s="65"/>
      <c r="F36" s="12"/>
      <c r="G36" s="12"/>
      <c r="H36" s="12"/>
      <c r="I36" s="12"/>
      <c r="J36" s="13"/>
    </row>
    <row r="37" spans="1:10" ht="27" customHeight="1">
      <c r="B37" s="78" t="s">
        <v>36</v>
      </c>
      <c r="C37" s="79"/>
      <c r="D37" s="79"/>
      <c r="E37" s="79"/>
      <c r="F37" s="80"/>
      <c r="G37" s="80"/>
      <c r="H37" s="80"/>
      <c r="I37" s="80"/>
      <c r="J37" s="81"/>
    </row>
    <row r="38" spans="1:10" ht="25.5" customHeight="1">
      <c r="A38" s="77" t="s">
        <v>37</v>
      </c>
      <c r="B38" s="223" t="s">
        <v>38</v>
      </c>
      <c r="C38" s="224" t="s">
        <v>39</v>
      </c>
      <c r="D38" s="224"/>
      <c r="E38" s="224"/>
      <c r="F38" s="225" t="str">
        <f>B23</f>
        <v>Základ pro sníženou DPH</v>
      </c>
      <c r="G38" s="225" t="str">
        <f>B25</f>
        <v>Základ pro základní DPH</v>
      </c>
      <c r="H38" s="226" t="s">
        <v>40</v>
      </c>
      <c r="I38" s="226" t="s">
        <v>41</v>
      </c>
      <c r="J38" s="227" t="s">
        <v>24</v>
      </c>
    </row>
    <row r="39" spans="1:10" ht="25.5" hidden="1" customHeight="1">
      <c r="A39" s="77">
        <v>1</v>
      </c>
      <c r="B39" s="228" t="s">
        <v>42</v>
      </c>
      <c r="C39" s="229"/>
      <c r="D39" s="229"/>
      <c r="E39" s="229"/>
      <c r="F39" s="230">
        <f>'VN I1, I2 Naklady'!AE30+'SO I1 I1 P1'!AE1825+'SO I1 I1 Pol'!AE2229+'SO I2 I2 P1'!AE1612+'SO I2 I2 Pol'!AE1038</f>
        <v>0</v>
      </c>
      <c r="G39" s="231">
        <f>'VN I1, I2 Naklady'!AF30+'SO I1 I1 P1'!AF1825+'SO I1 I1 Pol'!AF2229+'SO I2 I2 P1'!AF1612+'SO I2 I2 Pol'!AF1038</f>
        <v>0</v>
      </c>
      <c r="H39" s="232">
        <f>(F39*SazbaDPH1/100)+(G39*SazbaDPH2/100)</f>
        <v>0</v>
      </c>
      <c r="I39" s="232">
        <f>F39+G39+H39</f>
        <v>0</v>
      </c>
      <c r="J39" s="233" t="str">
        <f>IF(CenaCelkemVypocet=0,"",I39/CenaCelkemVypocet*100)</f>
        <v/>
      </c>
    </row>
    <row r="40" spans="1:10" ht="25.5" customHeight="1">
      <c r="A40" s="77">
        <v>2</v>
      </c>
      <c r="B40" s="234"/>
      <c r="C40" s="235" t="s">
        <v>43</v>
      </c>
      <c r="D40" s="235"/>
      <c r="E40" s="235"/>
      <c r="F40" s="236">
        <f>'VN I1, I2 Naklady'!AE30</f>
        <v>0</v>
      </c>
      <c r="G40" s="237">
        <f>'VN I1, I2 Naklady'!AF30</f>
        <v>0</v>
      </c>
      <c r="H40" s="237">
        <f>(F40*SazbaDPH1/100)+(G40*SazbaDPH2/100)</f>
        <v>0</v>
      </c>
      <c r="I40" s="237">
        <f>F40+G40+H40</f>
        <v>0</v>
      </c>
      <c r="J40" s="238" t="str">
        <f>IF(CenaCelkemVypocet=0,"",I40/CenaCelkemVypocet*100)</f>
        <v/>
      </c>
    </row>
    <row r="41" spans="1:10" ht="25.5" customHeight="1">
      <c r="A41" s="77">
        <v>3</v>
      </c>
      <c r="B41" s="239" t="s">
        <v>44</v>
      </c>
      <c r="C41" s="229" t="s">
        <v>45</v>
      </c>
      <c r="D41" s="229"/>
      <c r="E41" s="229"/>
      <c r="F41" s="240">
        <f>'VN I1, I2 Naklady'!AE30</f>
        <v>0</v>
      </c>
      <c r="G41" s="232">
        <f>'VN I1, I2 Naklady'!AF30</f>
        <v>0</v>
      </c>
      <c r="H41" s="232">
        <f>(F41*SazbaDPH1/100)+(G41*SazbaDPH2/100)</f>
        <v>0</v>
      </c>
      <c r="I41" s="232">
        <f>F41+G41+H41</f>
        <v>0</v>
      </c>
      <c r="J41" s="233" t="str">
        <f>IF(CenaCelkemVypocet=0,"",I41/CenaCelkemVypocet*100)</f>
        <v/>
      </c>
    </row>
    <row r="42" spans="1:10" ht="25.5" customHeight="1">
      <c r="A42" s="77">
        <v>2</v>
      </c>
      <c r="B42" s="234"/>
      <c r="C42" s="235" t="s">
        <v>46</v>
      </c>
      <c r="D42" s="235"/>
      <c r="E42" s="235"/>
      <c r="F42" s="236"/>
      <c r="G42" s="237"/>
      <c r="H42" s="237">
        <f>(F42*SazbaDPH1/100)+(G42*SazbaDPH2/100)</f>
        <v>0</v>
      </c>
      <c r="I42" s="237"/>
      <c r="J42" s="238"/>
    </row>
    <row r="43" spans="1:10" ht="25.5" customHeight="1">
      <c r="A43" s="77">
        <v>2</v>
      </c>
      <c r="B43" s="234" t="s">
        <v>47</v>
      </c>
      <c r="C43" s="235" t="s">
        <v>48</v>
      </c>
      <c r="D43" s="235"/>
      <c r="E43" s="235"/>
      <c r="F43" s="236">
        <f>'SO I1 I1 P1'!AE1825+'SO I1 I1 Pol'!AE2229</f>
        <v>0</v>
      </c>
      <c r="G43" s="237">
        <f>'SO I1 I1 P1'!AF1825+'SO I1 I1 Pol'!AF2229</f>
        <v>0</v>
      </c>
      <c r="H43" s="237">
        <f>(F43*SazbaDPH1/100)+(G43*SazbaDPH2/100)</f>
        <v>0</v>
      </c>
      <c r="I43" s="237">
        <f>F43+G43+H43</f>
        <v>0</v>
      </c>
      <c r="J43" s="238" t="str">
        <f>IF(CenaCelkemVypocet=0,"",I43/CenaCelkemVypocet*100)</f>
        <v/>
      </c>
    </row>
    <row r="44" spans="1:10" ht="25.5" customHeight="1">
      <c r="A44" s="77">
        <v>3</v>
      </c>
      <c r="B44" s="239" t="s">
        <v>49</v>
      </c>
      <c r="C44" s="229" t="s">
        <v>50</v>
      </c>
      <c r="D44" s="229"/>
      <c r="E44" s="229"/>
      <c r="F44" s="240">
        <f>'SO I1 I1 P1'!AE1825</f>
        <v>0</v>
      </c>
      <c r="G44" s="232">
        <f>'SO I1 I1 P1'!AF1825</f>
        <v>0</v>
      </c>
      <c r="H44" s="232">
        <f>(F44*SazbaDPH1/100)+(G44*SazbaDPH2/100)</f>
        <v>0</v>
      </c>
      <c r="I44" s="232">
        <f>F44+G44+H44</f>
        <v>0</v>
      </c>
      <c r="J44" s="233" t="str">
        <f>IF(CenaCelkemVypocet=0,"",I44/CenaCelkemVypocet*100)</f>
        <v/>
      </c>
    </row>
    <row r="45" spans="1:10" ht="25.5" customHeight="1">
      <c r="A45" s="77">
        <v>3</v>
      </c>
      <c r="B45" s="239" t="s">
        <v>49</v>
      </c>
      <c r="C45" s="229" t="s">
        <v>51</v>
      </c>
      <c r="D45" s="229"/>
      <c r="E45" s="229"/>
      <c r="F45" s="240">
        <f>'SO I1 I1 Pol'!AE2229</f>
        <v>0</v>
      </c>
      <c r="G45" s="232">
        <f>'SO I1 I1 Pol'!AF2229</f>
        <v>0</v>
      </c>
      <c r="H45" s="232">
        <f>(F45*SazbaDPH1/100)+(G45*SazbaDPH2/100)</f>
        <v>0</v>
      </c>
      <c r="I45" s="232">
        <f>F45+G45+H45</f>
        <v>0</v>
      </c>
      <c r="J45" s="233" t="str">
        <f>IF(CenaCelkemVypocet=0,"",I45/CenaCelkemVypocet*100)</f>
        <v/>
      </c>
    </row>
    <row r="46" spans="1:10" ht="25.5" customHeight="1">
      <c r="A46" s="77">
        <v>2</v>
      </c>
      <c r="B46" s="234" t="s">
        <v>52</v>
      </c>
      <c r="C46" s="235" t="s">
        <v>53</v>
      </c>
      <c r="D46" s="235"/>
      <c r="E46" s="235"/>
      <c r="F46" s="236">
        <f>'SO I2 I2 P1'!AE1612+'SO I2 I2 Pol'!AE1038</f>
        <v>0</v>
      </c>
      <c r="G46" s="237">
        <f>'SO I2 I2 P1'!AF1612+'SO I2 I2 Pol'!AF1038</f>
        <v>0</v>
      </c>
      <c r="H46" s="237">
        <f>(F46*SazbaDPH1/100)+(G46*SazbaDPH2/100)</f>
        <v>0</v>
      </c>
      <c r="I46" s="237">
        <f>F46+G46+H46</f>
        <v>0</v>
      </c>
      <c r="J46" s="238" t="str">
        <f>IF(CenaCelkemVypocet=0,"",I46/CenaCelkemVypocet*100)</f>
        <v/>
      </c>
    </row>
    <row r="47" spans="1:10" ht="25.5" customHeight="1">
      <c r="A47" s="77">
        <v>3</v>
      </c>
      <c r="B47" s="239" t="s">
        <v>54</v>
      </c>
      <c r="C47" s="229" t="s">
        <v>50</v>
      </c>
      <c r="D47" s="229"/>
      <c r="E47" s="229"/>
      <c r="F47" s="240">
        <f>'SO I2 I2 P1'!AE1612</f>
        <v>0</v>
      </c>
      <c r="G47" s="232">
        <f>'SO I2 I2 P1'!AF1612</f>
        <v>0</v>
      </c>
      <c r="H47" s="232">
        <f>(F47*SazbaDPH1/100)+(G47*SazbaDPH2/100)</f>
        <v>0</v>
      </c>
      <c r="I47" s="232">
        <f>F47+G47+H47</f>
        <v>0</v>
      </c>
      <c r="J47" s="233" t="str">
        <f>IF(CenaCelkemVypocet=0,"",I47/CenaCelkemVypocet*100)</f>
        <v/>
      </c>
    </row>
    <row r="48" spans="1:10" ht="25.5" customHeight="1">
      <c r="A48" s="77">
        <v>3</v>
      </c>
      <c r="B48" s="239" t="s">
        <v>54</v>
      </c>
      <c r="C48" s="229" t="s">
        <v>51</v>
      </c>
      <c r="D48" s="229"/>
      <c r="E48" s="229"/>
      <c r="F48" s="240">
        <f>'SO I2 I2 Pol'!AE1038</f>
        <v>0</v>
      </c>
      <c r="G48" s="232">
        <f>'SO I2 I2 Pol'!AF1038</f>
        <v>0</v>
      </c>
      <c r="H48" s="232">
        <f>(F48*SazbaDPH1/100)+(G48*SazbaDPH2/100)</f>
        <v>0</v>
      </c>
      <c r="I48" s="232">
        <f>F48+G48+H48</f>
        <v>0</v>
      </c>
      <c r="J48" s="233" t="str">
        <f>IF(CenaCelkemVypocet=0,"",I48/CenaCelkemVypocet*100)</f>
        <v/>
      </c>
    </row>
    <row r="49" spans="1:52" ht="25.5" customHeight="1">
      <c r="A49" s="77"/>
      <c r="B49" s="156" t="s">
        <v>55</v>
      </c>
      <c r="C49" s="157"/>
      <c r="D49" s="157"/>
      <c r="E49" s="158"/>
      <c r="F49" s="82">
        <f>SUMIF(A39:A48,"=1",F39:F48)</f>
        <v>0</v>
      </c>
      <c r="G49" s="83">
        <f>SUMIF(A39:A48,"=1",G39:G48)</f>
        <v>0</v>
      </c>
      <c r="H49" s="83">
        <f>SUMIF(A39:A48,"=1",H39:H48)</f>
        <v>0</v>
      </c>
      <c r="I49" s="83">
        <f>SUMIF(A39:A48,"=1",I39:I48)</f>
        <v>0</v>
      </c>
      <c r="J49" s="84">
        <f>SUMIF(A39:A48,"=1",J39:J48)</f>
        <v>0</v>
      </c>
    </row>
    <row r="51" spans="1:52">
      <c r="A51" t="s">
        <v>56</v>
      </c>
      <c r="B51" t="s">
        <v>57</v>
      </c>
    </row>
    <row r="52" spans="1:52">
      <c r="A52" t="s">
        <v>58</v>
      </c>
      <c r="B52" t="s">
        <v>59</v>
      </c>
    </row>
    <row r="53" spans="1:52">
      <c r="A53" t="s">
        <v>60</v>
      </c>
      <c r="B53" t="s">
        <v>61</v>
      </c>
    </row>
    <row r="54" spans="1:52" ht="89.25">
      <c r="B54" s="159" t="s">
        <v>62</v>
      </c>
      <c r="C54" s="159"/>
      <c r="D54" s="159"/>
      <c r="E54" s="159"/>
      <c r="F54" s="159"/>
      <c r="G54" s="159"/>
      <c r="H54" s="159"/>
      <c r="I54" s="159"/>
      <c r="J54" s="159"/>
      <c r="AZ54" s="93" t="str">
        <f>B54</f>
        <v>Zhotovitel je povinen provést na svůj náklad veškeré práce a dodávky, které jsou v projektové dokumentaci obsaženy, bez ohledu na to, zda jsou obsaženy v textové anebo ve výkresové části, jakož i práce, které v dokumentaci sice obsaženy nejsou, ale které jsou nezbytné pro provedení díla a jeho řádné fungování. Je v zájmu zhotovitele jako odborné firmy se řádně seznámit s projektovou dokumentací a v případě zjištění absence technologie nebo její části, která je bezpodmínečně nutná k realizaci a správnému provozu zařízení, tuto technologii či její část zapracovat jak v cenové kalkulaci, tak při realizaci. Zároveň zhotovitel o této skutečnosti informuje neprodleně investora a projektanta technologie.</v>
      </c>
    </row>
    <row r="55" spans="1:52">
      <c r="A55" t="s">
        <v>60</v>
      </c>
      <c r="B55" t="s">
        <v>63</v>
      </c>
    </row>
    <row r="56" spans="1:52">
      <c r="A56" t="s">
        <v>58</v>
      </c>
      <c r="B56" t="s">
        <v>64</v>
      </c>
    </row>
    <row r="57" spans="1:52">
      <c r="A57" t="s">
        <v>60</v>
      </c>
      <c r="B57" t="s">
        <v>65</v>
      </c>
    </row>
    <row r="58" spans="1:52" ht="89.25">
      <c r="B58" s="159" t="s">
        <v>62</v>
      </c>
      <c r="C58" s="159"/>
      <c r="D58" s="159"/>
      <c r="E58" s="159"/>
      <c r="F58" s="159"/>
      <c r="G58" s="159"/>
      <c r="H58" s="159"/>
      <c r="I58" s="159"/>
      <c r="J58" s="159"/>
      <c r="AZ58" s="93" t="str">
        <f>B58</f>
        <v>Zhotovitel je povinen provést na svůj náklad veškeré práce a dodávky, které jsou v projektové dokumentaci obsaženy, bez ohledu na to, zda jsou obsaženy v textové anebo ve výkresové části, jakož i práce, které v dokumentaci sice obsaženy nejsou, ale které jsou nezbytné pro provedení díla a jeho řádné fungování. Je v zájmu zhotovitele jako odborné firmy se řádně seznámit s projektovou dokumentací a v případě zjištění absence technologie nebo její části, která je bezpodmínečně nutná k realizaci a správnému provozu zařízení, tuto technologii či její část zapracovat jak v cenové kalkulaci, tak při realizaci. Zároveň zhotovitel o této skutečnosti informuje neprodleně investora a projektanta technologie.</v>
      </c>
    </row>
    <row r="59" spans="1:52">
      <c r="A59" t="s">
        <v>60</v>
      </c>
      <c r="B59" t="s">
        <v>66</v>
      </c>
    </row>
    <row r="60" spans="1:52">
      <c r="A60" t="s">
        <v>58</v>
      </c>
      <c r="B60" t="s">
        <v>67</v>
      </c>
    </row>
    <row r="61" spans="1:52">
      <c r="A61" t="s">
        <v>60</v>
      </c>
      <c r="B61" t="s">
        <v>68</v>
      </c>
    </row>
    <row r="62" spans="1:52" ht="89.25">
      <c r="B62" s="159" t="s">
        <v>62</v>
      </c>
      <c r="C62" s="159"/>
      <c r="D62" s="159"/>
      <c r="E62" s="159"/>
      <c r="F62" s="159"/>
      <c r="G62" s="159"/>
      <c r="H62" s="159"/>
      <c r="I62" s="159"/>
      <c r="J62" s="159"/>
      <c r="AZ62" s="93" t="str">
        <f>B62</f>
        <v>Zhotovitel je povinen provést na svůj náklad veškeré práce a dodávky, které jsou v projektové dokumentaci obsaženy, bez ohledu na to, zda jsou obsaženy v textové anebo ve výkresové části, jakož i práce, které v dokumentaci sice obsaženy nejsou, ale které jsou nezbytné pro provedení díla a jeho řádné fungování. Je v zájmu zhotovitele jako odborné firmy se řádně seznámit s projektovou dokumentací a v případě zjištění absence technologie nebo její části, která je bezpodmínečně nutná k realizaci a správnému provozu zařízení, tuto technologii či její část zapracovat jak v cenové kalkulaci, tak při realizaci. Zároveň zhotovitel o této skutečnosti informuje neprodleně investora a projektanta technologie.</v>
      </c>
    </row>
    <row r="65" spans="1:10" ht="15.75">
      <c r="B65" s="94" t="s">
        <v>69</v>
      </c>
    </row>
    <row r="67" spans="1:10" ht="25.5" customHeight="1">
      <c r="A67" s="96"/>
      <c r="B67" s="241" t="s">
        <v>38</v>
      </c>
      <c r="C67" s="241" t="s">
        <v>39</v>
      </c>
      <c r="D67" s="242"/>
      <c r="E67" s="242"/>
      <c r="F67" s="243" t="s">
        <v>70</v>
      </c>
      <c r="G67" s="243"/>
      <c r="H67" s="243"/>
      <c r="I67" s="243" t="s">
        <v>14</v>
      </c>
      <c r="J67" s="243" t="s">
        <v>24</v>
      </c>
    </row>
    <row r="68" spans="1:10" ht="36.75" customHeight="1">
      <c r="A68" s="97"/>
      <c r="B68" s="244" t="s">
        <v>71</v>
      </c>
      <c r="C68" s="245" t="s">
        <v>72</v>
      </c>
      <c r="D68" s="246"/>
      <c r="E68" s="246"/>
      <c r="F68" s="247" t="s">
        <v>15</v>
      </c>
      <c r="G68" s="248"/>
      <c r="H68" s="248"/>
      <c r="I68" s="248">
        <f>'SO I1 I1 P1'!G8+'SO I2 I2 P1'!G8</f>
        <v>0</v>
      </c>
      <c r="J68" s="249" t="str">
        <f>IF(I160=0,"",I68/I160*100)</f>
        <v/>
      </c>
    </row>
    <row r="69" spans="1:10" ht="36.75" customHeight="1">
      <c r="A69" s="97"/>
      <c r="B69" s="244" t="s">
        <v>73</v>
      </c>
      <c r="C69" s="245" t="s">
        <v>74</v>
      </c>
      <c r="D69" s="246"/>
      <c r="E69" s="246"/>
      <c r="F69" s="247" t="s">
        <v>15</v>
      </c>
      <c r="G69" s="248"/>
      <c r="H69" s="248"/>
      <c r="I69" s="248">
        <f>'SO I1 I1 P1'!G127+'SO I2 I2 P1'!G98</f>
        <v>0</v>
      </c>
      <c r="J69" s="249" t="str">
        <f>IF(I160=0,"",I69/I160*100)</f>
        <v/>
      </c>
    </row>
    <row r="70" spans="1:10" ht="36.75" customHeight="1">
      <c r="A70" s="97"/>
      <c r="B70" s="244" t="s">
        <v>75</v>
      </c>
      <c r="C70" s="245" t="s">
        <v>76</v>
      </c>
      <c r="D70" s="246"/>
      <c r="E70" s="246"/>
      <c r="F70" s="247" t="s">
        <v>15</v>
      </c>
      <c r="G70" s="248"/>
      <c r="H70" s="248"/>
      <c r="I70" s="248">
        <f>'SO I1 I1 P1'!G218+'SO I2 I2 P1'!G206</f>
        <v>0</v>
      </c>
      <c r="J70" s="249" t="str">
        <f>IF(I160=0,"",I70/I160*100)</f>
        <v/>
      </c>
    </row>
    <row r="71" spans="1:10" ht="36.75" customHeight="1">
      <c r="A71" s="97"/>
      <c r="B71" s="244" t="s">
        <v>77</v>
      </c>
      <c r="C71" s="245" t="s">
        <v>78</v>
      </c>
      <c r="D71" s="246"/>
      <c r="E71" s="246"/>
      <c r="F71" s="247" t="s">
        <v>15</v>
      </c>
      <c r="G71" s="248"/>
      <c r="H71" s="248"/>
      <c r="I71" s="248">
        <f>'SO I1 I1 P1'!G340+'SO I2 I2 P1'!G323</f>
        <v>0</v>
      </c>
      <c r="J71" s="249" t="str">
        <f>IF(I160=0,"",I71/I160*100)</f>
        <v/>
      </c>
    </row>
    <row r="72" spans="1:10" ht="36.75" customHeight="1">
      <c r="A72" s="97"/>
      <c r="B72" s="244" t="s">
        <v>79</v>
      </c>
      <c r="C72" s="245" t="s">
        <v>80</v>
      </c>
      <c r="D72" s="246"/>
      <c r="E72" s="246"/>
      <c r="F72" s="247" t="s">
        <v>15</v>
      </c>
      <c r="G72" s="248"/>
      <c r="H72" s="248"/>
      <c r="I72" s="248">
        <f>'SO I1 I1 P1'!G444+'SO I2 I2 P1'!G349</f>
        <v>0</v>
      </c>
      <c r="J72" s="249" t="str">
        <f>IF(I160=0,"",I72/I160*100)</f>
        <v/>
      </c>
    </row>
    <row r="73" spans="1:10" ht="36.75" customHeight="1">
      <c r="A73" s="97"/>
      <c r="B73" s="244" t="s">
        <v>81</v>
      </c>
      <c r="C73" s="245" t="s">
        <v>82</v>
      </c>
      <c r="D73" s="246"/>
      <c r="E73" s="246"/>
      <c r="F73" s="247" t="s">
        <v>15</v>
      </c>
      <c r="G73" s="248"/>
      <c r="H73" s="248"/>
      <c r="I73" s="248">
        <f>'SO I1 I1 Pol'!G8+'SO I2 I2 Pol'!G8</f>
        <v>0</v>
      </c>
      <c r="J73" s="249" t="str">
        <f>IF(I160=0,"",I73/I160*100)</f>
        <v/>
      </c>
    </row>
    <row r="74" spans="1:10" ht="36.75" customHeight="1">
      <c r="A74" s="97"/>
      <c r="B74" s="244" t="s">
        <v>83</v>
      </c>
      <c r="C74" s="245" t="s">
        <v>84</v>
      </c>
      <c r="D74" s="246"/>
      <c r="E74" s="246"/>
      <c r="F74" s="247" t="s">
        <v>15</v>
      </c>
      <c r="G74" s="248"/>
      <c r="H74" s="248"/>
      <c r="I74" s="248">
        <f>'SO I1 I1 Pol'!G23+'SO I2 I2 Pol'!G21</f>
        <v>0</v>
      </c>
      <c r="J74" s="249" t="str">
        <f>IF(I160=0,"",I74/I160*100)</f>
        <v/>
      </c>
    </row>
    <row r="75" spans="1:10" ht="36.75" customHeight="1">
      <c r="A75" s="97"/>
      <c r="B75" s="244" t="s">
        <v>85</v>
      </c>
      <c r="C75" s="245" t="s">
        <v>86</v>
      </c>
      <c r="D75" s="246"/>
      <c r="E75" s="246"/>
      <c r="F75" s="247" t="s">
        <v>15</v>
      </c>
      <c r="G75" s="248"/>
      <c r="H75" s="248"/>
      <c r="I75" s="248">
        <f>'SO I1 I1 Pol'!G38+'SO I2 I2 Pol'!G34</f>
        <v>0</v>
      </c>
      <c r="J75" s="249" t="str">
        <f>IF(I160=0,"",I75/I160*100)</f>
        <v/>
      </c>
    </row>
    <row r="76" spans="1:10" ht="36.75" customHeight="1">
      <c r="A76" s="97"/>
      <c r="B76" s="244" t="s">
        <v>87</v>
      </c>
      <c r="C76" s="245" t="s">
        <v>88</v>
      </c>
      <c r="D76" s="246"/>
      <c r="E76" s="246"/>
      <c r="F76" s="247" t="s">
        <v>15</v>
      </c>
      <c r="G76" s="248"/>
      <c r="H76" s="248"/>
      <c r="I76" s="248">
        <f>'SO I1 I1 Pol'!G53+'SO I2 I2 Pol'!G47</f>
        <v>0</v>
      </c>
      <c r="J76" s="249" t="str">
        <f>IF(I160=0,"",I76/I160*100)</f>
        <v/>
      </c>
    </row>
    <row r="77" spans="1:10" ht="36.75" customHeight="1">
      <c r="A77" s="97"/>
      <c r="B77" s="244" t="s">
        <v>89</v>
      </c>
      <c r="C77" s="245" t="s">
        <v>90</v>
      </c>
      <c r="D77" s="246"/>
      <c r="E77" s="246"/>
      <c r="F77" s="247" t="s">
        <v>15</v>
      </c>
      <c r="G77" s="248"/>
      <c r="H77" s="248"/>
      <c r="I77" s="248">
        <f>'SO I1 I1 Pol'!G68+'SO I2 I2 Pol'!G56</f>
        <v>0</v>
      </c>
      <c r="J77" s="249" t="str">
        <f>IF(I160=0,"",I77/I160*100)</f>
        <v/>
      </c>
    </row>
    <row r="78" spans="1:10" ht="36.75" customHeight="1">
      <c r="A78" s="97"/>
      <c r="B78" s="244" t="s">
        <v>91</v>
      </c>
      <c r="C78" s="245" t="s">
        <v>92</v>
      </c>
      <c r="D78" s="246"/>
      <c r="E78" s="246"/>
      <c r="F78" s="247" t="s">
        <v>15</v>
      </c>
      <c r="G78" s="248"/>
      <c r="H78" s="248"/>
      <c r="I78" s="248">
        <f>'SO I1 I1 P1'!G474+'SO I2 I2 P1'!G360</f>
        <v>0</v>
      </c>
      <c r="J78" s="249" t="str">
        <f>IF(I160=0,"",I78/I160*100)</f>
        <v/>
      </c>
    </row>
    <row r="79" spans="1:10" ht="36.75" customHeight="1">
      <c r="A79" s="97"/>
      <c r="B79" s="244" t="s">
        <v>93</v>
      </c>
      <c r="C79" s="245" t="s">
        <v>94</v>
      </c>
      <c r="D79" s="246"/>
      <c r="E79" s="246"/>
      <c r="F79" s="247" t="s">
        <v>15</v>
      </c>
      <c r="G79" s="248"/>
      <c r="H79" s="248"/>
      <c r="I79" s="248">
        <f>'SO I1 I1 P1'!G636+'SO I2 I2 P1'!G523</f>
        <v>0</v>
      </c>
      <c r="J79" s="249" t="str">
        <f>IF(I160=0,"",I79/I160*100)</f>
        <v/>
      </c>
    </row>
    <row r="80" spans="1:10" ht="36.75" customHeight="1">
      <c r="A80" s="97"/>
      <c r="B80" s="244" t="s">
        <v>95</v>
      </c>
      <c r="C80" s="245" t="s">
        <v>96</v>
      </c>
      <c r="D80" s="246"/>
      <c r="E80" s="246"/>
      <c r="F80" s="247" t="s">
        <v>15</v>
      </c>
      <c r="G80" s="248"/>
      <c r="H80" s="248"/>
      <c r="I80" s="248">
        <f>'SO I1 I1 P1'!G775+'SO I2 I2 P1'!G743</f>
        <v>0</v>
      </c>
      <c r="J80" s="249" t="str">
        <f>IF(I160=0,"",I80/I160*100)</f>
        <v/>
      </c>
    </row>
    <row r="81" spans="1:10" ht="36.75" customHeight="1">
      <c r="A81" s="97"/>
      <c r="B81" s="244" t="s">
        <v>97</v>
      </c>
      <c r="C81" s="245" t="s">
        <v>98</v>
      </c>
      <c r="D81" s="246"/>
      <c r="E81" s="246"/>
      <c r="F81" s="247" t="s">
        <v>15</v>
      </c>
      <c r="G81" s="248"/>
      <c r="H81" s="248"/>
      <c r="I81" s="248">
        <f>'SO I1 I1 P1'!G962+'SO I2 I2 P1'!G998</f>
        <v>0</v>
      </c>
      <c r="J81" s="249" t="str">
        <f>IF(I160=0,"",I81/I160*100)</f>
        <v/>
      </c>
    </row>
    <row r="82" spans="1:10" ht="36.75" customHeight="1">
      <c r="A82" s="97"/>
      <c r="B82" s="244" t="s">
        <v>99</v>
      </c>
      <c r="C82" s="245" t="s">
        <v>100</v>
      </c>
      <c r="D82" s="246"/>
      <c r="E82" s="246"/>
      <c r="F82" s="247" t="s">
        <v>15</v>
      </c>
      <c r="G82" s="248"/>
      <c r="H82" s="248"/>
      <c r="I82" s="248">
        <f>'SO I1 I1 P1'!G1139+'SO I2 I2 P1'!G1028</f>
        <v>0</v>
      </c>
      <c r="J82" s="249" t="str">
        <f>IF(I160=0,"",I82/I160*100)</f>
        <v/>
      </c>
    </row>
    <row r="83" spans="1:10" ht="36.75" customHeight="1">
      <c r="A83" s="97"/>
      <c r="B83" s="244" t="s">
        <v>101</v>
      </c>
      <c r="C83" s="245" t="s">
        <v>102</v>
      </c>
      <c r="D83" s="246"/>
      <c r="E83" s="246"/>
      <c r="F83" s="247" t="s">
        <v>16</v>
      </c>
      <c r="G83" s="248"/>
      <c r="H83" s="248"/>
      <c r="I83" s="248">
        <f>'SO I1 I1 P1'!G1172+'SO I2 I2 P1'!G1048</f>
        <v>0</v>
      </c>
      <c r="J83" s="249" t="str">
        <f>IF(I160=0,"",I83/I160*100)</f>
        <v/>
      </c>
    </row>
    <row r="84" spans="1:10" ht="36.75" customHeight="1">
      <c r="A84" s="97"/>
      <c r="B84" s="244" t="s">
        <v>103</v>
      </c>
      <c r="C84" s="245" t="s">
        <v>104</v>
      </c>
      <c r="D84" s="246"/>
      <c r="E84" s="246"/>
      <c r="F84" s="247" t="s">
        <v>16</v>
      </c>
      <c r="G84" s="248"/>
      <c r="H84" s="248"/>
      <c r="I84" s="248">
        <f>'SO I1 I1 P1'!G1179+'SO I2 I2 P1'!G1055</f>
        <v>0</v>
      </c>
      <c r="J84" s="249" t="str">
        <f>IF(I160=0,"",I84/I160*100)</f>
        <v/>
      </c>
    </row>
    <row r="85" spans="1:10" ht="36.75" customHeight="1">
      <c r="A85" s="97"/>
      <c r="B85" s="244" t="s">
        <v>105</v>
      </c>
      <c r="C85" s="245" t="s">
        <v>106</v>
      </c>
      <c r="D85" s="246"/>
      <c r="E85" s="246"/>
      <c r="F85" s="247" t="s">
        <v>16</v>
      </c>
      <c r="G85" s="248"/>
      <c r="H85" s="248"/>
      <c r="I85" s="248">
        <f>'SO I1 I1 P1'!G1186+'SO I2 I2 P1'!G1063</f>
        <v>0</v>
      </c>
      <c r="J85" s="249" t="str">
        <f>IF(I160=0,"",I85/I160*100)</f>
        <v/>
      </c>
    </row>
    <row r="86" spans="1:10" ht="36.75" customHeight="1">
      <c r="A86" s="97"/>
      <c r="B86" s="244" t="s">
        <v>107</v>
      </c>
      <c r="C86" s="245" t="s">
        <v>108</v>
      </c>
      <c r="D86" s="246"/>
      <c r="E86" s="246"/>
      <c r="F86" s="247" t="s">
        <v>16</v>
      </c>
      <c r="G86" s="248"/>
      <c r="H86" s="248"/>
      <c r="I86" s="248">
        <f>'SO I1 I1 P1'!G1194+'SO I2 I2 P1'!G1072</f>
        <v>0</v>
      </c>
      <c r="J86" s="249" t="str">
        <f>IF(I160=0,"",I86/I160*100)</f>
        <v/>
      </c>
    </row>
    <row r="87" spans="1:10" ht="36.75" customHeight="1">
      <c r="A87" s="97"/>
      <c r="B87" s="244" t="s">
        <v>109</v>
      </c>
      <c r="C87" s="245" t="s">
        <v>110</v>
      </c>
      <c r="D87" s="246"/>
      <c r="E87" s="246"/>
      <c r="F87" s="247" t="s">
        <v>16</v>
      </c>
      <c r="G87" s="248"/>
      <c r="H87" s="248"/>
      <c r="I87" s="248">
        <f>'SO I1 I1 P1'!G1202+'SO I2 I2 P1'!G1079</f>
        <v>0</v>
      </c>
      <c r="J87" s="249" t="str">
        <f>IF(I160=0,"",I87/I160*100)</f>
        <v/>
      </c>
    </row>
    <row r="88" spans="1:10" ht="36.75" customHeight="1">
      <c r="A88" s="97"/>
      <c r="B88" s="244" t="s">
        <v>111</v>
      </c>
      <c r="C88" s="245" t="s">
        <v>112</v>
      </c>
      <c r="D88" s="246"/>
      <c r="E88" s="246"/>
      <c r="F88" s="247" t="s">
        <v>16</v>
      </c>
      <c r="G88" s="248"/>
      <c r="H88" s="248"/>
      <c r="I88" s="248">
        <f>'SO I1 I1 Pol'!G78+'SO I2 I2 Pol'!G64</f>
        <v>0</v>
      </c>
      <c r="J88" s="249" t="str">
        <f>IF(I160=0,"",I88/I160*100)</f>
        <v/>
      </c>
    </row>
    <row r="89" spans="1:10" ht="36.75" customHeight="1">
      <c r="A89" s="97"/>
      <c r="B89" s="244" t="s">
        <v>113</v>
      </c>
      <c r="C89" s="245" t="s">
        <v>114</v>
      </c>
      <c r="D89" s="246"/>
      <c r="E89" s="246"/>
      <c r="F89" s="247" t="s">
        <v>16</v>
      </c>
      <c r="G89" s="248"/>
      <c r="H89" s="248"/>
      <c r="I89" s="248">
        <f>'SO I1 I1 Pol'!G162+'SO I2 I2 Pol'!G108</f>
        <v>0</v>
      </c>
      <c r="J89" s="249" t="str">
        <f>IF(I160=0,"",I89/I160*100)</f>
        <v/>
      </c>
    </row>
    <row r="90" spans="1:10" ht="36.75" customHeight="1">
      <c r="A90" s="97"/>
      <c r="B90" s="244" t="s">
        <v>115</v>
      </c>
      <c r="C90" s="245" t="s">
        <v>116</v>
      </c>
      <c r="D90" s="246"/>
      <c r="E90" s="246"/>
      <c r="F90" s="247" t="s">
        <v>16</v>
      </c>
      <c r="G90" s="248"/>
      <c r="H90" s="248"/>
      <c r="I90" s="248">
        <f>'SO I1 I1 Pol'!G169+'SO I2 I2 Pol'!G115</f>
        <v>0</v>
      </c>
      <c r="J90" s="249" t="str">
        <f>IF(I160=0,"",I90/I160*100)</f>
        <v/>
      </c>
    </row>
    <row r="91" spans="1:10" ht="36.75" customHeight="1">
      <c r="A91" s="97"/>
      <c r="B91" s="244" t="s">
        <v>117</v>
      </c>
      <c r="C91" s="245" t="s">
        <v>118</v>
      </c>
      <c r="D91" s="246"/>
      <c r="E91" s="246"/>
      <c r="F91" s="247" t="s">
        <v>16</v>
      </c>
      <c r="G91" s="248"/>
      <c r="H91" s="248"/>
      <c r="I91" s="248">
        <f>'SO I1 I1 Pol'!G262+'SO I2 I2 Pol'!G158</f>
        <v>0</v>
      </c>
      <c r="J91" s="249" t="str">
        <f>IF(I160=0,"",I91/I160*100)</f>
        <v/>
      </c>
    </row>
    <row r="92" spans="1:10" ht="36.75" customHeight="1">
      <c r="A92" s="97"/>
      <c r="B92" s="244" t="s">
        <v>119</v>
      </c>
      <c r="C92" s="245" t="s">
        <v>120</v>
      </c>
      <c r="D92" s="246"/>
      <c r="E92" s="246"/>
      <c r="F92" s="247" t="s">
        <v>16</v>
      </c>
      <c r="G92" s="248"/>
      <c r="H92" s="248"/>
      <c r="I92" s="248">
        <f>'SO I1 I1 Pol'!G269+'SO I2 I2 Pol'!G165</f>
        <v>0</v>
      </c>
      <c r="J92" s="249" t="str">
        <f>IF(I160=0,"",I92/I160*100)</f>
        <v/>
      </c>
    </row>
    <row r="93" spans="1:10" ht="36.75" customHeight="1">
      <c r="A93" s="97"/>
      <c r="B93" s="244" t="s">
        <v>121</v>
      </c>
      <c r="C93" s="245" t="s">
        <v>122</v>
      </c>
      <c r="D93" s="246"/>
      <c r="E93" s="246"/>
      <c r="F93" s="247" t="s">
        <v>16</v>
      </c>
      <c r="G93" s="248"/>
      <c r="H93" s="248"/>
      <c r="I93" s="248">
        <f>'SO I1 I1 Pol'!G355+'SO I2 I2 Pol'!G207</f>
        <v>0</v>
      </c>
      <c r="J93" s="249" t="str">
        <f>IF(I160=0,"",I93/I160*100)</f>
        <v/>
      </c>
    </row>
    <row r="94" spans="1:10" ht="36.75" customHeight="1">
      <c r="A94" s="97"/>
      <c r="B94" s="244" t="s">
        <v>123</v>
      </c>
      <c r="C94" s="245" t="s">
        <v>124</v>
      </c>
      <c r="D94" s="246"/>
      <c r="E94" s="246"/>
      <c r="F94" s="247" t="s">
        <v>16</v>
      </c>
      <c r="G94" s="248"/>
      <c r="H94" s="248"/>
      <c r="I94" s="248">
        <f>'SO I1 I1 Pol'!G362+'SO I2 I2 Pol'!G214</f>
        <v>0</v>
      </c>
      <c r="J94" s="249" t="str">
        <f>IF(I160=0,"",I94/I160*100)</f>
        <v/>
      </c>
    </row>
    <row r="95" spans="1:10" ht="36.75" customHeight="1">
      <c r="A95" s="97"/>
      <c r="B95" s="244" t="s">
        <v>125</v>
      </c>
      <c r="C95" s="245" t="s">
        <v>126</v>
      </c>
      <c r="D95" s="246"/>
      <c r="E95" s="246"/>
      <c r="F95" s="247" t="s">
        <v>16</v>
      </c>
      <c r="G95" s="248"/>
      <c r="H95" s="248"/>
      <c r="I95" s="248">
        <f>'SO I1 I1 Pol'!G449+'SO I2 I2 Pol'!G240</f>
        <v>0</v>
      </c>
      <c r="J95" s="249" t="str">
        <f>IF(I160=0,"",I95/I160*100)</f>
        <v/>
      </c>
    </row>
    <row r="96" spans="1:10" ht="36.75" customHeight="1">
      <c r="A96" s="97"/>
      <c r="B96" s="244" t="s">
        <v>127</v>
      </c>
      <c r="C96" s="245" t="s">
        <v>128</v>
      </c>
      <c r="D96" s="246"/>
      <c r="E96" s="246"/>
      <c r="F96" s="247" t="s">
        <v>16</v>
      </c>
      <c r="G96" s="248"/>
      <c r="H96" s="248"/>
      <c r="I96" s="248">
        <f>'SO I1 I1 Pol'!G456+'SO I2 I2 Pol'!G247</f>
        <v>0</v>
      </c>
      <c r="J96" s="249" t="str">
        <f>IF(I160=0,"",I96/I160*100)</f>
        <v/>
      </c>
    </row>
    <row r="97" spans="1:10" ht="36.75" customHeight="1">
      <c r="A97" s="97"/>
      <c r="B97" s="244" t="s">
        <v>129</v>
      </c>
      <c r="C97" s="245" t="s">
        <v>130</v>
      </c>
      <c r="D97" s="246"/>
      <c r="E97" s="246"/>
      <c r="F97" s="247" t="s">
        <v>16</v>
      </c>
      <c r="G97" s="248"/>
      <c r="H97" s="248"/>
      <c r="I97" s="248">
        <f>'SO I1 I1 Pol'!G477+'SO I2 I2 Pol'!G256</f>
        <v>0</v>
      </c>
      <c r="J97" s="249" t="str">
        <f>IF(I160=0,"",I97/I160*100)</f>
        <v/>
      </c>
    </row>
    <row r="98" spans="1:10" ht="36.75" customHeight="1">
      <c r="A98" s="97"/>
      <c r="B98" s="244" t="s">
        <v>131</v>
      </c>
      <c r="C98" s="245" t="s">
        <v>132</v>
      </c>
      <c r="D98" s="246"/>
      <c r="E98" s="246"/>
      <c r="F98" s="247" t="s">
        <v>16</v>
      </c>
      <c r="G98" s="248"/>
      <c r="H98" s="248"/>
      <c r="I98" s="248">
        <f>'SO I1 I1 Pol'!G593+'SO I2 I2 Pol'!G317</f>
        <v>0</v>
      </c>
      <c r="J98" s="249" t="str">
        <f>IF(I160=0,"",I98/I160*100)</f>
        <v/>
      </c>
    </row>
    <row r="99" spans="1:10" ht="36.75" customHeight="1">
      <c r="A99" s="97"/>
      <c r="B99" s="244" t="s">
        <v>133</v>
      </c>
      <c r="C99" s="245" t="s">
        <v>134</v>
      </c>
      <c r="D99" s="246"/>
      <c r="E99" s="246"/>
      <c r="F99" s="247" t="s">
        <v>16</v>
      </c>
      <c r="G99" s="248"/>
      <c r="H99" s="248"/>
      <c r="I99" s="248">
        <f>'SO I1 I1 Pol'!G721+'SO I2 I2 Pol'!G370</f>
        <v>0</v>
      </c>
      <c r="J99" s="249" t="str">
        <f>IF(I160=0,"",I99/I160*100)</f>
        <v/>
      </c>
    </row>
    <row r="100" spans="1:10" ht="36.75" customHeight="1">
      <c r="A100" s="97"/>
      <c r="B100" s="244" t="s">
        <v>135</v>
      </c>
      <c r="C100" s="245" t="s">
        <v>136</v>
      </c>
      <c r="D100" s="246"/>
      <c r="E100" s="246"/>
      <c r="F100" s="247" t="s">
        <v>16</v>
      </c>
      <c r="G100" s="248"/>
      <c r="H100" s="248"/>
      <c r="I100" s="248">
        <f>'SO I1 I1 Pol'!G843+'SO I2 I2 Pol'!G425</f>
        <v>0</v>
      </c>
      <c r="J100" s="249" t="str">
        <f>IF(I160=0,"",I100/I160*100)</f>
        <v/>
      </c>
    </row>
    <row r="101" spans="1:10" ht="36.75" customHeight="1">
      <c r="A101" s="97"/>
      <c r="B101" s="244" t="s">
        <v>137</v>
      </c>
      <c r="C101" s="245" t="s">
        <v>138</v>
      </c>
      <c r="D101" s="246"/>
      <c r="E101" s="246"/>
      <c r="F101" s="247" t="s">
        <v>16</v>
      </c>
      <c r="G101" s="248"/>
      <c r="H101" s="248"/>
      <c r="I101" s="248">
        <f>'SO I1 I1 Pol'!G965+'SO I2 I2 Pol'!G469</f>
        <v>0</v>
      </c>
      <c r="J101" s="249" t="str">
        <f>IF(I160=0,"",I101/I160*100)</f>
        <v/>
      </c>
    </row>
    <row r="102" spans="1:10" ht="36.75" customHeight="1">
      <c r="A102" s="97"/>
      <c r="B102" s="244" t="s">
        <v>139</v>
      </c>
      <c r="C102" s="245" t="s">
        <v>140</v>
      </c>
      <c r="D102" s="246"/>
      <c r="E102" s="246"/>
      <c r="F102" s="247" t="s">
        <v>16</v>
      </c>
      <c r="G102" s="248"/>
      <c r="H102" s="248"/>
      <c r="I102" s="248">
        <f>'SO I1 I1 Pol'!G1013+'SO I2 I2 Pol'!G486</f>
        <v>0</v>
      </c>
      <c r="J102" s="249" t="str">
        <f>IF(I160=0,"",I102/I160*100)</f>
        <v/>
      </c>
    </row>
    <row r="103" spans="1:10" ht="36.75" customHeight="1">
      <c r="A103" s="97"/>
      <c r="B103" s="244" t="s">
        <v>141</v>
      </c>
      <c r="C103" s="245" t="s">
        <v>142</v>
      </c>
      <c r="D103" s="246"/>
      <c r="E103" s="246"/>
      <c r="F103" s="247" t="s">
        <v>16</v>
      </c>
      <c r="G103" s="248"/>
      <c r="H103" s="248"/>
      <c r="I103" s="248">
        <f>'SO I1 I1 Pol'!G1043+'SO I2 I2 Pol'!G502</f>
        <v>0</v>
      </c>
      <c r="J103" s="249" t="str">
        <f>IF(I160=0,"",I103/I160*100)</f>
        <v/>
      </c>
    </row>
    <row r="104" spans="1:10" ht="36.75" customHeight="1">
      <c r="A104" s="97"/>
      <c r="B104" s="244" t="s">
        <v>143</v>
      </c>
      <c r="C104" s="245" t="s">
        <v>144</v>
      </c>
      <c r="D104" s="246"/>
      <c r="E104" s="246"/>
      <c r="F104" s="247" t="s">
        <v>16</v>
      </c>
      <c r="G104" s="248"/>
      <c r="H104" s="248"/>
      <c r="I104" s="248">
        <f>'SO I1 I1 Pol'!G1068+'SO I2 I2 Pol'!G518</f>
        <v>0</v>
      </c>
      <c r="J104" s="249" t="str">
        <f>IF(I160=0,"",I104/I160*100)</f>
        <v/>
      </c>
    </row>
    <row r="105" spans="1:10" ht="36.75" customHeight="1">
      <c r="A105" s="97"/>
      <c r="B105" s="244" t="s">
        <v>145</v>
      </c>
      <c r="C105" s="245" t="s">
        <v>146</v>
      </c>
      <c r="D105" s="246"/>
      <c r="E105" s="246"/>
      <c r="F105" s="247" t="s">
        <v>16</v>
      </c>
      <c r="G105" s="248"/>
      <c r="H105" s="248"/>
      <c r="I105" s="248">
        <f>'SO I1 I1 Pol'!G1098+'SO I2 I2 Pol'!G537</f>
        <v>0</v>
      </c>
      <c r="J105" s="249" t="str">
        <f>IF(I160=0,"",I105/I160*100)</f>
        <v/>
      </c>
    </row>
    <row r="106" spans="1:10" ht="36.75" customHeight="1">
      <c r="A106" s="97"/>
      <c r="B106" s="244" t="s">
        <v>147</v>
      </c>
      <c r="C106" s="245" t="s">
        <v>148</v>
      </c>
      <c r="D106" s="246"/>
      <c r="E106" s="246"/>
      <c r="F106" s="247" t="s">
        <v>16</v>
      </c>
      <c r="G106" s="248"/>
      <c r="H106" s="248"/>
      <c r="I106" s="248">
        <f>'SO I1 I1 Pol'!G1128+'SO I2 I2 Pol'!G550</f>
        <v>0</v>
      </c>
      <c r="J106" s="249" t="str">
        <f>IF(I160=0,"",I106/I160*100)</f>
        <v/>
      </c>
    </row>
    <row r="107" spans="1:10" ht="36.75" customHeight="1">
      <c r="A107" s="97"/>
      <c r="B107" s="244" t="s">
        <v>149</v>
      </c>
      <c r="C107" s="245" t="s">
        <v>150</v>
      </c>
      <c r="D107" s="246"/>
      <c r="E107" s="246"/>
      <c r="F107" s="247" t="s">
        <v>16</v>
      </c>
      <c r="G107" s="248"/>
      <c r="H107" s="248"/>
      <c r="I107" s="248">
        <f>'SO I1 I1 Pol'!G1147+'SO I2 I2 Pol'!G563</f>
        <v>0</v>
      </c>
      <c r="J107" s="249" t="str">
        <f>IF(I160=0,"",I107/I160*100)</f>
        <v/>
      </c>
    </row>
    <row r="108" spans="1:10" ht="36.75" customHeight="1">
      <c r="A108" s="97"/>
      <c r="B108" s="244" t="s">
        <v>151</v>
      </c>
      <c r="C108" s="245" t="s">
        <v>152</v>
      </c>
      <c r="D108" s="246"/>
      <c r="E108" s="246"/>
      <c r="F108" s="247" t="s">
        <v>16</v>
      </c>
      <c r="G108" s="248"/>
      <c r="H108" s="248"/>
      <c r="I108" s="248">
        <f>'SO I1 I1 Pol'!G1245+'SO I2 I2 Pol'!G615</f>
        <v>0</v>
      </c>
      <c r="J108" s="249" t="str">
        <f>IF(I160=0,"",I108/I160*100)</f>
        <v/>
      </c>
    </row>
    <row r="109" spans="1:10" ht="36.75" customHeight="1">
      <c r="A109" s="97"/>
      <c r="B109" s="244" t="s">
        <v>153</v>
      </c>
      <c r="C109" s="245" t="s">
        <v>154</v>
      </c>
      <c r="D109" s="246"/>
      <c r="E109" s="246"/>
      <c r="F109" s="247" t="s">
        <v>16</v>
      </c>
      <c r="G109" s="248"/>
      <c r="H109" s="248"/>
      <c r="I109" s="248">
        <f>'SO I1 I1 Pol'!G1372+'SO I2 I2 Pol'!G675</f>
        <v>0</v>
      </c>
      <c r="J109" s="249" t="str">
        <f>IF(I160=0,"",I109/I160*100)</f>
        <v/>
      </c>
    </row>
    <row r="110" spans="1:10" ht="36.75" customHeight="1">
      <c r="A110" s="97"/>
      <c r="B110" s="244" t="s">
        <v>155</v>
      </c>
      <c r="C110" s="245" t="s">
        <v>156</v>
      </c>
      <c r="D110" s="246"/>
      <c r="E110" s="246"/>
      <c r="F110" s="247" t="s">
        <v>16</v>
      </c>
      <c r="G110" s="248"/>
      <c r="H110" s="248"/>
      <c r="I110" s="248">
        <f>'SO I1 I1 Pol'!G1497+'SO I2 I2 Pol'!G721</f>
        <v>0</v>
      </c>
      <c r="J110" s="249" t="str">
        <f>IF(I160=0,"",I110/I160*100)</f>
        <v/>
      </c>
    </row>
    <row r="111" spans="1:10" ht="36.75" customHeight="1">
      <c r="A111" s="97"/>
      <c r="B111" s="244" t="s">
        <v>157</v>
      </c>
      <c r="C111" s="245" t="s">
        <v>158</v>
      </c>
      <c r="D111" s="246"/>
      <c r="E111" s="246"/>
      <c r="F111" s="247" t="s">
        <v>16</v>
      </c>
      <c r="G111" s="248"/>
      <c r="H111" s="248"/>
      <c r="I111" s="248">
        <f>'SO I1 I1 Pol'!G1619+'SO I2 I2 Pol'!G734</f>
        <v>0</v>
      </c>
      <c r="J111" s="249" t="str">
        <f>IF(I160=0,"",I111/I160*100)</f>
        <v/>
      </c>
    </row>
    <row r="112" spans="1:10" ht="36.75" customHeight="1">
      <c r="A112" s="97"/>
      <c r="B112" s="244" t="s">
        <v>159</v>
      </c>
      <c r="C112" s="245" t="s">
        <v>160</v>
      </c>
      <c r="D112" s="246"/>
      <c r="E112" s="246"/>
      <c r="F112" s="247" t="s">
        <v>16</v>
      </c>
      <c r="G112" s="248"/>
      <c r="H112" s="248"/>
      <c r="I112" s="248">
        <f>'SO I1 I1 Pol'!G1633+'SO I2 I2 Pol'!G747</f>
        <v>0</v>
      </c>
      <c r="J112" s="249" t="str">
        <f>IF(I160=0,"",I112/I160*100)</f>
        <v/>
      </c>
    </row>
    <row r="113" spans="1:10" ht="36.75" customHeight="1">
      <c r="A113" s="97"/>
      <c r="B113" s="244" t="s">
        <v>161</v>
      </c>
      <c r="C113" s="245" t="s">
        <v>162</v>
      </c>
      <c r="D113" s="246"/>
      <c r="E113" s="246"/>
      <c r="F113" s="247" t="s">
        <v>16</v>
      </c>
      <c r="G113" s="248"/>
      <c r="H113" s="248"/>
      <c r="I113" s="248">
        <f>'SO I1 I1 Pol'!G1685+'SO I2 I2 Pol'!G783</f>
        <v>0</v>
      </c>
      <c r="J113" s="249" t="str">
        <f>IF(I160=0,"",I113/I160*100)</f>
        <v/>
      </c>
    </row>
    <row r="114" spans="1:10" ht="36.75" customHeight="1">
      <c r="A114" s="97"/>
      <c r="B114" s="244" t="s">
        <v>163</v>
      </c>
      <c r="C114" s="245" t="s">
        <v>164</v>
      </c>
      <c r="D114" s="246"/>
      <c r="E114" s="246"/>
      <c r="F114" s="247" t="s">
        <v>16</v>
      </c>
      <c r="G114" s="248"/>
      <c r="H114" s="248"/>
      <c r="I114" s="248">
        <f>'SO I1 I1 Pol'!G1747+'SO I2 I2 Pol'!G820</f>
        <v>0</v>
      </c>
      <c r="J114" s="249" t="str">
        <f>IF(I160=0,"",I114/I160*100)</f>
        <v/>
      </c>
    </row>
    <row r="115" spans="1:10" ht="36.75" customHeight="1">
      <c r="A115" s="97"/>
      <c r="B115" s="244" t="s">
        <v>165</v>
      </c>
      <c r="C115" s="245" t="s">
        <v>166</v>
      </c>
      <c r="D115" s="246"/>
      <c r="E115" s="246"/>
      <c r="F115" s="247" t="s">
        <v>16</v>
      </c>
      <c r="G115" s="248"/>
      <c r="H115" s="248"/>
      <c r="I115" s="248">
        <f>'SO I1 I1 Pol'!G1797+'SO I2 I2 Pol'!G849</f>
        <v>0</v>
      </c>
      <c r="J115" s="249" t="str">
        <f>IF(I160=0,"",I115/I160*100)</f>
        <v/>
      </c>
    </row>
    <row r="116" spans="1:10" ht="36.75" customHeight="1">
      <c r="A116" s="97"/>
      <c r="B116" s="244" t="s">
        <v>167</v>
      </c>
      <c r="C116" s="245" t="s">
        <v>168</v>
      </c>
      <c r="D116" s="246"/>
      <c r="E116" s="246"/>
      <c r="F116" s="247" t="s">
        <v>16</v>
      </c>
      <c r="G116" s="248"/>
      <c r="H116" s="248"/>
      <c r="I116" s="248">
        <f>'SO I1 I1 Pol'!G1864+'SO I2 I2 Pol'!G860</f>
        <v>0</v>
      </c>
      <c r="J116" s="249" t="str">
        <f>IF(I160=0,"",I116/I160*100)</f>
        <v/>
      </c>
    </row>
    <row r="117" spans="1:10" ht="36.75" customHeight="1">
      <c r="A117" s="97"/>
      <c r="B117" s="244" t="s">
        <v>169</v>
      </c>
      <c r="C117" s="245" t="s">
        <v>170</v>
      </c>
      <c r="D117" s="246"/>
      <c r="E117" s="246"/>
      <c r="F117" s="247" t="s">
        <v>16</v>
      </c>
      <c r="G117" s="248"/>
      <c r="H117" s="248"/>
      <c r="I117" s="248">
        <f>'SO I1 I1 Pol'!G1873+'SO I2 I2 Pol'!G869</f>
        <v>0</v>
      </c>
      <c r="J117" s="249" t="str">
        <f>IF(I160=0,"",I117/I160*100)</f>
        <v/>
      </c>
    </row>
    <row r="118" spans="1:10" ht="36.75" customHeight="1">
      <c r="A118" s="97"/>
      <c r="B118" s="244" t="s">
        <v>171</v>
      </c>
      <c r="C118" s="245" t="s">
        <v>172</v>
      </c>
      <c r="D118" s="246"/>
      <c r="E118" s="246"/>
      <c r="F118" s="247" t="s">
        <v>16</v>
      </c>
      <c r="G118" s="248"/>
      <c r="H118" s="248"/>
      <c r="I118" s="248">
        <f>'SO I1 I1 Pol'!G1911</f>
        <v>0</v>
      </c>
      <c r="J118" s="249" t="str">
        <f>IF(I160=0,"",I118/I160*100)</f>
        <v/>
      </c>
    </row>
    <row r="119" spans="1:10" ht="36.75" customHeight="1">
      <c r="A119" s="97"/>
      <c r="B119" s="244" t="s">
        <v>173</v>
      </c>
      <c r="C119" s="245" t="s">
        <v>174</v>
      </c>
      <c r="D119" s="246"/>
      <c r="E119" s="246"/>
      <c r="F119" s="247" t="s">
        <v>16</v>
      </c>
      <c r="G119" s="248"/>
      <c r="H119" s="248"/>
      <c r="I119" s="248">
        <f>'SO I1 I1 Pol'!G1935+'SO I2 I2 Pol'!G900</f>
        <v>0</v>
      </c>
      <c r="J119" s="249" t="str">
        <f>IF(I160=0,"",I119/I160*100)</f>
        <v/>
      </c>
    </row>
    <row r="120" spans="1:10" ht="36.75" customHeight="1">
      <c r="A120" s="97"/>
      <c r="B120" s="244" t="s">
        <v>175</v>
      </c>
      <c r="C120" s="245" t="s">
        <v>176</v>
      </c>
      <c r="D120" s="246"/>
      <c r="E120" s="246"/>
      <c r="F120" s="247" t="s">
        <v>16</v>
      </c>
      <c r="G120" s="248"/>
      <c r="H120" s="248"/>
      <c r="I120" s="248">
        <f>'SO I1 I1 Pol'!G1994+'SO I2 I2 Pol'!G940</f>
        <v>0</v>
      </c>
      <c r="J120" s="249" t="str">
        <f>IF(I160=0,"",I120/I160*100)</f>
        <v/>
      </c>
    </row>
    <row r="121" spans="1:10" ht="36.75" customHeight="1">
      <c r="A121" s="97"/>
      <c r="B121" s="244" t="s">
        <v>177</v>
      </c>
      <c r="C121" s="245" t="s">
        <v>178</v>
      </c>
      <c r="D121" s="246"/>
      <c r="E121" s="246"/>
      <c r="F121" s="247" t="s">
        <v>16</v>
      </c>
      <c r="G121" s="248"/>
      <c r="H121" s="248"/>
      <c r="I121" s="248">
        <f>'SO I1 I1 Pol'!G2053+'SO I2 I2 Pol'!G974</f>
        <v>0</v>
      </c>
      <c r="J121" s="249" t="str">
        <f>IF(I160=0,"",I121/I160*100)</f>
        <v/>
      </c>
    </row>
    <row r="122" spans="1:10" ht="36.75" customHeight="1">
      <c r="A122" s="97"/>
      <c r="B122" s="244" t="s">
        <v>179</v>
      </c>
      <c r="C122" s="245" t="s">
        <v>180</v>
      </c>
      <c r="D122" s="246"/>
      <c r="E122" s="246"/>
      <c r="F122" s="247" t="s">
        <v>16</v>
      </c>
      <c r="G122" s="248"/>
      <c r="H122" s="248"/>
      <c r="I122" s="248">
        <f>'SO I1 I1 Pol'!G2109+'SO I1 I1 Pol'!G2115+'SO I1 I1 Pol'!G2148+'SO I1 I1 Pol'!G2162+'SO I1 I1 Pol'!G2179+'SO I1 I1 Pol'!G2187+'SO I2 I2 Pol'!G1005+'SO I2 I2 Pol'!G1030</f>
        <v>0</v>
      </c>
      <c r="J122" s="249" t="str">
        <f>IF(I160=0,"",I122/I160*100)</f>
        <v/>
      </c>
    </row>
    <row r="123" spans="1:10" ht="36.75" customHeight="1">
      <c r="A123" s="97"/>
      <c r="B123" s="244" t="s">
        <v>181</v>
      </c>
      <c r="C123" s="245" t="s">
        <v>182</v>
      </c>
      <c r="D123" s="246"/>
      <c r="E123" s="246"/>
      <c r="F123" s="247" t="s">
        <v>16</v>
      </c>
      <c r="G123" s="248"/>
      <c r="H123" s="248"/>
      <c r="I123" s="248">
        <f>'SO I1 I1 Pol'!G2113+'SO I1 I1 Pol'!G2145+'SO I1 I1 Pol'!G2160+'SO I1 I1 Pol'!G2176+'SO I1 I1 Pol'!G2185+'SO I2 I2 Pol'!G1028+'SO I2 I2 Pol'!G1035</f>
        <v>0</v>
      </c>
      <c r="J123" s="249" t="str">
        <f>IF(I160=0,"",I123/I160*100)</f>
        <v/>
      </c>
    </row>
    <row r="124" spans="1:10" ht="36.75" customHeight="1">
      <c r="A124" s="97"/>
      <c r="B124" s="244" t="s">
        <v>183</v>
      </c>
      <c r="C124" s="245" t="s">
        <v>184</v>
      </c>
      <c r="D124" s="246"/>
      <c r="E124" s="246"/>
      <c r="F124" s="247" t="s">
        <v>16</v>
      </c>
      <c r="G124" s="248"/>
      <c r="H124" s="248"/>
      <c r="I124" s="248">
        <f>'SO I1 I1 Pol'!G2189</f>
        <v>0</v>
      </c>
      <c r="J124" s="249" t="str">
        <f>IF(I160=0,"",I124/I160*100)</f>
        <v/>
      </c>
    </row>
    <row r="125" spans="1:10" ht="36.75" customHeight="1">
      <c r="A125" s="97"/>
      <c r="B125" s="244" t="s">
        <v>185</v>
      </c>
      <c r="C125" s="245" t="s">
        <v>186</v>
      </c>
      <c r="D125" s="246"/>
      <c r="E125" s="246"/>
      <c r="F125" s="247" t="s">
        <v>16</v>
      </c>
      <c r="G125" s="248"/>
      <c r="H125" s="248"/>
      <c r="I125" s="248">
        <f>'SO I1 I1 Pol'!G2202</f>
        <v>0</v>
      </c>
      <c r="J125" s="249" t="str">
        <f>IF(I160=0,"",I125/I160*100)</f>
        <v/>
      </c>
    </row>
    <row r="126" spans="1:10" ht="36.75" customHeight="1">
      <c r="A126" s="97"/>
      <c r="B126" s="244" t="s">
        <v>187</v>
      </c>
      <c r="C126" s="245" t="s">
        <v>188</v>
      </c>
      <c r="D126" s="246"/>
      <c r="E126" s="246"/>
      <c r="F126" s="247" t="s">
        <v>16</v>
      </c>
      <c r="G126" s="248"/>
      <c r="H126" s="248"/>
      <c r="I126" s="248">
        <f>'SO I1 I1 Pol'!G2215</f>
        <v>0</v>
      </c>
      <c r="J126" s="249" t="str">
        <f>IF(I160=0,"",I126/I160*100)</f>
        <v/>
      </c>
    </row>
    <row r="127" spans="1:10" ht="36.75" customHeight="1">
      <c r="A127" s="97"/>
      <c r="B127" s="244" t="s">
        <v>189</v>
      </c>
      <c r="C127" s="245" t="s">
        <v>190</v>
      </c>
      <c r="D127" s="246"/>
      <c r="E127" s="246"/>
      <c r="F127" s="247" t="s">
        <v>16</v>
      </c>
      <c r="G127" s="248"/>
      <c r="H127" s="248"/>
      <c r="I127" s="248">
        <f>'SO I1 I1 P1'!G1209+'SO I2 I2 P1'!G1086</f>
        <v>0</v>
      </c>
      <c r="J127" s="249" t="str">
        <f>IF(I160=0,"",I127/I160*100)</f>
        <v/>
      </c>
    </row>
    <row r="128" spans="1:10" ht="36.75" customHeight="1">
      <c r="A128" s="97"/>
      <c r="B128" s="244" t="s">
        <v>191</v>
      </c>
      <c r="C128" s="245" t="s">
        <v>192</v>
      </c>
      <c r="D128" s="246"/>
      <c r="E128" s="246"/>
      <c r="F128" s="247" t="s">
        <v>16</v>
      </c>
      <c r="G128" s="248"/>
      <c r="H128" s="248"/>
      <c r="I128" s="248">
        <f>'SO I1 I1 P1'!G1221+'SO I2 I2 P1'!G1098</f>
        <v>0</v>
      </c>
      <c r="J128" s="249" t="str">
        <f>IF(I160=0,"",I128/I160*100)</f>
        <v/>
      </c>
    </row>
    <row r="129" spans="1:10" ht="36.75" customHeight="1">
      <c r="A129" s="97"/>
      <c r="B129" s="244" t="s">
        <v>193</v>
      </c>
      <c r="C129" s="245" t="s">
        <v>194</v>
      </c>
      <c r="D129" s="246"/>
      <c r="E129" s="246"/>
      <c r="F129" s="247" t="s">
        <v>16</v>
      </c>
      <c r="G129" s="248"/>
      <c r="H129" s="248"/>
      <c r="I129" s="248">
        <f>'SO I1 I1 P1'!G1233+'SO I2 I2 P1'!G1110</f>
        <v>0</v>
      </c>
      <c r="J129" s="249" t="str">
        <f>IF(I160=0,"",I129/I160*100)</f>
        <v/>
      </c>
    </row>
    <row r="130" spans="1:10" ht="36.75" customHeight="1">
      <c r="A130" s="97"/>
      <c r="B130" s="244" t="s">
        <v>195</v>
      </c>
      <c r="C130" s="245" t="s">
        <v>196</v>
      </c>
      <c r="D130" s="246"/>
      <c r="E130" s="246"/>
      <c r="F130" s="247" t="s">
        <v>16</v>
      </c>
      <c r="G130" s="248"/>
      <c r="H130" s="248"/>
      <c r="I130" s="248">
        <f>'SO I1 I1 P1'!G1245+'SO I2 I2 P1'!G1122</f>
        <v>0</v>
      </c>
      <c r="J130" s="249" t="str">
        <f>IF(I160=0,"",I130/I160*100)</f>
        <v/>
      </c>
    </row>
    <row r="131" spans="1:10" ht="36.75" customHeight="1">
      <c r="A131" s="97"/>
      <c r="B131" s="244" t="s">
        <v>197</v>
      </c>
      <c r="C131" s="245" t="s">
        <v>198</v>
      </c>
      <c r="D131" s="246"/>
      <c r="E131" s="246"/>
      <c r="F131" s="247" t="s">
        <v>16</v>
      </c>
      <c r="G131" s="248"/>
      <c r="H131" s="248"/>
      <c r="I131" s="248">
        <f>'SO I1 I1 P1'!G1257+'SO I2 I2 P1'!G1134</f>
        <v>0</v>
      </c>
      <c r="J131" s="249" t="str">
        <f>IF(I160=0,"",I131/I160*100)</f>
        <v/>
      </c>
    </row>
    <row r="132" spans="1:10" ht="36.75" customHeight="1">
      <c r="A132" s="97"/>
      <c r="B132" s="244" t="s">
        <v>199</v>
      </c>
      <c r="C132" s="245" t="s">
        <v>200</v>
      </c>
      <c r="D132" s="246"/>
      <c r="E132" s="246"/>
      <c r="F132" s="247" t="s">
        <v>16</v>
      </c>
      <c r="G132" s="248"/>
      <c r="H132" s="248"/>
      <c r="I132" s="248">
        <f>'SO I1 I1 P1'!G1269+'SO I2 I2 P1'!G1146</f>
        <v>0</v>
      </c>
      <c r="J132" s="249" t="str">
        <f>IF(I160=0,"",I132/I160*100)</f>
        <v/>
      </c>
    </row>
    <row r="133" spans="1:10" ht="36.75" customHeight="1">
      <c r="A133" s="97"/>
      <c r="B133" s="244" t="s">
        <v>201</v>
      </c>
      <c r="C133" s="245" t="s">
        <v>202</v>
      </c>
      <c r="D133" s="246"/>
      <c r="E133" s="246"/>
      <c r="F133" s="247" t="s">
        <v>16</v>
      </c>
      <c r="G133" s="248"/>
      <c r="H133" s="248"/>
      <c r="I133" s="248">
        <f>'SO I1 I1 P1'!G1285+'SO I2 I2 P1'!G1169</f>
        <v>0</v>
      </c>
      <c r="J133" s="249" t="str">
        <f>IF(I160=0,"",I133/I160*100)</f>
        <v/>
      </c>
    </row>
    <row r="134" spans="1:10" ht="36.75" customHeight="1">
      <c r="A134" s="97"/>
      <c r="B134" s="244" t="s">
        <v>203</v>
      </c>
      <c r="C134" s="245" t="s">
        <v>204</v>
      </c>
      <c r="D134" s="246"/>
      <c r="E134" s="246"/>
      <c r="F134" s="247" t="s">
        <v>16</v>
      </c>
      <c r="G134" s="248"/>
      <c r="H134" s="248"/>
      <c r="I134" s="248">
        <f>'SO I1 I1 P1'!G1303+'SO I2 I2 P1'!G1184</f>
        <v>0</v>
      </c>
      <c r="J134" s="249" t="str">
        <f>IF(I160=0,"",I134/I160*100)</f>
        <v/>
      </c>
    </row>
    <row r="135" spans="1:10" ht="36.75" customHeight="1">
      <c r="A135" s="97"/>
      <c r="B135" s="244" t="s">
        <v>205</v>
      </c>
      <c r="C135" s="245" t="s">
        <v>206</v>
      </c>
      <c r="D135" s="246"/>
      <c r="E135" s="246"/>
      <c r="F135" s="247" t="s">
        <v>16</v>
      </c>
      <c r="G135" s="248"/>
      <c r="H135" s="248"/>
      <c r="I135" s="248">
        <f>'SO I1 I1 P1'!G1329</f>
        <v>0</v>
      </c>
      <c r="J135" s="249" t="str">
        <f>IF(I160=0,"",I135/I160*100)</f>
        <v/>
      </c>
    </row>
    <row r="136" spans="1:10" ht="36.75" customHeight="1">
      <c r="A136" s="97"/>
      <c r="B136" s="244" t="s">
        <v>207</v>
      </c>
      <c r="C136" s="245" t="s">
        <v>208</v>
      </c>
      <c r="D136" s="246"/>
      <c r="E136" s="246"/>
      <c r="F136" s="247" t="s">
        <v>16</v>
      </c>
      <c r="G136" s="248"/>
      <c r="H136" s="248"/>
      <c r="I136" s="248">
        <f>'SO I1 I1 P1'!G1358+'SO I2 I2 P1'!G1218</f>
        <v>0</v>
      </c>
      <c r="J136" s="249" t="str">
        <f>IF(I160=0,"",I136/I160*100)</f>
        <v/>
      </c>
    </row>
    <row r="137" spans="1:10" ht="36.75" customHeight="1">
      <c r="A137" s="97"/>
      <c r="B137" s="244" t="s">
        <v>209</v>
      </c>
      <c r="C137" s="245" t="s">
        <v>210</v>
      </c>
      <c r="D137" s="246"/>
      <c r="E137" s="246"/>
      <c r="F137" s="247" t="s">
        <v>16</v>
      </c>
      <c r="G137" s="248"/>
      <c r="H137" s="248"/>
      <c r="I137" s="248">
        <f>'SO I1 I1 P1'!G1395+'SO I2 I2 P1'!G1243</f>
        <v>0</v>
      </c>
      <c r="J137" s="249" t="str">
        <f>IF(I160=0,"",I137/I160*100)</f>
        <v/>
      </c>
    </row>
    <row r="138" spans="1:10" ht="36.75" customHeight="1">
      <c r="A138" s="97"/>
      <c r="B138" s="244" t="s">
        <v>211</v>
      </c>
      <c r="C138" s="245" t="s">
        <v>212</v>
      </c>
      <c r="D138" s="246"/>
      <c r="E138" s="246"/>
      <c r="F138" s="247" t="s">
        <v>16</v>
      </c>
      <c r="G138" s="248"/>
      <c r="H138" s="248"/>
      <c r="I138" s="248">
        <f>'SO I1 I1 P1'!G1404+'SO I2 I2 P1'!G1252</f>
        <v>0</v>
      </c>
      <c r="J138" s="249" t="str">
        <f>IF(I160=0,"",I138/I160*100)</f>
        <v/>
      </c>
    </row>
    <row r="139" spans="1:10" ht="36.75" customHeight="1">
      <c r="A139" s="97"/>
      <c r="B139" s="244" t="s">
        <v>213</v>
      </c>
      <c r="C139" s="245" t="s">
        <v>214</v>
      </c>
      <c r="D139" s="246"/>
      <c r="E139" s="246"/>
      <c r="F139" s="247" t="s">
        <v>16</v>
      </c>
      <c r="G139" s="248"/>
      <c r="H139" s="248"/>
      <c r="I139" s="248">
        <f>'SO I1 I1 P1'!G1418+'SO I2 I2 P1'!G1278</f>
        <v>0</v>
      </c>
      <c r="J139" s="249" t="str">
        <f>IF(I160=0,"",I139/I160*100)</f>
        <v/>
      </c>
    </row>
    <row r="140" spans="1:10" ht="36.75" customHeight="1">
      <c r="A140" s="97"/>
      <c r="B140" s="244" t="s">
        <v>215</v>
      </c>
      <c r="C140" s="245" t="s">
        <v>216</v>
      </c>
      <c r="D140" s="246"/>
      <c r="E140" s="246"/>
      <c r="F140" s="247" t="s">
        <v>16</v>
      </c>
      <c r="G140" s="248"/>
      <c r="H140" s="248"/>
      <c r="I140" s="248">
        <f>'SO I1 I1 P1'!G1451+'SO I2 I2 P1'!G1287</f>
        <v>0</v>
      </c>
      <c r="J140" s="249" t="str">
        <f>IF(I160=0,"",I140/I160*100)</f>
        <v/>
      </c>
    </row>
    <row r="141" spans="1:10" ht="36.75" customHeight="1">
      <c r="A141" s="97"/>
      <c r="B141" s="244" t="s">
        <v>217</v>
      </c>
      <c r="C141" s="245" t="s">
        <v>218</v>
      </c>
      <c r="D141" s="246"/>
      <c r="E141" s="246"/>
      <c r="F141" s="247" t="s">
        <v>16</v>
      </c>
      <c r="G141" s="248"/>
      <c r="H141" s="248"/>
      <c r="I141" s="248">
        <f>'SO I1 I1 P1'!G1460</f>
        <v>0</v>
      </c>
      <c r="J141" s="249" t="str">
        <f>IF(I160=0,"",I141/I160*100)</f>
        <v/>
      </c>
    </row>
    <row r="142" spans="1:10" ht="36.75" customHeight="1">
      <c r="A142" s="97"/>
      <c r="B142" s="244" t="s">
        <v>219</v>
      </c>
      <c r="C142" s="245" t="s">
        <v>220</v>
      </c>
      <c r="D142" s="246"/>
      <c r="E142" s="246"/>
      <c r="F142" s="247" t="s">
        <v>16</v>
      </c>
      <c r="G142" s="248"/>
      <c r="H142" s="248"/>
      <c r="I142" s="248">
        <f>'SO I1 I1 P1'!G1469+'SO I2 I2 P1'!G1296</f>
        <v>0</v>
      </c>
      <c r="J142" s="249" t="str">
        <f>IF(I160=0,"",I142/I160*100)</f>
        <v/>
      </c>
    </row>
    <row r="143" spans="1:10" ht="36.75" customHeight="1">
      <c r="A143" s="97"/>
      <c r="B143" s="244" t="s">
        <v>221</v>
      </c>
      <c r="C143" s="245" t="s">
        <v>222</v>
      </c>
      <c r="D143" s="246"/>
      <c r="E143" s="246"/>
      <c r="F143" s="247" t="s">
        <v>16</v>
      </c>
      <c r="G143" s="248"/>
      <c r="H143" s="248"/>
      <c r="I143" s="248">
        <f>'SO I1 I1 P1'!G1481+'SO I2 I2 P1'!G1312</f>
        <v>0</v>
      </c>
      <c r="J143" s="249" t="str">
        <f>IF(I160=0,"",I143/I160*100)</f>
        <v/>
      </c>
    </row>
    <row r="144" spans="1:10" ht="36.75" customHeight="1">
      <c r="A144" s="97"/>
      <c r="B144" s="244" t="s">
        <v>223</v>
      </c>
      <c r="C144" s="245" t="s">
        <v>224</v>
      </c>
      <c r="D144" s="246"/>
      <c r="E144" s="246"/>
      <c r="F144" s="247" t="s">
        <v>16</v>
      </c>
      <c r="G144" s="248"/>
      <c r="H144" s="248"/>
      <c r="I144" s="248">
        <f>'SO I1 I1 P1'!G1508+'SO I2 I2 P1'!G1328</f>
        <v>0</v>
      </c>
      <c r="J144" s="249" t="str">
        <f>IF(I160=0,"",I144/I160*100)</f>
        <v/>
      </c>
    </row>
    <row r="145" spans="1:10" ht="36.75" customHeight="1">
      <c r="A145" s="97"/>
      <c r="B145" s="244" t="s">
        <v>225</v>
      </c>
      <c r="C145" s="245" t="s">
        <v>226</v>
      </c>
      <c r="D145" s="246"/>
      <c r="E145" s="246"/>
      <c r="F145" s="247" t="s">
        <v>16</v>
      </c>
      <c r="G145" s="248"/>
      <c r="H145" s="248"/>
      <c r="I145" s="248">
        <f>'SO I1 I1 P1'!G1535+'SO I2 I2 P1'!G1340</f>
        <v>0</v>
      </c>
      <c r="J145" s="249" t="str">
        <f>IF(I160=0,"",I145/I160*100)</f>
        <v/>
      </c>
    </row>
    <row r="146" spans="1:10" ht="36.75" customHeight="1">
      <c r="A146" s="97"/>
      <c r="B146" s="244" t="s">
        <v>227</v>
      </c>
      <c r="C146" s="245" t="s">
        <v>228</v>
      </c>
      <c r="D146" s="246"/>
      <c r="E146" s="246"/>
      <c r="F146" s="247" t="s">
        <v>16</v>
      </c>
      <c r="G146" s="248"/>
      <c r="H146" s="248"/>
      <c r="I146" s="248">
        <f>'SO I1 I1 P1'!G1551+'SO I2 I2 P1'!G1352</f>
        <v>0</v>
      </c>
      <c r="J146" s="249" t="str">
        <f>IF(I160=0,"",I146/I160*100)</f>
        <v/>
      </c>
    </row>
    <row r="147" spans="1:10" ht="36.75" customHeight="1">
      <c r="A147" s="97"/>
      <c r="B147" s="244" t="s">
        <v>229</v>
      </c>
      <c r="C147" s="245" t="s">
        <v>230</v>
      </c>
      <c r="D147" s="246"/>
      <c r="E147" s="246"/>
      <c r="F147" s="247" t="s">
        <v>16</v>
      </c>
      <c r="G147" s="248"/>
      <c r="H147" s="248"/>
      <c r="I147" s="248">
        <f>'SO I1 I1 P1'!G1563</f>
        <v>0</v>
      </c>
      <c r="J147" s="249" t="str">
        <f>IF(I160=0,"",I147/I160*100)</f>
        <v/>
      </c>
    </row>
    <row r="148" spans="1:10" ht="36.75" customHeight="1">
      <c r="A148" s="97"/>
      <c r="B148" s="244" t="s">
        <v>231</v>
      </c>
      <c r="C148" s="245" t="s">
        <v>232</v>
      </c>
      <c r="D148" s="246"/>
      <c r="E148" s="246"/>
      <c r="F148" s="247" t="s">
        <v>16</v>
      </c>
      <c r="G148" s="248"/>
      <c r="H148" s="248"/>
      <c r="I148" s="248">
        <f>'SO I1 I1 P1'!G1582+'SO I2 I2 P1'!G1364</f>
        <v>0</v>
      </c>
      <c r="J148" s="249" t="str">
        <f>IF(I160=0,"",I148/I160*100)</f>
        <v/>
      </c>
    </row>
    <row r="149" spans="1:10" ht="36.75" customHeight="1">
      <c r="A149" s="97"/>
      <c r="B149" s="244" t="s">
        <v>233</v>
      </c>
      <c r="C149" s="245" t="s">
        <v>234</v>
      </c>
      <c r="D149" s="246"/>
      <c r="E149" s="246"/>
      <c r="F149" s="247" t="s">
        <v>16</v>
      </c>
      <c r="G149" s="248"/>
      <c r="H149" s="248"/>
      <c r="I149" s="248">
        <f>'SO I1 I1 P1'!G1590+'SO I2 I2 P1'!G1372</f>
        <v>0</v>
      </c>
      <c r="J149" s="249" t="str">
        <f>IF(I160=0,"",I149/I160*100)</f>
        <v/>
      </c>
    </row>
    <row r="150" spans="1:10" ht="36.75" customHeight="1">
      <c r="A150" s="97"/>
      <c r="B150" s="244" t="s">
        <v>235</v>
      </c>
      <c r="C150" s="245" t="s">
        <v>236</v>
      </c>
      <c r="D150" s="246"/>
      <c r="E150" s="246"/>
      <c r="F150" s="247" t="s">
        <v>16</v>
      </c>
      <c r="G150" s="248"/>
      <c r="H150" s="248"/>
      <c r="I150" s="248">
        <f>'SO I1 I1 P1'!G1637+'SO I2 I2 P1'!G1386</f>
        <v>0</v>
      </c>
      <c r="J150" s="249" t="str">
        <f>IF(I160=0,"",I150/I160*100)</f>
        <v/>
      </c>
    </row>
    <row r="151" spans="1:10" ht="36.75" customHeight="1">
      <c r="A151" s="97"/>
      <c r="B151" s="244" t="s">
        <v>237</v>
      </c>
      <c r="C151" s="245" t="s">
        <v>238</v>
      </c>
      <c r="D151" s="246"/>
      <c r="E151" s="246"/>
      <c r="F151" s="247" t="s">
        <v>16</v>
      </c>
      <c r="G151" s="248"/>
      <c r="H151" s="248"/>
      <c r="I151" s="248">
        <f>'SO I1 I1 P1'!G1651+'SO I2 I2 P1'!G1416</f>
        <v>0</v>
      </c>
      <c r="J151" s="249" t="str">
        <f>IF(I160=0,"",I151/I160*100)</f>
        <v/>
      </c>
    </row>
    <row r="152" spans="1:10" ht="36.75" customHeight="1">
      <c r="A152" s="97"/>
      <c r="B152" s="244" t="s">
        <v>239</v>
      </c>
      <c r="C152" s="245" t="s">
        <v>240</v>
      </c>
      <c r="D152" s="246"/>
      <c r="E152" s="246"/>
      <c r="F152" s="247" t="s">
        <v>16</v>
      </c>
      <c r="G152" s="248"/>
      <c r="H152" s="248"/>
      <c r="I152" s="248">
        <f>'SO I1 I1 P1'!G1667+'SO I2 I2 P1'!G1424</f>
        <v>0</v>
      </c>
      <c r="J152" s="249" t="str">
        <f>IF(I160=0,"",I152/I160*100)</f>
        <v/>
      </c>
    </row>
    <row r="153" spans="1:10" ht="36.75" customHeight="1">
      <c r="A153" s="97"/>
      <c r="B153" s="244" t="s">
        <v>241</v>
      </c>
      <c r="C153" s="245" t="s">
        <v>242</v>
      </c>
      <c r="D153" s="246"/>
      <c r="E153" s="246"/>
      <c r="F153" s="247" t="s">
        <v>16</v>
      </c>
      <c r="G153" s="248"/>
      <c r="H153" s="248"/>
      <c r="I153" s="248">
        <f>'SO I1 I1 P1'!G1675+'SO I2 I2 P1'!G1432</f>
        <v>0</v>
      </c>
      <c r="J153" s="249" t="str">
        <f>IF(I160=0,"",I153/I160*100)</f>
        <v/>
      </c>
    </row>
    <row r="154" spans="1:10" ht="36.75" customHeight="1">
      <c r="A154" s="97"/>
      <c r="B154" s="244" t="s">
        <v>243</v>
      </c>
      <c r="C154" s="245" t="s">
        <v>244</v>
      </c>
      <c r="D154" s="246"/>
      <c r="E154" s="246"/>
      <c r="F154" s="247" t="s">
        <v>16</v>
      </c>
      <c r="G154" s="248"/>
      <c r="H154" s="248"/>
      <c r="I154" s="248">
        <f>'SO I1 I1 P1'!G1720+'SO I2 I2 P1'!G1473</f>
        <v>0</v>
      </c>
      <c r="J154" s="249" t="str">
        <f>IF(I160=0,"",I154/I160*100)</f>
        <v/>
      </c>
    </row>
    <row r="155" spans="1:10" ht="36.75" customHeight="1">
      <c r="A155" s="97"/>
      <c r="B155" s="244" t="s">
        <v>245</v>
      </c>
      <c r="C155" s="245" t="s">
        <v>246</v>
      </c>
      <c r="D155" s="246"/>
      <c r="E155" s="246"/>
      <c r="F155" s="247" t="s">
        <v>16</v>
      </c>
      <c r="G155" s="248"/>
      <c r="H155" s="248"/>
      <c r="I155" s="248">
        <f>'SO I1 I1 P1'!G1753+'SO I2 I2 P1'!G1533</f>
        <v>0</v>
      </c>
      <c r="J155" s="249" t="str">
        <f>IF(I160=0,"",I155/I160*100)</f>
        <v/>
      </c>
    </row>
    <row r="156" spans="1:10" ht="36.75" customHeight="1">
      <c r="A156" s="97"/>
      <c r="B156" s="244" t="s">
        <v>247</v>
      </c>
      <c r="C156" s="245" t="s">
        <v>248</v>
      </c>
      <c r="D156" s="246"/>
      <c r="E156" s="246"/>
      <c r="F156" s="247" t="s">
        <v>16</v>
      </c>
      <c r="G156" s="248"/>
      <c r="H156" s="248"/>
      <c r="I156" s="248">
        <f>'SO I1 I1 P1'!G1777+'SO I2 I2 P1'!G1595</f>
        <v>0</v>
      </c>
      <c r="J156" s="249" t="str">
        <f>IF(I160=0,"",I156/I160*100)</f>
        <v/>
      </c>
    </row>
    <row r="157" spans="1:10" ht="36.75" customHeight="1">
      <c r="A157" s="97"/>
      <c r="B157" s="244" t="s">
        <v>249</v>
      </c>
      <c r="C157" s="245" t="s">
        <v>250</v>
      </c>
      <c r="D157" s="246"/>
      <c r="E157" s="246"/>
      <c r="F157" s="247" t="s">
        <v>16</v>
      </c>
      <c r="G157" s="248"/>
      <c r="H157" s="248"/>
      <c r="I157" s="248">
        <f>'SO I1 I1 P1'!G1811+'SO I2 I2 P1'!G1605</f>
        <v>0</v>
      </c>
      <c r="J157" s="249" t="str">
        <f>IF(I160=0,"",I157/I160*100)</f>
        <v/>
      </c>
    </row>
    <row r="158" spans="1:10" ht="36.75" customHeight="1">
      <c r="A158" s="97"/>
      <c r="B158" s="244" t="s">
        <v>18</v>
      </c>
      <c r="C158" s="245" t="s">
        <v>19</v>
      </c>
      <c r="D158" s="246"/>
      <c r="E158" s="246"/>
      <c r="F158" s="247" t="s">
        <v>18</v>
      </c>
      <c r="G158" s="248"/>
      <c r="H158" s="248"/>
      <c r="I158" s="248">
        <f>'VN I1, I2 Naklady'!G8</f>
        <v>0</v>
      </c>
      <c r="J158" s="249" t="str">
        <f>IF(I160=0,"",I158/I160*100)</f>
        <v/>
      </c>
    </row>
    <row r="159" spans="1:10" ht="36.75" customHeight="1">
      <c r="A159" s="97"/>
      <c r="B159" s="244" t="s">
        <v>20</v>
      </c>
      <c r="C159" s="245" t="s">
        <v>21</v>
      </c>
      <c r="D159" s="246"/>
      <c r="E159" s="246"/>
      <c r="F159" s="247" t="s">
        <v>20</v>
      </c>
      <c r="G159" s="248"/>
      <c r="H159" s="248"/>
      <c r="I159" s="248">
        <f>'VN I1, I2 Naklady'!G18+'SO I1 I1 P1'!G1821+'SO I2 I2 P1'!G1608</f>
        <v>0</v>
      </c>
      <c r="J159" s="249" t="str">
        <f>IF(I160=0,"",I159/I160*100)</f>
        <v/>
      </c>
    </row>
    <row r="160" spans="1:10" ht="25.5" customHeight="1">
      <c r="A160" s="98"/>
      <c r="B160" s="99" t="s">
        <v>41</v>
      </c>
      <c r="C160" s="100"/>
      <c r="D160" s="101"/>
      <c r="E160" s="101"/>
      <c r="F160" s="104"/>
      <c r="G160" s="105"/>
      <c r="H160" s="105"/>
      <c r="I160" s="105">
        <f>SUM(I68:I159)</f>
        <v>0</v>
      </c>
      <c r="J160" s="102">
        <f>SUM(J68:J159)</f>
        <v>0</v>
      </c>
    </row>
    <row r="161" spans="6:10">
      <c r="F161" s="76"/>
      <c r="G161" s="76"/>
      <c r="H161" s="76"/>
      <c r="I161" s="76"/>
      <c r="J161" s="103"/>
    </row>
    <row r="162" spans="6:10">
      <c r="F162" s="76"/>
      <c r="G162" s="76"/>
      <c r="H162" s="76"/>
      <c r="I162" s="76"/>
      <c r="J162" s="103"/>
    </row>
    <row r="163" spans="6:10">
      <c r="F163" s="76"/>
      <c r="G163" s="76"/>
      <c r="H163" s="76"/>
      <c r="I163" s="76"/>
      <c r="J163" s="103"/>
    </row>
  </sheetData>
  <sheetProtection algorithmName="SHA-512" hashValue="uMiDJoXhkVMigU6LWPLtbIVQECrXG4R3+npcN3lHbJkHtgqpTw+v+vkR8679RaIUEZjuxciv/SrOmDfUdJ5Pxw==" saltValue="hwCWFe5lcw/oOfWkwrWRBA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" right="0" top="0" bottom="0" header="0" footer="0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7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49:E49"/>
    <mergeCell ref="B54:J54"/>
    <mergeCell ref="B58:J58"/>
    <mergeCell ref="B62:J62"/>
    <mergeCell ref="C68:E68"/>
    <mergeCell ref="C44:E44"/>
    <mergeCell ref="C45:E45"/>
    <mergeCell ref="C46:E46"/>
    <mergeCell ref="C47:E47"/>
    <mergeCell ref="C48:E48"/>
    <mergeCell ref="C74:E74"/>
    <mergeCell ref="C75:E75"/>
    <mergeCell ref="C76:E76"/>
    <mergeCell ref="C77:E77"/>
    <mergeCell ref="C78:E78"/>
    <mergeCell ref="C69:E69"/>
    <mergeCell ref="C70:E70"/>
    <mergeCell ref="C71:E71"/>
    <mergeCell ref="C72:E72"/>
    <mergeCell ref="C73:E73"/>
    <mergeCell ref="C84:E84"/>
    <mergeCell ref="C85:E85"/>
    <mergeCell ref="C86:E86"/>
    <mergeCell ref="C87:E87"/>
    <mergeCell ref="C88:E88"/>
    <mergeCell ref="C79:E79"/>
    <mergeCell ref="C80:E80"/>
    <mergeCell ref="C81:E81"/>
    <mergeCell ref="C82:E82"/>
    <mergeCell ref="C83:E83"/>
    <mergeCell ref="C94:E94"/>
    <mergeCell ref="C95:E95"/>
    <mergeCell ref="C96:E96"/>
    <mergeCell ref="C97:E97"/>
    <mergeCell ref="C98:E98"/>
    <mergeCell ref="C89:E89"/>
    <mergeCell ref="C90:E90"/>
    <mergeCell ref="C91:E91"/>
    <mergeCell ref="C92:E92"/>
    <mergeCell ref="C93:E93"/>
    <mergeCell ref="C104:E104"/>
    <mergeCell ref="C105:E105"/>
    <mergeCell ref="C106:E106"/>
    <mergeCell ref="C107:E107"/>
    <mergeCell ref="C108:E108"/>
    <mergeCell ref="C99:E99"/>
    <mergeCell ref="C100:E100"/>
    <mergeCell ref="C101:E101"/>
    <mergeCell ref="C102:E102"/>
    <mergeCell ref="C103:E10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59:E159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62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>
      <c r="A1" s="196" t="s">
        <v>251</v>
      </c>
      <c r="B1" s="196"/>
      <c r="C1" s="197"/>
      <c r="D1" s="196"/>
      <c r="E1" s="196"/>
      <c r="F1" s="196"/>
      <c r="G1" s="196"/>
    </row>
    <row r="2" spans="1:7" ht="24.95" customHeight="1">
      <c r="A2" s="250" t="s">
        <v>252</v>
      </c>
      <c r="B2" s="251"/>
      <c r="C2" s="252"/>
      <c r="D2" s="252"/>
      <c r="E2" s="252"/>
      <c r="F2" s="252"/>
      <c r="G2" s="253"/>
    </row>
    <row r="3" spans="1:7" ht="24.95" customHeight="1">
      <c r="A3" s="250" t="s">
        <v>253</v>
      </c>
      <c r="B3" s="251"/>
      <c r="C3" s="252"/>
      <c r="D3" s="252"/>
      <c r="E3" s="252"/>
      <c r="F3" s="252"/>
      <c r="G3" s="253"/>
    </row>
    <row r="4" spans="1:7" ht="24.95" customHeight="1">
      <c r="A4" s="250" t="s">
        <v>254</v>
      </c>
      <c r="B4" s="251"/>
      <c r="C4" s="252"/>
      <c r="D4" s="252"/>
      <c r="E4" s="252"/>
      <c r="F4" s="252"/>
      <c r="G4" s="253"/>
    </row>
    <row r="5" spans="1:7">
      <c r="B5" s="4"/>
      <c r="C5" s="5"/>
      <c r="D5" s="6"/>
    </row>
  </sheetData>
  <sheetProtection algorithmName="SHA-512" hashValue="vNM9gezh8+1NprEe8jX78lgzTsYXqQs8Ic3RNqDqtMLD1fcdRJXfCqx9uiAzMxmhIvNYS1zm0u9rm1OoRraQDw==" saltValue="PaQqBCTh4X04zf2OXEMLUg==" spinCount="100000" sheet="1" formatRows="0"/>
  <customSheetViews>
    <customSheetView guid="{B7E7C763-C459-487D-8ABA-5CFDDFBD5A84}">
      <selection activeCell="E19" sqref="E19"/>
      <pageMargins left="0" right="0" top="0" bottom="0" header="0" footer="0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C7D0E-601D-421A-9261-812A22E3AA1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/>
  <cols>
    <col min="1" max="1" width="3.42578125" customWidth="1"/>
    <col min="2" max="2" width="12.5703125" style="95" customWidth="1"/>
    <col min="3" max="3" width="63.28515625" style="9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02" t="s">
        <v>255</v>
      </c>
      <c r="B1" s="202"/>
      <c r="C1" s="202"/>
      <c r="D1" s="202"/>
      <c r="E1" s="202"/>
      <c r="F1" s="202"/>
      <c r="G1" s="202"/>
      <c r="AG1" t="s">
        <v>256</v>
      </c>
    </row>
    <row r="2" spans="1:60" ht="24.95" customHeight="1">
      <c r="A2" s="250" t="s">
        <v>252</v>
      </c>
      <c r="B2" s="251" t="s">
        <v>5</v>
      </c>
      <c r="C2" s="254" t="s">
        <v>6</v>
      </c>
      <c r="D2" s="255"/>
      <c r="E2" s="255"/>
      <c r="F2" s="255"/>
      <c r="G2" s="256"/>
      <c r="AG2" t="s">
        <v>257</v>
      </c>
    </row>
    <row r="3" spans="1:60" ht="24.95" customHeight="1">
      <c r="A3" s="250" t="s">
        <v>253</v>
      </c>
      <c r="B3" s="251" t="s">
        <v>18</v>
      </c>
      <c r="C3" s="254" t="s">
        <v>45</v>
      </c>
      <c r="D3" s="255"/>
      <c r="E3" s="255"/>
      <c r="F3" s="255"/>
      <c r="G3" s="256"/>
      <c r="AC3" s="95" t="s">
        <v>258</v>
      </c>
      <c r="AG3" t="s">
        <v>259</v>
      </c>
    </row>
    <row r="4" spans="1:60" ht="24.95" customHeight="1">
      <c r="A4" s="257" t="s">
        <v>254</v>
      </c>
      <c r="B4" s="258" t="s">
        <v>44</v>
      </c>
      <c r="C4" s="259" t="s">
        <v>45</v>
      </c>
      <c r="D4" s="260"/>
      <c r="E4" s="260"/>
      <c r="F4" s="260"/>
      <c r="G4" s="261"/>
      <c r="AG4" t="s">
        <v>260</v>
      </c>
    </row>
    <row r="5" spans="1:60">
      <c r="D5" s="10"/>
    </row>
    <row r="6" spans="1:60" ht="38.25">
      <c r="A6" s="262" t="s">
        <v>261</v>
      </c>
      <c r="B6" s="263" t="s">
        <v>262</v>
      </c>
      <c r="C6" s="263" t="s">
        <v>263</v>
      </c>
      <c r="D6" s="264" t="s">
        <v>264</v>
      </c>
      <c r="E6" s="262" t="s">
        <v>265</v>
      </c>
      <c r="F6" s="265" t="s">
        <v>266</v>
      </c>
      <c r="G6" s="262" t="s">
        <v>14</v>
      </c>
      <c r="H6" s="266" t="s">
        <v>267</v>
      </c>
      <c r="I6" s="266" t="s">
        <v>268</v>
      </c>
      <c r="J6" s="266" t="s">
        <v>269</v>
      </c>
      <c r="K6" s="266" t="s">
        <v>270</v>
      </c>
      <c r="L6" s="266" t="s">
        <v>271</v>
      </c>
      <c r="M6" s="266" t="s">
        <v>272</v>
      </c>
      <c r="N6" s="266" t="s">
        <v>273</v>
      </c>
      <c r="O6" s="266" t="s">
        <v>274</v>
      </c>
      <c r="P6" s="266" t="s">
        <v>275</v>
      </c>
      <c r="Q6" s="266" t="s">
        <v>276</v>
      </c>
      <c r="R6" s="266" t="s">
        <v>277</v>
      </c>
      <c r="S6" s="266" t="s">
        <v>278</v>
      </c>
      <c r="T6" s="266" t="s">
        <v>279</v>
      </c>
      <c r="U6" s="266" t="s">
        <v>280</v>
      </c>
      <c r="V6" s="266" t="s">
        <v>281</v>
      </c>
      <c r="W6" s="266" t="s">
        <v>282</v>
      </c>
      <c r="X6" s="266" t="s">
        <v>283</v>
      </c>
      <c r="Y6" s="266" t="s">
        <v>284</v>
      </c>
    </row>
    <row r="7" spans="1:60" hidden="1">
      <c r="A7" s="3"/>
      <c r="B7" s="4"/>
      <c r="C7" s="4"/>
      <c r="D7" s="6"/>
      <c r="E7" s="108"/>
      <c r="F7" s="109"/>
      <c r="G7" s="109"/>
      <c r="H7" s="109"/>
      <c r="I7" s="109"/>
      <c r="J7" s="109"/>
      <c r="K7" s="109"/>
      <c r="L7" s="109"/>
      <c r="M7" s="109"/>
      <c r="N7" s="108"/>
      <c r="O7" s="108"/>
      <c r="P7" s="108"/>
      <c r="Q7" s="108"/>
      <c r="R7" s="109"/>
      <c r="S7" s="109"/>
      <c r="T7" s="109"/>
      <c r="U7" s="109"/>
      <c r="V7" s="109"/>
      <c r="W7" s="109"/>
      <c r="X7" s="109"/>
      <c r="Y7" s="109"/>
    </row>
    <row r="8" spans="1:60">
      <c r="A8" s="117" t="s">
        <v>285</v>
      </c>
      <c r="B8" s="118" t="s">
        <v>18</v>
      </c>
      <c r="C8" s="138" t="s">
        <v>19</v>
      </c>
      <c r="D8" s="119"/>
      <c r="E8" s="120"/>
      <c r="F8" s="121"/>
      <c r="G8" s="121">
        <f>SUMIF(AG9:AG17,"&lt;&gt;NOR",G9:G17)</f>
        <v>0</v>
      </c>
      <c r="H8" s="121"/>
      <c r="I8" s="121">
        <f>SUM(I9:I17)</f>
        <v>0</v>
      </c>
      <c r="J8" s="121"/>
      <c r="K8" s="121">
        <f>SUM(K9:K17)</f>
        <v>0</v>
      </c>
      <c r="L8" s="121"/>
      <c r="M8" s="121">
        <f>SUM(M9:M17)</f>
        <v>0</v>
      </c>
      <c r="N8" s="120"/>
      <c r="O8" s="120">
        <f>SUM(O9:O17)</f>
        <v>0</v>
      </c>
      <c r="P8" s="120"/>
      <c r="Q8" s="120">
        <f>SUM(Q9:Q17)</f>
        <v>0</v>
      </c>
      <c r="R8" s="121"/>
      <c r="S8" s="121"/>
      <c r="T8" s="122"/>
      <c r="U8" s="116"/>
      <c r="V8" s="116">
        <f>SUM(V9:V17)</f>
        <v>0</v>
      </c>
      <c r="W8" s="116"/>
      <c r="X8" s="116"/>
      <c r="Y8" s="116"/>
      <c r="AG8" t="s">
        <v>286</v>
      </c>
    </row>
    <row r="9" spans="1:60" outlineLevel="1">
      <c r="A9" s="123">
        <v>1</v>
      </c>
      <c r="B9" s="124" t="s">
        <v>287</v>
      </c>
      <c r="C9" s="139" t="s">
        <v>288</v>
      </c>
      <c r="D9" s="125" t="s">
        <v>289</v>
      </c>
      <c r="E9" s="126">
        <v>1</v>
      </c>
      <c r="F9" s="127"/>
      <c r="G9" s="128">
        <f>ROUND(E9*F9,2)</f>
        <v>0</v>
      </c>
      <c r="H9" s="127"/>
      <c r="I9" s="128">
        <f>ROUND(E9*H9,2)</f>
        <v>0</v>
      </c>
      <c r="J9" s="127"/>
      <c r="K9" s="128">
        <f>ROUND(E9*J9,2)</f>
        <v>0</v>
      </c>
      <c r="L9" s="128">
        <v>21</v>
      </c>
      <c r="M9" s="128">
        <f>G9*(1+L9/100)</f>
        <v>0</v>
      </c>
      <c r="N9" s="126">
        <v>0</v>
      </c>
      <c r="O9" s="126">
        <f>ROUND(E9*N9,2)</f>
        <v>0</v>
      </c>
      <c r="P9" s="126">
        <v>0</v>
      </c>
      <c r="Q9" s="126">
        <f>ROUND(E9*P9,2)</f>
        <v>0</v>
      </c>
      <c r="R9" s="128"/>
      <c r="S9" s="128" t="s">
        <v>290</v>
      </c>
      <c r="T9" s="129" t="s">
        <v>291</v>
      </c>
      <c r="U9" s="114">
        <v>0</v>
      </c>
      <c r="V9" s="114">
        <f>ROUND(E9*U9,2)</f>
        <v>0</v>
      </c>
      <c r="W9" s="114"/>
      <c r="X9" s="114" t="s">
        <v>292</v>
      </c>
      <c r="Y9" s="114" t="s">
        <v>293</v>
      </c>
      <c r="Z9" s="107"/>
      <c r="AA9" s="107"/>
      <c r="AB9" s="107"/>
      <c r="AC9" s="107"/>
      <c r="AD9" s="107"/>
      <c r="AE9" s="107"/>
      <c r="AF9" s="107"/>
      <c r="AG9" s="107" t="s">
        <v>294</v>
      </c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</row>
    <row r="10" spans="1:60" outlineLevel="2">
      <c r="A10" s="110"/>
      <c r="B10" s="111"/>
      <c r="C10" s="198" t="s">
        <v>295</v>
      </c>
      <c r="D10" s="199"/>
      <c r="E10" s="199"/>
      <c r="F10" s="199"/>
      <c r="G10" s="199"/>
      <c r="H10" s="114"/>
      <c r="I10" s="114"/>
      <c r="J10" s="114"/>
      <c r="K10" s="114"/>
      <c r="L10" s="114"/>
      <c r="M10" s="114"/>
      <c r="N10" s="113"/>
      <c r="O10" s="113"/>
      <c r="P10" s="113"/>
      <c r="Q10" s="113"/>
      <c r="R10" s="114"/>
      <c r="S10" s="114"/>
      <c r="T10" s="114"/>
      <c r="U10" s="114"/>
      <c r="V10" s="114"/>
      <c r="W10" s="114"/>
      <c r="X10" s="114"/>
      <c r="Y10" s="114"/>
      <c r="Z10" s="107"/>
      <c r="AA10" s="107"/>
      <c r="AB10" s="107"/>
      <c r="AC10" s="107"/>
      <c r="AD10" s="107"/>
      <c r="AE10" s="107"/>
      <c r="AF10" s="107"/>
      <c r="AG10" s="107" t="s">
        <v>296</v>
      </c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</row>
    <row r="11" spans="1:60" outlineLevel="1">
      <c r="A11" s="123">
        <v>2</v>
      </c>
      <c r="B11" s="124" t="s">
        <v>297</v>
      </c>
      <c r="C11" s="139" t="s">
        <v>298</v>
      </c>
      <c r="D11" s="125" t="s">
        <v>299</v>
      </c>
      <c r="E11" s="126">
        <v>1</v>
      </c>
      <c r="F11" s="127"/>
      <c r="G11" s="128">
        <f>ROUND(E11*F11,2)</f>
        <v>0</v>
      </c>
      <c r="H11" s="127"/>
      <c r="I11" s="128">
        <f>ROUND(E11*H11,2)</f>
        <v>0</v>
      </c>
      <c r="J11" s="127"/>
      <c r="K11" s="128">
        <f>ROUND(E11*J11,2)</f>
        <v>0</v>
      </c>
      <c r="L11" s="128">
        <v>21</v>
      </c>
      <c r="M11" s="128">
        <f>G11*(1+L11/100)</f>
        <v>0</v>
      </c>
      <c r="N11" s="126">
        <v>0</v>
      </c>
      <c r="O11" s="126">
        <f>ROUND(E11*N11,2)</f>
        <v>0</v>
      </c>
      <c r="P11" s="126">
        <v>0</v>
      </c>
      <c r="Q11" s="126">
        <f>ROUND(E11*P11,2)</f>
        <v>0</v>
      </c>
      <c r="R11" s="128"/>
      <c r="S11" s="128" t="s">
        <v>290</v>
      </c>
      <c r="T11" s="129" t="s">
        <v>291</v>
      </c>
      <c r="U11" s="114">
        <v>0</v>
      </c>
      <c r="V11" s="114">
        <f>ROUND(E11*U11,2)</f>
        <v>0</v>
      </c>
      <c r="W11" s="114"/>
      <c r="X11" s="114" t="s">
        <v>292</v>
      </c>
      <c r="Y11" s="114" t="s">
        <v>293</v>
      </c>
      <c r="Z11" s="107"/>
      <c r="AA11" s="107"/>
      <c r="AB11" s="107"/>
      <c r="AC11" s="107"/>
      <c r="AD11" s="107"/>
      <c r="AE11" s="107"/>
      <c r="AF11" s="107"/>
      <c r="AG11" s="107" t="s">
        <v>294</v>
      </c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</row>
    <row r="12" spans="1:60" outlineLevel="2">
      <c r="A12" s="110"/>
      <c r="B12" s="111"/>
      <c r="C12" s="198" t="s">
        <v>300</v>
      </c>
      <c r="D12" s="199"/>
      <c r="E12" s="199"/>
      <c r="F12" s="199"/>
      <c r="G12" s="199"/>
      <c r="H12" s="114"/>
      <c r="I12" s="114"/>
      <c r="J12" s="114"/>
      <c r="K12" s="114"/>
      <c r="L12" s="114"/>
      <c r="M12" s="114"/>
      <c r="N12" s="113"/>
      <c r="O12" s="113"/>
      <c r="P12" s="113"/>
      <c r="Q12" s="113"/>
      <c r="R12" s="114"/>
      <c r="S12" s="114"/>
      <c r="T12" s="114"/>
      <c r="U12" s="114"/>
      <c r="V12" s="114"/>
      <c r="W12" s="114"/>
      <c r="X12" s="114"/>
      <c r="Y12" s="114"/>
      <c r="Z12" s="107"/>
      <c r="AA12" s="107"/>
      <c r="AB12" s="107"/>
      <c r="AC12" s="107"/>
      <c r="AD12" s="107"/>
      <c r="AE12" s="107"/>
      <c r="AF12" s="107"/>
      <c r="AG12" s="107" t="s">
        <v>296</v>
      </c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</row>
    <row r="13" spans="1:60" outlineLevel="1">
      <c r="A13" s="130">
        <v>3</v>
      </c>
      <c r="B13" s="131" t="s">
        <v>301</v>
      </c>
      <c r="C13" s="140" t="s">
        <v>302</v>
      </c>
      <c r="D13" s="132" t="s">
        <v>289</v>
      </c>
      <c r="E13" s="133">
        <v>1</v>
      </c>
      <c r="F13" s="134"/>
      <c r="G13" s="135">
        <f>ROUND(E13*F13,2)</f>
        <v>0</v>
      </c>
      <c r="H13" s="134"/>
      <c r="I13" s="135">
        <f>ROUND(E13*H13,2)</f>
        <v>0</v>
      </c>
      <c r="J13" s="134"/>
      <c r="K13" s="135">
        <f>ROUND(E13*J13,2)</f>
        <v>0</v>
      </c>
      <c r="L13" s="135">
        <v>21</v>
      </c>
      <c r="M13" s="135">
        <f>G13*(1+L13/100)</f>
        <v>0</v>
      </c>
      <c r="N13" s="133">
        <v>0</v>
      </c>
      <c r="O13" s="133">
        <f>ROUND(E13*N13,2)</f>
        <v>0</v>
      </c>
      <c r="P13" s="133">
        <v>0</v>
      </c>
      <c r="Q13" s="133">
        <f>ROUND(E13*P13,2)</f>
        <v>0</v>
      </c>
      <c r="R13" s="135"/>
      <c r="S13" s="135" t="s">
        <v>290</v>
      </c>
      <c r="T13" s="136" t="s">
        <v>291</v>
      </c>
      <c r="U13" s="114">
        <v>0</v>
      </c>
      <c r="V13" s="114">
        <f>ROUND(E13*U13,2)</f>
        <v>0</v>
      </c>
      <c r="W13" s="114"/>
      <c r="X13" s="114" t="s">
        <v>292</v>
      </c>
      <c r="Y13" s="114" t="s">
        <v>293</v>
      </c>
      <c r="Z13" s="107"/>
      <c r="AA13" s="107"/>
      <c r="AB13" s="107"/>
      <c r="AC13" s="107"/>
      <c r="AD13" s="107"/>
      <c r="AE13" s="107"/>
      <c r="AF13" s="107"/>
      <c r="AG13" s="107" t="s">
        <v>294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</row>
    <row r="14" spans="1:60" ht="22.5" outlineLevel="1">
      <c r="A14" s="130">
        <v>4</v>
      </c>
      <c r="B14" s="131" t="s">
        <v>303</v>
      </c>
      <c r="C14" s="140" t="s">
        <v>304</v>
      </c>
      <c r="D14" s="132" t="s">
        <v>289</v>
      </c>
      <c r="E14" s="133">
        <v>1</v>
      </c>
      <c r="F14" s="134"/>
      <c r="G14" s="135">
        <f>ROUND(E14*F14,2)</f>
        <v>0</v>
      </c>
      <c r="H14" s="134"/>
      <c r="I14" s="135">
        <f>ROUND(E14*H14,2)</f>
        <v>0</v>
      </c>
      <c r="J14" s="134"/>
      <c r="K14" s="135">
        <f>ROUND(E14*J14,2)</f>
        <v>0</v>
      </c>
      <c r="L14" s="135">
        <v>21</v>
      </c>
      <c r="M14" s="135">
        <f>G14*(1+L14/100)</f>
        <v>0</v>
      </c>
      <c r="N14" s="133">
        <v>0</v>
      </c>
      <c r="O14" s="133">
        <f>ROUND(E14*N14,2)</f>
        <v>0</v>
      </c>
      <c r="P14" s="133">
        <v>0</v>
      </c>
      <c r="Q14" s="133">
        <f>ROUND(E14*P14,2)</f>
        <v>0</v>
      </c>
      <c r="R14" s="135"/>
      <c r="S14" s="135" t="s">
        <v>290</v>
      </c>
      <c r="T14" s="136" t="s">
        <v>291</v>
      </c>
      <c r="U14" s="114">
        <v>0</v>
      </c>
      <c r="V14" s="114">
        <f>ROUND(E14*U14,2)</f>
        <v>0</v>
      </c>
      <c r="W14" s="114"/>
      <c r="X14" s="114" t="s">
        <v>292</v>
      </c>
      <c r="Y14" s="114" t="s">
        <v>293</v>
      </c>
      <c r="Z14" s="107"/>
      <c r="AA14" s="107"/>
      <c r="AB14" s="107"/>
      <c r="AC14" s="107"/>
      <c r="AD14" s="107"/>
      <c r="AE14" s="107"/>
      <c r="AF14" s="107"/>
      <c r="AG14" s="107" t="s">
        <v>294</v>
      </c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</row>
    <row r="15" spans="1:60" outlineLevel="1">
      <c r="A15" s="123">
        <v>5</v>
      </c>
      <c r="B15" s="124" t="s">
        <v>305</v>
      </c>
      <c r="C15" s="139" t="s">
        <v>306</v>
      </c>
      <c r="D15" s="125" t="s">
        <v>289</v>
      </c>
      <c r="E15" s="126">
        <v>1</v>
      </c>
      <c r="F15" s="127"/>
      <c r="G15" s="128">
        <f>ROUND(E15*F15,2)</f>
        <v>0</v>
      </c>
      <c r="H15" s="127"/>
      <c r="I15" s="128">
        <f>ROUND(E15*H15,2)</f>
        <v>0</v>
      </c>
      <c r="J15" s="127"/>
      <c r="K15" s="128">
        <f>ROUND(E15*J15,2)</f>
        <v>0</v>
      </c>
      <c r="L15" s="128">
        <v>21</v>
      </c>
      <c r="M15" s="128">
        <f>G15*(1+L15/100)</f>
        <v>0</v>
      </c>
      <c r="N15" s="126">
        <v>0</v>
      </c>
      <c r="O15" s="126">
        <f>ROUND(E15*N15,2)</f>
        <v>0</v>
      </c>
      <c r="P15" s="126">
        <v>0</v>
      </c>
      <c r="Q15" s="126">
        <f>ROUND(E15*P15,2)</f>
        <v>0</v>
      </c>
      <c r="R15" s="128"/>
      <c r="S15" s="128" t="s">
        <v>290</v>
      </c>
      <c r="T15" s="129" t="s">
        <v>291</v>
      </c>
      <c r="U15" s="114">
        <v>0</v>
      </c>
      <c r="V15" s="114">
        <f>ROUND(E15*U15,2)</f>
        <v>0</v>
      </c>
      <c r="W15" s="114"/>
      <c r="X15" s="114" t="s">
        <v>292</v>
      </c>
      <c r="Y15" s="114" t="s">
        <v>293</v>
      </c>
      <c r="Z15" s="107"/>
      <c r="AA15" s="107"/>
      <c r="AB15" s="107"/>
      <c r="AC15" s="107"/>
      <c r="AD15" s="107"/>
      <c r="AE15" s="107"/>
      <c r="AF15" s="107"/>
      <c r="AG15" s="107" t="s">
        <v>294</v>
      </c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</row>
    <row r="16" spans="1:60" outlineLevel="2">
      <c r="A16" s="110"/>
      <c r="B16" s="111"/>
      <c r="C16" s="198" t="s">
        <v>307</v>
      </c>
      <c r="D16" s="199"/>
      <c r="E16" s="199"/>
      <c r="F16" s="199"/>
      <c r="G16" s="199"/>
      <c r="H16" s="114"/>
      <c r="I16" s="114"/>
      <c r="J16" s="114"/>
      <c r="K16" s="114"/>
      <c r="L16" s="114"/>
      <c r="M16" s="114"/>
      <c r="N16" s="113"/>
      <c r="O16" s="113"/>
      <c r="P16" s="113"/>
      <c r="Q16" s="113"/>
      <c r="R16" s="114"/>
      <c r="S16" s="114"/>
      <c r="T16" s="114"/>
      <c r="U16" s="114"/>
      <c r="V16" s="114"/>
      <c r="W16" s="114"/>
      <c r="X16" s="114"/>
      <c r="Y16" s="114"/>
      <c r="Z16" s="107"/>
      <c r="AA16" s="107"/>
      <c r="AB16" s="107"/>
      <c r="AC16" s="107"/>
      <c r="AD16" s="107"/>
      <c r="AE16" s="107"/>
      <c r="AF16" s="107"/>
      <c r="AG16" s="107" t="s">
        <v>296</v>
      </c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</row>
    <row r="17" spans="1:60" outlineLevel="1">
      <c r="A17" s="130">
        <v>6</v>
      </c>
      <c r="B17" s="131" t="s">
        <v>308</v>
      </c>
      <c r="C17" s="140" t="s">
        <v>309</v>
      </c>
      <c r="D17" s="132" t="s">
        <v>289</v>
      </c>
      <c r="E17" s="133">
        <v>1</v>
      </c>
      <c r="F17" s="134"/>
      <c r="G17" s="135">
        <f>ROUND(E17*F17,2)</f>
        <v>0</v>
      </c>
      <c r="H17" s="134"/>
      <c r="I17" s="135">
        <f>ROUND(E17*H17,2)</f>
        <v>0</v>
      </c>
      <c r="J17" s="134"/>
      <c r="K17" s="135">
        <f>ROUND(E17*J17,2)</f>
        <v>0</v>
      </c>
      <c r="L17" s="135">
        <v>21</v>
      </c>
      <c r="M17" s="135">
        <f>G17*(1+L17/100)</f>
        <v>0</v>
      </c>
      <c r="N17" s="133">
        <v>0</v>
      </c>
      <c r="O17" s="133">
        <f>ROUND(E17*N17,2)</f>
        <v>0</v>
      </c>
      <c r="P17" s="133">
        <v>0</v>
      </c>
      <c r="Q17" s="133">
        <f>ROUND(E17*P17,2)</f>
        <v>0</v>
      </c>
      <c r="R17" s="135"/>
      <c r="S17" s="135" t="s">
        <v>310</v>
      </c>
      <c r="T17" s="136" t="s">
        <v>291</v>
      </c>
      <c r="U17" s="114">
        <v>0</v>
      </c>
      <c r="V17" s="114">
        <f>ROUND(E17*U17,2)</f>
        <v>0</v>
      </c>
      <c r="W17" s="114"/>
      <c r="X17" s="114" t="s">
        <v>292</v>
      </c>
      <c r="Y17" s="114" t="s">
        <v>293</v>
      </c>
      <c r="Z17" s="107"/>
      <c r="AA17" s="107"/>
      <c r="AB17" s="107"/>
      <c r="AC17" s="107"/>
      <c r="AD17" s="107"/>
      <c r="AE17" s="107"/>
      <c r="AF17" s="107"/>
      <c r="AG17" s="107" t="s">
        <v>294</v>
      </c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</row>
    <row r="18" spans="1:60">
      <c r="A18" s="117" t="s">
        <v>285</v>
      </c>
      <c r="B18" s="118" t="s">
        <v>20</v>
      </c>
      <c r="C18" s="138" t="s">
        <v>21</v>
      </c>
      <c r="D18" s="119"/>
      <c r="E18" s="120"/>
      <c r="F18" s="121"/>
      <c r="G18" s="121">
        <f>SUMIF(AG19:AG28,"&lt;&gt;NOR",G19:G28)</f>
        <v>0</v>
      </c>
      <c r="H18" s="121"/>
      <c r="I18" s="121">
        <f>SUM(I19:I28)</f>
        <v>0</v>
      </c>
      <c r="J18" s="121"/>
      <c r="K18" s="121">
        <f>SUM(K19:K28)</f>
        <v>0</v>
      </c>
      <c r="L18" s="121"/>
      <c r="M18" s="121">
        <f>SUM(M19:M28)</f>
        <v>0</v>
      </c>
      <c r="N18" s="120"/>
      <c r="O18" s="120">
        <f>SUM(O19:O28)</f>
        <v>0</v>
      </c>
      <c r="P18" s="120"/>
      <c r="Q18" s="120">
        <f>SUM(Q19:Q28)</f>
        <v>0</v>
      </c>
      <c r="R18" s="121"/>
      <c r="S18" s="121"/>
      <c r="T18" s="122"/>
      <c r="U18" s="116"/>
      <c r="V18" s="116">
        <f>SUM(V19:V28)</f>
        <v>0</v>
      </c>
      <c r="W18" s="116"/>
      <c r="X18" s="116"/>
      <c r="Y18" s="116"/>
      <c r="AG18" t="s">
        <v>286</v>
      </c>
    </row>
    <row r="19" spans="1:60" outlineLevel="1">
      <c r="A19" s="123">
        <v>7</v>
      </c>
      <c r="B19" s="124" t="s">
        <v>311</v>
      </c>
      <c r="C19" s="139" t="s">
        <v>312</v>
      </c>
      <c r="D19" s="125" t="s">
        <v>299</v>
      </c>
      <c r="E19" s="126">
        <v>1</v>
      </c>
      <c r="F19" s="127"/>
      <c r="G19" s="128">
        <f>ROUND(E19*F19,2)</f>
        <v>0</v>
      </c>
      <c r="H19" s="127"/>
      <c r="I19" s="128">
        <f>ROUND(E19*H19,2)</f>
        <v>0</v>
      </c>
      <c r="J19" s="127"/>
      <c r="K19" s="128">
        <f>ROUND(E19*J19,2)</f>
        <v>0</v>
      </c>
      <c r="L19" s="128">
        <v>21</v>
      </c>
      <c r="M19" s="128">
        <f>G19*(1+L19/100)</f>
        <v>0</v>
      </c>
      <c r="N19" s="126">
        <v>0</v>
      </c>
      <c r="O19" s="126">
        <f>ROUND(E19*N19,2)</f>
        <v>0</v>
      </c>
      <c r="P19" s="126">
        <v>0</v>
      </c>
      <c r="Q19" s="126">
        <f>ROUND(E19*P19,2)</f>
        <v>0</v>
      </c>
      <c r="R19" s="128"/>
      <c r="S19" s="128" t="s">
        <v>310</v>
      </c>
      <c r="T19" s="129" t="s">
        <v>291</v>
      </c>
      <c r="U19" s="114">
        <v>0</v>
      </c>
      <c r="V19" s="114">
        <f>ROUND(E19*U19,2)</f>
        <v>0</v>
      </c>
      <c r="W19" s="114"/>
      <c r="X19" s="114" t="s">
        <v>292</v>
      </c>
      <c r="Y19" s="114" t="s">
        <v>293</v>
      </c>
      <c r="Z19" s="107"/>
      <c r="AA19" s="107"/>
      <c r="AB19" s="107"/>
      <c r="AC19" s="107"/>
      <c r="AD19" s="107"/>
      <c r="AE19" s="107"/>
      <c r="AF19" s="107"/>
      <c r="AG19" s="107" t="s">
        <v>294</v>
      </c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</row>
    <row r="20" spans="1:60" ht="33.75" outlineLevel="2">
      <c r="A20" s="110"/>
      <c r="B20" s="111"/>
      <c r="C20" s="198" t="s">
        <v>313</v>
      </c>
      <c r="D20" s="199"/>
      <c r="E20" s="199"/>
      <c r="F20" s="199"/>
      <c r="G20" s="199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4"/>
      <c r="S20" s="114"/>
      <c r="T20" s="114"/>
      <c r="U20" s="114"/>
      <c r="V20" s="114"/>
      <c r="W20" s="114"/>
      <c r="X20" s="114"/>
      <c r="Y20" s="114"/>
      <c r="Z20" s="107"/>
      <c r="AA20" s="107"/>
      <c r="AB20" s="107"/>
      <c r="AC20" s="107"/>
      <c r="AD20" s="107"/>
      <c r="AE20" s="107"/>
      <c r="AF20" s="107"/>
      <c r="AG20" s="107" t="s">
        <v>296</v>
      </c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37" t="str">
        <f>C20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0" s="107"/>
      <c r="BC20" s="107"/>
      <c r="BD20" s="107"/>
      <c r="BE20" s="107"/>
      <c r="BF20" s="107"/>
      <c r="BG20" s="107"/>
      <c r="BH20" s="107"/>
    </row>
    <row r="21" spans="1:60" outlineLevel="1">
      <c r="A21" s="130">
        <v>8</v>
      </c>
      <c r="B21" s="131" t="s">
        <v>314</v>
      </c>
      <c r="C21" s="140" t="s">
        <v>315</v>
      </c>
      <c r="D21" s="132" t="s">
        <v>289</v>
      </c>
      <c r="E21" s="133">
        <v>1</v>
      </c>
      <c r="F21" s="134"/>
      <c r="G21" s="135">
        <f>ROUND(E21*F21,2)</f>
        <v>0</v>
      </c>
      <c r="H21" s="134"/>
      <c r="I21" s="135">
        <f>ROUND(E21*H21,2)</f>
        <v>0</v>
      </c>
      <c r="J21" s="134"/>
      <c r="K21" s="135">
        <f>ROUND(E21*J21,2)</f>
        <v>0</v>
      </c>
      <c r="L21" s="135">
        <v>21</v>
      </c>
      <c r="M21" s="135">
        <f>G21*(1+L21/100)</f>
        <v>0</v>
      </c>
      <c r="N21" s="133">
        <v>0</v>
      </c>
      <c r="O21" s="133">
        <f>ROUND(E21*N21,2)</f>
        <v>0</v>
      </c>
      <c r="P21" s="133">
        <v>0</v>
      </c>
      <c r="Q21" s="133">
        <f>ROUND(E21*P21,2)</f>
        <v>0</v>
      </c>
      <c r="R21" s="135"/>
      <c r="S21" s="135" t="s">
        <v>290</v>
      </c>
      <c r="T21" s="136" t="s">
        <v>291</v>
      </c>
      <c r="U21" s="114">
        <v>0</v>
      </c>
      <c r="V21" s="114">
        <f>ROUND(E21*U21,2)</f>
        <v>0</v>
      </c>
      <c r="W21" s="114"/>
      <c r="X21" s="114" t="s">
        <v>292</v>
      </c>
      <c r="Y21" s="114" t="s">
        <v>293</v>
      </c>
      <c r="Z21" s="107"/>
      <c r="AA21" s="107"/>
      <c r="AB21" s="107"/>
      <c r="AC21" s="107"/>
      <c r="AD21" s="107"/>
      <c r="AE21" s="107"/>
      <c r="AF21" s="107"/>
      <c r="AG21" s="107" t="s">
        <v>294</v>
      </c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</row>
    <row r="22" spans="1:60" outlineLevel="1">
      <c r="A22" s="123">
        <v>9</v>
      </c>
      <c r="B22" s="124" t="s">
        <v>316</v>
      </c>
      <c r="C22" s="139" t="s">
        <v>317</v>
      </c>
      <c r="D22" s="125" t="s">
        <v>289</v>
      </c>
      <c r="E22" s="126">
        <v>55</v>
      </c>
      <c r="F22" s="127"/>
      <c r="G22" s="128">
        <f>ROUND(E22*F22,2)</f>
        <v>0</v>
      </c>
      <c r="H22" s="127"/>
      <c r="I22" s="128">
        <f>ROUND(E22*H22,2)</f>
        <v>0</v>
      </c>
      <c r="J22" s="127"/>
      <c r="K22" s="128">
        <f>ROUND(E22*J22,2)</f>
        <v>0</v>
      </c>
      <c r="L22" s="128">
        <v>21</v>
      </c>
      <c r="M22" s="128">
        <f>G22*(1+L22/100)</f>
        <v>0</v>
      </c>
      <c r="N22" s="126">
        <v>0</v>
      </c>
      <c r="O22" s="126">
        <f>ROUND(E22*N22,2)</f>
        <v>0</v>
      </c>
      <c r="P22" s="126">
        <v>0</v>
      </c>
      <c r="Q22" s="126">
        <f>ROUND(E22*P22,2)</f>
        <v>0</v>
      </c>
      <c r="R22" s="128"/>
      <c r="S22" s="128" t="s">
        <v>290</v>
      </c>
      <c r="T22" s="129" t="s">
        <v>291</v>
      </c>
      <c r="U22" s="114">
        <v>0</v>
      </c>
      <c r="V22" s="114">
        <f>ROUND(E22*U22,2)</f>
        <v>0</v>
      </c>
      <c r="W22" s="114"/>
      <c r="X22" s="114" t="s">
        <v>292</v>
      </c>
      <c r="Y22" s="114" t="s">
        <v>293</v>
      </c>
      <c r="Z22" s="107"/>
      <c r="AA22" s="107"/>
      <c r="AB22" s="107"/>
      <c r="AC22" s="107"/>
      <c r="AD22" s="107"/>
      <c r="AE22" s="107"/>
      <c r="AF22" s="107"/>
      <c r="AG22" s="107" t="s">
        <v>294</v>
      </c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</row>
    <row r="23" spans="1:60" outlineLevel="2">
      <c r="A23" s="110"/>
      <c r="B23" s="111"/>
      <c r="C23" s="198" t="s">
        <v>318</v>
      </c>
      <c r="D23" s="199"/>
      <c r="E23" s="199"/>
      <c r="F23" s="199"/>
      <c r="G23" s="199"/>
      <c r="H23" s="114"/>
      <c r="I23" s="114"/>
      <c r="J23" s="114"/>
      <c r="K23" s="114"/>
      <c r="L23" s="114"/>
      <c r="M23" s="114"/>
      <c r="N23" s="113"/>
      <c r="O23" s="113"/>
      <c r="P23" s="113"/>
      <c r="Q23" s="113"/>
      <c r="R23" s="114"/>
      <c r="S23" s="114"/>
      <c r="T23" s="114"/>
      <c r="U23" s="114"/>
      <c r="V23" s="114"/>
      <c r="W23" s="114"/>
      <c r="X23" s="114"/>
      <c r="Y23" s="114"/>
      <c r="Z23" s="107"/>
      <c r="AA23" s="107"/>
      <c r="AB23" s="107"/>
      <c r="AC23" s="107"/>
      <c r="AD23" s="107"/>
      <c r="AE23" s="107"/>
      <c r="AF23" s="107"/>
      <c r="AG23" s="107" t="s">
        <v>296</v>
      </c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</row>
    <row r="24" spans="1:60" outlineLevel="3">
      <c r="A24" s="110"/>
      <c r="B24" s="111"/>
      <c r="C24" s="200" t="s">
        <v>319</v>
      </c>
      <c r="D24" s="201"/>
      <c r="E24" s="201"/>
      <c r="F24" s="201"/>
      <c r="G24" s="201"/>
      <c r="H24" s="114"/>
      <c r="I24" s="114"/>
      <c r="J24" s="114"/>
      <c r="K24" s="114"/>
      <c r="L24" s="114"/>
      <c r="M24" s="114"/>
      <c r="N24" s="113"/>
      <c r="O24" s="113"/>
      <c r="P24" s="113"/>
      <c r="Q24" s="113"/>
      <c r="R24" s="114"/>
      <c r="S24" s="114"/>
      <c r="T24" s="114"/>
      <c r="U24" s="114"/>
      <c r="V24" s="114"/>
      <c r="W24" s="114"/>
      <c r="X24" s="114"/>
      <c r="Y24" s="114"/>
      <c r="Z24" s="107"/>
      <c r="AA24" s="107"/>
      <c r="AB24" s="107"/>
      <c r="AC24" s="107"/>
      <c r="AD24" s="107"/>
      <c r="AE24" s="107"/>
      <c r="AF24" s="107"/>
      <c r="AG24" s="107" t="s">
        <v>296</v>
      </c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</row>
    <row r="25" spans="1:60" outlineLevel="3">
      <c r="A25" s="110"/>
      <c r="B25" s="111"/>
      <c r="C25" s="200" t="s">
        <v>320</v>
      </c>
      <c r="D25" s="201"/>
      <c r="E25" s="201"/>
      <c r="F25" s="201"/>
      <c r="G25" s="201"/>
      <c r="H25" s="114"/>
      <c r="I25" s="114"/>
      <c r="J25" s="114"/>
      <c r="K25" s="114"/>
      <c r="L25" s="114"/>
      <c r="M25" s="114"/>
      <c r="N25" s="113"/>
      <c r="O25" s="113"/>
      <c r="P25" s="113"/>
      <c r="Q25" s="113"/>
      <c r="R25" s="114"/>
      <c r="S25" s="114"/>
      <c r="T25" s="114"/>
      <c r="U25" s="114"/>
      <c r="V25" s="114"/>
      <c r="W25" s="114"/>
      <c r="X25" s="114"/>
      <c r="Y25" s="114"/>
      <c r="Z25" s="107"/>
      <c r="AA25" s="107"/>
      <c r="AB25" s="107"/>
      <c r="AC25" s="107"/>
      <c r="AD25" s="107"/>
      <c r="AE25" s="107"/>
      <c r="AF25" s="107"/>
      <c r="AG25" s="107" t="s">
        <v>296</v>
      </c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</row>
    <row r="26" spans="1:60" outlineLevel="3">
      <c r="A26" s="110"/>
      <c r="B26" s="111"/>
      <c r="C26" s="200" t="s">
        <v>321</v>
      </c>
      <c r="D26" s="201"/>
      <c r="E26" s="201"/>
      <c r="F26" s="201"/>
      <c r="G26" s="201"/>
      <c r="H26" s="114"/>
      <c r="I26" s="114"/>
      <c r="J26" s="114"/>
      <c r="K26" s="114"/>
      <c r="L26" s="114"/>
      <c r="M26" s="114"/>
      <c r="N26" s="113"/>
      <c r="O26" s="113"/>
      <c r="P26" s="113"/>
      <c r="Q26" s="113"/>
      <c r="R26" s="114"/>
      <c r="S26" s="114"/>
      <c r="T26" s="114"/>
      <c r="U26" s="114"/>
      <c r="V26" s="114"/>
      <c r="W26" s="114"/>
      <c r="X26" s="114"/>
      <c r="Y26" s="114"/>
      <c r="Z26" s="107"/>
      <c r="AA26" s="107"/>
      <c r="AB26" s="107"/>
      <c r="AC26" s="107"/>
      <c r="AD26" s="107"/>
      <c r="AE26" s="107"/>
      <c r="AF26" s="107"/>
      <c r="AG26" s="107" t="s">
        <v>296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</row>
    <row r="27" spans="1:60" outlineLevel="1">
      <c r="A27" s="123">
        <v>10</v>
      </c>
      <c r="B27" s="124" t="s">
        <v>322</v>
      </c>
      <c r="C27" s="139" t="s">
        <v>323</v>
      </c>
      <c r="D27" s="125" t="s">
        <v>289</v>
      </c>
      <c r="E27" s="126">
        <v>1</v>
      </c>
      <c r="F27" s="127"/>
      <c r="G27" s="128">
        <f>ROUND(E27*F27,2)</f>
        <v>0</v>
      </c>
      <c r="H27" s="127"/>
      <c r="I27" s="128">
        <f>ROUND(E27*H27,2)</f>
        <v>0</v>
      </c>
      <c r="J27" s="127"/>
      <c r="K27" s="128">
        <f>ROUND(E27*J27,2)</f>
        <v>0</v>
      </c>
      <c r="L27" s="128">
        <v>21</v>
      </c>
      <c r="M27" s="128">
        <f>G27*(1+L27/100)</f>
        <v>0</v>
      </c>
      <c r="N27" s="126">
        <v>0</v>
      </c>
      <c r="O27" s="126">
        <f>ROUND(E27*N27,2)</f>
        <v>0</v>
      </c>
      <c r="P27" s="126">
        <v>0</v>
      </c>
      <c r="Q27" s="126">
        <f>ROUND(E27*P27,2)</f>
        <v>0</v>
      </c>
      <c r="R27" s="128"/>
      <c r="S27" s="128" t="s">
        <v>290</v>
      </c>
      <c r="T27" s="129" t="s">
        <v>291</v>
      </c>
      <c r="U27" s="114">
        <v>0</v>
      </c>
      <c r="V27" s="114">
        <f>ROUND(E27*U27,2)</f>
        <v>0</v>
      </c>
      <c r="W27" s="114"/>
      <c r="X27" s="114" t="s">
        <v>292</v>
      </c>
      <c r="Y27" s="114" t="s">
        <v>293</v>
      </c>
      <c r="Z27" s="107"/>
      <c r="AA27" s="107"/>
      <c r="AB27" s="107"/>
      <c r="AC27" s="107"/>
      <c r="AD27" s="107"/>
      <c r="AE27" s="107"/>
      <c r="AF27" s="107"/>
      <c r="AG27" s="107" t="s">
        <v>294</v>
      </c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</row>
    <row r="28" spans="1:60" outlineLevel="2">
      <c r="A28" s="110"/>
      <c r="B28" s="111"/>
      <c r="C28" s="198" t="s">
        <v>324</v>
      </c>
      <c r="D28" s="199"/>
      <c r="E28" s="199"/>
      <c r="F28" s="199"/>
      <c r="G28" s="199"/>
      <c r="H28" s="114"/>
      <c r="I28" s="114"/>
      <c r="J28" s="114"/>
      <c r="K28" s="114"/>
      <c r="L28" s="114"/>
      <c r="M28" s="114"/>
      <c r="N28" s="113"/>
      <c r="O28" s="113"/>
      <c r="P28" s="113"/>
      <c r="Q28" s="113"/>
      <c r="R28" s="114"/>
      <c r="S28" s="114"/>
      <c r="T28" s="114"/>
      <c r="U28" s="114"/>
      <c r="V28" s="114"/>
      <c r="W28" s="114"/>
      <c r="X28" s="114"/>
      <c r="Y28" s="114"/>
      <c r="Z28" s="107"/>
      <c r="AA28" s="107"/>
      <c r="AB28" s="107"/>
      <c r="AC28" s="107"/>
      <c r="AD28" s="107"/>
      <c r="AE28" s="107"/>
      <c r="AF28" s="107"/>
      <c r="AG28" s="107" t="s">
        <v>296</v>
      </c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</row>
    <row r="29" spans="1:60">
      <c r="A29" s="3"/>
      <c r="B29" s="4"/>
      <c r="C29" s="141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v>12</v>
      </c>
      <c r="AF29">
        <v>21</v>
      </c>
      <c r="AG29" t="s">
        <v>271</v>
      </c>
    </row>
    <row r="30" spans="1:60">
      <c r="A30" s="267"/>
      <c r="B30" s="268" t="s">
        <v>14</v>
      </c>
      <c r="C30" s="269"/>
      <c r="D30" s="270"/>
      <c r="E30" s="271"/>
      <c r="F30" s="271"/>
      <c r="G30" s="272">
        <f>G8+G18</f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E30">
        <f>SUMIF(L7:L28,AE29,G7:G28)</f>
        <v>0</v>
      </c>
      <c r="AF30">
        <f>SUMIF(L7:L28,AF29,G7:G28)</f>
        <v>0</v>
      </c>
      <c r="AG30" t="s">
        <v>325</v>
      </c>
    </row>
    <row r="31" spans="1:60">
      <c r="C31" s="142"/>
      <c r="D31" s="10"/>
      <c r="AG31" t="s">
        <v>326</v>
      </c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3g2JPBoAQLOdnGJvOdI6bHmTnd7pGpm0C4JWklK8WfBueJAFh7WMniCH74SQ9EzqDx1ANL/hRtOXxosITWKIZQ==" saltValue="swv4g7CQsIZbnODm2o5f0Q==" spinCount="100000" sheet="1" formatRows="0"/>
  <mergeCells count="13">
    <mergeCell ref="C12:G12"/>
    <mergeCell ref="A1:G1"/>
    <mergeCell ref="C2:G2"/>
    <mergeCell ref="C3:G3"/>
    <mergeCell ref="C4:G4"/>
    <mergeCell ref="C10:G10"/>
    <mergeCell ref="C28:G28"/>
    <mergeCell ref="C16:G16"/>
    <mergeCell ref="C20:G20"/>
    <mergeCell ref="C23:G23"/>
    <mergeCell ref="C24:G24"/>
    <mergeCell ref="C25:G25"/>
    <mergeCell ref="C26:G2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70D9-8CA1-4453-B93B-C60E568C831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/>
  <cols>
    <col min="1" max="1" width="3.42578125" customWidth="1"/>
    <col min="2" max="2" width="12.5703125" style="95" customWidth="1"/>
    <col min="3" max="3" width="63.28515625" style="9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02" t="s">
        <v>327</v>
      </c>
      <c r="B1" s="202"/>
      <c r="C1" s="202"/>
      <c r="D1" s="202"/>
      <c r="E1" s="202"/>
      <c r="F1" s="202"/>
      <c r="G1" s="202"/>
      <c r="AG1" t="s">
        <v>256</v>
      </c>
    </row>
    <row r="2" spans="1:60" ht="24.95" customHeight="1">
      <c r="A2" s="250" t="s">
        <v>252</v>
      </c>
      <c r="B2" s="251" t="s">
        <v>5</v>
      </c>
      <c r="C2" s="254" t="s">
        <v>6</v>
      </c>
      <c r="D2" s="255"/>
      <c r="E2" s="255"/>
      <c r="F2" s="255"/>
      <c r="G2" s="256"/>
      <c r="AG2" t="s">
        <v>257</v>
      </c>
    </row>
    <row r="3" spans="1:60" ht="24.95" customHeight="1">
      <c r="A3" s="250" t="s">
        <v>253</v>
      </c>
      <c r="B3" s="251" t="s">
        <v>47</v>
      </c>
      <c r="C3" s="254" t="s">
        <v>48</v>
      </c>
      <c r="D3" s="255"/>
      <c r="E3" s="255"/>
      <c r="F3" s="255"/>
      <c r="G3" s="256"/>
      <c r="AC3" s="95" t="s">
        <v>257</v>
      </c>
      <c r="AG3" t="s">
        <v>259</v>
      </c>
    </row>
    <row r="4" spans="1:60" ht="24.95" customHeight="1">
      <c r="A4" s="257" t="s">
        <v>254</v>
      </c>
      <c r="B4" s="258" t="s">
        <v>49</v>
      </c>
      <c r="C4" s="259" t="s">
        <v>51</v>
      </c>
      <c r="D4" s="260"/>
      <c r="E4" s="260"/>
      <c r="F4" s="260"/>
      <c r="G4" s="261"/>
      <c r="AG4" t="s">
        <v>260</v>
      </c>
    </row>
    <row r="5" spans="1:60">
      <c r="D5" s="10"/>
    </row>
    <row r="6" spans="1:60" ht="38.25">
      <c r="A6" s="262" t="s">
        <v>261</v>
      </c>
      <c r="B6" s="263" t="s">
        <v>262</v>
      </c>
      <c r="C6" s="263" t="s">
        <v>263</v>
      </c>
      <c r="D6" s="264" t="s">
        <v>264</v>
      </c>
      <c r="E6" s="262" t="s">
        <v>265</v>
      </c>
      <c r="F6" s="265" t="s">
        <v>266</v>
      </c>
      <c r="G6" s="262" t="s">
        <v>14</v>
      </c>
      <c r="H6" s="266" t="s">
        <v>267</v>
      </c>
      <c r="I6" s="266" t="s">
        <v>268</v>
      </c>
      <c r="J6" s="266" t="s">
        <v>269</v>
      </c>
      <c r="K6" s="266" t="s">
        <v>270</v>
      </c>
      <c r="L6" s="266" t="s">
        <v>271</v>
      </c>
      <c r="M6" s="266" t="s">
        <v>272</v>
      </c>
      <c r="N6" s="266" t="s">
        <v>273</v>
      </c>
      <c r="O6" s="266" t="s">
        <v>274</v>
      </c>
      <c r="P6" s="266" t="s">
        <v>275</v>
      </c>
      <c r="Q6" s="266" t="s">
        <v>276</v>
      </c>
      <c r="R6" s="266" t="s">
        <v>277</v>
      </c>
      <c r="S6" s="266" t="s">
        <v>278</v>
      </c>
      <c r="T6" s="266" t="s">
        <v>279</v>
      </c>
      <c r="U6" s="266" t="s">
        <v>280</v>
      </c>
      <c r="V6" s="266" t="s">
        <v>281</v>
      </c>
      <c r="W6" s="266" t="s">
        <v>282</v>
      </c>
      <c r="X6" s="266" t="s">
        <v>283</v>
      </c>
      <c r="Y6" s="266" t="s">
        <v>284</v>
      </c>
    </row>
    <row r="7" spans="1:60" hidden="1">
      <c r="A7" s="3"/>
      <c r="B7" s="4"/>
      <c r="C7" s="4"/>
      <c r="D7" s="6"/>
      <c r="E7" s="108"/>
      <c r="F7" s="109"/>
      <c r="G7" s="109"/>
      <c r="H7" s="109"/>
      <c r="I7" s="109"/>
      <c r="J7" s="109"/>
      <c r="K7" s="109"/>
      <c r="L7" s="109"/>
      <c r="M7" s="109"/>
      <c r="N7" s="108"/>
      <c r="O7" s="108"/>
      <c r="P7" s="108"/>
      <c r="Q7" s="108"/>
      <c r="R7" s="109"/>
      <c r="S7" s="109"/>
      <c r="T7" s="109"/>
      <c r="U7" s="109"/>
      <c r="V7" s="109"/>
      <c r="W7" s="109"/>
      <c r="X7" s="109"/>
      <c r="Y7" s="109"/>
    </row>
    <row r="8" spans="1:60">
      <c r="A8" s="117" t="s">
        <v>285</v>
      </c>
      <c r="B8" s="118" t="s">
        <v>81</v>
      </c>
      <c r="C8" s="138" t="s">
        <v>82</v>
      </c>
      <c r="D8" s="119"/>
      <c r="E8" s="120"/>
      <c r="F8" s="121"/>
      <c r="G8" s="121">
        <f>SUMIF(AG9:AG22,"&lt;&gt;NOR",G9:G22)</f>
        <v>0</v>
      </c>
      <c r="H8" s="121"/>
      <c r="I8" s="121">
        <f>SUM(I9:I22)</f>
        <v>0</v>
      </c>
      <c r="J8" s="121"/>
      <c r="K8" s="121">
        <f>SUM(K9:K22)</f>
        <v>0</v>
      </c>
      <c r="L8" s="121"/>
      <c r="M8" s="121">
        <f>SUM(M9:M22)</f>
        <v>0</v>
      </c>
      <c r="N8" s="120"/>
      <c r="O8" s="120">
        <f>SUM(O9:O22)</f>
        <v>0</v>
      </c>
      <c r="P8" s="120"/>
      <c r="Q8" s="120">
        <f>SUM(Q9:Q22)</f>
        <v>8.34</v>
      </c>
      <c r="R8" s="121"/>
      <c r="S8" s="121"/>
      <c r="T8" s="122"/>
      <c r="U8" s="116"/>
      <c r="V8" s="116">
        <f>SUM(V9:V22)</f>
        <v>424.78</v>
      </c>
      <c r="W8" s="116"/>
      <c r="X8" s="116"/>
      <c r="Y8" s="116"/>
      <c r="AG8" t="s">
        <v>286</v>
      </c>
    </row>
    <row r="9" spans="1:60" outlineLevel="1">
      <c r="A9" s="123">
        <v>1</v>
      </c>
      <c r="B9" s="124" t="s">
        <v>328</v>
      </c>
      <c r="C9" s="139" t="s">
        <v>329</v>
      </c>
      <c r="D9" s="125" t="s">
        <v>330</v>
      </c>
      <c r="E9" s="126">
        <v>584</v>
      </c>
      <c r="F9" s="127"/>
      <c r="G9" s="128">
        <f>ROUND(E9*F9,2)</f>
        <v>0</v>
      </c>
      <c r="H9" s="127"/>
      <c r="I9" s="128">
        <f>ROUND(E9*H9,2)</f>
        <v>0</v>
      </c>
      <c r="J9" s="127"/>
      <c r="K9" s="128">
        <f>ROUND(E9*J9,2)</f>
        <v>0</v>
      </c>
      <c r="L9" s="128">
        <v>21</v>
      </c>
      <c r="M9" s="128">
        <f>G9*(1+L9/100)</f>
        <v>0</v>
      </c>
      <c r="N9" s="126">
        <v>0</v>
      </c>
      <c r="O9" s="126">
        <f>ROUND(E9*N9,2)</f>
        <v>0</v>
      </c>
      <c r="P9" s="126">
        <v>4.9699999999999996E-3</v>
      </c>
      <c r="Q9" s="126">
        <f>ROUND(E9*P9,2)</f>
        <v>2.9</v>
      </c>
      <c r="R9" s="128"/>
      <c r="S9" s="128" t="s">
        <v>290</v>
      </c>
      <c r="T9" s="129" t="s">
        <v>331</v>
      </c>
      <c r="U9" s="114">
        <v>0.2</v>
      </c>
      <c r="V9" s="114">
        <f>ROUND(E9*U9,2)</f>
        <v>116.8</v>
      </c>
      <c r="W9" s="114"/>
      <c r="X9" s="114" t="s">
        <v>332</v>
      </c>
      <c r="Y9" s="114" t="s">
        <v>293</v>
      </c>
      <c r="Z9" s="107"/>
      <c r="AA9" s="107"/>
      <c r="AB9" s="107"/>
      <c r="AC9" s="107"/>
      <c r="AD9" s="107"/>
      <c r="AE9" s="107"/>
      <c r="AF9" s="107"/>
      <c r="AG9" s="107" t="s">
        <v>333</v>
      </c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</row>
    <row r="10" spans="1:60" outlineLevel="2">
      <c r="A10" s="110"/>
      <c r="B10" s="111"/>
      <c r="C10" s="198" t="s">
        <v>334</v>
      </c>
      <c r="D10" s="199"/>
      <c r="E10" s="199"/>
      <c r="F10" s="199"/>
      <c r="G10" s="199"/>
      <c r="H10" s="114"/>
      <c r="I10" s="114"/>
      <c r="J10" s="114"/>
      <c r="K10" s="114"/>
      <c r="L10" s="114"/>
      <c r="M10" s="114"/>
      <c r="N10" s="113"/>
      <c r="O10" s="113"/>
      <c r="P10" s="113"/>
      <c r="Q10" s="113"/>
      <c r="R10" s="114"/>
      <c r="S10" s="114"/>
      <c r="T10" s="114"/>
      <c r="U10" s="114"/>
      <c r="V10" s="114"/>
      <c r="W10" s="114"/>
      <c r="X10" s="114"/>
      <c r="Y10" s="114"/>
      <c r="Z10" s="107"/>
      <c r="AA10" s="107"/>
      <c r="AB10" s="107"/>
      <c r="AC10" s="107"/>
      <c r="AD10" s="107"/>
      <c r="AE10" s="107"/>
      <c r="AF10" s="107"/>
      <c r="AG10" s="107" t="s">
        <v>296</v>
      </c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</row>
    <row r="11" spans="1:60" outlineLevel="1">
      <c r="A11" s="123">
        <v>2</v>
      </c>
      <c r="B11" s="124" t="s">
        <v>335</v>
      </c>
      <c r="C11" s="139" t="s">
        <v>336</v>
      </c>
      <c r="D11" s="125" t="s">
        <v>330</v>
      </c>
      <c r="E11" s="126">
        <v>511</v>
      </c>
      <c r="F11" s="127"/>
      <c r="G11" s="128">
        <f>ROUND(E11*F11,2)</f>
        <v>0</v>
      </c>
      <c r="H11" s="127"/>
      <c r="I11" s="128">
        <f>ROUND(E11*H11,2)</f>
        <v>0</v>
      </c>
      <c r="J11" s="127"/>
      <c r="K11" s="128">
        <f>ROUND(E11*J11,2)</f>
        <v>0</v>
      </c>
      <c r="L11" s="128">
        <v>21</v>
      </c>
      <c r="M11" s="128">
        <f>G11*(1+L11/100)</f>
        <v>0</v>
      </c>
      <c r="N11" s="126">
        <v>0</v>
      </c>
      <c r="O11" s="126">
        <f>ROUND(E11*N11,2)</f>
        <v>0</v>
      </c>
      <c r="P11" s="126">
        <v>9.5899999999999996E-3</v>
      </c>
      <c r="Q11" s="126">
        <f>ROUND(E11*P11,2)</f>
        <v>4.9000000000000004</v>
      </c>
      <c r="R11" s="128"/>
      <c r="S11" s="128" t="s">
        <v>290</v>
      </c>
      <c r="T11" s="129" t="s">
        <v>331</v>
      </c>
      <c r="U11" s="114">
        <v>0.26</v>
      </c>
      <c r="V11" s="114">
        <f>ROUND(E11*U11,2)</f>
        <v>132.86000000000001</v>
      </c>
      <c r="W11" s="114"/>
      <c r="X11" s="114" t="s">
        <v>332</v>
      </c>
      <c r="Y11" s="114" t="s">
        <v>293</v>
      </c>
      <c r="Z11" s="107"/>
      <c r="AA11" s="107"/>
      <c r="AB11" s="107"/>
      <c r="AC11" s="107"/>
      <c r="AD11" s="107"/>
      <c r="AE11" s="107"/>
      <c r="AF11" s="107"/>
      <c r="AG11" s="107" t="s">
        <v>333</v>
      </c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</row>
    <row r="12" spans="1:60" outlineLevel="2">
      <c r="A12" s="110"/>
      <c r="B12" s="111"/>
      <c r="C12" s="198" t="s">
        <v>337</v>
      </c>
      <c r="D12" s="199"/>
      <c r="E12" s="199"/>
      <c r="F12" s="199"/>
      <c r="G12" s="199"/>
      <c r="H12" s="114"/>
      <c r="I12" s="114"/>
      <c r="J12" s="114"/>
      <c r="K12" s="114"/>
      <c r="L12" s="114"/>
      <c r="M12" s="114"/>
      <c r="N12" s="113"/>
      <c r="O12" s="113"/>
      <c r="P12" s="113"/>
      <c r="Q12" s="113"/>
      <c r="R12" s="114"/>
      <c r="S12" s="114"/>
      <c r="T12" s="114"/>
      <c r="U12" s="114"/>
      <c r="V12" s="114"/>
      <c r="W12" s="114"/>
      <c r="X12" s="114"/>
      <c r="Y12" s="114"/>
      <c r="Z12" s="107"/>
      <c r="AA12" s="107"/>
      <c r="AB12" s="107"/>
      <c r="AC12" s="107"/>
      <c r="AD12" s="107"/>
      <c r="AE12" s="107"/>
      <c r="AF12" s="107"/>
      <c r="AG12" s="107" t="s">
        <v>296</v>
      </c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</row>
    <row r="13" spans="1:60" outlineLevel="1">
      <c r="A13" s="123">
        <v>3</v>
      </c>
      <c r="B13" s="124" t="s">
        <v>338</v>
      </c>
      <c r="C13" s="139" t="s">
        <v>339</v>
      </c>
      <c r="D13" s="125" t="s">
        <v>330</v>
      </c>
      <c r="E13" s="126">
        <v>584</v>
      </c>
      <c r="F13" s="127"/>
      <c r="G13" s="128">
        <f>ROUND(E13*F13,2)</f>
        <v>0</v>
      </c>
      <c r="H13" s="127"/>
      <c r="I13" s="128">
        <f>ROUND(E13*H13,2)</f>
        <v>0</v>
      </c>
      <c r="J13" s="127"/>
      <c r="K13" s="128">
        <f>ROUND(E13*J13,2)</f>
        <v>0</v>
      </c>
      <c r="L13" s="128">
        <v>21</v>
      </c>
      <c r="M13" s="128">
        <f>G13*(1+L13/100)</f>
        <v>0</v>
      </c>
      <c r="N13" s="126">
        <v>0</v>
      </c>
      <c r="O13" s="126">
        <f>ROUND(E13*N13,2)</f>
        <v>0</v>
      </c>
      <c r="P13" s="126">
        <v>2.3000000000000001E-4</v>
      </c>
      <c r="Q13" s="126">
        <f>ROUND(E13*P13,2)</f>
        <v>0.13</v>
      </c>
      <c r="R13" s="128"/>
      <c r="S13" s="128" t="s">
        <v>290</v>
      </c>
      <c r="T13" s="129" t="s">
        <v>331</v>
      </c>
      <c r="U13" s="114">
        <v>7.0000000000000007E-2</v>
      </c>
      <c r="V13" s="114">
        <f>ROUND(E13*U13,2)</f>
        <v>40.880000000000003</v>
      </c>
      <c r="W13" s="114"/>
      <c r="X13" s="114" t="s">
        <v>332</v>
      </c>
      <c r="Y13" s="114" t="s">
        <v>293</v>
      </c>
      <c r="Z13" s="107"/>
      <c r="AA13" s="107"/>
      <c r="AB13" s="107"/>
      <c r="AC13" s="107"/>
      <c r="AD13" s="107"/>
      <c r="AE13" s="107"/>
      <c r="AF13" s="107"/>
      <c r="AG13" s="107" t="s">
        <v>333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</row>
    <row r="14" spans="1:60" outlineLevel="2">
      <c r="A14" s="110"/>
      <c r="B14" s="111"/>
      <c r="C14" s="146" t="s">
        <v>340</v>
      </c>
      <c r="D14" s="143"/>
      <c r="E14" s="144">
        <v>584</v>
      </c>
      <c r="F14" s="114"/>
      <c r="G14" s="114"/>
      <c r="H14" s="114"/>
      <c r="I14" s="114"/>
      <c r="J14" s="114"/>
      <c r="K14" s="114"/>
      <c r="L14" s="114"/>
      <c r="M14" s="114"/>
      <c r="N14" s="113"/>
      <c r="O14" s="113"/>
      <c r="P14" s="113"/>
      <c r="Q14" s="113"/>
      <c r="R14" s="114"/>
      <c r="S14" s="114"/>
      <c r="T14" s="114"/>
      <c r="U14" s="114"/>
      <c r="V14" s="114"/>
      <c r="W14" s="114"/>
      <c r="X14" s="114"/>
      <c r="Y14" s="114"/>
      <c r="Z14" s="107"/>
      <c r="AA14" s="107"/>
      <c r="AB14" s="107"/>
      <c r="AC14" s="107"/>
      <c r="AD14" s="107"/>
      <c r="AE14" s="107"/>
      <c r="AF14" s="107"/>
      <c r="AG14" s="107" t="s">
        <v>341</v>
      </c>
      <c r="AH14" s="107">
        <v>5</v>
      </c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</row>
    <row r="15" spans="1:60" outlineLevel="1">
      <c r="A15" s="123">
        <v>4</v>
      </c>
      <c r="B15" s="124" t="s">
        <v>342</v>
      </c>
      <c r="C15" s="139" t="s">
        <v>343</v>
      </c>
      <c r="D15" s="125" t="s">
        <v>330</v>
      </c>
      <c r="E15" s="126">
        <v>511</v>
      </c>
      <c r="F15" s="127"/>
      <c r="G15" s="128">
        <f>ROUND(E15*F15,2)</f>
        <v>0</v>
      </c>
      <c r="H15" s="127"/>
      <c r="I15" s="128">
        <f>ROUND(E15*H15,2)</f>
        <v>0</v>
      </c>
      <c r="J15" s="127"/>
      <c r="K15" s="128">
        <f>ROUND(E15*J15,2)</f>
        <v>0</v>
      </c>
      <c r="L15" s="128">
        <v>21</v>
      </c>
      <c r="M15" s="128">
        <f>G15*(1+L15/100)</f>
        <v>0</v>
      </c>
      <c r="N15" s="126">
        <v>0</v>
      </c>
      <c r="O15" s="126">
        <f>ROUND(E15*N15,2)</f>
        <v>0</v>
      </c>
      <c r="P15" s="126">
        <v>5.9999999999999995E-4</v>
      </c>
      <c r="Q15" s="126">
        <f>ROUND(E15*P15,2)</f>
        <v>0.31</v>
      </c>
      <c r="R15" s="128"/>
      <c r="S15" s="128" t="s">
        <v>290</v>
      </c>
      <c r="T15" s="129" t="s">
        <v>331</v>
      </c>
      <c r="U15" s="114">
        <v>0.22</v>
      </c>
      <c r="V15" s="114">
        <f>ROUND(E15*U15,2)</f>
        <v>112.42</v>
      </c>
      <c r="W15" s="114"/>
      <c r="X15" s="114" t="s">
        <v>332</v>
      </c>
      <c r="Y15" s="114" t="s">
        <v>293</v>
      </c>
      <c r="Z15" s="107"/>
      <c r="AA15" s="107"/>
      <c r="AB15" s="107"/>
      <c r="AC15" s="107"/>
      <c r="AD15" s="107"/>
      <c r="AE15" s="107"/>
      <c r="AF15" s="107"/>
      <c r="AG15" s="107" t="s">
        <v>333</v>
      </c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</row>
    <row r="16" spans="1:60" outlineLevel="2">
      <c r="A16" s="110"/>
      <c r="B16" s="111"/>
      <c r="C16" s="146" t="s">
        <v>344</v>
      </c>
      <c r="D16" s="143"/>
      <c r="E16" s="144">
        <v>511</v>
      </c>
      <c r="F16" s="114"/>
      <c r="G16" s="114"/>
      <c r="H16" s="114"/>
      <c r="I16" s="114"/>
      <c r="J16" s="114"/>
      <c r="K16" s="114"/>
      <c r="L16" s="114"/>
      <c r="M16" s="114"/>
      <c r="N16" s="113"/>
      <c r="O16" s="113"/>
      <c r="P16" s="113"/>
      <c r="Q16" s="113"/>
      <c r="R16" s="114"/>
      <c r="S16" s="114"/>
      <c r="T16" s="114"/>
      <c r="U16" s="114"/>
      <c r="V16" s="114"/>
      <c r="W16" s="114"/>
      <c r="X16" s="114"/>
      <c r="Y16" s="114"/>
      <c r="Z16" s="107"/>
      <c r="AA16" s="107"/>
      <c r="AB16" s="107"/>
      <c r="AC16" s="107"/>
      <c r="AD16" s="107"/>
      <c r="AE16" s="107"/>
      <c r="AF16" s="107"/>
      <c r="AG16" s="107" t="s">
        <v>341</v>
      </c>
      <c r="AH16" s="107">
        <v>5</v>
      </c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</row>
    <row r="17" spans="1:60" outlineLevel="1">
      <c r="A17" s="130">
        <v>5</v>
      </c>
      <c r="B17" s="131" t="s">
        <v>345</v>
      </c>
      <c r="C17" s="140" t="s">
        <v>346</v>
      </c>
      <c r="D17" s="132" t="s">
        <v>347</v>
      </c>
      <c r="E17" s="133">
        <v>60</v>
      </c>
      <c r="F17" s="134"/>
      <c r="G17" s="135">
        <f>ROUND(E17*F17,2)</f>
        <v>0</v>
      </c>
      <c r="H17" s="134"/>
      <c r="I17" s="135">
        <f>ROUND(E17*H17,2)</f>
        <v>0</v>
      </c>
      <c r="J17" s="134"/>
      <c r="K17" s="135">
        <f>ROUND(E17*J17,2)</f>
        <v>0</v>
      </c>
      <c r="L17" s="135">
        <v>21</v>
      </c>
      <c r="M17" s="135">
        <f>G17*(1+L17/100)</f>
        <v>0</v>
      </c>
      <c r="N17" s="133">
        <v>0</v>
      </c>
      <c r="O17" s="133">
        <f>ROUND(E17*N17,2)</f>
        <v>0</v>
      </c>
      <c r="P17" s="133">
        <v>1.23E-3</v>
      </c>
      <c r="Q17" s="133">
        <f>ROUND(E17*P17,2)</f>
        <v>7.0000000000000007E-2</v>
      </c>
      <c r="R17" s="135"/>
      <c r="S17" s="135" t="s">
        <v>290</v>
      </c>
      <c r="T17" s="136" t="s">
        <v>331</v>
      </c>
      <c r="U17" s="114">
        <v>7.0000000000000007E-2</v>
      </c>
      <c r="V17" s="114">
        <f>ROUND(E17*U17,2)</f>
        <v>4.2</v>
      </c>
      <c r="W17" s="114"/>
      <c r="X17" s="114" t="s">
        <v>332</v>
      </c>
      <c r="Y17" s="114" t="s">
        <v>293</v>
      </c>
      <c r="Z17" s="107"/>
      <c r="AA17" s="107"/>
      <c r="AB17" s="107"/>
      <c r="AC17" s="107"/>
      <c r="AD17" s="107"/>
      <c r="AE17" s="107"/>
      <c r="AF17" s="107"/>
      <c r="AG17" s="107" t="s">
        <v>333</v>
      </c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</row>
    <row r="18" spans="1:60" outlineLevel="1">
      <c r="A18" s="130">
        <v>6</v>
      </c>
      <c r="B18" s="131" t="s">
        <v>348</v>
      </c>
      <c r="C18" s="140" t="s">
        <v>349</v>
      </c>
      <c r="D18" s="132" t="s">
        <v>347</v>
      </c>
      <c r="E18" s="133">
        <v>123</v>
      </c>
      <c r="F18" s="134"/>
      <c r="G18" s="135">
        <f>ROUND(E18*F18,2)</f>
        <v>0</v>
      </c>
      <c r="H18" s="134"/>
      <c r="I18" s="135">
        <f>ROUND(E18*H18,2)</f>
        <v>0</v>
      </c>
      <c r="J18" s="134"/>
      <c r="K18" s="135">
        <f>ROUND(E18*J18,2)</f>
        <v>0</v>
      </c>
      <c r="L18" s="135">
        <v>21</v>
      </c>
      <c r="M18" s="135">
        <f>G18*(1+L18/100)</f>
        <v>0</v>
      </c>
      <c r="N18" s="133">
        <v>0</v>
      </c>
      <c r="O18" s="133">
        <f>ROUND(E18*N18,2)</f>
        <v>0</v>
      </c>
      <c r="P18" s="133">
        <v>2.2000000000000001E-4</v>
      </c>
      <c r="Q18" s="133">
        <f>ROUND(E18*P18,2)</f>
        <v>0.03</v>
      </c>
      <c r="R18" s="135" t="s">
        <v>350</v>
      </c>
      <c r="S18" s="135" t="s">
        <v>310</v>
      </c>
      <c r="T18" s="136" t="s">
        <v>331</v>
      </c>
      <c r="U18" s="114">
        <v>0.11</v>
      </c>
      <c r="V18" s="114">
        <f>ROUND(E18*U18,2)</f>
        <v>13.53</v>
      </c>
      <c r="W18" s="114"/>
      <c r="X18" s="114" t="s">
        <v>332</v>
      </c>
      <c r="Y18" s="114" t="s">
        <v>293</v>
      </c>
      <c r="Z18" s="107"/>
      <c r="AA18" s="107"/>
      <c r="AB18" s="107"/>
      <c r="AC18" s="107"/>
      <c r="AD18" s="107"/>
      <c r="AE18" s="107"/>
      <c r="AF18" s="107"/>
      <c r="AG18" s="107" t="s">
        <v>333</v>
      </c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</row>
    <row r="19" spans="1:60" outlineLevel="1">
      <c r="A19" s="130">
        <v>7</v>
      </c>
      <c r="B19" s="131" t="s">
        <v>351</v>
      </c>
      <c r="C19" s="140" t="s">
        <v>352</v>
      </c>
      <c r="D19" s="132" t="s">
        <v>353</v>
      </c>
      <c r="E19" s="133">
        <v>8.3447499999999994</v>
      </c>
      <c r="F19" s="134"/>
      <c r="G19" s="135">
        <f>ROUND(E19*F19,2)</f>
        <v>0</v>
      </c>
      <c r="H19" s="134"/>
      <c r="I19" s="135">
        <f>ROUND(E19*H19,2)</f>
        <v>0</v>
      </c>
      <c r="J19" s="134"/>
      <c r="K19" s="135">
        <f>ROUND(E19*J19,2)</f>
        <v>0</v>
      </c>
      <c r="L19" s="135">
        <v>21</v>
      </c>
      <c r="M19" s="135">
        <f>G19*(1+L19/100)</f>
        <v>0</v>
      </c>
      <c r="N19" s="133">
        <v>0</v>
      </c>
      <c r="O19" s="133">
        <f>ROUND(E19*N19,2)</f>
        <v>0</v>
      </c>
      <c r="P19" s="133">
        <v>0</v>
      </c>
      <c r="Q19" s="133">
        <f>ROUND(E19*P19,2)</f>
        <v>0</v>
      </c>
      <c r="R19" s="135"/>
      <c r="S19" s="135" t="s">
        <v>290</v>
      </c>
      <c r="T19" s="136" t="s">
        <v>331</v>
      </c>
      <c r="U19" s="114">
        <v>0</v>
      </c>
      <c r="V19" s="114">
        <f>ROUND(E19*U19,2)</f>
        <v>0</v>
      </c>
      <c r="W19" s="114"/>
      <c r="X19" s="114" t="s">
        <v>332</v>
      </c>
      <c r="Y19" s="114" t="s">
        <v>293</v>
      </c>
      <c r="Z19" s="107"/>
      <c r="AA19" s="107"/>
      <c r="AB19" s="107"/>
      <c r="AC19" s="107"/>
      <c r="AD19" s="107"/>
      <c r="AE19" s="107"/>
      <c r="AF19" s="107"/>
      <c r="AG19" s="107" t="s">
        <v>333</v>
      </c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</row>
    <row r="20" spans="1:60" outlineLevel="1">
      <c r="A20" s="123">
        <v>8</v>
      </c>
      <c r="B20" s="124" t="s">
        <v>354</v>
      </c>
      <c r="C20" s="139" t="s">
        <v>355</v>
      </c>
      <c r="D20" s="125" t="s">
        <v>353</v>
      </c>
      <c r="E20" s="126">
        <v>8.3447499999999994</v>
      </c>
      <c r="F20" s="127"/>
      <c r="G20" s="128">
        <f>ROUND(E20*F20,2)</f>
        <v>0</v>
      </c>
      <c r="H20" s="127"/>
      <c r="I20" s="128">
        <f>ROUND(E20*H20,2)</f>
        <v>0</v>
      </c>
      <c r="J20" s="127"/>
      <c r="K20" s="128">
        <f>ROUND(E20*J20,2)</f>
        <v>0</v>
      </c>
      <c r="L20" s="128">
        <v>21</v>
      </c>
      <c r="M20" s="128">
        <f>G20*(1+L20/100)</f>
        <v>0</v>
      </c>
      <c r="N20" s="126">
        <v>0</v>
      </c>
      <c r="O20" s="126">
        <f>ROUND(E20*N20,2)</f>
        <v>0</v>
      </c>
      <c r="P20" s="126">
        <v>0</v>
      </c>
      <c r="Q20" s="126">
        <f>ROUND(E20*P20,2)</f>
        <v>0</v>
      </c>
      <c r="R20" s="128" t="s">
        <v>356</v>
      </c>
      <c r="S20" s="128" t="s">
        <v>310</v>
      </c>
      <c r="T20" s="129" t="s">
        <v>331</v>
      </c>
      <c r="U20" s="114">
        <v>0.49</v>
      </c>
      <c r="V20" s="114">
        <f>ROUND(E20*U20,2)</f>
        <v>4.09</v>
      </c>
      <c r="W20" s="114"/>
      <c r="X20" s="114" t="s">
        <v>357</v>
      </c>
      <c r="Y20" s="114" t="s">
        <v>293</v>
      </c>
      <c r="Z20" s="107"/>
      <c r="AA20" s="107"/>
      <c r="AB20" s="107"/>
      <c r="AC20" s="107"/>
      <c r="AD20" s="107"/>
      <c r="AE20" s="107"/>
      <c r="AF20" s="107"/>
      <c r="AG20" s="107" t="s">
        <v>358</v>
      </c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</row>
    <row r="21" spans="1:60" outlineLevel="2">
      <c r="A21" s="110"/>
      <c r="B21" s="111"/>
      <c r="C21" s="198" t="s">
        <v>359</v>
      </c>
      <c r="D21" s="199"/>
      <c r="E21" s="199"/>
      <c r="F21" s="199"/>
      <c r="G21" s="199"/>
      <c r="H21" s="114"/>
      <c r="I21" s="114"/>
      <c r="J21" s="114"/>
      <c r="K21" s="114"/>
      <c r="L21" s="114"/>
      <c r="M21" s="114"/>
      <c r="N21" s="113"/>
      <c r="O21" s="113"/>
      <c r="P21" s="113"/>
      <c r="Q21" s="113"/>
      <c r="R21" s="114"/>
      <c r="S21" s="114"/>
      <c r="T21" s="114"/>
      <c r="U21" s="114"/>
      <c r="V21" s="114"/>
      <c r="W21" s="114"/>
      <c r="X21" s="114"/>
      <c r="Y21" s="114"/>
      <c r="Z21" s="107"/>
      <c r="AA21" s="107"/>
      <c r="AB21" s="107"/>
      <c r="AC21" s="107"/>
      <c r="AD21" s="107"/>
      <c r="AE21" s="107"/>
      <c r="AF21" s="107"/>
      <c r="AG21" s="107" t="s">
        <v>296</v>
      </c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</row>
    <row r="22" spans="1:60" outlineLevel="1">
      <c r="A22" s="130">
        <v>9</v>
      </c>
      <c r="B22" s="131" t="s">
        <v>360</v>
      </c>
      <c r="C22" s="140" t="s">
        <v>361</v>
      </c>
      <c r="D22" s="132" t="s">
        <v>353</v>
      </c>
      <c r="E22" s="133">
        <v>8.3447499999999994</v>
      </c>
      <c r="F22" s="134"/>
      <c r="G22" s="135">
        <f>ROUND(E22*F22,2)</f>
        <v>0</v>
      </c>
      <c r="H22" s="134"/>
      <c r="I22" s="135">
        <f>ROUND(E22*H22,2)</f>
        <v>0</v>
      </c>
      <c r="J22" s="134"/>
      <c r="K22" s="135">
        <f>ROUND(E22*J22,2)</f>
        <v>0</v>
      </c>
      <c r="L22" s="135">
        <v>21</v>
      </c>
      <c r="M22" s="135">
        <f>G22*(1+L22/100)</f>
        <v>0</v>
      </c>
      <c r="N22" s="133">
        <v>0</v>
      </c>
      <c r="O22" s="133">
        <f>ROUND(E22*N22,2)</f>
        <v>0</v>
      </c>
      <c r="P22" s="133">
        <v>0</v>
      </c>
      <c r="Q22" s="133">
        <f>ROUND(E22*P22,2)</f>
        <v>0</v>
      </c>
      <c r="R22" s="135" t="s">
        <v>356</v>
      </c>
      <c r="S22" s="135" t="s">
        <v>310</v>
      </c>
      <c r="T22" s="136" t="s">
        <v>331</v>
      </c>
      <c r="U22" s="114">
        <v>0</v>
      </c>
      <c r="V22" s="114">
        <f>ROUND(E22*U22,2)</f>
        <v>0</v>
      </c>
      <c r="W22" s="114"/>
      <c r="X22" s="114" t="s">
        <v>357</v>
      </c>
      <c r="Y22" s="114" t="s">
        <v>293</v>
      </c>
      <c r="Z22" s="107"/>
      <c r="AA22" s="107"/>
      <c r="AB22" s="107"/>
      <c r="AC22" s="107"/>
      <c r="AD22" s="107"/>
      <c r="AE22" s="107"/>
      <c r="AF22" s="107"/>
      <c r="AG22" s="107" t="s">
        <v>358</v>
      </c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</row>
    <row r="23" spans="1:60">
      <c r="A23" s="117" t="s">
        <v>285</v>
      </c>
      <c r="B23" s="118" t="s">
        <v>83</v>
      </c>
      <c r="C23" s="138" t="s">
        <v>84</v>
      </c>
      <c r="D23" s="119"/>
      <c r="E23" s="120"/>
      <c r="F23" s="121"/>
      <c r="G23" s="121">
        <f>SUMIF(AG24:AG37,"&lt;&gt;NOR",G24:G37)</f>
        <v>0</v>
      </c>
      <c r="H23" s="121"/>
      <c r="I23" s="121">
        <f>SUM(I24:I37)</f>
        <v>0</v>
      </c>
      <c r="J23" s="121"/>
      <c r="K23" s="121">
        <f>SUM(K24:K37)</f>
        <v>0</v>
      </c>
      <c r="L23" s="121"/>
      <c r="M23" s="121">
        <f>SUM(M24:M37)</f>
        <v>0</v>
      </c>
      <c r="N23" s="120"/>
      <c r="O23" s="120">
        <f>SUM(O24:O37)</f>
        <v>0</v>
      </c>
      <c r="P23" s="120"/>
      <c r="Q23" s="120">
        <f>SUM(Q24:Q37)</f>
        <v>9.74</v>
      </c>
      <c r="R23" s="121"/>
      <c r="S23" s="121"/>
      <c r="T23" s="122"/>
      <c r="U23" s="116"/>
      <c r="V23" s="116">
        <f>SUM(V24:V37)</f>
        <v>491.70000000000005</v>
      </c>
      <c r="W23" s="116"/>
      <c r="X23" s="116"/>
      <c r="Y23" s="116"/>
      <c r="AG23" t="s">
        <v>286</v>
      </c>
    </row>
    <row r="24" spans="1:60" outlineLevel="1">
      <c r="A24" s="123">
        <v>10</v>
      </c>
      <c r="B24" s="124" t="s">
        <v>328</v>
      </c>
      <c r="C24" s="139" t="s">
        <v>329</v>
      </c>
      <c r="D24" s="125" t="s">
        <v>330</v>
      </c>
      <c r="E24" s="126">
        <v>579</v>
      </c>
      <c r="F24" s="127"/>
      <c r="G24" s="128">
        <f>ROUND(E24*F24,2)</f>
        <v>0</v>
      </c>
      <c r="H24" s="127"/>
      <c r="I24" s="128">
        <f>ROUND(E24*H24,2)</f>
        <v>0</v>
      </c>
      <c r="J24" s="127"/>
      <c r="K24" s="128">
        <f>ROUND(E24*J24,2)</f>
        <v>0</v>
      </c>
      <c r="L24" s="128">
        <v>21</v>
      </c>
      <c r="M24" s="128">
        <f>G24*(1+L24/100)</f>
        <v>0</v>
      </c>
      <c r="N24" s="126">
        <v>0</v>
      </c>
      <c r="O24" s="126">
        <f>ROUND(E24*N24,2)</f>
        <v>0</v>
      </c>
      <c r="P24" s="126">
        <v>4.9699999999999996E-3</v>
      </c>
      <c r="Q24" s="126">
        <f>ROUND(E24*P24,2)</f>
        <v>2.88</v>
      </c>
      <c r="R24" s="128"/>
      <c r="S24" s="128" t="s">
        <v>290</v>
      </c>
      <c r="T24" s="129" t="s">
        <v>331</v>
      </c>
      <c r="U24" s="114">
        <v>0.2</v>
      </c>
      <c r="V24" s="114">
        <f>ROUND(E24*U24,2)</f>
        <v>115.8</v>
      </c>
      <c r="W24" s="114"/>
      <c r="X24" s="114" t="s">
        <v>332</v>
      </c>
      <c r="Y24" s="114" t="s">
        <v>293</v>
      </c>
      <c r="Z24" s="107"/>
      <c r="AA24" s="107"/>
      <c r="AB24" s="107"/>
      <c r="AC24" s="107"/>
      <c r="AD24" s="107"/>
      <c r="AE24" s="107"/>
      <c r="AF24" s="107"/>
      <c r="AG24" s="107" t="s">
        <v>333</v>
      </c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</row>
    <row r="25" spans="1:60" outlineLevel="2">
      <c r="A25" s="110"/>
      <c r="B25" s="111"/>
      <c r="C25" s="198" t="s">
        <v>334</v>
      </c>
      <c r="D25" s="199"/>
      <c r="E25" s="199"/>
      <c r="F25" s="199"/>
      <c r="G25" s="199"/>
      <c r="H25" s="114"/>
      <c r="I25" s="114"/>
      <c r="J25" s="114"/>
      <c r="K25" s="114"/>
      <c r="L25" s="114"/>
      <c r="M25" s="114"/>
      <c r="N25" s="113"/>
      <c r="O25" s="113"/>
      <c r="P25" s="113"/>
      <c r="Q25" s="113"/>
      <c r="R25" s="114"/>
      <c r="S25" s="114"/>
      <c r="T25" s="114"/>
      <c r="U25" s="114"/>
      <c r="V25" s="114"/>
      <c r="W25" s="114"/>
      <c r="X25" s="114"/>
      <c r="Y25" s="114"/>
      <c r="Z25" s="107"/>
      <c r="AA25" s="107"/>
      <c r="AB25" s="107"/>
      <c r="AC25" s="107"/>
      <c r="AD25" s="107"/>
      <c r="AE25" s="107"/>
      <c r="AF25" s="107"/>
      <c r="AG25" s="107" t="s">
        <v>296</v>
      </c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</row>
    <row r="26" spans="1:60" outlineLevel="1">
      <c r="A26" s="123">
        <v>11</v>
      </c>
      <c r="B26" s="124" t="s">
        <v>335</v>
      </c>
      <c r="C26" s="139" t="s">
        <v>336</v>
      </c>
      <c r="D26" s="125" t="s">
        <v>330</v>
      </c>
      <c r="E26" s="126">
        <v>650</v>
      </c>
      <c r="F26" s="127"/>
      <c r="G26" s="128">
        <f>ROUND(E26*F26,2)</f>
        <v>0</v>
      </c>
      <c r="H26" s="127"/>
      <c r="I26" s="128">
        <f>ROUND(E26*H26,2)</f>
        <v>0</v>
      </c>
      <c r="J26" s="127"/>
      <c r="K26" s="128">
        <f>ROUND(E26*J26,2)</f>
        <v>0</v>
      </c>
      <c r="L26" s="128">
        <v>21</v>
      </c>
      <c r="M26" s="128">
        <f>G26*(1+L26/100)</f>
        <v>0</v>
      </c>
      <c r="N26" s="126">
        <v>0</v>
      </c>
      <c r="O26" s="126">
        <f>ROUND(E26*N26,2)</f>
        <v>0</v>
      </c>
      <c r="P26" s="126">
        <v>9.5899999999999996E-3</v>
      </c>
      <c r="Q26" s="126">
        <f>ROUND(E26*P26,2)</f>
        <v>6.23</v>
      </c>
      <c r="R26" s="128"/>
      <c r="S26" s="128" t="s">
        <v>290</v>
      </c>
      <c r="T26" s="129" t="s">
        <v>331</v>
      </c>
      <c r="U26" s="114">
        <v>0.26</v>
      </c>
      <c r="V26" s="114">
        <f>ROUND(E26*U26,2)</f>
        <v>169</v>
      </c>
      <c r="W26" s="114"/>
      <c r="X26" s="114" t="s">
        <v>332</v>
      </c>
      <c r="Y26" s="114" t="s">
        <v>293</v>
      </c>
      <c r="Z26" s="107"/>
      <c r="AA26" s="107"/>
      <c r="AB26" s="107"/>
      <c r="AC26" s="107"/>
      <c r="AD26" s="107"/>
      <c r="AE26" s="107"/>
      <c r="AF26" s="107"/>
      <c r="AG26" s="107" t="s">
        <v>333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</row>
    <row r="27" spans="1:60" outlineLevel="2">
      <c r="A27" s="110"/>
      <c r="B27" s="111"/>
      <c r="C27" s="198" t="s">
        <v>337</v>
      </c>
      <c r="D27" s="199"/>
      <c r="E27" s="199"/>
      <c r="F27" s="199"/>
      <c r="G27" s="199"/>
      <c r="H27" s="114"/>
      <c r="I27" s="114"/>
      <c r="J27" s="114"/>
      <c r="K27" s="114"/>
      <c r="L27" s="114"/>
      <c r="M27" s="114"/>
      <c r="N27" s="113"/>
      <c r="O27" s="113"/>
      <c r="P27" s="113"/>
      <c r="Q27" s="113"/>
      <c r="R27" s="114"/>
      <c r="S27" s="114"/>
      <c r="T27" s="114"/>
      <c r="U27" s="114"/>
      <c r="V27" s="114"/>
      <c r="W27" s="114"/>
      <c r="X27" s="114"/>
      <c r="Y27" s="114"/>
      <c r="Z27" s="107"/>
      <c r="AA27" s="107"/>
      <c r="AB27" s="107"/>
      <c r="AC27" s="107"/>
      <c r="AD27" s="107"/>
      <c r="AE27" s="107"/>
      <c r="AF27" s="107"/>
      <c r="AG27" s="107" t="s">
        <v>296</v>
      </c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</row>
    <row r="28" spans="1:60" outlineLevel="1">
      <c r="A28" s="123">
        <v>12</v>
      </c>
      <c r="B28" s="124" t="s">
        <v>338</v>
      </c>
      <c r="C28" s="139" t="s">
        <v>339</v>
      </c>
      <c r="D28" s="125" t="s">
        <v>330</v>
      </c>
      <c r="E28" s="126">
        <v>579</v>
      </c>
      <c r="F28" s="127"/>
      <c r="G28" s="128">
        <f>ROUND(E28*F28,2)</f>
        <v>0</v>
      </c>
      <c r="H28" s="127"/>
      <c r="I28" s="128">
        <f>ROUND(E28*H28,2)</f>
        <v>0</v>
      </c>
      <c r="J28" s="127"/>
      <c r="K28" s="128">
        <f>ROUND(E28*J28,2)</f>
        <v>0</v>
      </c>
      <c r="L28" s="128">
        <v>21</v>
      </c>
      <c r="M28" s="128">
        <f>G28*(1+L28/100)</f>
        <v>0</v>
      </c>
      <c r="N28" s="126">
        <v>0</v>
      </c>
      <c r="O28" s="126">
        <f>ROUND(E28*N28,2)</f>
        <v>0</v>
      </c>
      <c r="P28" s="126">
        <v>2.3000000000000001E-4</v>
      </c>
      <c r="Q28" s="126">
        <f>ROUND(E28*P28,2)</f>
        <v>0.13</v>
      </c>
      <c r="R28" s="128"/>
      <c r="S28" s="128" t="s">
        <v>290</v>
      </c>
      <c r="T28" s="129" t="s">
        <v>331</v>
      </c>
      <c r="U28" s="114">
        <v>7.0000000000000007E-2</v>
      </c>
      <c r="V28" s="114">
        <f>ROUND(E28*U28,2)</f>
        <v>40.53</v>
      </c>
      <c r="W28" s="114"/>
      <c r="X28" s="114" t="s">
        <v>332</v>
      </c>
      <c r="Y28" s="114" t="s">
        <v>293</v>
      </c>
      <c r="Z28" s="107"/>
      <c r="AA28" s="107"/>
      <c r="AB28" s="107"/>
      <c r="AC28" s="107"/>
      <c r="AD28" s="107"/>
      <c r="AE28" s="107"/>
      <c r="AF28" s="107"/>
      <c r="AG28" s="107" t="s">
        <v>333</v>
      </c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</row>
    <row r="29" spans="1:60" outlineLevel="2">
      <c r="A29" s="110"/>
      <c r="B29" s="111"/>
      <c r="C29" s="146" t="s">
        <v>362</v>
      </c>
      <c r="D29" s="143"/>
      <c r="E29" s="144">
        <v>579</v>
      </c>
      <c r="F29" s="114"/>
      <c r="G29" s="114"/>
      <c r="H29" s="114"/>
      <c r="I29" s="114"/>
      <c r="J29" s="114"/>
      <c r="K29" s="114"/>
      <c r="L29" s="114"/>
      <c r="M29" s="114"/>
      <c r="N29" s="113"/>
      <c r="O29" s="113"/>
      <c r="P29" s="113"/>
      <c r="Q29" s="113"/>
      <c r="R29" s="114"/>
      <c r="S29" s="114"/>
      <c r="T29" s="114"/>
      <c r="U29" s="114"/>
      <c r="V29" s="114"/>
      <c r="W29" s="114"/>
      <c r="X29" s="114"/>
      <c r="Y29" s="114"/>
      <c r="Z29" s="107"/>
      <c r="AA29" s="107"/>
      <c r="AB29" s="107"/>
      <c r="AC29" s="107"/>
      <c r="AD29" s="107"/>
      <c r="AE29" s="107"/>
      <c r="AF29" s="107"/>
      <c r="AG29" s="107" t="s">
        <v>341</v>
      </c>
      <c r="AH29" s="107">
        <v>5</v>
      </c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</row>
    <row r="30" spans="1:60" outlineLevel="1">
      <c r="A30" s="123">
        <v>13</v>
      </c>
      <c r="B30" s="124" t="s">
        <v>342</v>
      </c>
      <c r="C30" s="139" t="s">
        <v>343</v>
      </c>
      <c r="D30" s="125" t="s">
        <v>330</v>
      </c>
      <c r="E30" s="126">
        <v>650</v>
      </c>
      <c r="F30" s="127"/>
      <c r="G30" s="128">
        <f>ROUND(E30*F30,2)</f>
        <v>0</v>
      </c>
      <c r="H30" s="127"/>
      <c r="I30" s="128">
        <f>ROUND(E30*H30,2)</f>
        <v>0</v>
      </c>
      <c r="J30" s="127"/>
      <c r="K30" s="128">
        <f>ROUND(E30*J30,2)</f>
        <v>0</v>
      </c>
      <c r="L30" s="128">
        <v>21</v>
      </c>
      <c r="M30" s="128">
        <f>G30*(1+L30/100)</f>
        <v>0</v>
      </c>
      <c r="N30" s="126">
        <v>0</v>
      </c>
      <c r="O30" s="126">
        <f>ROUND(E30*N30,2)</f>
        <v>0</v>
      </c>
      <c r="P30" s="126">
        <v>5.9999999999999995E-4</v>
      </c>
      <c r="Q30" s="126">
        <f>ROUND(E30*P30,2)</f>
        <v>0.39</v>
      </c>
      <c r="R30" s="128"/>
      <c r="S30" s="128" t="s">
        <v>290</v>
      </c>
      <c r="T30" s="129" t="s">
        <v>331</v>
      </c>
      <c r="U30" s="114">
        <v>0.22</v>
      </c>
      <c r="V30" s="114">
        <f>ROUND(E30*U30,2)</f>
        <v>143</v>
      </c>
      <c r="W30" s="114"/>
      <c r="X30" s="114" t="s">
        <v>332</v>
      </c>
      <c r="Y30" s="114" t="s">
        <v>293</v>
      </c>
      <c r="Z30" s="107"/>
      <c r="AA30" s="107"/>
      <c r="AB30" s="107"/>
      <c r="AC30" s="107"/>
      <c r="AD30" s="107"/>
      <c r="AE30" s="107"/>
      <c r="AF30" s="107"/>
      <c r="AG30" s="107" t="s">
        <v>333</v>
      </c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</row>
    <row r="31" spans="1:60" outlineLevel="2">
      <c r="A31" s="110"/>
      <c r="B31" s="111"/>
      <c r="C31" s="146" t="s">
        <v>363</v>
      </c>
      <c r="D31" s="143"/>
      <c r="E31" s="144">
        <v>650</v>
      </c>
      <c r="F31" s="114"/>
      <c r="G31" s="114"/>
      <c r="H31" s="114"/>
      <c r="I31" s="114"/>
      <c r="J31" s="114"/>
      <c r="K31" s="114"/>
      <c r="L31" s="114"/>
      <c r="M31" s="114"/>
      <c r="N31" s="113"/>
      <c r="O31" s="113"/>
      <c r="P31" s="113"/>
      <c r="Q31" s="113"/>
      <c r="R31" s="114"/>
      <c r="S31" s="114"/>
      <c r="T31" s="114"/>
      <c r="U31" s="114"/>
      <c r="V31" s="114"/>
      <c r="W31" s="114"/>
      <c r="X31" s="114"/>
      <c r="Y31" s="114"/>
      <c r="Z31" s="107"/>
      <c r="AA31" s="107"/>
      <c r="AB31" s="107"/>
      <c r="AC31" s="107"/>
      <c r="AD31" s="107"/>
      <c r="AE31" s="107"/>
      <c r="AF31" s="107"/>
      <c r="AG31" s="107" t="s">
        <v>341</v>
      </c>
      <c r="AH31" s="107">
        <v>5</v>
      </c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</row>
    <row r="32" spans="1:60" outlineLevel="1">
      <c r="A32" s="130">
        <v>14</v>
      </c>
      <c r="B32" s="131" t="s">
        <v>345</v>
      </c>
      <c r="C32" s="140" t="s">
        <v>346</v>
      </c>
      <c r="D32" s="132" t="s">
        <v>347</v>
      </c>
      <c r="E32" s="133">
        <v>63</v>
      </c>
      <c r="F32" s="134"/>
      <c r="G32" s="135">
        <f>ROUND(E32*F32,2)</f>
        <v>0</v>
      </c>
      <c r="H32" s="134"/>
      <c r="I32" s="135">
        <f>ROUND(E32*H32,2)</f>
        <v>0</v>
      </c>
      <c r="J32" s="134"/>
      <c r="K32" s="135">
        <f>ROUND(E32*J32,2)</f>
        <v>0</v>
      </c>
      <c r="L32" s="135">
        <v>21</v>
      </c>
      <c r="M32" s="135">
        <f>G32*(1+L32/100)</f>
        <v>0</v>
      </c>
      <c r="N32" s="133">
        <v>0</v>
      </c>
      <c r="O32" s="133">
        <f>ROUND(E32*N32,2)</f>
        <v>0</v>
      </c>
      <c r="P32" s="133">
        <v>1.23E-3</v>
      </c>
      <c r="Q32" s="133">
        <f>ROUND(E32*P32,2)</f>
        <v>0.08</v>
      </c>
      <c r="R32" s="135"/>
      <c r="S32" s="135" t="s">
        <v>290</v>
      </c>
      <c r="T32" s="136" t="s">
        <v>331</v>
      </c>
      <c r="U32" s="114">
        <v>7.0000000000000007E-2</v>
      </c>
      <c r="V32" s="114">
        <f>ROUND(E32*U32,2)</f>
        <v>4.41</v>
      </c>
      <c r="W32" s="114"/>
      <c r="X32" s="114" t="s">
        <v>332</v>
      </c>
      <c r="Y32" s="114" t="s">
        <v>293</v>
      </c>
      <c r="Z32" s="107"/>
      <c r="AA32" s="107"/>
      <c r="AB32" s="107"/>
      <c r="AC32" s="107"/>
      <c r="AD32" s="107"/>
      <c r="AE32" s="107"/>
      <c r="AF32" s="107"/>
      <c r="AG32" s="107" t="s">
        <v>333</v>
      </c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</row>
    <row r="33" spans="1:60" outlineLevel="1">
      <c r="A33" s="130">
        <v>15</v>
      </c>
      <c r="B33" s="131" t="s">
        <v>348</v>
      </c>
      <c r="C33" s="140" t="s">
        <v>349</v>
      </c>
      <c r="D33" s="132" t="s">
        <v>347</v>
      </c>
      <c r="E33" s="133">
        <v>129</v>
      </c>
      <c r="F33" s="134"/>
      <c r="G33" s="135">
        <f>ROUND(E33*F33,2)</f>
        <v>0</v>
      </c>
      <c r="H33" s="134"/>
      <c r="I33" s="135">
        <f>ROUND(E33*H33,2)</f>
        <v>0</v>
      </c>
      <c r="J33" s="134"/>
      <c r="K33" s="135">
        <f>ROUND(E33*J33,2)</f>
        <v>0</v>
      </c>
      <c r="L33" s="135">
        <v>21</v>
      </c>
      <c r="M33" s="135">
        <f>G33*(1+L33/100)</f>
        <v>0</v>
      </c>
      <c r="N33" s="133">
        <v>0</v>
      </c>
      <c r="O33" s="133">
        <f>ROUND(E33*N33,2)</f>
        <v>0</v>
      </c>
      <c r="P33" s="133">
        <v>2.2000000000000001E-4</v>
      </c>
      <c r="Q33" s="133">
        <f>ROUND(E33*P33,2)</f>
        <v>0.03</v>
      </c>
      <c r="R33" s="135" t="s">
        <v>350</v>
      </c>
      <c r="S33" s="135" t="s">
        <v>310</v>
      </c>
      <c r="T33" s="136" t="s">
        <v>331</v>
      </c>
      <c r="U33" s="114">
        <v>0.11</v>
      </c>
      <c r="V33" s="114">
        <f>ROUND(E33*U33,2)</f>
        <v>14.19</v>
      </c>
      <c r="W33" s="114"/>
      <c r="X33" s="114" t="s">
        <v>332</v>
      </c>
      <c r="Y33" s="114" t="s">
        <v>293</v>
      </c>
      <c r="Z33" s="107"/>
      <c r="AA33" s="107"/>
      <c r="AB33" s="107"/>
      <c r="AC33" s="107"/>
      <c r="AD33" s="107"/>
      <c r="AE33" s="107"/>
      <c r="AF33" s="107"/>
      <c r="AG33" s="107" t="s">
        <v>333</v>
      </c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</row>
    <row r="34" spans="1:60" outlineLevel="1">
      <c r="A34" s="130">
        <v>16</v>
      </c>
      <c r="B34" s="131" t="s">
        <v>351</v>
      </c>
      <c r="C34" s="140" t="s">
        <v>352</v>
      </c>
      <c r="D34" s="132" t="s">
        <v>353</v>
      </c>
      <c r="E34" s="133">
        <v>9.7401700000000009</v>
      </c>
      <c r="F34" s="134"/>
      <c r="G34" s="135">
        <f>ROUND(E34*F34,2)</f>
        <v>0</v>
      </c>
      <c r="H34" s="134"/>
      <c r="I34" s="135">
        <f>ROUND(E34*H34,2)</f>
        <v>0</v>
      </c>
      <c r="J34" s="134"/>
      <c r="K34" s="135">
        <f>ROUND(E34*J34,2)</f>
        <v>0</v>
      </c>
      <c r="L34" s="135">
        <v>21</v>
      </c>
      <c r="M34" s="135">
        <f>G34*(1+L34/100)</f>
        <v>0</v>
      </c>
      <c r="N34" s="133">
        <v>0</v>
      </c>
      <c r="O34" s="133">
        <f>ROUND(E34*N34,2)</f>
        <v>0</v>
      </c>
      <c r="P34" s="133">
        <v>0</v>
      </c>
      <c r="Q34" s="133">
        <f>ROUND(E34*P34,2)</f>
        <v>0</v>
      </c>
      <c r="R34" s="135"/>
      <c r="S34" s="135" t="s">
        <v>290</v>
      </c>
      <c r="T34" s="136" t="s">
        <v>331</v>
      </c>
      <c r="U34" s="114">
        <v>0</v>
      </c>
      <c r="V34" s="114">
        <f>ROUND(E34*U34,2)</f>
        <v>0</v>
      </c>
      <c r="W34" s="114"/>
      <c r="X34" s="114" t="s">
        <v>332</v>
      </c>
      <c r="Y34" s="114" t="s">
        <v>293</v>
      </c>
      <c r="Z34" s="107"/>
      <c r="AA34" s="107"/>
      <c r="AB34" s="107"/>
      <c r="AC34" s="107"/>
      <c r="AD34" s="107"/>
      <c r="AE34" s="107"/>
      <c r="AF34" s="107"/>
      <c r="AG34" s="107" t="s">
        <v>333</v>
      </c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</row>
    <row r="35" spans="1:60" outlineLevel="1">
      <c r="A35" s="123">
        <v>17</v>
      </c>
      <c r="B35" s="124" t="s">
        <v>354</v>
      </c>
      <c r="C35" s="139" t="s">
        <v>355</v>
      </c>
      <c r="D35" s="125" t="s">
        <v>353</v>
      </c>
      <c r="E35" s="126">
        <v>9.7401700000000009</v>
      </c>
      <c r="F35" s="127"/>
      <c r="G35" s="128">
        <f>ROUND(E35*F35,2)</f>
        <v>0</v>
      </c>
      <c r="H35" s="127"/>
      <c r="I35" s="128">
        <f>ROUND(E35*H35,2)</f>
        <v>0</v>
      </c>
      <c r="J35" s="127"/>
      <c r="K35" s="128">
        <f>ROUND(E35*J35,2)</f>
        <v>0</v>
      </c>
      <c r="L35" s="128">
        <v>21</v>
      </c>
      <c r="M35" s="128">
        <f>G35*(1+L35/100)</f>
        <v>0</v>
      </c>
      <c r="N35" s="126">
        <v>0</v>
      </c>
      <c r="O35" s="126">
        <f>ROUND(E35*N35,2)</f>
        <v>0</v>
      </c>
      <c r="P35" s="126">
        <v>0</v>
      </c>
      <c r="Q35" s="126">
        <f>ROUND(E35*P35,2)</f>
        <v>0</v>
      </c>
      <c r="R35" s="128" t="s">
        <v>356</v>
      </c>
      <c r="S35" s="128" t="s">
        <v>310</v>
      </c>
      <c r="T35" s="129" t="s">
        <v>331</v>
      </c>
      <c r="U35" s="114">
        <v>0.49</v>
      </c>
      <c r="V35" s="114">
        <f>ROUND(E35*U35,2)</f>
        <v>4.7699999999999996</v>
      </c>
      <c r="W35" s="114"/>
      <c r="X35" s="114" t="s">
        <v>357</v>
      </c>
      <c r="Y35" s="114" t="s">
        <v>293</v>
      </c>
      <c r="Z35" s="107"/>
      <c r="AA35" s="107"/>
      <c r="AB35" s="107"/>
      <c r="AC35" s="107"/>
      <c r="AD35" s="107"/>
      <c r="AE35" s="107"/>
      <c r="AF35" s="107"/>
      <c r="AG35" s="107" t="s">
        <v>358</v>
      </c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</row>
    <row r="36" spans="1:60" outlineLevel="2">
      <c r="A36" s="110"/>
      <c r="B36" s="111"/>
      <c r="C36" s="198" t="s">
        <v>359</v>
      </c>
      <c r="D36" s="199"/>
      <c r="E36" s="199"/>
      <c r="F36" s="199"/>
      <c r="G36" s="199"/>
      <c r="H36" s="114"/>
      <c r="I36" s="114"/>
      <c r="J36" s="114"/>
      <c r="K36" s="114"/>
      <c r="L36" s="114"/>
      <c r="M36" s="114"/>
      <c r="N36" s="113"/>
      <c r="O36" s="113"/>
      <c r="P36" s="113"/>
      <c r="Q36" s="113"/>
      <c r="R36" s="114"/>
      <c r="S36" s="114"/>
      <c r="T36" s="114"/>
      <c r="U36" s="114"/>
      <c r="V36" s="114"/>
      <c r="W36" s="114"/>
      <c r="X36" s="114"/>
      <c r="Y36" s="114"/>
      <c r="Z36" s="107"/>
      <c r="AA36" s="107"/>
      <c r="AB36" s="107"/>
      <c r="AC36" s="107"/>
      <c r="AD36" s="107"/>
      <c r="AE36" s="107"/>
      <c r="AF36" s="107"/>
      <c r="AG36" s="107" t="s">
        <v>296</v>
      </c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</row>
    <row r="37" spans="1:60" outlineLevel="1">
      <c r="A37" s="130">
        <v>18</v>
      </c>
      <c r="B37" s="131" t="s">
        <v>360</v>
      </c>
      <c r="C37" s="140" t="s">
        <v>361</v>
      </c>
      <c r="D37" s="132" t="s">
        <v>353</v>
      </c>
      <c r="E37" s="133">
        <v>9.7401700000000009</v>
      </c>
      <c r="F37" s="134"/>
      <c r="G37" s="135">
        <f>ROUND(E37*F37,2)</f>
        <v>0</v>
      </c>
      <c r="H37" s="134"/>
      <c r="I37" s="135">
        <f>ROUND(E37*H37,2)</f>
        <v>0</v>
      </c>
      <c r="J37" s="134"/>
      <c r="K37" s="135">
        <f>ROUND(E37*J37,2)</f>
        <v>0</v>
      </c>
      <c r="L37" s="135">
        <v>21</v>
      </c>
      <c r="M37" s="135">
        <f>G37*(1+L37/100)</f>
        <v>0</v>
      </c>
      <c r="N37" s="133">
        <v>0</v>
      </c>
      <c r="O37" s="133">
        <f>ROUND(E37*N37,2)</f>
        <v>0</v>
      </c>
      <c r="P37" s="133">
        <v>0</v>
      </c>
      <c r="Q37" s="133">
        <f>ROUND(E37*P37,2)</f>
        <v>0</v>
      </c>
      <c r="R37" s="135" t="s">
        <v>356</v>
      </c>
      <c r="S37" s="135" t="s">
        <v>310</v>
      </c>
      <c r="T37" s="136" t="s">
        <v>331</v>
      </c>
      <c r="U37" s="114">
        <v>0</v>
      </c>
      <c r="V37" s="114">
        <f>ROUND(E37*U37,2)</f>
        <v>0</v>
      </c>
      <c r="W37" s="114"/>
      <c r="X37" s="114" t="s">
        <v>357</v>
      </c>
      <c r="Y37" s="114" t="s">
        <v>293</v>
      </c>
      <c r="Z37" s="107"/>
      <c r="AA37" s="107"/>
      <c r="AB37" s="107"/>
      <c r="AC37" s="107"/>
      <c r="AD37" s="107"/>
      <c r="AE37" s="107"/>
      <c r="AF37" s="107"/>
      <c r="AG37" s="107" t="s">
        <v>358</v>
      </c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</row>
    <row r="38" spans="1:60">
      <c r="A38" s="117" t="s">
        <v>285</v>
      </c>
      <c r="B38" s="118" t="s">
        <v>85</v>
      </c>
      <c r="C38" s="138" t="s">
        <v>86</v>
      </c>
      <c r="D38" s="119"/>
      <c r="E38" s="120"/>
      <c r="F38" s="121"/>
      <c r="G38" s="121">
        <f>SUMIF(AG39:AG52,"&lt;&gt;NOR",G39:G52)</f>
        <v>0</v>
      </c>
      <c r="H38" s="121"/>
      <c r="I38" s="121">
        <f>SUM(I39:I52)</f>
        <v>0</v>
      </c>
      <c r="J38" s="121"/>
      <c r="K38" s="121">
        <f>SUM(K39:K52)</f>
        <v>0</v>
      </c>
      <c r="L38" s="121"/>
      <c r="M38" s="121">
        <f>SUM(M39:M52)</f>
        <v>0</v>
      </c>
      <c r="N38" s="120"/>
      <c r="O38" s="120">
        <f>SUM(O39:O52)</f>
        <v>0</v>
      </c>
      <c r="P38" s="120"/>
      <c r="Q38" s="120">
        <f>SUM(Q39:Q52)</f>
        <v>9.68</v>
      </c>
      <c r="R38" s="121"/>
      <c r="S38" s="121"/>
      <c r="T38" s="122"/>
      <c r="U38" s="116"/>
      <c r="V38" s="116">
        <f>SUM(V39:V52)</f>
        <v>498.44</v>
      </c>
      <c r="W38" s="116"/>
      <c r="X38" s="116"/>
      <c r="Y38" s="116"/>
      <c r="AG38" t="s">
        <v>286</v>
      </c>
    </row>
    <row r="39" spans="1:60" outlineLevel="1">
      <c r="A39" s="123">
        <v>19</v>
      </c>
      <c r="B39" s="124" t="s">
        <v>328</v>
      </c>
      <c r="C39" s="139" t="s">
        <v>329</v>
      </c>
      <c r="D39" s="125" t="s">
        <v>330</v>
      </c>
      <c r="E39" s="126">
        <v>703</v>
      </c>
      <c r="F39" s="127"/>
      <c r="G39" s="128">
        <f>ROUND(E39*F39,2)</f>
        <v>0</v>
      </c>
      <c r="H39" s="127"/>
      <c r="I39" s="128">
        <f>ROUND(E39*H39,2)</f>
        <v>0</v>
      </c>
      <c r="J39" s="127"/>
      <c r="K39" s="128">
        <f>ROUND(E39*J39,2)</f>
        <v>0</v>
      </c>
      <c r="L39" s="128">
        <v>21</v>
      </c>
      <c r="M39" s="128">
        <f>G39*(1+L39/100)</f>
        <v>0</v>
      </c>
      <c r="N39" s="126">
        <v>0</v>
      </c>
      <c r="O39" s="126">
        <f>ROUND(E39*N39,2)</f>
        <v>0</v>
      </c>
      <c r="P39" s="126">
        <v>4.9699999999999996E-3</v>
      </c>
      <c r="Q39" s="126">
        <f>ROUND(E39*P39,2)</f>
        <v>3.49</v>
      </c>
      <c r="R39" s="128"/>
      <c r="S39" s="128" t="s">
        <v>290</v>
      </c>
      <c r="T39" s="129" t="s">
        <v>331</v>
      </c>
      <c r="U39" s="114">
        <v>0.2</v>
      </c>
      <c r="V39" s="114">
        <f>ROUND(E39*U39,2)</f>
        <v>140.6</v>
      </c>
      <c r="W39" s="114"/>
      <c r="X39" s="114" t="s">
        <v>332</v>
      </c>
      <c r="Y39" s="114" t="s">
        <v>293</v>
      </c>
      <c r="Z39" s="107"/>
      <c r="AA39" s="107"/>
      <c r="AB39" s="107"/>
      <c r="AC39" s="107"/>
      <c r="AD39" s="107"/>
      <c r="AE39" s="107"/>
      <c r="AF39" s="107"/>
      <c r="AG39" s="107" t="s">
        <v>333</v>
      </c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</row>
    <row r="40" spans="1:60" outlineLevel="2">
      <c r="A40" s="110"/>
      <c r="B40" s="111"/>
      <c r="C40" s="198" t="s">
        <v>334</v>
      </c>
      <c r="D40" s="199"/>
      <c r="E40" s="199"/>
      <c r="F40" s="199"/>
      <c r="G40" s="199"/>
      <c r="H40" s="114"/>
      <c r="I40" s="114"/>
      <c r="J40" s="114"/>
      <c r="K40" s="114"/>
      <c r="L40" s="114"/>
      <c r="M40" s="114"/>
      <c r="N40" s="113"/>
      <c r="O40" s="113"/>
      <c r="P40" s="113"/>
      <c r="Q40" s="113"/>
      <c r="R40" s="114"/>
      <c r="S40" s="114"/>
      <c r="T40" s="114"/>
      <c r="U40" s="114"/>
      <c r="V40" s="114"/>
      <c r="W40" s="114"/>
      <c r="X40" s="114"/>
      <c r="Y40" s="114"/>
      <c r="Z40" s="107"/>
      <c r="AA40" s="107"/>
      <c r="AB40" s="107"/>
      <c r="AC40" s="107"/>
      <c r="AD40" s="107"/>
      <c r="AE40" s="107"/>
      <c r="AF40" s="107"/>
      <c r="AG40" s="107" t="s">
        <v>296</v>
      </c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</row>
    <row r="41" spans="1:60" outlineLevel="1">
      <c r="A41" s="123">
        <v>20</v>
      </c>
      <c r="B41" s="124" t="s">
        <v>335</v>
      </c>
      <c r="C41" s="139" t="s">
        <v>336</v>
      </c>
      <c r="D41" s="125" t="s">
        <v>330</v>
      </c>
      <c r="E41" s="126">
        <v>575</v>
      </c>
      <c r="F41" s="127"/>
      <c r="G41" s="128">
        <f>ROUND(E41*F41,2)</f>
        <v>0</v>
      </c>
      <c r="H41" s="127"/>
      <c r="I41" s="128">
        <f>ROUND(E41*H41,2)</f>
        <v>0</v>
      </c>
      <c r="J41" s="127"/>
      <c r="K41" s="128">
        <f>ROUND(E41*J41,2)</f>
        <v>0</v>
      </c>
      <c r="L41" s="128">
        <v>21</v>
      </c>
      <c r="M41" s="128">
        <f>G41*(1+L41/100)</f>
        <v>0</v>
      </c>
      <c r="N41" s="126">
        <v>0</v>
      </c>
      <c r="O41" s="126">
        <f>ROUND(E41*N41,2)</f>
        <v>0</v>
      </c>
      <c r="P41" s="126">
        <v>9.5899999999999996E-3</v>
      </c>
      <c r="Q41" s="126">
        <f>ROUND(E41*P41,2)</f>
        <v>5.51</v>
      </c>
      <c r="R41" s="128"/>
      <c r="S41" s="128" t="s">
        <v>290</v>
      </c>
      <c r="T41" s="129" t="s">
        <v>331</v>
      </c>
      <c r="U41" s="114">
        <v>0.26</v>
      </c>
      <c r="V41" s="114">
        <f>ROUND(E41*U41,2)</f>
        <v>149.5</v>
      </c>
      <c r="W41" s="114"/>
      <c r="X41" s="114" t="s">
        <v>332</v>
      </c>
      <c r="Y41" s="114" t="s">
        <v>293</v>
      </c>
      <c r="Z41" s="107"/>
      <c r="AA41" s="107"/>
      <c r="AB41" s="107"/>
      <c r="AC41" s="107"/>
      <c r="AD41" s="107"/>
      <c r="AE41" s="107"/>
      <c r="AF41" s="107"/>
      <c r="AG41" s="107" t="s">
        <v>333</v>
      </c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</row>
    <row r="42" spans="1:60" outlineLevel="2">
      <c r="A42" s="110"/>
      <c r="B42" s="111"/>
      <c r="C42" s="198" t="s">
        <v>337</v>
      </c>
      <c r="D42" s="199"/>
      <c r="E42" s="199"/>
      <c r="F42" s="199"/>
      <c r="G42" s="199"/>
      <c r="H42" s="114"/>
      <c r="I42" s="114"/>
      <c r="J42" s="114"/>
      <c r="K42" s="114"/>
      <c r="L42" s="114"/>
      <c r="M42" s="114"/>
      <c r="N42" s="113"/>
      <c r="O42" s="113"/>
      <c r="P42" s="113"/>
      <c r="Q42" s="113"/>
      <c r="R42" s="114"/>
      <c r="S42" s="114"/>
      <c r="T42" s="114"/>
      <c r="U42" s="114"/>
      <c r="V42" s="114"/>
      <c r="W42" s="114"/>
      <c r="X42" s="114"/>
      <c r="Y42" s="114"/>
      <c r="Z42" s="107"/>
      <c r="AA42" s="107"/>
      <c r="AB42" s="107"/>
      <c r="AC42" s="107"/>
      <c r="AD42" s="107"/>
      <c r="AE42" s="107"/>
      <c r="AF42" s="107"/>
      <c r="AG42" s="107" t="s">
        <v>296</v>
      </c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</row>
    <row r="43" spans="1:60" outlineLevel="1">
      <c r="A43" s="123">
        <v>21</v>
      </c>
      <c r="B43" s="124" t="s">
        <v>338</v>
      </c>
      <c r="C43" s="139" t="s">
        <v>339</v>
      </c>
      <c r="D43" s="125" t="s">
        <v>330</v>
      </c>
      <c r="E43" s="126">
        <v>703</v>
      </c>
      <c r="F43" s="127"/>
      <c r="G43" s="128">
        <f>ROUND(E43*F43,2)</f>
        <v>0</v>
      </c>
      <c r="H43" s="127"/>
      <c r="I43" s="128">
        <f>ROUND(E43*H43,2)</f>
        <v>0</v>
      </c>
      <c r="J43" s="127"/>
      <c r="K43" s="128">
        <f>ROUND(E43*J43,2)</f>
        <v>0</v>
      </c>
      <c r="L43" s="128">
        <v>21</v>
      </c>
      <c r="M43" s="128">
        <f>G43*(1+L43/100)</f>
        <v>0</v>
      </c>
      <c r="N43" s="126">
        <v>0</v>
      </c>
      <c r="O43" s="126">
        <f>ROUND(E43*N43,2)</f>
        <v>0</v>
      </c>
      <c r="P43" s="126">
        <v>2.3000000000000001E-4</v>
      </c>
      <c r="Q43" s="126">
        <f>ROUND(E43*P43,2)</f>
        <v>0.16</v>
      </c>
      <c r="R43" s="128"/>
      <c r="S43" s="128" t="s">
        <v>290</v>
      </c>
      <c r="T43" s="129" t="s">
        <v>331</v>
      </c>
      <c r="U43" s="114">
        <v>7.0000000000000007E-2</v>
      </c>
      <c r="V43" s="114">
        <f>ROUND(E43*U43,2)</f>
        <v>49.21</v>
      </c>
      <c r="W43" s="114"/>
      <c r="X43" s="114" t="s">
        <v>332</v>
      </c>
      <c r="Y43" s="114" t="s">
        <v>293</v>
      </c>
      <c r="Z43" s="107"/>
      <c r="AA43" s="107"/>
      <c r="AB43" s="107"/>
      <c r="AC43" s="107"/>
      <c r="AD43" s="107"/>
      <c r="AE43" s="107"/>
      <c r="AF43" s="107"/>
      <c r="AG43" s="107" t="s">
        <v>333</v>
      </c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</row>
    <row r="44" spans="1:60" outlineLevel="2">
      <c r="A44" s="110"/>
      <c r="B44" s="111"/>
      <c r="C44" s="146" t="s">
        <v>364</v>
      </c>
      <c r="D44" s="143"/>
      <c r="E44" s="144">
        <v>703</v>
      </c>
      <c r="F44" s="114"/>
      <c r="G44" s="114"/>
      <c r="H44" s="114"/>
      <c r="I44" s="114"/>
      <c r="J44" s="114"/>
      <c r="K44" s="114"/>
      <c r="L44" s="114"/>
      <c r="M44" s="114"/>
      <c r="N44" s="113"/>
      <c r="O44" s="113"/>
      <c r="P44" s="113"/>
      <c r="Q44" s="113"/>
      <c r="R44" s="114"/>
      <c r="S44" s="114"/>
      <c r="T44" s="114"/>
      <c r="U44" s="114"/>
      <c r="V44" s="114"/>
      <c r="W44" s="114"/>
      <c r="X44" s="114"/>
      <c r="Y44" s="114"/>
      <c r="Z44" s="107"/>
      <c r="AA44" s="107"/>
      <c r="AB44" s="107"/>
      <c r="AC44" s="107"/>
      <c r="AD44" s="107"/>
      <c r="AE44" s="107"/>
      <c r="AF44" s="107"/>
      <c r="AG44" s="107" t="s">
        <v>341</v>
      </c>
      <c r="AH44" s="107">
        <v>5</v>
      </c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</row>
    <row r="45" spans="1:60" outlineLevel="1">
      <c r="A45" s="123">
        <v>22</v>
      </c>
      <c r="B45" s="124" t="s">
        <v>342</v>
      </c>
      <c r="C45" s="139" t="s">
        <v>343</v>
      </c>
      <c r="D45" s="125" t="s">
        <v>330</v>
      </c>
      <c r="E45" s="126">
        <v>575</v>
      </c>
      <c r="F45" s="127"/>
      <c r="G45" s="128">
        <f>ROUND(E45*F45,2)</f>
        <v>0</v>
      </c>
      <c r="H45" s="127"/>
      <c r="I45" s="128">
        <f>ROUND(E45*H45,2)</f>
        <v>0</v>
      </c>
      <c r="J45" s="127"/>
      <c r="K45" s="128">
        <f>ROUND(E45*J45,2)</f>
        <v>0</v>
      </c>
      <c r="L45" s="128">
        <v>21</v>
      </c>
      <c r="M45" s="128">
        <f>G45*(1+L45/100)</f>
        <v>0</v>
      </c>
      <c r="N45" s="126">
        <v>0</v>
      </c>
      <c r="O45" s="126">
        <f>ROUND(E45*N45,2)</f>
        <v>0</v>
      </c>
      <c r="P45" s="126">
        <v>5.9999999999999995E-4</v>
      </c>
      <c r="Q45" s="126">
        <f>ROUND(E45*P45,2)</f>
        <v>0.35</v>
      </c>
      <c r="R45" s="128"/>
      <c r="S45" s="128" t="s">
        <v>290</v>
      </c>
      <c r="T45" s="129" t="s">
        <v>331</v>
      </c>
      <c r="U45" s="114">
        <v>0.22</v>
      </c>
      <c r="V45" s="114">
        <f>ROUND(E45*U45,2)</f>
        <v>126.5</v>
      </c>
      <c r="W45" s="114"/>
      <c r="X45" s="114" t="s">
        <v>332</v>
      </c>
      <c r="Y45" s="114" t="s">
        <v>293</v>
      </c>
      <c r="Z45" s="107"/>
      <c r="AA45" s="107"/>
      <c r="AB45" s="107"/>
      <c r="AC45" s="107"/>
      <c r="AD45" s="107"/>
      <c r="AE45" s="107"/>
      <c r="AF45" s="107"/>
      <c r="AG45" s="107" t="s">
        <v>333</v>
      </c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</row>
    <row r="46" spans="1:60" outlineLevel="2">
      <c r="A46" s="110"/>
      <c r="B46" s="111"/>
      <c r="C46" s="146" t="s">
        <v>365</v>
      </c>
      <c r="D46" s="143"/>
      <c r="E46" s="144">
        <v>575</v>
      </c>
      <c r="F46" s="114"/>
      <c r="G46" s="114"/>
      <c r="H46" s="114"/>
      <c r="I46" s="114"/>
      <c r="J46" s="114"/>
      <c r="K46" s="114"/>
      <c r="L46" s="114"/>
      <c r="M46" s="114"/>
      <c r="N46" s="113"/>
      <c r="O46" s="113"/>
      <c r="P46" s="113"/>
      <c r="Q46" s="113"/>
      <c r="R46" s="114"/>
      <c r="S46" s="114"/>
      <c r="T46" s="114"/>
      <c r="U46" s="114"/>
      <c r="V46" s="114"/>
      <c r="W46" s="114"/>
      <c r="X46" s="114"/>
      <c r="Y46" s="114"/>
      <c r="Z46" s="107"/>
      <c r="AA46" s="107"/>
      <c r="AB46" s="107"/>
      <c r="AC46" s="107"/>
      <c r="AD46" s="107"/>
      <c r="AE46" s="107"/>
      <c r="AF46" s="107"/>
      <c r="AG46" s="107" t="s">
        <v>341</v>
      </c>
      <c r="AH46" s="107">
        <v>5</v>
      </c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</row>
    <row r="47" spans="1:60" outlineLevel="1">
      <c r="A47" s="130">
        <v>23</v>
      </c>
      <c r="B47" s="131" t="s">
        <v>345</v>
      </c>
      <c r="C47" s="140" t="s">
        <v>346</v>
      </c>
      <c r="D47" s="132" t="s">
        <v>347</v>
      </c>
      <c r="E47" s="133">
        <v>106</v>
      </c>
      <c r="F47" s="134"/>
      <c r="G47" s="135">
        <f>ROUND(E47*F47,2)</f>
        <v>0</v>
      </c>
      <c r="H47" s="134"/>
      <c r="I47" s="135">
        <f>ROUND(E47*H47,2)</f>
        <v>0</v>
      </c>
      <c r="J47" s="134"/>
      <c r="K47" s="135">
        <f>ROUND(E47*J47,2)</f>
        <v>0</v>
      </c>
      <c r="L47" s="135">
        <v>21</v>
      </c>
      <c r="M47" s="135">
        <f>G47*(1+L47/100)</f>
        <v>0</v>
      </c>
      <c r="N47" s="133">
        <v>0</v>
      </c>
      <c r="O47" s="133">
        <f>ROUND(E47*N47,2)</f>
        <v>0</v>
      </c>
      <c r="P47" s="133">
        <v>1.23E-3</v>
      </c>
      <c r="Q47" s="133">
        <f>ROUND(E47*P47,2)</f>
        <v>0.13</v>
      </c>
      <c r="R47" s="135"/>
      <c r="S47" s="135" t="s">
        <v>290</v>
      </c>
      <c r="T47" s="136" t="s">
        <v>331</v>
      </c>
      <c r="U47" s="114">
        <v>7.0000000000000007E-2</v>
      </c>
      <c r="V47" s="114">
        <f>ROUND(E47*U47,2)</f>
        <v>7.42</v>
      </c>
      <c r="W47" s="114"/>
      <c r="X47" s="114" t="s">
        <v>332</v>
      </c>
      <c r="Y47" s="114" t="s">
        <v>293</v>
      </c>
      <c r="Z47" s="107"/>
      <c r="AA47" s="107"/>
      <c r="AB47" s="107"/>
      <c r="AC47" s="107"/>
      <c r="AD47" s="107"/>
      <c r="AE47" s="107"/>
      <c r="AF47" s="107"/>
      <c r="AG47" s="107" t="s">
        <v>333</v>
      </c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</row>
    <row r="48" spans="1:60" outlineLevel="1">
      <c r="A48" s="130">
        <v>24</v>
      </c>
      <c r="B48" s="131" t="s">
        <v>348</v>
      </c>
      <c r="C48" s="140" t="s">
        <v>349</v>
      </c>
      <c r="D48" s="132" t="s">
        <v>347</v>
      </c>
      <c r="E48" s="133">
        <v>186</v>
      </c>
      <c r="F48" s="134"/>
      <c r="G48" s="135">
        <f>ROUND(E48*F48,2)</f>
        <v>0</v>
      </c>
      <c r="H48" s="134"/>
      <c r="I48" s="135">
        <f>ROUND(E48*H48,2)</f>
        <v>0</v>
      </c>
      <c r="J48" s="134"/>
      <c r="K48" s="135">
        <f>ROUND(E48*J48,2)</f>
        <v>0</v>
      </c>
      <c r="L48" s="135">
        <v>21</v>
      </c>
      <c r="M48" s="135">
        <f>G48*(1+L48/100)</f>
        <v>0</v>
      </c>
      <c r="N48" s="133">
        <v>0</v>
      </c>
      <c r="O48" s="133">
        <f>ROUND(E48*N48,2)</f>
        <v>0</v>
      </c>
      <c r="P48" s="133">
        <v>2.2000000000000001E-4</v>
      </c>
      <c r="Q48" s="133">
        <f>ROUND(E48*P48,2)</f>
        <v>0.04</v>
      </c>
      <c r="R48" s="135" t="s">
        <v>350</v>
      </c>
      <c r="S48" s="135" t="s">
        <v>310</v>
      </c>
      <c r="T48" s="136" t="s">
        <v>331</v>
      </c>
      <c r="U48" s="114">
        <v>0.11</v>
      </c>
      <c r="V48" s="114">
        <f>ROUND(E48*U48,2)</f>
        <v>20.46</v>
      </c>
      <c r="W48" s="114"/>
      <c r="X48" s="114" t="s">
        <v>332</v>
      </c>
      <c r="Y48" s="114" t="s">
        <v>293</v>
      </c>
      <c r="Z48" s="107"/>
      <c r="AA48" s="107"/>
      <c r="AB48" s="107"/>
      <c r="AC48" s="107"/>
      <c r="AD48" s="107"/>
      <c r="AE48" s="107"/>
      <c r="AF48" s="107"/>
      <c r="AG48" s="107" t="s">
        <v>333</v>
      </c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</row>
    <row r="49" spans="1:60" outlineLevel="1">
      <c r="A49" s="130">
        <v>25</v>
      </c>
      <c r="B49" s="131" t="s">
        <v>351</v>
      </c>
      <c r="C49" s="140" t="s">
        <v>352</v>
      </c>
      <c r="D49" s="132" t="s">
        <v>353</v>
      </c>
      <c r="E49" s="133">
        <v>9.6861499999999996</v>
      </c>
      <c r="F49" s="134"/>
      <c r="G49" s="135">
        <f>ROUND(E49*F49,2)</f>
        <v>0</v>
      </c>
      <c r="H49" s="134"/>
      <c r="I49" s="135">
        <f>ROUND(E49*H49,2)</f>
        <v>0</v>
      </c>
      <c r="J49" s="134"/>
      <c r="K49" s="135">
        <f>ROUND(E49*J49,2)</f>
        <v>0</v>
      </c>
      <c r="L49" s="135">
        <v>21</v>
      </c>
      <c r="M49" s="135">
        <f>G49*(1+L49/100)</f>
        <v>0</v>
      </c>
      <c r="N49" s="133">
        <v>0</v>
      </c>
      <c r="O49" s="133">
        <f>ROUND(E49*N49,2)</f>
        <v>0</v>
      </c>
      <c r="P49" s="133">
        <v>0</v>
      </c>
      <c r="Q49" s="133">
        <f>ROUND(E49*P49,2)</f>
        <v>0</v>
      </c>
      <c r="R49" s="135"/>
      <c r="S49" s="135" t="s">
        <v>290</v>
      </c>
      <c r="T49" s="136" t="s">
        <v>331</v>
      </c>
      <c r="U49" s="114">
        <v>0</v>
      </c>
      <c r="V49" s="114">
        <f>ROUND(E49*U49,2)</f>
        <v>0</v>
      </c>
      <c r="W49" s="114"/>
      <c r="X49" s="114" t="s">
        <v>332</v>
      </c>
      <c r="Y49" s="114" t="s">
        <v>293</v>
      </c>
      <c r="Z49" s="107"/>
      <c r="AA49" s="107"/>
      <c r="AB49" s="107"/>
      <c r="AC49" s="107"/>
      <c r="AD49" s="107"/>
      <c r="AE49" s="107"/>
      <c r="AF49" s="107"/>
      <c r="AG49" s="107" t="s">
        <v>333</v>
      </c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</row>
    <row r="50" spans="1:60" outlineLevel="1">
      <c r="A50" s="123">
        <v>26</v>
      </c>
      <c r="B50" s="124" t="s">
        <v>354</v>
      </c>
      <c r="C50" s="139" t="s">
        <v>355</v>
      </c>
      <c r="D50" s="125" t="s">
        <v>353</v>
      </c>
      <c r="E50" s="126">
        <v>9.6861499999999996</v>
      </c>
      <c r="F50" s="127"/>
      <c r="G50" s="128">
        <f>ROUND(E50*F50,2)</f>
        <v>0</v>
      </c>
      <c r="H50" s="127"/>
      <c r="I50" s="128">
        <f>ROUND(E50*H50,2)</f>
        <v>0</v>
      </c>
      <c r="J50" s="127"/>
      <c r="K50" s="128">
        <f>ROUND(E50*J50,2)</f>
        <v>0</v>
      </c>
      <c r="L50" s="128">
        <v>21</v>
      </c>
      <c r="M50" s="128">
        <f>G50*(1+L50/100)</f>
        <v>0</v>
      </c>
      <c r="N50" s="126">
        <v>0</v>
      </c>
      <c r="O50" s="126">
        <f>ROUND(E50*N50,2)</f>
        <v>0</v>
      </c>
      <c r="P50" s="126">
        <v>0</v>
      </c>
      <c r="Q50" s="126">
        <f>ROUND(E50*P50,2)</f>
        <v>0</v>
      </c>
      <c r="R50" s="128" t="s">
        <v>356</v>
      </c>
      <c r="S50" s="128" t="s">
        <v>310</v>
      </c>
      <c r="T50" s="129" t="s">
        <v>331</v>
      </c>
      <c r="U50" s="114">
        <v>0.49</v>
      </c>
      <c r="V50" s="114">
        <f>ROUND(E50*U50,2)</f>
        <v>4.75</v>
      </c>
      <c r="W50" s="114"/>
      <c r="X50" s="114" t="s">
        <v>357</v>
      </c>
      <c r="Y50" s="114" t="s">
        <v>293</v>
      </c>
      <c r="Z50" s="107"/>
      <c r="AA50" s="107"/>
      <c r="AB50" s="107"/>
      <c r="AC50" s="107"/>
      <c r="AD50" s="107"/>
      <c r="AE50" s="107"/>
      <c r="AF50" s="107"/>
      <c r="AG50" s="107" t="s">
        <v>358</v>
      </c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</row>
    <row r="51" spans="1:60" outlineLevel="2">
      <c r="A51" s="110"/>
      <c r="B51" s="111"/>
      <c r="C51" s="198" t="s">
        <v>359</v>
      </c>
      <c r="D51" s="199"/>
      <c r="E51" s="199"/>
      <c r="F51" s="199"/>
      <c r="G51" s="199"/>
      <c r="H51" s="114"/>
      <c r="I51" s="114"/>
      <c r="J51" s="114"/>
      <c r="K51" s="114"/>
      <c r="L51" s="114"/>
      <c r="M51" s="114"/>
      <c r="N51" s="113"/>
      <c r="O51" s="113"/>
      <c r="P51" s="113"/>
      <c r="Q51" s="113"/>
      <c r="R51" s="114"/>
      <c r="S51" s="114"/>
      <c r="T51" s="114"/>
      <c r="U51" s="114"/>
      <c r="V51" s="114"/>
      <c r="W51" s="114"/>
      <c r="X51" s="114"/>
      <c r="Y51" s="114"/>
      <c r="Z51" s="107"/>
      <c r="AA51" s="107"/>
      <c r="AB51" s="107"/>
      <c r="AC51" s="107"/>
      <c r="AD51" s="107"/>
      <c r="AE51" s="107"/>
      <c r="AF51" s="107"/>
      <c r="AG51" s="107" t="s">
        <v>296</v>
      </c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</row>
    <row r="52" spans="1:60" outlineLevel="1">
      <c r="A52" s="130">
        <v>27</v>
      </c>
      <c r="B52" s="131" t="s">
        <v>360</v>
      </c>
      <c r="C52" s="140" t="s">
        <v>361</v>
      </c>
      <c r="D52" s="132" t="s">
        <v>353</v>
      </c>
      <c r="E52" s="133">
        <v>9.6861499999999996</v>
      </c>
      <c r="F52" s="134"/>
      <c r="G52" s="135">
        <f>ROUND(E52*F52,2)</f>
        <v>0</v>
      </c>
      <c r="H52" s="134"/>
      <c r="I52" s="135">
        <f>ROUND(E52*H52,2)</f>
        <v>0</v>
      </c>
      <c r="J52" s="134"/>
      <c r="K52" s="135">
        <f>ROUND(E52*J52,2)</f>
        <v>0</v>
      </c>
      <c r="L52" s="135">
        <v>21</v>
      </c>
      <c r="M52" s="135">
        <f>G52*(1+L52/100)</f>
        <v>0</v>
      </c>
      <c r="N52" s="133">
        <v>0</v>
      </c>
      <c r="O52" s="133">
        <f>ROUND(E52*N52,2)</f>
        <v>0</v>
      </c>
      <c r="P52" s="133">
        <v>0</v>
      </c>
      <c r="Q52" s="133">
        <f>ROUND(E52*P52,2)</f>
        <v>0</v>
      </c>
      <c r="R52" s="135" t="s">
        <v>356</v>
      </c>
      <c r="S52" s="135" t="s">
        <v>310</v>
      </c>
      <c r="T52" s="136" t="s">
        <v>331</v>
      </c>
      <c r="U52" s="114">
        <v>0</v>
      </c>
      <c r="V52" s="114">
        <f>ROUND(E52*U52,2)</f>
        <v>0</v>
      </c>
      <c r="W52" s="114"/>
      <c r="X52" s="114" t="s">
        <v>357</v>
      </c>
      <c r="Y52" s="114" t="s">
        <v>293</v>
      </c>
      <c r="Z52" s="107"/>
      <c r="AA52" s="107"/>
      <c r="AB52" s="107"/>
      <c r="AC52" s="107"/>
      <c r="AD52" s="107"/>
      <c r="AE52" s="107"/>
      <c r="AF52" s="107"/>
      <c r="AG52" s="107" t="s">
        <v>358</v>
      </c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</row>
    <row r="53" spans="1:60">
      <c r="A53" s="117" t="s">
        <v>285</v>
      </c>
      <c r="B53" s="118" t="s">
        <v>87</v>
      </c>
      <c r="C53" s="138" t="s">
        <v>88</v>
      </c>
      <c r="D53" s="119"/>
      <c r="E53" s="120"/>
      <c r="F53" s="121"/>
      <c r="G53" s="121">
        <f>SUMIF(AG54:AG67,"&lt;&gt;NOR",G54:G67)</f>
        <v>0</v>
      </c>
      <c r="H53" s="121"/>
      <c r="I53" s="121">
        <f>SUM(I54:I67)</f>
        <v>0</v>
      </c>
      <c r="J53" s="121"/>
      <c r="K53" s="121">
        <f>SUM(K54:K67)</f>
        <v>0</v>
      </c>
      <c r="L53" s="121"/>
      <c r="M53" s="121">
        <f>SUM(M54:M67)</f>
        <v>0</v>
      </c>
      <c r="N53" s="120"/>
      <c r="O53" s="120">
        <f>SUM(O54:O67)</f>
        <v>0</v>
      </c>
      <c r="P53" s="120"/>
      <c r="Q53" s="120">
        <f>SUM(Q54:Q67)</f>
        <v>11.66</v>
      </c>
      <c r="R53" s="121"/>
      <c r="S53" s="121"/>
      <c r="T53" s="122"/>
      <c r="U53" s="116"/>
      <c r="V53" s="116">
        <f>SUM(V54:V67)</f>
        <v>589.90000000000009</v>
      </c>
      <c r="W53" s="116"/>
      <c r="X53" s="116"/>
      <c r="Y53" s="116"/>
      <c r="AG53" t="s">
        <v>286</v>
      </c>
    </row>
    <row r="54" spans="1:60" outlineLevel="1">
      <c r="A54" s="123">
        <v>28</v>
      </c>
      <c r="B54" s="124" t="s">
        <v>328</v>
      </c>
      <c r="C54" s="139" t="s">
        <v>329</v>
      </c>
      <c r="D54" s="125" t="s">
        <v>330</v>
      </c>
      <c r="E54" s="126">
        <v>621</v>
      </c>
      <c r="F54" s="127"/>
      <c r="G54" s="128">
        <f>ROUND(E54*F54,2)</f>
        <v>0</v>
      </c>
      <c r="H54" s="127"/>
      <c r="I54" s="128">
        <f>ROUND(E54*H54,2)</f>
        <v>0</v>
      </c>
      <c r="J54" s="127"/>
      <c r="K54" s="128">
        <f>ROUND(E54*J54,2)</f>
        <v>0</v>
      </c>
      <c r="L54" s="128">
        <v>21</v>
      </c>
      <c r="M54" s="128">
        <f>G54*(1+L54/100)</f>
        <v>0</v>
      </c>
      <c r="N54" s="126">
        <v>0</v>
      </c>
      <c r="O54" s="126">
        <f>ROUND(E54*N54,2)</f>
        <v>0</v>
      </c>
      <c r="P54" s="126">
        <v>4.9699999999999996E-3</v>
      </c>
      <c r="Q54" s="126">
        <f>ROUND(E54*P54,2)</f>
        <v>3.09</v>
      </c>
      <c r="R54" s="128"/>
      <c r="S54" s="128" t="s">
        <v>290</v>
      </c>
      <c r="T54" s="129" t="s">
        <v>331</v>
      </c>
      <c r="U54" s="114">
        <v>0.2</v>
      </c>
      <c r="V54" s="114">
        <f>ROUND(E54*U54,2)</f>
        <v>124.2</v>
      </c>
      <c r="W54" s="114"/>
      <c r="X54" s="114" t="s">
        <v>332</v>
      </c>
      <c r="Y54" s="114" t="s">
        <v>293</v>
      </c>
      <c r="Z54" s="107"/>
      <c r="AA54" s="107"/>
      <c r="AB54" s="107"/>
      <c r="AC54" s="107"/>
      <c r="AD54" s="107"/>
      <c r="AE54" s="107"/>
      <c r="AF54" s="107"/>
      <c r="AG54" s="107" t="s">
        <v>333</v>
      </c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</row>
    <row r="55" spans="1:60" outlineLevel="2">
      <c r="A55" s="110"/>
      <c r="B55" s="111"/>
      <c r="C55" s="198" t="s">
        <v>334</v>
      </c>
      <c r="D55" s="199"/>
      <c r="E55" s="199"/>
      <c r="F55" s="199"/>
      <c r="G55" s="199"/>
      <c r="H55" s="114"/>
      <c r="I55" s="114"/>
      <c r="J55" s="114"/>
      <c r="K55" s="114"/>
      <c r="L55" s="114"/>
      <c r="M55" s="114"/>
      <c r="N55" s="113"/>
      <c r="O55" s="113"/>
      <c r="P55" s="113"/>
      <c r="Q55" s="113"/>
      <c r="R55" s="114"/>
      <c r="S55" s="114"/>
      <c r="T55" s="114"/>
      <c r="U55" s="114"/>
      <c r="V55" s="114"/>
      <c r="W55" s="114"/>
      <c r="X55" s="114"/>
      <c r="Y55" s="114"/>
      <c r="Z55" s="107"/>
      <c r="AA55" s="107"/>
      <c r="AB55" s="107"/>
      <c r="AC55" s="107"/>
      <c r="AD55" s="107"/>
      <c r="AE55" s="107"/>
      <c r="AF55" s="107"/>
      <c r="AG55" s="107" t="s">
        <v>296</v>
      </c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</row>
    <row r="56" spans="1:60" outlineLevel="1">
      <c r="A56" s="123">
        <v>29</v>
      </c>
      <c r="B56" s="124" t="s">
        <v>335</v>
      </c>
      <c r="C56" s="139" t="s">
        <v>336</v>
      </c>
      <c r="D56" s="125" t="s">
        <v>330</v>
      </c>
      <c r="E56" s="126">
        <v>808</v>
      </c>
      <c r="F56" s="127"/>
      <c r="G56" s="128">
        <f>ROUND(E56*F56,2)</f>
        <v>0</v>
      </c>
      <c r="H56" s="127"/>
      <c r="I56" s="128">
        <f>ROUND(E56*H56,2)</f>
        <v>0</v>
      </c>
      <c r="J56" s="127"/>
      <c r="K56" s="128">
        <f>ROUND(E56*J56,2)</f>
        <v>0</v>
      </c>
      <c r="L56" s="128">
        <v>21</v>
      </c>
      <c r="M56" s="128">
        <f>G56*(1+L56/100)</f>
        <v>0</v>
      </c>
      <c r="N56" s="126">
        <v>0</v>
      </c>
      <c r="O56" s="126">
        <f>ROUND(E56*N56,2)</f>
        <v>0</v>
      </c>
      <c r="P56" s="126">
        <v>9.5899999999999996E-3</v>
      </c>
      <c r="Q56" s="126">
        <f>ROUND(E56*P56,2)</f>
        <v>7.75</v>
      </c>
      <c r="R56" s="128"/>
      <c r="S56" s="128" t="s">
        <v>290</v>
      </c>
      <c r="T56" s="129" t="s">
        <v>331</v>
      </c>
      <c r="U56" s="114">
        <v>0.26</v>
      </c>
      <c r="V56" s="114">
        <f>ROUND(E56*U56,2)</f>
        <v>210.08</v>
      </c>
      <c r="W56" s="114"/>
      <c r="X56" s="114" t="s">
        <v>332</v>
      </c>
      <c r="Y56" s="114" t="s">
        <v>293</v>
      </c>
      <c r="Z56" s="107"/>
      <c r="AA56" s="107"/>
      <c r="AB56" s="107"/>
      <c r="AC56" s="107"/>
      <c r="AD56" s="107"/>
      <c r="AE56" s="107"/>
      <c r="AF56" s="107"/>
      <c r="AG56" s="107" t="s">
        <v>333</v>
      </c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</row>
    <row r="57" spans="1:60" outlineLevel="2">
      <c r="A57" s="110"/>
      <c r="B57" s="111"/>
      <c r="C57" s="198" t="s">
        <v>337</v>
      </c>
      <c r="D57" s="199"/>
      <c r="E57" s="199"/>
      <c r="F57" s="199"/>
      <c r="G57" s="199"/>
      <c r="H57" s="114"/>
      <c r="I57" s="114"/>
      <c r="J57" s="114"/>
      <c r="K57" s="114"/>
      <c r="L57" s="114"/>
      <c r="M57" s="114"/>
      <c r="N57" s="113"/>
      <c r="O57" s="113"/>
      <c r="P57" s="113"/>
      <c r="Q57" s="113"/>
      <c r="R57" s="114"/>
      <c r="S57" s="114"/>
      <c r="T57" s="114"/>
      <c r="U57" s="114"/>
      <c r="V57" s="114"/>
      <c r="W57" s="114"/>
      <c r="X57" s="114"/>
      <c r="Y57" s="114"/>
      <c r="Z57" s="107"/>
      <c r="AA57" s="107"/>
      <c r="AB57" s="107"/>
      <c r="AC57" s="107"/>
      <c r="AD57" s="107"/>
      <c r="AE57" s="107"/>
      <c r="AF57" s="107"/>
      <c r="AG57" s="107" t="s">
        <v>296</v>
      </c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</row>
    <row r="58" spans="1:60" outlineLevel="1">
      <c r="A58" s="123">
        <v>30</v>
      </c>
      <c r="B58" s="124" t="s">
        <v>338</v>
      </c>
      <c r="C58" s="139" t="s">
        <v>339</v>
      </c>
      <c r="D58" s="125" t="s">
        <v>330</v>
      </c>
      <c r="E58" s="126">
        <v>621</v>
      </c>
      <c r="F58" s="127"/>
      <c r="G58" s="128">
        <f>ROUND(E58*F58,2)</f>
        <v>0</v>
      </c>
      <c r="H58" s="127"/>
      <c r="I58" s="128">
        <f>ROUND(E58*H58,2)</f>
        <v>0</v>
      </c>
      <c r="J58" s="127"/>
      <c r="K58" s="128">
        <f>ROUND(E58*J58,2)</f>
        <v>0</v>
      </c>
      <c r="L58" s="128">
        <v>21</v>
      </c>
      <c r="M58" s="128">
        <f>G58*(1+L58/100)</f>
        <v>0</v>
      </c>
      <c r="N58" s="126">
        <v>0</v>
      </c>
      <c r="O58" s="126">
        <f>ROUND(E58*N58,2)</f>
        <v>0</v>
      </c>
      <c r="P58" s="126">
        <v>2.3000000000000001E-4</v>
      </c>
      <c r="Q58" s="126">
        <f>ROUND(E58*P58,2)</f>
        <v>0.14000000000000001</v>
      </c>
      <c r="R58" s="128"/>
      <c r="S58" s="128" t="s">
        <v>290</v>
      </c>
      <c r="T58" s="129" t="s">
        <v>331</v>
      </c>
      <c r="U58" s="114">
        <v>7.0000000000000007E-2</v>
      </c>
      <c r="V58" s="114">
        <f>ROUND(E58*U58,2)</f>
        <v>43.47</v>
      </c>
      <c r="W58" s="114"/>
      <c r="X58" s="114" t="s">
        <v>332</v>
      </c>
      <c r="Y58" s="114" t="s">
        <v>293</v>
      </c>
      <c r="Z58" s="107"/>
      <c r="AA58" s="107"/>
      <c r="AB58" s="107"/>
      <c r="AC58" s="107"/>
      <c r="AD58" s="107"/>
      <c r="AE58" s="107"/>
      <c r="AF58" s="107"/>
      <c r="AG58" s="107" t="s">
        <v>333</v>
      </c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</row>
    <row r="59" spans="1:60" outlineLevel="2">
      <c r="A59" s="110"/>
      <c r="B59" s="111"/>
      <c r="C59" s="146" t="s">
        <v>366</v>
      </c>
      <c r="D59" s="143"/>
      <c r="E59" s="144">
        <v>621</v>
      </c>
      <c r="F59" s="114"/>
      <c r="G59" s="114"/>
      <c r="H59" s="114"/>
      <c r="I59" s="114"/>
      <c r="J59" s="114"/>
      <c r="K59" s="114"/>
      <c r="L59" s="114"/>
      <c r="M59" s="114"/>
      <c r="N59" s="113"/>
      <c r="O59" s="113"/>
      <c r="P59" s="113"/>
      <c r="Q59" s="113"/>
      <c r="R59" s="114"/>
      <c r="S59" s="114"/>
      <c r="T59" s="114"/>
      <c r="U59" s="114"/>
      <c r="V59" s="114"/>
      <c r="W59" s="114"/>
      <c r="X59" s="114"/>
      <c r="Y59" s="114"/>
      <c r="Z59" s="107"/>
      <c r="AA59" s="107"/>
      <c r="AB59" s="107"/>
      <c r="AC59" s="107"/>
      <c r="AD59" s="107"/>
      <c r="AE59" s="107"/>
      <c r="AF59" s="107"/>
      <c r="AG59" s="107" t="s">
        <v>341</v>
      </c>
      <c r="AH59" s="107">
        <v>5</v>
      </c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</row>
    <row r="60" spans="1:60" outlineLevel="1">
      <c r="A60" s="123">
        <v>31</v>
      </c>
      <c r="B60" s="124" t="s">
        <v>342</v>
      </c>
      <c r="C60" s="139" t="s">
        <v>343</v>
      </c>
      <c r="D60" s="125" t="s">
        <v>330</v>
      </c>
      <c r="E60" s="126">
        <v>808</v>
      </c>
      <c r="F60" s="127"/>
      <c r="G60" s="128">
        <f>ROUND(E60*F60,2)</f>
        <v>0</v>
      </c>
      <c r="H60" s="127"/>
      <c r="I60" s="128">
        <f>ROUND(E60*H60,2)</f>
        <v>0</v>
      </c>
      <c r="J60" s="127"/>
      <c r="K60" s="128">
        <f>ROUND(E60*J60,2)</f>
        <v>0</v>
      </c>
      <c r="L60" s="128">
        <v>21</v>
      </c>
      <c r="M60" s="128">
        <f>G60*(1+L60/100)</f>
        <v>0</v>
      </c>
      <c r="N60" s="126">
        <v>0</v>
      </c>
      <c r="O60" s="126">
        <f>ROUND(E60*N60,2)</f>
        <v>0</v>
      </c>
      <c r="P60" s="126">
        <v>5.9999999999999995E-4</v>
      </c>
      <c r="Q60" s="126">
        <f>ROUND(E60*P60,2)</f>
        <v>0.48</v>
      </c>
      <c r="R60" s="128"/>
      <c r="S60" s="128" t="s">
        <v>290</v>
      </c>
      <c r="T60" s="129" t="s">
        <v>331</v>
      </c>
      <c r="U60" s="114">
        <v>0.22</v>
      </c>
      <c r="V60" s="114">
        <f>ROUND(E60*U60,2)</f>
        <v>177.76</v>
      </c>
      <c r="W60" s="114"/>
      <c r="X60" s="114" t="s">
        <v>332</v>
      </c>
      <c r="Y60" s="114" t="s">
        <v>293</v>
      </c>
      <c r="Z60" s="107"/>
      <c r="AA60" s="107"/>
      <c r="AB60" s="107"/>
      <c r="AC60" s="107"/>
      <c r="AD60" s="107"/>
      <c r="AE60" s="107"/>
      <c r="AF60" s="107"/>
      <c r="AG60" s="107" t="s">
        <v>333</v>
      </c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</row>
    <row r="61" spans="1:60" outlineLevel="2">
      <c r="A61" s="110"/>
      <c r="B61" s="111"/>
      <c r="C61" s="146" t="s">
        <v>367</v>
      </c>
      <c r="D61" s="143"/>
      <c r="E61" s="144">
        <v>808</v>
      </c>
      <c r="F61" s="114"/>
      <c r="G61" s="114"/>
      <c r="H61" s="114"/>
      <c r="I61" s="114"/>
      <c r="J61" s="114"/>
      <c r="K61" s="114"/>
      <c r="L61" s="114"/>
      <c r="M61" s="114"/>
      <c r="N61" s="113"/>
      <c r="O61" s="113"/>
      <c r="P61" s="113"/>
      <c r="Q61" s="113"/>
      <c r="R61" s="114"/>
      <c r="S61" s="114"/>
      <c r="T61" s="114"/>
      <c r="U61" s="114"/>
      <c r="V61" s="114"/>
      <c r="W61" s="114"/>
      <c r="X61" s="114"/>
      <c r="Y61" s="114"/>
      <c r="Z61" s="107"/>
      <c r="AA61" s="107"/>
      <c r="AB61" s="107"/>
      <c r="AC61" s="107"/>
      <c r="AD61" s="107"/>
      <c r="AE61" s="107"/>
      <c r="AF61" s="107"/>
      <c r="AG61" s="107" t="s">
        <v>341</v>
      </c>
      <c r="AH61" s="107">
        <v>5</v>
      </c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</row>
    <row r="62" spans="1:60" outlineLevel="1">
      <c r="A62" s="130">
        <v>32</v>
      </c>
      <c r="B62" s="131" t="s">
        <v>345</v>
      </c>
      <c r="C62" s="140" t="s">
        <v>346</v>
      </c>
      <c r="D62" s="132" t="s">
        <v>347</v>
      </c>
      <c r="E62" s="133">
        <v>130</v>
      </c>
      <c r="F62" s="134"/>
      <c r="G62" s="135">
        <f>ROUND(E62*F62,2)</f>
        <v>0</v>
      </c>
      <c r="H62" s="134"/>
      <c r="I62" s="135">
        <f>ROUND(E62*H62,2)</f>
        <v>0</v>
      </c>
      <c r="J62" s="134"/>
      <c r="K62" s="135">
        <f>ROUND(E62*J62,2)</f>
        <v>0</v>
      </c>
      <c r="L62" s="135">
        <v>21</v>
      </c>
      <c r="M62" s="135">
        <f>G62*(1+L62/100)</f>
        <v>0</v>
      </c>
      <c r="N62" s="133">
        <v>0</v>
      </c>
      <c r="O62" s="133">
        <f>ROUND(E62*N62,2)</f>
        <v>0</v>
      </c>
      <c r="P62" s="133">
        <v>1.23E-3</v>
      </c>
      <c r="Q62" s="133">
        <f>ROUND(E62*P62,2)</f>
        <v>0.16</v>
      </c>
      <c r="R62" s="135"/>
      <c r="S62" s="135" t="s">
        <v>290</v>
      </c>
      <c r="T62" s="136" t="s">
        <v>331</v>
      </c>
      <c r="U62" s="114">
        <v>7.0000000000000007E-2</v>
      </c>
      <c r="V62" s="114">
        <f>ROUND(E62*U62,2)</f>
        <v>9.1</v>
      </c>
      <c r="W62" s="114"/>
      <c r="X62" s="114" t="s">
        <v>332</v>
      </c>
      <c r="Y62" s="114" t="s">
        <v>293</v>
      </c>
      <c r="Z62" s="107"/>
      <c r="AA62" s="107"/>
      <c r="AB62" s="107"/>
      <c r="AC62" s="107"/>
      <c r="AD62" s="107"/>
      <c r="AE62" s="107"/>
      <c r="AF62" s="107"/>
      <c r="AG62" s="107" t="s">
        <v>333</v>
      </c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</row>
    <row r="63" spans="1:60" outlineLevel="1">
      <c r="A63" s="130">
        <v>33</v>
      </c>
      <c r="B63" s="131" t="s">
        <v>348</v>
      </c>
      <c r="C63" s="140" t="s">
        <v>349</v>
      </c>
      <c r="D63" s="132" t="s">
        <v>347</v>
      </c>
      <c r="E63" s="133">
        <v>178</v>
      </c>
      <c r="F63" s="134"/>
      <c r="G63" s="135">
        <f>ROUND(E63*F63,2)</f>
        <v>0</v>
      </c>
      <c r="H63" s="134"/>
      <c r="I63" s="135">
        <f>ROUND(E63*H63,2)</f>
        <v>0</v>
      </c>
      <c r="J63" s="134"/>
      <c r="K63" s="135">
        <f>ROUND(E63*J63,2)</f>
        <v>0</v>
      </c>
      <c r="L63" s="135">
        <v>21</v>
      </c>
      <c r="M63" s="135">
        <f>G63*(1+L63/100)</f>
        <v>0</v>
      </c>
      <c r="N63" s="133">
        <v>0</v>
      </c>
      <c r="O63" s="133">
        <f>ROUND(E63*N63,2)</f>
        <v>0</v>
      </c>
      <c r="P63" s="133">
        <v>2.2000000000000001E-4</v>
      </c>
      <c r="Q63" s="133">
        <f>ROUND(E63*P63,2)</f>
        <v>0.04</v>
      </c>
      <c r="R63" s="135" t="s">
        <v>350</v>
      </c>
      <c r="S63" s="135" t="s">
        <v>310</v>
      </c>
      <c r="T63" s="136" t="s">
        <v>331</v>
      </c>
      <c r="U63" s="114">
        <v>0.11</v>
      </c>
      <c r="V63" s="114">
        <f>ROUND(E63*U63,2)</f>
        <v>19.579999999999998</v>
      </c>
      <c r="W63" s="114"/>
      <c r="X63" s="114" t="s">
        <v>332</v>
      </c>
      <c r="Y63" s="114" t="s">
        <v>293</v>
      </c>
      <c r="Z63" s="107"/>
      <c r="AA63" s="107"/>
      <c r="AB63" s="107"/>
      <c r="AC63" s="107"/>
      <c r="AD63" s="107"/>
      <c r="AE63" s="107"/>
      <c r="AF63" s="107"/>
      <c r="AG63" s="107" t="s">
        <v>333</v>
      </c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</row>
    <row r="64" spans="1:60" outlineLevel="1">
      <c r="A64" s="130">
        <v>34</v>
      </c>
      <c r="B64" s="131" t="s">
        <v>351</v>
      </c>
      <c r="C64" s="140" t="s">
        <v>352</v>
      </c>
      <c r="D64" s="132" t="s">
        <v>353</v>
      </c>
      <c r="E64" s="133">
        <v>11.66178</v>
      </c>
      <c r="F64" s="134"/>
      <c r="G64" s="135">
        <f>ROUND(E64*F64,2)</f>
        <v>0</v>
      </c>
      <c r="H64" s="134"/>
      <c r="I64" s="135">
        <f>ROUND(E64*H64,2)</f>
        <v>0</v>
      </c>
      <c r="J64" s="134"/>
      <c r="K64" s="135">
        <f>ROUND(E64*J64,2)</f>
        <v>0</v>
      </c>
      <c r="L64" s="135">
        <v>21</v>
      </c>
      <c r="M64" s="135">
        <f>G64*(1+L64/100)</f>
        <v>0</v>
      </c>
      <c r="N64" s="133">
        <v>0</v>
      </c>
      <c r="O64" s="133">
        <f>ROUND(E64*N64,2)</f>
        <v>0</v>
      </c>
      <c r="P64" s="133">
        <v>0</v>
      </c>
      <c r="Q64" s="133">
        <f>ROUND(E64*P64,2)</f>
        <v>0</v>
      </c>
      <c r="R64" s="135"/>
      <c r="S64" s="135" t="s">
        <v>290</v>
      </c>
      <c r="T64" s="136" t="s">
        <v>331</v>
      </c>
      <c r="U64" s="114">
        <v>0</v>
      </c>
      <c r="V64" s="114">
        <f>ROUND(E64*U64,2)</f>
        <v>0</v>
      </c>
      <c r="W64" s="114"/>
      <c r="X64" s="114" t="s">
        <v>332</v>
      </c>
      <c r="Y64" s="114" t="s">
        <v>293</v>
      </c>
      <c r="Z64" s="107"/>
      <c r="AA64" s="107"/>
      <c r="AB64" s="107"/>
      <c r="AC64" s="107"/>
      <c r="AD64" s="107"/>
      <c r="AE64" s="107"/>
      <c r="AF64" s="107"/>
      <c r="AG64" s="107" t="s">
        <v>333</v>
      </c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</row>
    <row r="65" spans="1:60" outlineLevel="1">
      <c r="A65" s="123">
        <v>35</v>
      </c>
      <c r="B65" s="124" t="s">
        <v>354</v>
      </c>
      <c r="C65" s="139" t="s">
        <v>355</v>
      </c>
      <c r="D65" s="125" t="s">
        <v>353</v>
      </c>
      <c r="E65" s="126">
        <v>11.66178</v>
      </c>
      <c r="F65" s="127"/>
      <c r="G65" s="128">
        <f>ROUND(E65*F65,2)</f>
        <v>0</v>
      </c>
      <c r="H65" s="127"/>
      <c r="I65" s="128">
        <f>ROUND(E65*H65,2)</f>
        <v>0</v>
      </c>
      <c r="J65" s="127"/>
      <c r="K65" s="128">
        <f>ROUND(E65*J65,2)</f>
        <v>0</v>
      </c>
      <c r="L65" s="128">
        <v>21</v>
      </c>
      <c r="M65" s="128">
        <f>G65*(1+L65/100)</f>
        <v>0</v>
      </c>
      <c r="N65" s="126">
        <v>0</v>
      </c>
      <c r="O65" s="126">
        <f>ROUND(E65*N65,2)</f>
        <v>0</v>
      </c>
      <c r="P65" s="126">
        <v>0</v>
      </c>
      <c r="Q65" s="126">
        <f>ROUND(E65*P65,2)</f>
        <v>0</v>
      </c>
      <c r="R65" s="128" t="s">
        <v>356</v>
      </c>
      <c r="S65" s="128" t="s">
        <v>310</v>
      </c>
      <c r="T65" s="129" t="s">
        <v>331</v>
      </c>
      <c r="U65" s="114">
        <v>0.49</v>
      </c>
      <c r="V65" s="114">
        <f>ROUND(E65*U65,2)</f>
        <v>5.71</v>
      </c>
      <c r="W65" s="114"/>
      <c r="X65" s="114" t="s">
        <v>357</v>
      </c>
      <c r="Y65" s="114" t="s">
        <v>293</v>
      </c>
      <c r="Z65" s="107"/>
      <c r="AA65" s="107"/>
      <c r="AB65" s="107"/>
      <c r="AC65" s="107"/>
      <c r="AD65" s="107"/>
      <c r="AE65" s="107"/>
      <c r="AF65" s="107"/>
      <c r="AG65" s="107" t="s">
        <v>358</v>
      </c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</row>
    <row r="66" spans="1:60" outlineLevel="2">
      <c r="A66" s="110"/>
      <c r="B66" s="111"/>
      <c r="C66" s="198" t="s">
        <v>359</v>
      </c>
      <c r="D66" s="199"/>
      <c r="E66" s="199"/>
      <c r="F66" s="199"/>
      <c r="G66" s="199"/>
      <c r="H66" s="114"/>
      <c r="I66" s="114"/>
      <c r="J66" s="114"/>
      <c r="K66" s="114"/>
      <c r="L66" s="114"/>
      <c r="M66" s="114"/>
      <c r="N66" s="113"/>
      <c r="O66" s="113"/>
      <c r="P66" s="113"/>
      <c r="Q66" s="113"/>
      <c r="R66" s="114"/>
      <c r="S66" s="114"/>
      <c r="T66" s="114"/>
      <c r="U66" s="114"/>
      <c r="V66" s="114"/>
      <c r="W66" s="114"/>
      <c r="X66" s="114"/>
      <c r="Y66" s="114"/>
      <c r="Z66" s="107"/>
      <c r="AA66" s="107"/>
      <c r="AB66" s="107"/>
      <c r="AC66" s="107"/>
      <c r="AD66" s="107"/>
      <c r="AE66" s="107"/>
      <c r="AF66" s="107"/>
      <c r="AG66" s="107" t="s">
        <v>296</v>
      </c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</row>
    <row r="67" spans="1:60" outlineLevel="1">
      <c r="A67" s="130">
        <v>36</v>
      </c>
      <c r="B67" s="131" t="s">
        <v>360</v>
      </c>
      <c r="C67" s="140" t="s">
        <v>361</v>
      </c>
      <c r="D67" s="132" t="s">
        <v>353</v>
      </c>
      <c r="E67" s="133">
        <v>11.66178</v>
      </c>
      <c r="F67" s="134"/>
      <c r="G67" s="135">
        <f>ROUND(E67*F67,2)</f>
        <v>0</v>
      </c>
      <c r="H67" s="134"/>
      <c r="I67" s="135">
        <f>ROUND(E67*H67,2)</f>
        <v>0</v>
      </c>
      <c r="J67" s="134"/>
      <c r="K67" s="135">
        <f>ROUND(E67*J67,2)</f>
        <v>0</v>
      </c>
      <c r="L67" s="135">
        <v>21</v>
      </c>
      <c r="M67" s="135">
        <f>G67*(1+L67/100)</f>
        <v>0</v>
      </c>
      <c r="N67" s="133">
        <v>0</v>
      </c>
      <c r="O67" s="133">
        <f>ROUND(E67*N67,2)</f>
        <v>0</v>
      </c>
      <c r="P67" s="133">
        <v>0</v>
      </c>
      <c r="Q67" s="133">
        <f>ROUND(E67*P67,2)</f>
        <v>0</v>
      </c>
      <c r="R67" s="135" t="s">
        <v>356</v>
      </c>
      <c r="S67" s="135" t="s">
        <v>310</v>
      </c>
      <c r="T67" s="136" t="s">
        <v>331</v>
      </c>
      <c r="U67" s="114">
        <v>0</v>
      </c>
      <c r="V67" s="114">
        <f>ROUND(E67*U67,2)</f>
        <v>0</v>
      </c>
      <c r="W67" s="114"/>
      <c r="X67" s="114" t="s">
        <v>357</v>
      </c>
      <c r="Y67" s="114" t="s">
        <v>293</v>
      </c>
      <c r="Z67" s="107"/>
      <c r="AA67" s="107"/>
      <c r="AB67" s="107"/>
      <c r="AC67" s="107"/>
      <c r="AD67" s="107"/>
      <c r="AE67" s="107"/>
      <c r="AF67" s="107"/>
      <c r="AG67" s="107" t="s">
        <v>358</v>
      </c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</row>
    <row r="68" spans="1:60">
      <c r="A68" s="117" t="s">
        <v>285</v>
      </c>
      <c r="B68" s="118" t="s">
        <v>89</v>
      </c>
      <c r="C68" s="138" t="s">
        <v>90</v>
      </c>
      <c r="D68" s="119"/>
      <c r="E68" s="120"/>
      <c r="F68" s="121"/>
      <c r="G68" s="121">
        <f>SUMIF(AG69:AG77,"&lt;&gt;NOR",G69:G77)</f>
        <v>0</v>
      </c>
      <c r="H68" s="121"/>
      <c r="I68" s="121">
        <f>SUM(I69:I77)</f>
        <v>0</v>
      </c>
      <c r="J68" s="121"/>
      <c r="K68" s="121">
        <f>SUM(K69:K77)</f>
        <v>0</v>
      </c>
      <c r="L68" s="121"/>
      <c r="M68" s="121">
        <f>SUM(M69:M77)</f>
        <v>0</v>
      </c>
      <c r="N68" s="120"/>
      <c r="O68" s="120">
        <f>SUM(O69:O77)</f>
        <v>0</v>
      </c>
      <c r="P68" s="120"/>
      <c r="Q68" s="120">
        <f>SUM(Q69:Q77)</f>
        <v>0.15000000000000002</v>
      </c>
      <c r="R68" s="121"/>
      <c r="S68" s="121"/>
      <c r="T68" s="122"/>
      <c r="U68" s="116"/>
      <c r="V68" s="116">
        <f>SUM(V69:V77)</f>
        <v>7.85</v>
      </c>
      <c r="W68" s="116"/>
      <c r="X68" s="116"/>
      <c r="Y68" s="116"/>
      <c r="AG68" t="s">
        <v>286</v>
      </c>
    </row>
    <row r="69" spans="1:60" outlineLevel="1">
      <c r="A69" s="123">
        <v>37</v>
      </c>
      <c r="B69" s="124" t="s">
        <v>328</v>
      </c>
      <c r="C69" s="139" t="s">
        <v>329</v>
      </c>
      <c r="D69" s="125" t="s">
        <v>330</v>
      </c>
      <c r="E69" s="126">
        <v>28</v>
      </c>
      <c r="F69" s="127"/>
      <c r="G69" s="128">
        <f>ROUND(E69*F69,2)</f>
        <v>0</v>
      </c>
      <c r="H69" s="127"/>
      <c r="I69" s="128">
        <f>ROUND(E69*H69,2)</f>
        <v>0</v>
      </c>
      <c r="J69" s="127"/>
      <c r="K69" s="128">
        <f>ROUND(E69*J69,2)</f>
        <v>0</v>
      </c>
      <c r="L69" s="128">
        <v>21</v>
      </c>
      <c r="M69" s="128">
        <f>G69*(1+L69/100)</f>
        <v>0</v>
      </c>
      <c r="N69" s="126">
        <v>0</v>
      </c>
      <c r="O69" s="126">
        <f>ROUND(E69*N69,2)</f>
        <v>0</v>
      </c>
      <c r="P69" s="126">
        <v>4.9699999999999996E-3</v>
      </c>
      <c r="Q69" s="126">
        <f>ROUND(E69*P69,2)</f>
        <v>0.14000000000000001</v>
      </c>
      <c r="R69" s="128"/>
      <c r="S69" s="128" t="s">
        <v>290</v>
      </c>
      <c r="T69" s="129" t="s">
        <v>368</v>
      </c>
      <c r="U69" s="114">
        <v>0.2</v>
      </c>
      <c r="V69" s="114">
        <f>ROUND(E69*U69,2)</f>
        <v>5.6</v>
      </c>
      <c r="W69" s="114"/>
      <c r="X69" s="114" t="s">
        <v>332</v>
      </c>
      <c r="Y69" s="114" t="s">
        <v>293</v>
      </c>
      <c r="Z69" s="107"/>
      <c r="AA69" s="107"/>
      <c r="AB69" s="107"/>
      <c r="AC69" s="107"/>
      <c r="AD69" s="107"/>
      <c r="AE69" s="107"/>
      <c r="AF69" s="107"/>
      <c r="AG69" s="107" t="s">
        <v>333</v>
      </c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</row>
    <row r="70" spans="1:60" outlineLevel="2">
      <c r="A70" s="110"/>
      <c r="B70" s="111"/>
      <c r="C70" s="198" t="s">
        <v>334</v>
      </c>
      <c r="D70" s="199"/>
      <c r="E70" s="199"/>
      <c r="F70" s="199"/>
      <c r="G70" s="199"/>
      <c r="H70" s="114"/>
      <c r="I70" s="114"/>
      <c r="J70" s="114"/>
      <c r="K70" s="114"/>
      <c r="L70" s="114"/>
      <c r="M70" s="114"/>
      <c r="N70" s="113"/>
      <c r="O70" s="113"/>
      <c r="P70" s="113"/>
      <c r="Q70" s="113"/>
      <c r="R70" s="114"/>
      <c r="S70" s="114"/>
      <c r="T70" s="114"/>
      <c r="U70" s="114"/>
      <c r="V70" s="114"/>
      <c r="W70" s="114"/>
      <c r="X70" s="114"/>
      <c r="Y70" s="114"/>
      <c r="Z70" s="107"/>
      <c r="AA70" s="107"/>
      <c r="AB70" s="107"/>
      <c r="AC70" s="107"/>
      <c r="AD70" s="107"/>
      <c r="AE70" s="107"/>
      <c r="AF70" s="107"/>
      <c r="AG70" s="107" t="s">
        <v>296</v>
      </c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</row>
    <row r="71" spans="1:60" outlineLevel="1">
      <c r="A71" s="123">
        <v>38</v>
      </c>
      <c r="B71" s="124" t="s">
        <v>338</v>
      </c>
      <c r="C71" s="139" t="s">
        <v>339</v>
      </c>
      <c r="D71" s="125" t="s">
        <v>330</v>
      </c>
      <c r="E71" s="126">
        <v>28</v>
      </c>
      <c r="F71" s="127"/>
      <c r="G71" s="128">
        <f>ROUND(E71*F71,2)</f>
        <v>0</v>
      </c>
      <c r="H71" s="127"/>
      <c r="I71" s="128">
        <f>ROUND(E71*H71,2)</f>
        <v>0</v>
      </c>
      <c r="J71" s="127"/>
      <c r="K71" s="128">
        <f>ROUND(E71*J71,2)</f>
        <v>0</v>
      </c>
      <c r="L71" s="128">
        <v>21</v>
      </c>
      <c r="M71" s="128">
        <f>G71*(1+L71/100)</f>
        <v>0</v>
      </c>
      <c r="N71" s="126">
        <v>0</v>
      </c>
      <c r="O71" s="126">
        <f>ROUND(E71*N71,2)</f>
        <v>0</v>
      </c>
      <c r="P71" s="126">
        <v>2.3000000000000001E-4</v>
      </c>
      <c r="Q71" s="126">
        <f>ROUND(E71*P71,2)</f>
        <v>0.01</v>
      </c>
      <c r="R71" s="128"/>
      <c r="S71" s="128" t="s">
        <v>290</v>
      </c>
      <c r="T71" s="129" t="s">
        <v>368</v>
      </c>
      <c r="U71" s="114">
        <v>7.0000000000000007E-2</v>
      </c>
      <c r="V71" s="114">
        <f>ROUND(E71*U71,2)</f>
        <v>1.96</v>
      </c>
      <c r="W71" s="114"/>
      <c r="X71" s="114" t="s">
        <v>332</v>
      </c>
      <c r="Y71" s="114" t="s">
        <v>293</v>
      </c>
      <c r="Z71" s="107"/>
      <c r="AA71" s="107"/>
      <c r="AB71" s="107"/>
      <c r="AC71" s="107"/>
      <c r="AD71" s="107"/>
      <c r="AE71" s="107"/>
      <c r="AF71" s="107"/>
      <c r="AG71" s="107" t="s">
        <v>333</v>
      </c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</row>
    <row r="72" spans="1:60" outlineLevel="2">
      <c r="A72" s="110"/>
      <c r="B72" s="111"/>
      <c r="C72" s="146" t="s">
        <v>369</v>
      </c>
      <c r="D72" s="143"/>
      <c r="E72" s="144">
        <v>28</v>
      </c>
      <c r="F72" s="114"/>
      <c r="G72" s="114"/>
      <c r="H72" s="114"/>
      <c r="I72" s="114"/>
      <c r="J72" s="114"/>
      <c r="K72" s="114"/>
      <c r="L72" s="114"/>
      <c r="M72" s="114"/>
      <c r="N72" s="113"/>
      <c r="O72" s="113"/>
      <c r="P72" s="113"/>
      <c r="Q72" s="113"/>
      <c r="R72" s="114"/>
      <c r="S72" s="114"/>
      <c r="T72" s="114"/>
      <c r="U72" s="114"/>
      <c r="V72" s="114"/>
      <c r="W72" s="114"/>
      <c r="X72" s="114"/>
      <c r="Y72" s="114"/>
      <c r="Z72" s="107"/>
      <c r="AA72" s="107"/>
      <c r="AB72" s="107"/>
      <c r="AC72" s="107"/>
      <c r="AD72" s="107"/>
      <c r="AE72" s="107"/>
      <c r="AF72" s="107"/>
      <c r="AG72" s="107" t="s">
        <v>341</v>
      </c>
      <c r="AH72" s="107">
        <v>5</v>
      </c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</row>
    <row r="73" spans="1:60" outlineLevel="1">
      <c r="A73" s="130">
        <v>39</v>
      </c>
      <c r="B73" s="131" t="s">
        <v>348</v>
      </c>
      <c r="C73" s="140" t="s">
        <v>349</v>
      </c>
      <c r="D73" s="132" t="s">
        <v>347</v>
      </c>
      <c r="E73" s="133">
        <v>2</v>
      </c>
      <c r="F73" s="134"/>
      <c r="G73" s="135">
        <f>ROUND(E73*F73,2)</f>
        <v>0</v>
      </c>
      <c r="H73" s="134"/>
      <c r="I73" s="135">
        <f>ROUND(E73*H73,2)</f>
        <v>0</v>
      </c>
      <c r="J73" s="134"/>
      <c r="K73" s="135">
        <f>ROUND(E73*J73,2)</f>
        <v>0</v>
      </c>
      <c r="L73" s="135">
        <v>21</v>
      </c>
      <c r="M73" s="135">
        <f>G73*(1+L73/100)</f>
        <v>0</v>
      </c>
      <c r="N73" s="133">
        <v>0</v>
      </c>
      <c r="O73" s="133">
        <f>ROUND(E73*N73,2)</f>
        <v>0</v>
      </c>
      <c r="P73" s="133">
        <v>2.2000000000000001E-4</v>
      </c>
      <c r="Q73" s="133">
        <f>ROUND(E73*P73,2)</f>
        <v>0</v>
      </c>
      <c r="R73" s="135" t="s">
        <v>350</v>
      </c>
      <c r="S73" s="135" t="s">
        <v>310</v>
      </c>
      <c r="T73" s="136" t="s">
        <v>331</v>
      </c>
      <c r="U73" s="114">
        <v>0.11</v>
      </c>
      <c r="V73" s="114">
        <f>ROUND(E73*U73,2)</f>
        <v>0.22</v>
      </c>
      <c r="W73" s="114"/>
      <c r="X73" s="114" t="s">
        <v>332</v>
      </c>
      <c r="Y73" s="114" t="s">
        <v>293</v>
      </c>
      <c r="Z73" s="107"/>
      <c r="AA73" s="107"/>
      <c r="AB73" s="107"/>
      <c r="AC73" s="107"/>
      <c r="AD73" s="107"/>
      <c r="AE73" s="107"/>
      <c r="AF73" s="107"/>
      <c r="AG73" s="107" t="s">
        <v>333</v>
      </c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</row>
    <row r="74" spans="1:60" outlineLevel="1">
      <c r="A74" s="130">
        <v>40</v>
      </c>
      <c r="B74" s="131" t="s">
        <v>351</v>
      </c>
      <c r="C74" s="140" t="s">
        <v>352</v>
      </c>
      <c r="D74" s="132" t="s">
        <v>353</v>
      </c>
      <c r="E74" s="133">
        <v>0.14604</v>
      </c>
      <c r="F74" s="134"/>
      <c r="G74" s="135">
        <f>ROUND(E74*F74,2)</f>
        <v>0</v>
      </c>
      <c r="H74" s="134"/>
      <c r="I74" s="135">
        <f>ROUND(E74*H74,2)</f>
        <v>0</v>
      </c>
      <c r="J74" s="134"/>
      <c r="K74" s="135">
        <f>ROUND(E74*J74,2)</f>
        <v>0</v>
      </c>
      <c r="L74" s="135">
        <v>21</v>
      </c>
      <c r="M74" s="135">
        <f>G74*(1+L74/100)</f>
        <v>0</v>
      </c>
      <c r="N74" s="133">
        <v>0</v>
      </c>
      <c r="O74" s="133">
        <f>ROUND(E74*N74,2)</f>
        <v>0</v>
      </c>
      <c r="P74" s="133">
        <v>0</v>
      </c>
      <c r="Q74" s="133">
        <f>ROUND(E74*P74,2)</f>
        <v>0</v>
      </c>
      <c r="R74" s="135"/>
      <c r="S74" s="135" t="s">
        <v>290</v>
      </c>
      <c r="T74" s="136" t="s">
        <v>368</v>
      </c>
      <c r="U74" s="114">
        <v>0</v>
      </c>
      <c r="V74" s="114">
        <f>ROUND(E74*U74,2)</f>
        <v>0</v>
      </c>
      <c r="W74" s="114"/>
      <c r="X74" s="114" t="s">
        <v>332</v>
      </c>
      <c r="Y74" s="114" t="s">
        <v>293</v>
      </c>
      <c r="Z74" s="107"/>
      <c r="AA74" s="107"/>
      <c r="AB74" s="107"/>
      <c r="AC74" s="107"/>
      <c r="AD74" s="107"/>
      <c r="AE74" s="107"/>
      <c r="AF74" s="107"/>
      <c r="AG74" s="107" t="s">
        <v>333</v>
      </c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</row>
    <row r="75" spans="1:60" outlineLevel="1">
      <c r="A75" s="123">
        <v>41</v>
      </c>
      <c r="B75" s="124" t="s">
        <v>354</v>
      </c>
      <c r="C75" s="139" t="s">
        <v>355</v>
      </c>
      <c r="D75" s="125" t="s">
        <v>353</v>
      </c>
      <c r="E75" s="126">
        <v>0.14604</v>
      </c>
      <c r="F75" s="127"/>
      <c r="G75" s="128">
        <f>ROUND(E75*F75,2)</f>
        <v>0</v>
      </c>
      <c r="H75" s="127"/>
      <c r="I75" s="128">
        <f>ROUND(E75*H75,2)</f>
        <v>0</v>
      </c>
      <c r="J75" s="127"/>
      <c r="K75" s="128">
        <f>ROUND(E75*J75,2)</f>
        <v>0</v>
      </c>
      <c r="L75" s="128">
        <v>21</v>
      </c>
      <c r="M75" s="128">
        <f>G75*(1+L75/100)</f>
        <v>0</v>
      </c>
      <c r="N75" s="126">
        <v>0</v>
      </c>
      <c r="O75" s="126">
        <f>ROUND(E75*N75,2)</f>
        <v>0</v>
      </c>
      <c r="P75" s="126">
        <v>0</v>
      </c>
      <c r="Q75" s="126">
        <f>ROUND(E75*P75,2)</f>
        <v>0</v>
      </c>
      <c r="R75" s="128" t="s">
        <v>356</v>
      </c>
      <c r="S75" s="128" t="s">
        <v>310</v>
      </c>
      <c r="T75" s="129" t="s">
        <v>331</v>
      </c>
      <c r="U75" s="114">
        <v>0.49</v>
      </c>
      <c r="V75" s="114">
        <f>ROUND(E75*U75,2)</f>
        <v>7.0000000000000007E-2</v>
      </c>
      <c r="W75" s="114"/>
      <c r="X75" s="114" t="s">
        <v>357</v>
      </c>
      <c r="Y75" s="114" t="s">
        <v>293</v>
      </c>
      <c r="Z75" s="107"/>
      <c r="AA75" s="107"/>
      <c r="AB75" s="107"/>
      <c r="AC75" s="107"/>
      <c r="AD75" s="107"/>
      <c r="AE75" s="107"/>
      <c r="AF75" s="107"/>
      <c r="AG75" s="107" t="s">
        <v>358</v>
      </c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</row>
    <row r="76" spans="1:60" outlineLevel="2">
      <c r="A76" s="110"/>
      <c r="B76" s="111"/>
      <c r="C76" s="198" t="s">
        <v>359</v>
      </c>
      <c r="D76" s="199"/>
      <c r="E76" s="199"/>
      <c r="F76" s="199"/>
      <c r="G76" s="199"/>
      <c r="H76" s="114"/>
      <c r="I76" s="114"/>
      <c r="J76" s="114"/>
      <c r="K76" s="114"/>
      <c r="L76" s="114"/>
      <c r="M76" s="114"/>
      <c r="N76" s="113"/>
      <c r="O76" s="113"/>
      <c r="P76" s="113"/>
      <c r="Q76" s="113"/>
      <c r="R76" s="114"/>
      <c r="S76" s="114"/>
      <c r="T76" s="114"/>
      <c r="U76" s="114"/>
      <c r="V76" s="114"/>
      <c r="W76" s="114"/>
      <c r="X76" s="114"/>
      <c r="Y76" s="114"/>
      <c r="Z76" s="107"/>
      <c r="AA76" s="107"/>
      <c r="AB76" s="107"/>
      <c r="AC76" s="107"/>
      <c r="AD76" s="107"/>
      <c r="AE76" s="107"/>
      <c r="AF76" s="107"/>
      <c r="AG76" s="107" t="s">
        <v>296</v>
      </c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</row>
    <row r="77" spans="1:60" outlineLevel="1">
      <c r="A77" s="130">
        <v>42</v>
      </c>
      <c r="B77" s="131" t="s">
        <v>360</v>
      </c>
      <c r="C77" s="140" t="s">
        <v>361</v>
      </c>
      <c r="D77" s="132" t="s">
        <v>353</v>
      </c>
      <c r="E77" s="133">
        <v>0.14604</v>
      </c>
      <c r="F77" s="134"/>
      <c r="G77" s="135">
        <f>ROUND(E77*F77,2)</f>
        <v>0</v>
      </c>
      <c r="H77" s="134"/>
      <c r="I77" s="135">
        <f>ROUND(E77*H77,2)</f>
        <v>0</v>
      </c>
      <c r="J77" s="134"/>
      <c r="K77" s="135">
        <f>ROUND(E77*J77,2)</f>
        <v>0</v>
      </c>
      <c r="L77" s="135">
        <v>21</v>
      </c>
      <c r="M77" s="135">
        <f>G77*(1+L77/100)</f>
        <v>0</v>
      </c>
      <c r="N77" s="133">
        <v>0</v>
      </c>
      <c r="O77" s="133">
        <f>ROUND(E77*N77,2)</f>
        <v>0</v>
      </c>
      <c r="P77" s="133">
        <v>0</v>
      </c>
      <c r="Q77" s="133">
        <f>ROUND(E77*P77,2)</f>
        <v>0</v>
      </c>
      <c r="R77" s="135" t="s">
        <v>356</v>
      </c>
      <c r="S77" s="135" t="s">
        <v>310</v>
      </c>
      <c r="T77" s="136" t="s">
        <v>331</v>
      </c>
      <c r="U77" s="114">
        <v>0</v>
      </c>
      <c r="V77" s="114">
        <f>ROUND(E77*U77,2)</f>
        <v>0</v>
      </c>
      <c r="W77" s="114"/>
      <c r="X77" s="114" t="s">
        <v>357</v>
      </c>
      <c r="Y77" s="114" t="s">
        <v>293</v>
      </c>
      <c r="Z77" s="107"/>
      <c r="AA77" s="107"/>
      <c r="AB77" s="107"/>
      <c r="AC77" s="107"/>
      <c r="AD77" s="107"/>
      <c r="AE77" s="107"/>
      <c r="AF77" s="107"/>
      <c r="AG77" s="107" t="s">
        <v>358</v>
      </c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</row>
    <row r="78" spans="1:60">
      <c r="A78" s="117" t="s">
        <v>285</v>
      </c>
      <c r="B78" s="118" t="s">
        <v>111</v>
      </c>
      <c r="C78" s="138" t="s">
        <v>112</v>
      </c>
      <c r="D78" s="119"/>
      <c r="E78" s="120"/>
      <c r="F78" s="121"/>
      <c r="G78" s="121">
        <f>SUMIF(AG79:AG161,"&lt;&gt;NOR",G79:G161)</f>
        <v>0</v>
      </c>
      <c r="H78" s="121"/>
      <c r="I78" s="121">
        <f>SUM(I79:I161)</f>
        <v>0</v>
      </c>
      <c r="J78" s="121"/>
      <c r="K78" s="121">
        <f>SUM(K79:K161)</f>
        <v>0</v>
      </c>
      <c r="L78" s="121"/>
      <c r="M78" s="121">
        <f>SUM(M79:M161)</f>
        <v>0</v>
      </c>
      <c r="N78" s="120"/>
      <c r="O78" s="120">
        <f>SUM(O79:O161)</f>
        <v>0.35</v>
      </c>
      <c r="P78" s="120"/>
      <c r="Q78" s="120">
        <f>SUM(Q79:Q161)</f>
        <v>0</v>
      </c>
      <c r="R78" s="121"/>
      <c r="S78" s="121"/>
      <c r="T78" s="122"/>
      <c r="U78" s="116"/>
      <c r="V78" s="116">
        <f>SUM(V79:V161)</f>
        <v>187.92000000000002</v>
      </c>
      <c r="W78" s="116"/>
      <c r="X78" s="116"/>
      <c r="Y78" s="116"/>
      <c r="AG78" t="s">
        <v>286</v>
      </c>
    </row>
    <row r="79" spans="1:60" ht="22.5" outlineLevel="1">
      <c r="A79" s="123">
        <v>43</v>
      </c>
      <c r="B79" s="124" t="s">
        <v>370</v>
      </c>
      <c r="C79" s="139" t="s">
        <v>371</v>
      </c>
      <c r="D79" s="125" t="s">
        <v>330</v>
      </c>
      <c r="E79" s="126">
        <v>41</v>
      </c>
      <c r="F79" s="127"/>
      <c r="G79" s="128">
        <f>ROUND(E79*F79,2)</f>
        <v>0</v>
      </c>
      <c r="H79" s="127"/>
      <c r="I79" s="128">
        <f>ROUND(E79*H79,2)</f>
        <v>0</v>
      </c>
      <c r="J79" s="127"/>
      <c r="K79" s="128">
        <f>ROUND(E79*J79,2)</f>
        <v>0</v>
      </c>
      <c r="L79" s="128">
        <v>21</v>
      </c>
      <c r="M79" s="128">
        <f>G79*(1+L79/100)</f>
        <v>0</v>
      </c>
      <c r="N79" s="126">
        <v>1.0000000000000001E-5</v>
      </c>
      <c r="O79" s="126">
        <f>ROUND(E79*N79,2)</f>
        <v>0</v>
      </c>
      <c r="P79" s="126">
        <v>0</v>
      </c>
      <c r="Q79" s="126">
        <f>ROUND(E79*P79,2)</f>
        <v>0</v>
      </c>
      <c r="R79" s="128" t="s">
        <v>350</v>
      </c>
      <c r="S79" s="128" t="s">
        <v>310</v>
      </c>
      <c r="T79" s="129" t="s">
        <v>331</v>
      </c>
      <c r="U79" s="114">
        <v>0.14000000000000001</v>
      </c>
      <c r="V79" s="114">
        <f>ROUND(E79*U79,2)</f>
        <v>5.74</v>
      </c>
      <c r="W79" s="114"/>
      <c r="X79" s="114" t="s">
        <v>332</v>
      </c>
      <c r="Y79" s="114" t="s">
        <v>293</v>
      </c>
      <c r="Z79" s="107"/>
      <c r="AA79" s="107"/>
      <c r="AB79" s="107"/>
      <c r="AC79" s="107"/>
      <c r="AD79" s="107"/>
      <c r="AE79" s="107"/>
      <c r="AF79" s="107"/>
      <c r="AG79" s="107" t="s">
        <v>333</v>
      </c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</row>
    <row r="80" spans="1:60" outlineLevel="2">
      <c r="A80" s="110"/>
      <c r="B80" s="111"/>
      <c r="C80" s="198" t="s">
        <v>372</v>
      </c>
      <c r="D80" s="199"/>
      <c r="E80" s="199"/>
      <c r="F80" s="199"/>
      <c r="G80" s="199"/>
      <c r="H80" s="114"/>
      <c r="I80" s="114"/>
      <c r="J80" s="114"/>
      <c r="K80" s="114"/>
      <c r="L80" s="114"/>
      <c r="M80" s="114"/>
      <c r="N80" s="113"/>
      <c r="O80" s="113"/>
      <c r="P80" s="113"/>
      <c r="Q80" s="113"/>
      <c r="R80" s="114"/>
      <c r="S80" s="114"/>
      <c r="T80" s="114"/>
      <c r="U80" s="114"/>
      <c r="V80" s="114"/>
      <c r="W80" s="114"/>
      <c r="X80" s="114"/>
      <c r="Y80" s="114"/>
      <c r="Z80" s="107"/>
      <c r="AA80" s="107"/>
      <c r="AB80" s="107"/>
      <c r="AC80" s="107"/>
      <c r="AD80" s="107"/>
      <c r="AE80" s="107"/>
      <c r="AF80" s="107"/>
      <c r="AG80" s="107" t="s">
        <v>296</v>
      </c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</row>
    <row r="81" spans="1:60" outlineLevel="3">
      <c r="A81" s="110"/>
      <c r="B81" s="111"/>
      <c r="C81" s="200" t="s">
        <v>373</v>
      </c>
      <c r="D81" s="201"/>
      <c r="E81" s="201"/>
      <c r="F81" s="201"/>
      <c r="G81" s="201"/>
      <c r="H81" s="114"/>
      <c r="I81" s="114"/>
      <c r="J81" s="114"/>
      <c r="K81" s="114"/>
      <c r="L81" s="114"/>
      <c r="M81" s="114"/>
      <c r="N81" s="113"/>
      <c r="O81" s="113"/>
      <c r="P81" s="113"/>
      <c r="Q81" s="113"/>
      <c r="R81" s="114"/>
      <c r="S81" s="114"/>
      <c r="T81" s="114"/>
      <c r="U81" s="114"/>
      <c r="V81" s="114"/>
      <c r="W81" s="114"/>
      <c r="X81" s="114"/>
      <c r="Y81" s="114"/>
      <c r="Z81" s="107"/>
      <c r="AA81" s="107"/>
      <c r="AB81" s="107"/>
      <c r="AC81" s="107"/>
      <c r="AD81" s="107"/>
      <c r="AE81" s="107"/>
      <c r="AF81" s="107"/>
      <c r="AG81" s="107" t="s">
        <v>296</v>
      </c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</row>
    <row r="82" spans="1:60" ht="22.5" outlineLevel="1">
      <c r="A82" s="123">
        <v>44</v>
      </c>
      <c r="B82" s="124" t="s">
        <v>374</v>
      </c>
      <c r="C82" s="139" t="s">
        <v>375</v>
      </c>
      <c r="D82" s="125" t="s">
        <v>330</v>
      </c>
      <c r="E82" s="126">
        <v>119</v>
      </c>
      <c r="F82" s="127"/>
      <c r="G82" s="128">
        <f>ROUND(E82*F82,2)</f>
        <v>0</v>
      </c>
      <c r="H82" s="127"/>
      <c r="I82" s="128">
        <f>ROUND(E82*H82,2)</f>
        <v>0</v>
      </c>
      <c r="J82" s="127"/>
      <c r="K82" s="128">
        <f>ROUND(E82*J82,2)</f>
        <v>0</v>
      </c>
      <c r="L82" s="128">
        <v>21</v>
      </c>
      <c r="M82" s="128">
        <f>G82*(1+L82/100)</f>
        <v>0</v>
      </c>
      <c r="N82" s="126">
        <v>1.0000000000000001E-5</v>
      </c>
      <c r="O82" s="126">
        <f>ROUND(E82*N82,2)</f>
        <v>0</v>
      </c>
      <c r="P82" s="126">
        <v>0</v>
      </c>
      <c r="Q82" s="126">
        <f>ROUND(E82*P82,2)</f>
        <v>0</v>
      </c>
      <c r="R82" s="128" t="s">
        <v>350</v>
      </c>
      <c r="S82" s="128" t="s">
        <v>310</v>
      </c>
      <c r="T82" s="129" t="s">
        <v>331</v>
      </c>
      <c r="U82" s="114">
        <v>0.13</v>
      </c>
      <c r="V82" s="114">
        <f>ROUND(E82*U82,2)</f>
        <v>15.47</v>
      </c>
      <c r="W82" s="114"/>
      <c r="X82" s="114" t="s">
        <v>332</v>
      </c>
      <c r="Y82" s="114" t="s">
        <v>293</v>
      </c>
      <c r="Z82" s="107"/>
      <c r="AA82" s="107"/>
      <c r="AB82" s="107"/>
      <c r="AC82" s="107"/>
      <c r="AD82" s="107"/>
      <c r="AE82" s="107"/>
      <c r="AF82" s="107"/>
      <c r="AG82" s="107" t="s">
        <v>333</v>
      </c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</row>
    <row r="83" spans="1:60" outlineLevel="2">
      <c r="A83" s="110"/>
      <c r="B83" s="111"/>
      <c r="C83" s="198" t="s">
        <v>372</v>
      </c>
      <c r="D83" s="199"/>
      <c r="E83" s="199"/>
      <c r="F83" s="199"/>
      <c r="G83" s="199"/>
      <c r="H83" s="114"/>
      <c r="I83" s="114"/>
      <c r="J83" s="114"/>
      <c r="K83" s="114"/>
      <c r="L83" s="114"/>
      <c r="M83" s="114"/>
      <c r="N83" s="113"/>
      <c r="O83" s="113"/>
      <c r="P83" s="113"/>
      <c r="Q83" s="113"/>
      <c r="R83" s="114"/>
      <c r="S83" s="114"/>
      <c r="T83" s="114"/>
      <c r="U83" s="114"/>
      <c r="V83" s="114"/>
      <c r="W83" s="114"/>
      <c r="X83" s="114"/>
      <c r="Y83" s="114"/>
      <c r="Z83" s="107"/>
      <c r="AA83" s="107"/>
      <c r="AB83" s="107"/>
      <c r="AC83" s="107"/>
      <c r="AD83" s="107"/>
      <c r="AE83" s="107"/>
      <c r="AF83" s="107"/>
      <c r="AG83" s="107" t="s">
        <v>296</v>
      </c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</row>
    <row r="84" spans="1:60" outlineLevel="3">
      <c r="A84" s="110"/>
      <c r="B84" s="111"/>
      <c r="C84" s="200" t="s">
        <v>373</v>
      </c>
      <c r="D84" s="201"/>
      <c r="E84" s="201"/>
      <c r="F84" s="201"/>
      <c r="G84" s="201"/>
      <c r="H84" s="114"/>
      <c r="I84" s="114"/>
      <c r="J84" s="114"/>
      <c r="K84" s="114"/>
      <c r="L84" s="114"/>
      <c r="M84" s="114"/>
      <c r="N84" s="113"/>
      <c r="O84" s="113"/>
      <c r="P84" s="113"/>
      <c r="Q84" s="113"/>
      <c r="R84" s="114"/>
      <c r="S84" s="114"/>
      <c r="T84" s="114"/>
      <c r="U84" s="114"/>
      <c r="V84" s="114"/>
      <c r="W84" s="114"/>
      <c r="X84" s="114"/>
      <c r="Y84" s="114"/>
      <c r="Z84" s="107"/>
      <c r="AA84" s="107"/>
      <c r="AB84" s="107"/>
      <c r="AC84" s="107"/>
      <c r="AD84" s="107"/>
      <c r="AE84" s="107"/>
      <c r="AF84" s="107"/>
      <c r="AG84" s="107" t="s">
        <v>296</v>
      </c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</row>
    <row r="85" spans="1:60" ht="22.5" outlineLevel="1">
      <c r="A85" s="123">
        <v>45</v>
      </c>
      <c r="B85" s="124" t="s">
        <v>376</v>
      </c>
      <c r="C85" s="139" t="s">
        <v>377</v>
      </c>
      <c r="D85" s="125" t="s">
        <v>330</v>
      </c>
      <c r="E85" s="126">
        <v>45</v>
      </c>
      <c r="F85" s="127"/>
      <c r="G85" s="128">
        <f>ROUND(E85*F85,2)</f>
        <v>0</v>
      </c>
      <c r="H85" s="127"/>
      <c r="I85" s="128">
        <f>ROUND(E85*H85,2)</f>
        <v>0</v>
      </c>
      <c r="J85" s="127"/>
      <c r="K85" s="128">
        <f>ROUND(E85*J85,2)</f>
        <v>0</v>
      </c>
      <c r="L85" s="128">
        <v>21</v>
      </c>
      <c r="M85" s="128">
        <f>G85*(1+L85/100)</f>
        <v>0</v>
      </c>
      <c r="N85" s="126">
        <v>6.0000000000000002E-5</v>
      </c>
      <c r="O85" s="126">
        <f>ROUND(E85*N85,2)</f>
        <v>0</v>
      </c>
      <c r="P85" s="126">
        <v>0</v>
      </c>
      <c r="Q85" s="126">
        <f>ROUND(E85*P85,2)</f>
        <v>0</v>
      </c>
      <c r="R85" s="128" t="s">
        <v>350</v>
      </c>
      <c r="S85" s="128" t="s">
        <v>310</v>
      </c>
      <c r="T85" s="129" t="s">
        <v>331</v>
      </c>
      <c r="U85" s="114">
        <v>0.13</v>
      </c>
      <c r="V85" s="114">
        <f>ROUND(E85*U85,2)</f>
        <v>5.85</v>
      </c>
      <c r="W85" s="114"/>
      <c r="X85" s="114" t="s">
        <v>332</v>
      </c>
      <c r="Y85" s="114" t="s">
        <v>293</v>
      </c>
      <c r="Z85" s="107"/>
      <c r="AA85" s="107"/>
      <c r="AB85" s="107"/>
      <c r="AC85" s="107"/>
      <c r="AD85" s="107"/>
      <c r="AE85" s="107"/>
      <c r="AF85" s="107"/>
      <c r="AG85" s="107" t="s">
        <v>333</v>
      </c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</row>
    <row r="86" spans="1:60" outlineLevel="2">
      <c r="A86" s="110"/>
      <c r="B86" s="111"/>
      <c r="C86" s="198" t="s">
        <v>372</v>
      </c>
      <c r="D86" s="199"/>
      <c r="E86" s="199"/>
      <c r="F86" s="199"/>
      <c r="G86" s="199"/>
      <c r="H86" s="114"/>
      <c r="I86" s="114"/>
      <c r="J86" s="114"/>
      <c r="K86" s="114"/>
      <c r="L86" s="114"/>
      <c r="M86" s="114"/>
      <c r="N86" s="113"/>
      <c r="O86" s="113"/>
      <c r="P86" s="113"/>
      <c r="Q86" s="113"/>
      <c r="R86" s="114"/>
      <c r="S86" s="114"/>
      <c r="T86" s="114"/>
      <c r="U86" s="114"/>
      <c r="V86" s="114"/>
      <c r="W86" s="114"/>
      <c r="X86" s="114"/>
      <c r="Y86" s="114"/>
      <c r="Z86" s="107"/>
      <c r="AA86" s="107"/>
      <c r="AB86" s="107"/>
      <c r="AC86" s="107"/>
      <c r="AD86" s="107"/>
      <c r="AE86" s="107"/>
      <c r="AF86" s="107"/>
      <c r="AG86" s="107" t="s">
        <v>296</v>
      </c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</row>
    <row r="87" spans="1:60" outlineLevel="3">
      <c r="A87" s="110"/>
      <c r="B87" s="111"/>
      <c r="C87" s="200" t="s">
        <v>373</v>
      </c>
      <c r="D87" s="201"/>
      <c r="E87" s="201"/>
      <c r="F87" s="201"/>
      <c r="G87" s="201"/>
      <c r="H87" s="114"/>
      <c r="I87" s="114"/>
      <c r="J87" s="114"/>
      <c r="K87" s="114"/>
      <c r="L87" s="114"/>
      <c r="M87" s="114"/>
      <c r="N87" s="113"/>
      <c r="O87" s="113"/>
      <c r="P87" s="113"/>
      <c r="Q87" s="113"/>
      <c r="R87" s="114"/>
      <c r="S87" s="114"/>
      <c r="T87" s="114"/>
      <c r="U87" s="114"/>
      <c r="V87" s="114"/>
      <c r="W87" s="114"/>
      <c r="X87" s="114"/>
      <c r="Y87" s="114"/>
      <c r="Z87" s="107"/>
      <c r="AA87" s="107"/>
      <c r="AB87" s="107"/>
      <c r="AC87" s="107"/>
      <c r="AD87" s="107"/>
      <c r="AE87" s="107"/>
      <c r="AF87" s="107"/>
      <c r="AG87" s="107" t="s">
        <v>296</v>
      </c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</row>
    <row r="88" spans="1:60" ht="22.5" outlineLevel="1">
      <c r="A88" s="123">
        <v>46</v>
      </c>
      <c r="B88" s="124" t="s">
        <v>378</v>
      </c>
      <c r="C88" s="139" t="s">
        <v>379</v>
      </c>
      <c r="D88" s="125" t="s">
        <v>330</v>
      </c>
      <c r="E88" s="126">
        <v>47</v>
      </c>
      <c r="F88" s="127"/>
      <c r="G88" s="128">
        <f>ROUND(E88*F88,2)</f>
        <v>0</v>
      </c>
      <c r="H88" s="127"/>
      <c r="I88" s="128">
        <f>ROUND(E88*H88,2)</f>
        <v>0</v>
      </c>
      <c r="J88" s="127"/>
      <c r="K88" s="128">
        <f>ROUND(E88*J88,2)</f>
        <v>0</v>
      </c>
      <c r="L88" s="128">
        <v>21</v>
      </c>
      <c r="M88" s="128">
        <f>G88*(1+L88/100)</f>
        <v>0</v>
      </c>
      <c r="N88" s="126">
        <v>5.0000000000000002E-5</v>
      </c>
      <c r="O88" s="126">
        <f>ROUND(E88*N88,2)</f>
        <v>0</v>
      </c>
      <c r="P88" s="126">
        <v>0</v>
      </c>
      <c r="Q88" s="126">
        <f>ROUND(E88*P88,2)</f>
        <v>0</v>
      </c>
      <c r="R88" s="128" t="s">
        <v>350</v>
      </c>
      <c r="S88" s="128" t="s">
        <v>310</v>
      </c>
      <c r="T88" s="129" t="s">
        <v>331</v>
      </c>
      <c r="U88" s="114">
        <v>0.14000000000000001</v>
      </c>
      <c r="V88" s="114">
        <f>ROUND(E88*U88,2)</f>
        <v>6.58</v>
      </c>
      <c r="W88" s="114"/>
      <c r="X88" s="114" t="s">
        <v>332</v>
      </c>
      <c r="Y88" s="114" t="s">
        <v>293</v>
      </c>
      <c r="Z88" s="107"/>
      <c r="AA88" s="107"/>
      <c r="AB88" s="107"/>
      <c r="AC88" s="107"/>
      <c r="AD88" s="107"/>
      <c r="AE88" s="107"/>
      <c r="AF88" s="107"/>
      <c r="AG88" s="107" t="s">
        <v>333</v>
      </c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</row>
    <row r="89" spans="1:60" outlineLevel="2">
      <c r="A89" s="110"/>
      <c r="B89" s="111"/>
      <c r="C89" s="198" t="s">
        <v>372</v>
      </c>
      <c r="D89" s="199"/>
      <c r="E89" s="199"/>
      <c r="F89" s="199"/>
      <c r="G89" s="199"/>
      <c r="H89" s="114"/>
      <c r="I89" s="114"/>
      <c r="J89" s="114"/>
      <c r="K89" s="114"/>
      <c r="L89" s="114"/>
      <c r="M89" s="114"/>
      <c r="N89" s="113"/>
      <c r="O89" s="113"/>
      <c r="P89" s="113"/>
      <c r="Q89" s="113"/>
      <c r="R89" s="114"/>
      <c r="S89" s="114"/>
      <c r="T89" s="114"/>
      <c r="U89" s="114"/>
      <c r="V89" s="114"/>
      <c r="W89" s="114"/>
      <c r="X89" s="114"/>
      <c r="Y89" s="114"/>
      <c r="Z89" s="107"/>
      <c r="AA89" s="107"/>
      <c r="AB89" s="107"/>
      <c r="AC89" s="107"/>
      <c r="AD89" s="107"/>
      <c r="AE89" s="107"/>
      <c r="AF89" s="107"/>
      <c r="AG89" s="107" t="s">
        <v>296</v>
      </c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</row>
    <row r="90" spans="1:60" outlineLevel="3">
      <c r="A90" s="110"/>
      <c r="B90" s="111"/>
      <c r="C90" s="200" t="s">
        <v>373</v>
      </c>
      <c r="D90" s="201"/>
      <c r="E90" s="201"/>
      <c r="F90" s="201"/>
      <c r="G90" s="201"/>
      <c r="H90" s="114"/>
      <c r="I90" s="114"/>
      <c r="J90" s="114"/>
      <c r="K90" s="114"/>
      <c r="L90" s="114"/>
      <c r="M90" s="114"/>
      <c r="N90" s="113"/>
      <c r="O90" s="113"/>
      <c r="P90" s="113"/>
      <c r="Q90" s="113"/>
      <c r="R90" s="114"/>
      <c r="S90" s="114"/>
      <c r="T90" s="114"/>
      <c r="U90" s="114"/>
      <c r="V90" s="114"/>
      <c r="W90" s="114"/>
      <c r="X90" s="114"/>
      <c r="Y90" s="114"/>
      <c r="Z90" s="107"/>
      <c r="AA90" s="107"/>
      <c r="AB90" s="107"/>
      <c r="AC90" s="107"/>
      <c r="AD90" s="107"/>
      <c r="AE90" s="107"/>
      <c r="AF90" s="107"/>
      <c r="AG90" s="107" t="s">
        <v>296</v>
      </c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</row>
    <row r="91" spans="1:60" ht="22.5" outlineLevel="1">
      <c r="A91" s="123">
        <v>47</v>
      </c>
      <c r="B91" s="124" t="s">
        <v>380</v>
      </c>
      <c r="C91" s="139" t="s">
        <v>381</v>
      </c>
      <c r="D91" s="125" t="s">
        <v>330</v>
      </c>
      <c r="E91" s="126">
        <v>3</v>
      </c>
      <c r="F91" s="127"/>
      <c r="G91" s="128">
        <f>ROUND(E91*F91,2)</f>
        <v>0</v>
      </c>
      <c r="H91" s="127"/>
      <c r="I91" s="128">
        <f>ROUND(E91*H91,2)</f>
        <v>0</v>
      </c>
      <c r="J91" s="127"/>
      <c r="K91" s="128">
        <f>ROUND(E91*J91,2)</f>
        <v>0</v>
      </c>
      <c r="L91" s="128">
        <v>21</v>
      </c>
      <c r="M91" s="128">
        <f>G91*(1+L91/100)</f>
        <v>0</v>
      </c>
      <c r="N91" s="126">
        <v>5.0000000000000002E-5</v>
      </c>
      <c r="O91" s="126">
        <f>ROUND(E91*N91,2)</f>
        <v>0</v>
      </c>
      <c r="P91" s="126">
        <v>0</v>
      </c>
      <c r="Q91" s="126">
        <f>ROUND(E91*P91,2)</f>
        <v>0</v>
      </c>
      <c r="R91" s="128" t="s">
        <v>350</v>
      </c>
      <c r="S91" s="128" t="s">
        <v>310</v>
      </c>
      <c r="T91" s="129" t="s">
        <v>331</v>
      </c>
      <c r="U91" s="114">
        <v>0.13</v>
      </c>
      <c r="V91" s="114">
        <f>ROUND(E91*U91,2)</f>
        <v>0.39</v>
      </c>
      <c r="W91" s="114"/>
      <c r="X91" s="114" t="s">
        <v>332</v>
      </c>
      <c r="Y91" s="114" t="s">
        <v>293</v>
      </c>
      <c r="Z91" s="107"/>
      <c r="AA91" s="107"/>
      <c r="AB91" s="107"/>
      <c r="AC91" s="107"/>
      <c r="AD91" s="107"/>
      <c r="AE91" s="107"/>
      <c r="AF91" s="107"/>
      <c r="AG91" s="107" t="s">
        <v>333</v>
      </c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</row>
    <row r="92" spans="1:60" outlineLevel="2">
      <c r="A92" s="110"/>
      <c r="B92" s="111"/>
      <c r="C92" s="198" t="s">
        <v>372</v>
      </c>
      <c r="D92" s="199"/>
      <c r="E92" s="199"/>
      <c r="F92" s="199"/>
      <c r="G92" s="199"/>
      <c r="H92" s="114"/>
      <c r="I92" s="114"/>
      <c r="J92" s="114"/>
      <c r="K92" s="114"/>
      <c r="L92" s="114"/>
      <c r="M92" s="114"/>
      <c r="N92" s="113"/>
      <c r="O92" s="113"/>
      <c r="P92" s="113"/>
      <c r="Q92" s="113"/>
      <c r="R92" s="114"/>
      <c r="S92" s="114"/>
      <c r="T92" s="114"/>
      <c r="U92" s="114"/>
      <c r="V92" s="114"/>
      <c r="W92" s="114"/>
      <c r="X92" s="114"/>
      <c r="Y92" s="114"/>
      <c r="Z92" s="107"/>
      <c r="AA92" s="107"/>
      <c r="AB92" s="107"/>
      <c r="AC92" s="107"/>
      <c r="AD92" s="107"/>
      <c r="AE92" s="107"/>
      <c r="AF92" s="107"/>
      <c r="AG92" s="107" t="s">
        <v>296</v>
      </c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</row>
    <row r="93" spans="1:60" outlineLevel="3">
      <c r="A93" s="110"/>
      <c r="B93" s="111"/>
      <c r="C93" s="200" t="s">
        <v>382</v>
      </c>
      <c r="D93" s="201"/>
      <c r="E93" s="201"/>
      <c r="F93" s="201"/>
      <c r="G93" s="201"/>
      <c r="H93" s="114"/>
      <c r="I93" s="114"/>
      <c r="J93" s="114"/>
      <c r="K93" s="114"/>
      <c r="L93" s="114"/>
      <c r="M93" s="114"/>
      <c r="N93" s="113"/>
      <c r="O93" s="113"/>
      <c r="P93" s="113"/>
      <c r="Q93" s="113"/>
      <c r="R93" s="114"/>
      <c r="S93" s="114"/>
      <c r="T93" s="114"/>
      <c r="U93" s="114"/>
      <c r="V93" s="114"/>
      <c r="W93" s="114"/>
      <c r="X93" s="114"/>
      <c r="Y93" s="114"/>
      <c r="Z93" s="107"/>
      <c r="AA93" s="107"/>
      <c r="AB93" s="107"/>
      <c r="AC93" s="107"/>
      <c r="AD93" s="107"/>
      <c r="AE93" s="107"/>
      <c r="AF93" s="107"/>
      <c r="AG93" s="107" t="s">
        <v>296</v>
      </c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</row>
    <row r="94" spans="1:60" ht="22.5" outlineLevel="1">
      <c r="A94" s="123">
        <v>48</v>
      </c>
      <c r="B94" s="124" t="s">
        <v>383</v>
      </c>
      <c r="C94" s="139" t="s">
        <v>384</v>
      </c>
      <c r="D94" s="125" t="s">
        <v>330</v>
      </c>
      <c r="E94" s="126">
        <v>18</v>
      </c>
      <c r="F94" s="127"/>
      <c r="G94" s="128">
        <f>ROUND(E94*F94,2)</f>
        <v>0</v>
      </c>
      <c r="H94" s="127"/>
      <c r="I94" s="128">
        <f>ROUND(E94*H94,2)</f>
        <v>0</v>
      </c>
      <c r="J94" s="127"/>
      <c r="K94" s="128">
        <f>ROUND(E94*J94,2)</f>
        <v>0</v>
      </c>
      <c r="L94" s="128">
        <v>21</v>
      </c>
      <c r="M94" s="128">
        <f>G94*(1+L94/100)</f>
        <v>0</v>
      </c>
      <c r="N94" s="126">
        <v>6.0000000000000002E-5</v>
      </c>
      <c r="O94" s="126">
        <f>ROUND(E94*N94,2)</f>
        <v>0</v>
      </c>
      <c r="P94" s="126">
        <v>0</v>
      </c>
      <c r="Q94" s="126">
        <f>ROUND(E94*P94,2)</f>
        <v>0</v>
      </c>
      <c r="R94" s="128" t="s">
        <v>350</v>
      </c>
      <c r="S94" s="128" t="s">
        <v>310</v>
      </c>
      <c r="T94" s="129" t="s">
        <v>331</v>
      </c>
      <c r="U94" s="114">
        <v>0.14000000000000001</v>
      </c>
      <c r="V94" s="114">
        <f>ROUND(E94*U94,2)</f>
        <v>2.52</v>
      </c>
      <c r="W94" s="114"/>
      <c r="X94" s="114" t="s">
        <v>332</v>
      </c>
      <c r="Y94" s="114" t="s">
        <v>293</v>
      </c>
      <c r="Z94" s="107"/>
      <c r="AA94" s="107"/>
      <c r="AB94" s="107"/>
      <c r="AC94" s="107"/>
      <c r="AD94" s="107"/>
      <c r="AE94" s="107"/>
      <c r="AF94" s="107"/>
      <c r="AG94" s="107" t="s">
        <v>333</v>
      </c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</row>
    <row r="95" spans="1:60" outlineLevel="2">
      <c r="A95" s="110"/>
      <c r="B95" s="111"/>
      <c r="C95" s="198" t="s">
        <v>372</v>
      </c>
      <c r="D95" s="199"/>
      <c r="E95" s="199"/>
      <c r="F95" s="199"/>
      <c r="G95" s="199"/>
      <c r="H95" s="114"/>
      <c r="I95" s="114"/>
      <c r="J95" s="114"/>
      <c r="K95" s="114"/>
      <c r="L95" s="114"/>
      <c r="M95" s="114"/>
      <c r="N95" s="113"/>
      <c r="O95" s="113"/>
      <c r="P95" s="113"/>
      <c r="Q95" s="113"/>
      <c r="R95" s="114"/>
      <c r="S95" s="114"/>
      <c r="T95" s="114"/>
      <c r="U95" s="114"/>
      <c r="V95" s="114"/>
      <c r="W95" s="114"/>
      <c r="X95" s="114"/>
      <c r="Y95" s="114"/>
      <c r="Z95" s="107"/>
      <c r="AA95" s="107"/>
      <c r="AB95" s="107"/>
      <c r="AC95" s="107"/>
      <c r="AD95" s="107"/>
      <c r="AE95" s="107"/>
      <c r="AF95" s="107"/>
      <c r="AG95" s="107" t="s">
        <v>296</v>
      </c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</row>
    <row r="96" spans="1:60" outlineLevel="3">
      <c r="A96" s="110"/>
      <c r="B96" s="111"/>
      <c r="C96" s="200" t="s">
        <v>382</v>
      </c>
      <c r="D96" s="201"/>
      <c r="E96" s="201"/>
      <c r="F96" s="201"/>
      <c r="G96" s="201"/>
      <c r="H96" s="114"/>
      <c r="I96" s="114"/>
      <c r="J96" s="114"/>
      <c r="K96" s="114"/>
      <c r="L96" s="114"/>
      <c r="M96" s="114"/>
      <c r="N96" s="113"/>
      <c r="O96" s="113"/>
      <c r="P96" s="113"/>
      <c r="Q96" s="113"/>
      <c r="R96" s="114"/>
      <c r="S96" s="114"/>
      <c r="T96" s="114"/>
      <c r="U96" s="114"/>
      <c r="V96" s="114"/>
      <c r="W96" s="114"/>
      <c r="X96" s="114"/>
      <c r="Y96" s="114"/>
      <c r="Z96" s="107"/>
      <c r="AA96" s="107"/>
      <c r="AB96" s="107"/>
      <c r="AC96" s="107"/>
      <c r="AD96" s="107"/>
      <c r="AE96" s="107"/>
      <c r="AF96" s="107"/>
      <c r="AG96" s="107" t="s">
        <v>296</v>
      </c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</row>
    <row r="97" spans="1:60" ht="22.5" outlineLevel="1">
      <c r="A97" s="123">
        <v>49</v>
      </c>
      <c r="B97" s="124" t="s">
        <v>385</v>
      </c>
      <c r="C97" s="139" t="s">
        <v>386</v>
      </c>
      <c r="D97" s="125" t="s">
        <v>330</v>
      </c>
      <c r="E97" s="126">
        <v>48</v>
      </c>
      <c r="F97" s="127"/>
      <c r="G97" s="128">
        <f>ROUND(E97*F97,2)</f>
        <v>0</v>
      </c>
      <c r="H97" s="127"/>
      <c r="I97" s="128">
        <f>ROUND(E97*H97,2)</f>
        <v>0</v>
      </c>
      <c r="J97" s="127"/>
      <c r="K97" s="128">
        <f>ROUND(E97*J97,2)</f>
        <v>0</v>
      </c>
      <c r="L97" s="128">
        <v>21</v>
      </c>
      <c r="M97" s="128">
        <f>G97*(1+L97/100)</f>
        <v>0</v>
      </c>
      <c r="N97" s="126">
        <v>3.0000000000000001E-5</v>
      </c>
      <c r="O97" s="126">
        <f>ROUND(E97*N97,2)</f>
        <v>0</v>
      </c>
      <c r="P97" s="126">
        <v>0</v>
      </c>
      <c r="Q97" s="126">
        <f>ROUND(E97*P97,2)</f>
        <v>0</v>
      </c>
      <c r="R97" s="128" t="s">
        <v>350</v>
      </c>
      <c r="S97" s="128" t="s">
        <v>310</v>
      </c>
      <c r="T97" s="129" t="s">
        <v>331</v>
      </c>
      <c r="U97" s="114">
        <v>0.14000000000000001</v>
      </c>
      <c r="V97" s="114">
        <f>ROUND(E97*U97,2)</f>
        <v>6.72</v>
      </c>
      <c r="W97" s="114"/>
      <c r="X97" s="114" t="s">
        <v>332</v>
      </c>
      <c r="Y97" s="114" t="s">
        <v>293</v>
      </c>
      <c r="Z97" s="107"/>
      <c r="AA97" s="107"/>
      <c r="AB97" s="107"/>
      <c r="AC97" s="107"/>
      <c r="AD97" s="107"/>
      <c r="AE97" s="107"/>
      <c r="AF97" s="107"/>
      <c r="AG97" s="107" t="s">
        <v>333</v>
      </c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</row>
    <row r="98" spans="1:60" outlineLevel="2">
      <c r="A98" s="110"/>
      <c r="B98" s="111"/>
      <c r="C98" s="198" t="s">
        <v>372</v>
      </c>
      <c r="D98" s="199"/>
      <c r="E98" s="199"/>
      <c r="F98" s="199"/>
      <c r="G98" s="199"/>
      <c r="H98" s="114"/>
      <c r="I98" s="114"/>
      <c r="J98" s="114"/>
      <c r="K98" s="114"/>
      <c r="L98" s="114"/>
      <c r="M98" s="114"/>
      <c r="N98" s="113"/>
      <c r="O98" s="113"/>
      <c r="P98" s="113"/>
      <c r="Q98" s="113"/>
      <c r="R98" s="114"/>
      <c r="S98" s="114"/>
      <c r="T98" s="114"/>
      <c r="U98" s="114"/>
      <c r="V98" s="114"/>
      <c r="W98" s="114"/>
      <c r="X98" s="114"/>
      <c r="Y98" s="114"/>
      <c r="Z98" s="107"/>
      <c r="AA98" s="107"/>
      <c r="AB98" s="107"/>
      <c r="AC98" s="107"/>
      <c r="AD98" s="107"/>
      <c r="AE98" s="107"/>
      <c r="AF98" s="107"/>
      <c r="AG98" s="107" t="s">
        <v>296</v>
      </c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</row>
    <row r="99" spans="1:60" outlineLevel="3">
      <c r="A99" s="110"/>
      <c r="B99" s="111"/>
      <c r="C99" s="200" t="s">
        <v>387</v>
      </c>
      <c r="D99" s="201"/>
      <c r="E99" s="201"/>
      <c r="F99" s="201"/>
      <c r="G99" s="201"/>
      <c r="H99" s="114"/>
      <c r="I99" s="114"/>
      <c r="J99" s="114"/>
      <c r="K99" s="114"/>
      <c r="L99" s="114"/>
      <c r="M99" s="114"/>
      <c r="N99" s="113"/>
      <c r="O99" s="113"/>
      <c r="P99" s="113"/>
      <c r="Q99" s="113"/>
      <c r="R99" s="114"/>
      <c r="S99" s="114"/>
      <c r="T99" s="114"/>
      <c r="U99" s="114"/>
      <c r="V99" s="114"/>
      <c r="W99" s="114"/>
      <c r="X99" s="114"/>
      <c r="Y99" s="114"/>
      <c r="Z99" s="107"/>
      <c r="AA99" s="107"/>
      <c r="AB99" s="107"/>
      <c r="AC99" s="107"/>
      <c r="AD99" s="107"/>
      <c r="AE99" s="107"/>
      <c r="AF99" s="107"/>
      <c r="AG99" s="107" t="s">
        <v>296</v>
      </c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</row>
    <row r="100" spans="1:60" ht="22.5" outlineLevel="1">
      <c r="A100" s="123">
        <v>50</v>
      </c>
      <c r="B100" s="124" t="s">
        <v>388</v>
      </c>
      <c r="C100" s="139" t="s">
        <v>389</v>
      </c>
      <c r="D100" s="125" t="s">
        <v>330</v>
      </c>
      <c r="E100" s="126">
        <v>102</v>
      </c>
      <c r="F100" s="127"/>
      <c r="G100" s="128">
        <f>ROUND(E100*F100,2)</f>
        <v>0</v>
      </c>
      <c r="H100" s="127"/>
      <c r="I100" s="128">
        <f>ROUND(E100*H100,2)</f>
        <v>0</v>
      </c>
      <c r="J100" s="127"/>
      <c r="K100" s="128">
        <f>ROUND(E100*J100,2)</f>
        <v>0</v>
      </c>
      <c r="L100" s="128">
        <v>21</v>
      </c>
      <c r="M100" s="128">
        <f>G100*(1+L100/100)</f>
        <v>0</v>
      </c>
      <c r="N100" s="126">
        <v>3.0000000000000001E-5</v>
      </c>
      <c r="O100" s="126">
        <f>ROUND(E100*N100,2)</f>
        <v>0</v>
      </c>
      <c r="P100" s="126">
        <v>0</v>
      </c>
      <c r="Q100" s="126">
        <f>ROUND(E100*P100,2)</f>
        <v>0</v>
      </c>
      <c r="R100" s="128" t="s">
        <v>350</v>
      </c>
      <c r="S100" s="128" t="s">
        <v>310</v>
      </c>
      <c r="T100" s="129" t="s">
        <v>331</v>
      </c>
      <c r="U100" s="114">
        <v>0.13</v>
      </c>
      <c r="V100" s="114">
        <f>ROUND(E100*U100,2)</f>
        <v>13.26</v>
      </c>
      <c r="W100" s="114"/>
      <c r="X100" s="114" t="s">
        <v>332</v>
      </c>
      <c r="Y100" s="114" t="s">
        <v>293</v>
      </c>
      <c r="Z100" s="107"/>
      <c r="AA100" s="107"/>
      <c r="AB100" s="107"/>
      <c r="AC100" s="107"/>
      <c r="AD100" s="107"/>
      <c r="AE100" s="107"/>
      <c r="AF100" s="107"/>
      <c r="AG100" s="107" t="s">
        <v>333</v>
      </c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</row>
    <row r="101" spans="1:60" outlineLevel="2">
      <c r="A101" s="110"/>
      <c r="B101" s="111"/>
      <c r="C101" s="198" t="s">
        <v>372</v>
      </c>
      <c r="D101" s="199"/>
      <c r="E101" s="199"/>
      <c r="F101" s="199"/>
      <c r="G101" s="199"/>
      <c r="H101" s="114"/>
      <c r="I101" s="114"/>
      <c r="J101" s="114"/>
      <c r="K101" s="114"/>
      <c r="L101" s="114"/>
      <c r="M101" s="114"/>
      <c r="N101" s="113"/>
      <c r="O101" s="113"/>
      <c r="P101" s="113"/>
      <c r="Q101" s="113"/>
      <c r="R101" s="114"/>
      <c r="S101" s="114"/>
      <c r="T101" s="114"/>
      <c r="U101" s="114"/>
      <c r="V101" s="114"/>
      <c r="W101" s="114"/>
      <c r="X101" s="114"/>
      <c r="Y101" s="114"/>
      <c r="Z101" s="107"/>
      <c r="AA101" s="107"/>
      <c r="AB101" s="107"/>
      <c r="AC101" s="107"/>
      <c r="AD101" s="107"/>
      <c r="AE101" s="107"/>
      <c r="AF101" s="107"/>
      <c r="AG101" s="107" t="s">
        <v>296</v>
      </c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</row>
    <row r="102" spans="1:60" outlineLevel="3">
      <c r="A102" s="110"/>
      <c r="B102" s="111"/>
      <c r="C102" s="200" t="s">
        <v>387</v>
      </c>
      <c r="D102" s="201"/>
      <c r="E102" s="201"/>
      <c r="F102" s="201"/>
      <c r="G102" s="201"/>
      <c r="H102" s="114"/>
      <c r="I102" s="114"/>
      <c r="J102" s="114"/>
      <c r="K102" s="114"/>
      <c r="L102" s="114"/>
      <c r="M102" s="114"/>
      <c r="N102" s="113"/>
      <c r="O102" s="113"/>
      <c r="P102" s="113"/>
      <c r="Q102" s="113"/>
      <c r="R102" s="114"/>
      <c r="S102" s="114"/>
      <c r="T102" s="114"/>
      <c r="U102" s="114"/>
      <c r="V102" s="114"/>
      <c r="W102" s="114"/>
      <c r="X102" s="114"/>
      <c r="Y102" s="114"/>
      <c r="Z102" s="107"/>
      <c r="AA102" s="107"/>
      <c r="AB102" s="107"/>
      <c r="AC102" s="107"/>
      <c r="AD102" s="107"/>
      <c r="AE102" s="107"/>
      <c r="AF102" s="107"/>
      <c r="AG102" s="107" t="s">
        <v>296</v>
      </c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</row>
    <row r="103" spans="1:60" ht="22.5" outlineLevel="1">
      <c r="A103" s="123">
        <v>51</v>
      </c>
      <c r="B103" s="124" t="s">
        <v>390</v>
      </c>
      <c r="C103" s="139" t="s">
        <v>391</v>
      </c>
      <c r="D103" s="125" t="s">
        <v>330</v>
      </c>
      <c r="E103" s="126">
        <v>53</v>
      </c>
      <c r="F103" s="127"/>
      <c r="G103" s="128">
        <f>ROUND(E103*F103,2)</f>
        <v>0</v>
      </c>
      <c r="H103" s="127"/>
      <c r="I103" s="128">
        <f>ROUND(E103*H103,2)</f>
        <v>0</v>
      </c>
      <c r="J103" s="127"/>
      <c r="K103" s="128">
        <f>ROUND(E103*J103,2)</f>
        <v>0</v>
      </c>
      <c r="L103" s="128">
        <v>21</v>
      </c>
      <c r="M103" s="128">
        <f>G103*(1+L103/100)</f>
        <v>0</v>
      </c>
      <c r="N103" s="126">
        <v>6.0000000000000002E-5</v>
      </c>
      <c r="O103" s="126">
        <f>ROUND(E103*N103,2)</f>
        <v>0</v>
      </c>
      <c r="P103" s="126">
        <v>0</v>
      </c>
      <c r="Q103" s="126">
        <f>ROUND(E103*P103,2)</f>
        <v>0</v>
      </c>
      <c r="R103" s="128" t="s">
        <v>350</v>
      </c>
      <c r="S103" s="128" t="s">
        <v>310</v>
      </c>
      <c r="T103" s="129" t="s">
        <v>331</v>
      </c>
      <c r="U103" s="114">
        <v>0.13</v>
      </c>
      <c r="V103" s="114">
        <f>ROUND(E103*U103,2)</f>
        <v>6.89</v>
      </c>
      <c r="W103" s="114"/>
      <c r="X103" s="114" t="s">
        <v>332</v>
      </c>
      <c r="Y103" s="114" t="s">
        <v>293</v>
      </c>
      <c r="Z103" s="107"/>
      <c r="AA103" s="107"/>
      <c r="AB103" s="107"/>
      <c r="AC103" s="107"/>
      <c r="AD103" s="107"/>
      <c r="AE103" s="107"/>
      <c r="AF103" s="107"/>
      <c r="AG103" s="107" t="s">
        <v>333</v>
      </c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</row>
    <row r="104" spans="1:60" outlineLevel="2">
      <c r="A104" s="110"/>
      <c r="B104" s="111"/>
      <c r="C104" s="198" t="s">
        <v>372</v>
      </c>
      <c r="D104" s="199"/>
      <c r="E104" s="199"/>
      <c r="F104" s="199"/>
      <c r="G104" s="199"/>
      <c r="H104" s="114"/>
      <c r="I104" s="114"/>
      <c r="J104" s="114"/>
      <c r="K104" s="114"/>
      <c r="L104" s="114"/>
      <c r="M104" s="114"/>
      <c r="N104" s="113"/>
      <c r="O104" s="113"/>
      <c r="P104" s="113"/>
      <c r="Q104" s="113"/>
      <c r="R104" s="114"/>
      <c r="S104" s="114"/>
      <c r="T104" s="114"/>
      <c r="U104" s="114"/>
      <c r="V104" s="114"/>
      <c r="W104" s="114"/>
      <c r="X104" s="114"/>
      <c r="Y104" s="114"/>
      <c r="Z104" s="107"/>
      <c r="AA104" s="107"/>
      <c r="AB104" s="107"/>
      <c r="AC104" s="107"/>
      <c r="AD104" s="107"/>
      <c r="AE104" s="107"/>
      <c r="AF104" s="107"/>
      <c r="AG104" s="107" t="s">
        <v>296</v>
      </c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</row>
    <row r="105" spans="1:60" outlineLevel="3">
      <c r="A105" s="110"/>
      <c r="B105" s="111"/>
      <c r="C105" s="200" t="s">
        <v>387</v>
      </c>
      <c r="D105" s="201"/>
      <c r="E105" s="201"/>
      <c r="F105" s="201"/>
      <c r="G105" s="201"/>
      <c r="H105" s="114"/>
      <c r="I105" s="114"/>
      <c r="J105" s="114"/>
      <c r="K105" s="114"/>
      <c r="L105" s="114"/>
      <c r="M105" s="114"/>
      <c r="N105" s="113"/>
      <c r="O105" s="113"/>
      <c r="P105" s="113"/>
      <c r="Q105" s="113"/>
      <c r="R105" s="114"/>
      <c r="S105" s="114"/>
      <c r="T105" s="114"/>
      <c r="U105" s="114"/>
      <c r="V105" s="114"/>
      <c r="W105" s="114"/>
      <c r="X105" s="114"/>
      <c r="Y105" s="114"/>
      <c r="Z105" s="107"/>
      <c r="AA105" s="107"/>
      <c r="AB105" s="107"/>
      <c r="AC105" s="107"/>
      <c r="AD105" s="107"/>
      <c r="AE105" s="107"/>
      <c r="AF105" s="107"/>
      <c r="AG105" s="107" t="s">
        <v>296</v>
      </c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</row>
    <row r="106" spans="1:60" ht="22.5" outlineLevel="1">
      <c r="A106" s="123">
        <v>52</v>
      </c>
      <c r="B106" s="124" t="s">
        <v>392</v>
      </c>
      <c r="C106" s="139" t="s">
        <v>393</v>
      </c>
      <c r="D106" s="125" t="s">
        <v>330</v>
      </c>
      <c r="E106" s="126">
        <v>38</v>
      </c>
      <c r="F106" s="127"/>
      <c r="G106" s="128">
        <f>ROUND(E106*F106,2)</f>
        <v>0</v>
      </c>
      <c r="H106" s="127"/>
      <c r="I106" s="128">
        <f>ROUND(E106*H106,2)</f>
        <v>0</v>
      </c>
      <c r="J106" s="127"/>
      <c r="K106" s="128">
        <f>ROUND(E106*J106,2)</f>
        <v>0</v>
      </c>
      <c r="L106" s="128">
        <v>21</v>
      </c>
      <c r="M106" s="128">
        <f>G106*(1+L106/100)</f>
        <v>0</v>
      </c>
      <c r="N106" s="126">
        <v>6.0000000000000002E-5</v>
      </c>
      <c r="O106" s="126">
        <f>ROUND(E106*N106,2)</f>
        <v>0</v>
      </c>
      <c r="P106" s="126">
        <v>0</v>
      </c>
      <c r="Q106" s="126">
        <f>ROUND(E106*P106,2)</f>
        <v>0</v>
      </c>
      <c r="R106" s="128" t="s">
        <v>350</v>
      </c>
      <c r="S106" s="128" t="s">
        <v>310</v>
      </c>
      <c r="T106" s="129" t="s">
        <v>331</v>
      </c>
      <c r="U106" s="114">
        <v>0.14000000000000001</v>
      </c>
      <c r="V106" s="114">
        <f>ROUND(E106*U106,2)</f>
        <v>5.32</v>
      </c>
      <c r="W106" s="114"/>
      <c r="X106" s="114" t="s">
        <v>332</v>
      </c>
      <c r="Y106" s="114" t="s">
        <v>293</v>
      </c>
      <c r="Z106" s="107"/>
      <c r="AA106" s="107"/>
      <c r="AB106" s="107"/>
      <c r="AC106" s="107"/>
      <c r="AD106" s="107"/>
      <c r="AE106" s="107"/>
      <c r="AF106" s="107"/>
      <c r="AG106" s="107" t="s">
        <v>333</v>
      </c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</row>
    <row r="107" spans="1:60" outlineLevel="2">
      <c r="A107" s="110"/>
      <c r="B107" s="111"/>
      <c r="C107" s="198" t="s">
        <v>372</v>
      </c>
      <c r="D107" s="199"/>
      <c r="E107" s="199"/>
      <c r="F107" s="199"/>
      <c r="G107" s="199"/>
      <c r="H107" s="114"/>
      <c r="I107" s="114"/>
      <c r="J107" s="114"/>
      <c r="K107" s="114"/>
      <c r="L107" s="114"/>
      <c r="M107" s="114"/>
      <c r="N107" s="113"/>
      <c r="O107" s="113"/>
      <c r="P107" s="113"/>
      <c r="Q107" s="113"/>
      <c r="R107" s="114"/>
      <c r="S107" s="114"/>
      <c r="T107" s="114"/>
      <c r="U107" s="114"/>
      <c r="V107" s="114"/>
      <c r="W107" s="114"/>
      <c r="X107" s="114"/>
      <c r="Y107" s="114"/>
      <c r="Z107" s="107"/>
      <c r="AA107" s="107"/>
      <c r="AB107" s="107"/>
      <c r="AC107" s="107"/>
      <c r="AD107" s="107"/>
      <c r="AE107" s="107"/>
      <c r="AF107" s="107"/>
      <c r="AG107" s="107" t="s">
        <v>296</v>
      </c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</row>
    <row r="108" spans="1:60" outlineLevel="3">
      <c r="A108" s="110"/>
      <c r="B108" s="111"/>
      <c r="C108" s="200" t="s">
        <v>387</v>
      </c>
      <c r="D108" s="201"/>
      <c r="E108" s="201"/>
      <c r="F108" s="201"/>
      <c r="G108" s="201"/>
      <c r="H108" s="114"/>
      <c r="I108" s="114"/>
      <c r="J108" s="114"/>
      <c r="K108" s="114"/>
      <c r="L108" s="114"/>
      <c r="M108" s="114"/>
      <c r="N108" s="113"/>
      <c r="O108" s="113"/>
      <c r="P108" s="113"/>
      <c r="Q108" s="113"/>
      <c r="R108" s="114"/>
      <c r="S108" s="114"/>
      <c r="T108" s="114"/>
      <c r="U108" s="114"/>
      <c r="V108" s="114"/>
      <c r="W108" s="114"/>
      <c r="X108" s="114"/>
      <c r="Y108" s="114"/>
      <c r="Z108" s="107"/>
      <c r="AA108" s="107"/>
      <c r="AB108" s="107"/>
      <c r="AC108" s="107"/>
      <c r="AD108" s="107"/>
      <c r="AE108" s="107"/>
      <c r="AF108" s="107"/>
      <c r="AG108" s="107" t="s">
        <v>296</v>
      </c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</row>
    <row r="109" spans="1:60" ht="22.5" outlineLevel="1">
      <c r="A109" s="123">
        <v>53</v>
      </c>
      <c r="B109" s="124" t="s">
        <v>394</v>
      </c>
      <c r="C109" s="139" t="s">
        <v>395</v>
      </c>
      <c r="D109" s="125" t="s">
        <v>330</v>
      </c>
      <c r="E109" s="126">
        <v>8</v>
      </c>
      <c r="F109" s="127"/>
      <c r="G109" s="128">
        <f>ROUND(E109*F109,2)</f>
        <v>0</v>
      </c>
      <c r="H109" s="127"/>
      <c r="I109" s="128">
        <f>ROUND(E109*H109,2)</f>
        <v>0</v>
      </c>
      <c r="J109" s="127"/>
      <c r="K109" s="128">
        <f>ROUND(E109*J109,2)</f>
        <v>0</v>
      </c>
      <c r="L109" s="128">
        <v>21</v>
      </c>
      <c r="M109" s="128">
        <f>G109*(1+L109/100)</f>
        <v>0</v>
      </c>
      <c r="N109" s="126">
        <v>2.0000000000000002E-5</v>
      </c>
      <c r="O109" s="126">
        <f>ROUND(E109*N109,2)</f>
        <v>0</v>
      </c>
      <c r="P109" s="126">
        <v>0</v>
      </c>
      <c r="Q109" s="126">
        <f>ROUND(E109*P109,2)</f>
        <v>0</v>
      </c>
      <c r="R109" s="128" t="s">
        <v>350</v>
      </c>
      <c r="S109" s="128" t="s">
        <v>310</v>
      </c>
      <c r="T109" s="129" t="s">
        <v>331</v>
      </c>
      <c r="U109" s="114">
        <v>0.14000000000000001</v>
      </c>
      <c r="V109" s="114">
        <f>ROUND(E109*U109,2)</f>
        <v>1.1200000000000001</v>
      </c>
      <c r="W109" s="114"/>
      <c r="X109" s="114" t="s">
        <v>332</v>
      </c>
      <c r="Y109" s="114" t="s">
        <v>293</v>
      </c>
      <c r="Z109" s="107"/>
      <c r="AA109" s="107"/>
      <c r="AB109" s="107"/>
      <c r="AC109" s="107"/>
      <c r="AD109" s="107"/>
      <c r="AE109" s="107"/>
      <c r="AF109" s="107"/>
      <c r="AG109" s="107" t="s">
        <v>333</v>
      </c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</row>
    <row r="110" spans="1:60" outlineLevel="2">
      <c r="A110" s="110"/>
      <c r="B110" s="111"/>
      <c r="C110" s="198" t="s">
        <v>372</v>
      </c>
      <c r="D110" s="199"/>
      <c r="E110" s="199"/>
      <c r="F110" s="199"/>
      <c r="G110" s="199"/>
      <c r="H110" s="114"/>
      <c r="I110" s="114"/>
      <c r="J110" s="114"/>
      <c r="K110" s="114"/>
      <c r="L110" s="114"/>
      <c r="M110" s="114"/>
      <c r="N110" s="113"/>
      <c r="O110" s="113"/>
      <c r="P110" s="113"/>
      <c r="Q110" s="113"/>
      <c r="R110" s="114"/>
      <c r="S110" s="114"/>
      <c r="T110" s="114"/>
      <c r="U110" s="114"/>
      <c r="V110" s="114"/>
      <c r="W110" s="114"/>
      <c r="X110" s="114"/>
      <c r="Y110" s="114"/>
      <c r="Z110" s="107"/>
      <c r="AA110" s="107"/>
      <c r="AB110" s="107"/>
      <c r="AC110" s="107"/>
      <c r="AD110" s="107"/>
      <c r="AE110" s="107"/>
      <c r="AF110" s="107"/>
      <c r="AG110" s="107" t="s">
        <v>296</v>
      </c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</row>
    <row r="111" spans="1:60" outlineLevel="3">
      <c r="A111" s="110"/>
      <c r="B111" s="111"/>
      <c r="C111" s="200" t="s">
        <v>396</v>
      </c>
      <c r="D111" s="201"/>
      <c r="E111" s="201"/>
      <c r="F111" s="201"/>
      <c r="G111" s="201"/>
      <c r="H111" s="114"/>
      <c r="I111" s="114"/>
      <c r="J111" s="114"/>
      <c r="K111" s="114"/>
      <c r="L111" s="114"/>
      <c r="M111" s="114"/>
      <c r="N111" s="113"/>
      <c r="O111" s="113"/>
      <c r="P111" s="113"/>
      <c r="Q111" s="113"/>
      <c r="R111" s="114"/>
      <c r="S111" s="114"/>
      <c r="T111" s="114"/>
      <c r="U111" s="114"/>
      <c r="V111" s="114"/>
      <c r="W111" s="114"/>
      <c r="X111" s="114"/>
      <c r="Y111" s="114"/>
      <c r="Z111" s="107"/>
      <c r="AA111" s="107"/>
      <c r="AB111" s="107"/>
      <c r="AC111" s="107"/>
      <c r="AD111" s="107"/>
      <c r="AE111" s="107"/>
      <c r="AF111" s="107"/>
      <c r="AG111" s="107" t="s">
        <v>296</v>
      </c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</row>
    <row r="112" spans="1:60" ht="22.5" outlineLevel="1">
      <c r="A112" s="123">
        <v>54</v>
      </c>
      <c r="B112" s="124" t="s">
        <v>397</v>
      </c>
      <c r="C112" s="139" t="s">
        <v>398</v>
      </c>
      <c r="D112" s="125" t="s">
        <v>330</v>
      </c>
      <c r="E112" s="126">
        <v>98</v>
      </c>
      <c r="F112" s="127"/>
      <c r="G112" s="128">
        <f>ROUND(E112*F112,2)</f>
        <v>0</v>
      </c>
      <c r="H112" s="127"/>
      <c r="I112" s="128">
        <f>ROUND(E112*H112,2)</f>
        <v>0</v>
      </c>
      <c r="J112" s="127"/>
      <c r="K112" s="128">
        <f>ROUND(E112*J112,2)</f>
        <v>0</v>
      </c>
      <c r="L112" s="128">
        <v>21</v>
      </c>
      <c r="M112" s="128">
        <f>G112*(1+L112/100)</f>
        <v>0</v>
      </c>
      <c r="N112" s="126">
        <v>2.0000000000000002E-5</v>
      </c>
      <c r="O112" s="126">
        <f>ROUND(E112*N112,2)</f>
        <v>0</v>
      </c>
      <c r="P112" s="126">
        <v>0</v>
      </c>
      <c r="Q112" s="126">
        <f>ROUND(E112*P112,2)</f>
        <v>0</v>
      </c>
      <c r="R112" s="128" t="s">
        <v>350</v>
      </c>
      <c r="S112" s="128" t="s">
        <v>310</v>
      </c>
      <c r="T112" s="129" t="s">
        <v>331</v>
      </c>
      <c r="U112" s="114">
        <v>0.13</v>
      </c>
      <c r="V112" s="114">
        <f>ROUND(E112*U112,2)</f>
        <v>12.74</v>
      </c>
      <c r="W112" s="114"/>
      <c r="X112" s="114" t="s">
        <v>332</v>
      </c>
      <c r="Y112" s="114" t="s">
        <v>293</v>
      </c>
      <c r="Z112" s="107"/>
      <c r="AA112" s="107"/>
      <c r="AB112" s="107"/>
      <c r="AC112" s="107"/>
      <c r="AD112" s="107"/>
      <c r="AE112" s="107"/>
      <c r="AF112" s="107"/>
      <c r="AG112" s="107" t="s">
        <v>333</v>
      </c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</row>
    <row r="113" spans="1:60" outlineLevel="2">
      <c r="A113" s="110"/>
      <c r="B113" s="111"/>
      <c r="C113" s="198" t="s">
        <v>372</v>
      </c>
      <c r="D113" s="199"/>
      <c r="E113" s="199"/>
      <c r="F113" s="199"/>
      <c r="G113" s="199"/>
      <c r="H113" s="114"/>
      <c r="I113" s="114"/>
      <c r="J113" s="114"/>
      <c r="K113" s="114"/>
      <c r="L113" s="114"/>
      <c r="M113" s="114"/>
      <c r="N113" s="113"/>
      <c r="O113" s="113"/>
      <c r="P113" s="113"/>
      <c r="Q113" s="113"/>
      <c r="R113" s="114"/>
      <c r="S113" s="114"/>
      <c r="T113" s="114"/>
      <c r="U113" s="114"/>
      <c r="V113" s="114"/>
      <c r="W113" s="114"/>
      <c r="X113" s="114"/>
      <c r="Y113" s="114"/>
      <c r="Z113" s="107"/>
      <c r="AA113" s="107"/>
      <c r="AB113" s="107"/>
      <c r="AC113" s="107"/>
      <c r="AD113" s="107"/>
      <c r="AE113" s="107"/>
      <c r="AF113" s="107"/>
      <c r="AG113" s="107" t="s">
        <v>296</v>
      </c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</row>
    <row r="114" spans="1:60" outlineLevel="3">
      <c r="A114" s="110"/>
      <c r="B114" s="111"/>
      <c r="C114" s="200" t="s">
        <v>396</v>
      </c>
      <c r="D114" s="201"/>
      <c r="E114" s="201"/>
      <c r="F114" s="201"/>
      <c r="G114" s="201"/>
      <c r="H114" s="114"/>
      <c r="I114" s="114"/>
      <c r="J114" s="114"/>
      <c r="K114" s="114"/>
      <c r="L114" s="114"/>
      <c r="M114" s="114"/>
      <c r="N114" s="113"/>
      <c r="O114" s="113"/>
      <c r="P114" s="113"/>
      <c r="Q114" s="113"/>
      <c r="R114" s="114"/>
      <c r="S114" s="114"/>
      <c r="T114" s="114"/>
      <c r="U114" s="114"/>
      <c r="V114" s="114"/>
      <c r="W114" s="114"/>
      <c r="X114" s="114"/>
      <c r="Y114" s="114"/>
      <c r="Z114" s="107"/>
      <c r="AA114" s="107"/>
      <c r="AB114" s="107"/>
      <c r="AC114" s="107"/>
      <c r="AD114" s="107"/>
      <c r="AE114" s="107"/>
      <c r="AF114" s="107"/>
      <c r="AG114" s="107" t="s">
        <v>296</v>
      </c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</row>
    <row r="115" spans="1:60" ht="22.5" outlineLevel="1">
      <c r="A115" s="123">
        <v>55</v>
      </c>
      <c r="B115" s="124" t="s">
        <v>399</v>
      </c>
      <c r="C115" s="139" t="s">
        <v>400</v>
      </c>
      <c r="D115" s="125" t="s">
        <v>330</v>
      </c>
      <c r="E115" s="126">
        <v>36</v>
      </c>
      <c r="F115" s="127"/>
      <c r="G115" s="128">
        <f>ROUND(E115*F115,2)</f>
        <v>0</v>
      </c>
      <c r="H115" s="127"/>
      <c r="I115" s="128">
        <f>ROUND(E115*H115,2)</f>
        <v>0</v>
      </c>
      <c r="J115" s="127"/>
      <c r="K115" s="128">
        <f>ROUND(E115*J115,2)</f>
        <v>0</v>
      </c>
      <c r="L115" s="128">
        <v>21</v>
      </c>
      <c r="M115" s="128">
        <f>G115*(1+L115/100)</f>
        <v>0</v>
      </c>
      <c r="N115" s="126">
        <v>3.0000000000000001E-5</v>
      </c>
      <c r="O115" s="126">
        <f>ROUND(E115*N115,2)</f>
        <v>0</v>
      </c>
      <c r="P115" s="126">
        <v>0</v>
      </c>
      <c r="Q115" s="126">
        <f>ROUND(E115*P115,2)</f>
        <v>0</v>
      </c>
      <c r="R115" s="128" t="s">
        <v>350</v>
      </c>
      <c r="S115" s="128" t="s">
        <v>310</v>
      </c>
      <c r="T115" s="129" t="s">
        <v>331</v>
      </c>
      <c r="U115" s="114">
        <v>0.13</v>
      </c>
      <c r="V115" s="114">
        <f>ROUND(E115*U115,2)</f>
        <v>4.68</v>
      </c>
      <c r="W115" s="114"/>
      <c r="X115" s="114" t="s">
        <v>332</v>
      </c>
      <c r="Y115" s="114" t="s">
        <v>293</v>
      </c>
      <c r="Z115" s="107"/>
      <c r="AA115" s="107"/>
      <c r="AB115" s="107"/>
      <c r="AC115" s="107"/>
      <c r="AD115" s="107"/>
      <c r="AE115" s="107"/>
      <c r="AF115" s="107"/>
      <c r="AG115" s="107" t="s">
        <v>333</v>
      </c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</row>
    <row r="116" spans="1:60" outlineLevel="2">
      <c r="A116" s="110"/>
      <c r="B116" s="111"/>
      <c r="C116" s="198" t="s">
        <v>372</v>
      </c>
      <c r="D116" s="199"/>
      <c r="E116" s="199"/>
      <c r="F116" s="199"/>
      <c r="G116" s="199"/>
      <c r="H116" s="114"/>
      <c r="I116" s="114"/>
      <c r="J116" s="114"/>
      <c r="K116" s="114"/>
      <c r="L116" s="114"/>
      <c r="M116" s="114"/>
      <c r="N116" s="113"/>
      <c r="O116" s="113"/>
      <c r="P116" s="113"/>
      <c r="Q116" s="113"/>
      <c r="R116" s="114"/>
      <c r="S116" s="114"/>
      <c r="T116" s="114"/>
      <c r="U116" s="114"/>
      <c r="V116" s="114"/>
      <c r="W116" s="114"/>
      <c r="X116" s="114"/>
      <c r="Y116" s="114"/>
      <c r="Z116" s="107"/>
      <c r="AA116" s="107"/>
      <c r="AB116" s="107"/>
      <c r="AC116" s="107"/>
      <c r="AD116" s="107"/>
      <c r="AE116" s="107"/>
      <c r="AF116" s="107"/>
      <c r="AG116" s="107" t="s">
        <v>296</v>
      </c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</row>
    <row r="117" spans="1:60" outlineLevel="3">
      <c r="A117" s="110"/>
      <c r="B117" s="111"/>
      <c r="C117" s="200" t="s">
        <v>396</v>
      </c>
      <c r="D117" s="201"/>
      <c r="E117" s="201"/>
      <c r="F117" s="201"/>
      <c r="G117" s="201"/>
      <c r="H117" s="114"/>
      <c r="I117" s="114"/>
      <c r="J117" s="114"/>
      <c r="K117" s="114"/>
      <c r="L117" s="114"/>
      <c r="M117" s="114"/>
      <c r="N117" s="113"/>
      <c r="O117" s="113"/>
      <c r="P117" s="113"/>
      <c r="Q117" s="113"/>
      <c r="R117" s="114"/>
      <c r="S117" s="114"/>
      <c r="T117" s="114"/>
      <c r="U117" s="114"/>
      <c r="V117" s="114"/>
      <c r="W117" s="114"/>
      <c r="X117" s="114"/>
      <c r="Y117" s="114"/>
      <c r="Z117" s="107"/>
      <c r="AA117" s="107"/>
      <c r="AB117" s="107"/>
      <c r="AC117" s="107"/>
      <c r="AD117" s="107"/>
      <c r="AE117" s="107"/>
      <c r="AF117" s="107"/>
      <c r="AG117" s="107" t="s">
        <v>296</v>
      </c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</row>
    <row r="118" spans="1:60" ht="22.5" outlineLevel="1">
      <c r="A118" s="123">
        <v>56</v>
      </c>
      <c r="B118" s="124" t="s">
        <v>401</v>
      </c>
      <c r="C118" s="139" t="s">
        <v>402</v>
      </c>
      <c r="D118" s="125" t="s">
        <v>330</v>
      </c>
      <c r="E118" s="126">
        <v>31</v>
      </c>
      <c r="F118" s="127"/>
      <c r="G118" s="128">
        <f>ROUND(E118*F118,2)</f>
        <v>0</v>
      </c>
      <c r="H118" s="127"/>
      <c r="I118" s="128">
        <f>ROUND(E118*H118,2)</f>
        <v>0</v>
      </c>
      <c r="J118" s="127"/>
      <c r="K118" s="128">
        <f>ROUND(E118*J118,2)</f>
        <v>0</v>
      </c>
      <c r="L118" s="128">
        <v>21</v>
      </c>
      <c r="M118" s="128">
        <f>G118*(1+L118/100)</f>
        <v>0</v>
      </c>
      <c r="N118" s="126">
        <v>4.0000000000000003E-5</v>
      </c>
      <c r="O118" s="126">
        <f>ROUND(E118*N118,2)</f>
        <v>0</v>
      </c>
      <c r="P118" s="126">
        <v>0</v>
      </c>
      <c r="Q118" s="126">
        <f>ROUND(E118*P118,2)</f>
        <v>0</v>
      </c>
      <c r="R118" s="128" t="s">
        <v>350</v>
      </c>
      <c r="S118" s="128" t="s">
        <v>310</v>
      </c>
      <c r="T118" s="129" t="s">
        <v>331</v>
      </c>
      <c r="U118" s="114">
        <v>0.14000000000000001</v>
      </c>
      <c r="V118" s="114">
        <f>ROUND(E118*U118,2)</f>
        <v>4.34</v>
      </c>
      <c r="W118" s="114"/>
      <c r="X118" s="114" t="s">
        <v>332</v>
      </c>
      <c r="Y118" s="114" t="s">
        <v>293</v>
      </c>
      <c r="Z118" s="107"/>
      <c r="AA118" s="107"/>
      <c r="AB118" s="107"/>
      <c r="AC118" s="107"/>
      <c r="AD118" s="107"/>
      <c r="AE118" s="107"/>
      <c r="AF118" s="107"/>
      <c r="AG118" s="107" t="s">
        <v>333</v>
      </c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</row>
    <row r="119" spans="1:60" outlineLevel="2">
      <c r="A119" s="110"/>
      <c r="B119" s="111"/>
      <c r="C119" s="198" t="s">
        <v>372</v>
      </c>
      <c r="D119" s="199"/>
      <c r="E119" s="199"/>
      <c r="F119" s="199"/>
      <c r="G119" s="199"/>
      <c r="H119" s="114"/>
      <c r="I119" s="114"/>
      <c r="J119" s="114"/>
      <c r="K119" s="114"/>
      <c r="L119" s="114"/>
      <c r="M119" s="114"/>
      <c r="N119" s="113"/>
      <c r="O119" s="113"/>
      <c r="P119" s="113"/>
      <c r="Q119" s="113"/>
      <c r="R119" s="114"/>
      <c r="S119" s="114"/>
      <c r="T119" s="114"/>
      <c r="U119" s="114"/>
      <c r="V119" s="114"/>
      <c r="W119" s="114"/>
      <c r="X119" s="114"/>
      <c r="Y119" s="114"/>
      <c r="Z119" s="107"/>
      <c r="AA119" s="107"/>
      <c r="AB119" s="107"/>
      <c r="AC119" s="107"/>
      <c r="AD119" s="107"/>
      <c r="AE119" s="107"/>
      <c r="AF119" s="107"/>
      <c r="AG119" s="107" t="s">
        <v>296</v>
      </c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</row>
    <row r="120" spans="1:60" outlineLevel="3">
      <c r="A120" s="110"/>
      <c r="B120" s="111"/>
      <c r="C120" s="200" t="s">
        <v>396</v>
      </c>
      <c r="D120" s="201"/>
      <c r="E120" s="201"/>
      <c r="F120" s="201"/>
      <c r="G120" s="201"/>
      <c r="H120" s="114"/>
      <c r="I120" s="114"/>
      <c r="J120" s="114"/>
      <c r="K120" s="114"/>
      <c r="L120" s="114"/>
      <c r="M120" s="114"/>
      <c r="N120" s="113"/>
      <c r="O120" s="113"/>
      <c r="P120" s="113"/>
      <c r="Q120" s="113"/>
      <c r="R120" s="114"/>
      <c r="S120" s="114"/>
      <c r="T120" s="114"/>
      <c r="U120" s="114"/>
      <c r="V120" s="114"/>
      <c r="W120" s="114"/>
      <c r="X120" s="114"/>
      <c r="Y120" s="114"/>
      <c r="Z120" s="107"/>
      <c r="AA120" s="107"/>
      <c r="AB120" s="107"/>
      <c r="AC120" s="107"/>
      <c r="AD120" s="107"/>
      <c r="AE120" s="107"/>
      <c r="AF120" s="107"/>
      <c r="AG120" s="107" t="s">
        <v>296</v>
      </c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</row>
    <row r="121" spans="1:60" ht="22.5" outlineLevel="1">
      <c r="A121" s="123">
        <v>57</v>
      </c>
      <c r="B121" s="124" t="s">
        <v>403</v>
      </c>
      <c r="C121" s="139" t="s">
        <v>404</v>
      </c>
      <c r="D121" s="125" t="s">
        <v>330</v>
      </c>
      <c r="E121" s="126">
        <v>40</v>
      </c>
      <c r="F121" s="127"/>
      <c r="G121" s="128">
        <f>ROUND(E121*F121,2)</f>
        <v>0</v>
      </c>
      <c r="H121" s="127"/>
      <c r="I121" s="128">
        <f>ROUND(E121*H121,2)</f>
        <v>0</v>
      </c>
      <c r="J121" s="127"/>
      <c r="K121" s="128">
        <f>ROUND(E121*J121,2)</f>
        <v>0</v>
      </c>
      <c r="L121" s="128">
        <v>21</v>
      </c>
      <c r="M121" s="128">
        <f>G121*(1+L121/100)</f>
        <v>0</v>
      </c>
      <c r="N121" s="126">
        <v>6.9999999999999994E-5</v>
      </c>
      <c r="O121" s="126">
        <f>ROUND(E121*N121,2)</f>
        <v>0</v>
      </c>
      <c r="P121" s="126">
        <v>0</v>
      </c>
      <c r="Q121" s="126">
        <f>ROUND(E121*P121,2)</f>
        <v>0</v>
      </c>
      <c r="R121" s="128" t="s">
        <v>350</v>
      </c>
      <c r="S121" s="128" t="s">
        <v>310</v>
      </c>
      <c r="T121" s="129" t="s">
        <v>331</v>
      </c>
      <c r="U121" s="114">
        <v>0.16</v>
      </c>
      <c r="V121" s="114">
        <f>ROUND(E121*U121,2)</f>
        <v>6.4</v>
      </c>
      <c r="W121" s="114"/>
      <c r="X121" s="114" t="s">
        <v>332</v>
      </c>
      <c r="Y121" s="114" t="s">
        <v>293</v>
      </c>
      <c r="Z121" s="107"/>
      <c r="AA121" s="107"/>
      <c r="AB121" s="107"/>
      <c r="AC121" s="107"/>
      <c r="AD121" s="107"/>
      <c r="AE121" s="107"/>
      <c r="AF121" s="107"/>
      <c r="AG121" s="107" t="s">
        <v>333</v>
      </c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</row>
    <row r="122" spans="1:60" outlineLevel="2">
      <c r="A122" s="110"/>
      <c r="B122" s="111"/>
      <c r="C122" s="198" t="s">
        <v>372</v>
      </c>
      <c r="D122" s="199"/>
      <c r="E122" s="199"/>
      <c r="F122" s="199"/>
      <c r="G122" s="199"/>
      <c r="H122" s="114"/>
      <c r="I122" s="114"/>
      <c r="J122" s="114"/>
      <c r="K122" s="114"/>
      <c r="L122" s="114"/>
      <c r="M122" s="114"/>
      <c r="N122" s="113"/>
      <c r="O122" s="113"/>
      <c r="P122" s="113"/>
      <c r="Q122" s="113"/>
      <c r="R122" s="114"/>
      <c r="S122" s="114"/>
      <c r="T122" s="114"/>
      <c r="U122" s="114"/>
      <c r="V122" s="114"/>
      <c r="W122" s="114"/>
      <c r="X122" s="114"/>
      <c r="Y122" s="114"/>
      <c r="Z122" s="107"/>
      <c r="AA122" s="107"/>
      <c r="AB122" s="107"/>
      <c r="AC122" s="107"/>
      <c r="AD122" s="107"/>
      <c r="AE122" s="107"/>
      <c r="AF122" s="107"/>
      <c r="AG122" s="107" t="s">
        <v>296</v>
      </c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</row>
    <row r="123" spans="1:60" outlineLevel="3">
      <c r="A123" s="110"/>
      <c r="B123" s="111"/>
      <c r="C123" s="200" t="s">
        <v>396</v>
      </c>
      <c r="D123" s="201"/>
      <c r="E123" s="201"/>
      <c r="F123" s="201"/>
      <c r="G123" s="201"/>
      <c r="H123" s="114"/>
      <c r="I123" s="114"/>
      <c r="J123" s="114"/>
      <c r="K123" s="114"/>
      <c r="L123" s="114"/>
      <c r="M123" s="114"/>
      <c r="N123" s="113"/>
      <c r="O123" s="113"/>
      <c r="P123" s="113"/>
      <c r="Q123" s="113"/>
      <c r="R123" s="114"/>
      <c r="S123" s="114"/>
      <c r="T123" s="114"/>
      <c r="U123" s="114"/>
      <c r="V123" s="114"/>
      <c r="W123" s="114"/>
      <c r="X123" s="114"/>
      <c r="Y123" s="114"/>
      <c r="Z123" s="107"/>
      <c r="AA123" s="107"/>
      <c r="AB123" s="107"/>
      <c r="AC123" s="107"/>
      <c r="AD123" s="107"/>
      <c r="AE123" s="107"/>
      <c r="AF123" s="107"/>
      <c r="AG123" s="107" t="s">
        <v>296</v>
      </c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</row>
    <row r="124" spans="1:60" ht="22.5" outlineLevel="1">
      <c r="A124" s="123">
        <v>58</v>
      </c>
      <c r="B124" s="124" t="s">
        <v>405</v>
      </c>
      <c r="C124" s="139" t="s">
        <v>406</v>
      </c>
      <c r="D124" s="125" t="s">
        <v>330</v>
      </c>
      <c r="E124" s="126">
        <v>22</v>
      </c>
      <c r="F124" s="127"/>
      <c r="G124" s="128">
        <f>ROUND(E124*F124,2)</f>
        <v>0</v>
      </c>
      <c r="H124" s="127"/>
      <c r="I124" s="128">
        <f>ROUND(E124*H124,2)</f>
        <v>0</v>
      </c>
      <c r="J124" s="127"/>
      <c r="K124" s="128">
        <f>ROUND(E124*J124,2)</f>
        <v>0</v>
      </c>
      <c r="L124" s="128">
        <v>21</v>
      </c>
      <c r="M124" s="128">
        <f>G124*(1+L124/100)</f>
        <v>0</v>
      </c>
      <c r="N124" s="126">
        <v>1.2999999999999999E-4</v>
      </c>
      <c r="O124" s="126">
        <f>ROUND(E124*N124,2)</f>
        <v>0</v>
      </c>
      <c r="P124" s="126">
        <v>0</v>
      </c>
      <c r="Q124" s="126">
        <f>ROUND(E124*P124,2)</f>
        <v>0</v>
      </c>
      <c r="R124" s="128" t="s">
        <v>350</v>
      </c>
      <c r="S124" s="128" t="s">
        <v>310</v>
      </c>
      <c r="T124" s="129" t="s">
        <v>331</v>
      </c>
      <c r="U124" s="114">
        <v>0.17</v>
      </c>
      <c r="V124" s="114">
        <f>ROUND(E124*U124,2)</f>
        <v>3.74</v>
      </c>
      <c r="W124" s="114"/>
      <c r="X124" s="114" t="s">
        <v>332</v>
      </c>
      <c r="Y124" s="114" t="s">
        <v>293</v>
      </c>
      <c r="Z124" s="107"/>
      <c r="AA124" s="107"/>
      <c r="AB124" s="107"/>
      <c r="AC124" s="107"/>
      <c r="AD124" s="107"/>
      <c r="AE124" s="107"/>
      <c r="AF124" s="107"/>
      <c r="AG124" s="107" t="s">
        <v>333</v>
      </c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</row>
    <row r="125" spans="1:60" outlineLevel="2">
      <c r="A125" s="110"/>
      <c r="B125" s="111"/>
      <c r="C125" s="198" t="s">
        <v>372</v>
      </c>
      <c r="D125" s="199"/>
      <c r="E125" s="199"/>
      <c r="F125" s="199"/>
      <c r="G125" s="199"/>
      <c r="H125" s="114"/>
      <c r="I125" s="114"/>
      <c r="J125" s="114"/>
      <c r="K125" s="114"/>
      <c r="L125" s="114"/>
      <c r="M125" s="114"/>
      <c r="N125" s="113"/>
      <c r="O125" s="113"/>
      <c r="P125" s="113"/>
      <c r="Q125" s="113"/>
      <c r="R125" s="114"/>
      <c r="S125" s="114"/>
      <c r="T125" s="114"/>
      <c r="U125" s="114"/>
      <c r="V125" s="114"/>
      <c r="W125" s="114"/>
      <c r="X125" s="114"/>
      <c r="Y125" s="114"/>
      <c r="Z125" s="107"/>
      <c r="AA125" s="107"/>
      <c r="AB125" s="107"/>
      <c r="AC125" s="107"/>
      <c r="AD125" s="107"/>
      <c r="AE125" s="107"/>
      <c r="AF125" s="107"/>
      <c r="AG125" s="107" t="s">
        <v>296</v>
      </c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</row>
    <row r="126" spans="1:60" outlineLevel="3">
      <c r="A126" s="110"/>
      <c r="B126" s="111"/>
      <c r="C126" s="200" t="s">
        <v>396</v>
      </c>
      <c r="D126" s="201"/>
      <c r="E126" s="201"/>
      <c r="F126" s="201"/>
      <c r="G126" s="201"/>
      <c r="H126" s="114"/>
      <c r="I126" s="114"/>
      <c r="J126" s="114"/>
      <c r="K126" s="114"/>
      <c r="L126" s="114"/>
      <c r="M126" s="114"/>
      <c r="N126" s="113"/>
      <c r="O126" s="113"/>
      <c r="P126" s="113"/>
      <c r="Q126" s="113"/>
      <c r="R126" s="114"/>
      <c r="S126" s="114"/>
      <c r="T126" s="114"/>
      <c r="U126" s="114"/>
      <c r="V126" s="114"/>
      <c r="W126" s="114"/>
      <c r="X126" s="114"/>
      <c r="Y126" s="114"/>
      <c r="Z126" s="107"/>
      <c r="AA126" s="107"/>
      <c r="AB126" s="107"/>
      <c r="AC126" s="107"/>
      <c r="AD126" s="107"/>
      <c r="AE126" s="107"/>
      <c r="AF126" s="107"/>
      <c r="AG126" s="107" t="s">
        <v>296</v>
      </c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</row>
    <row r="127" spans="1:60" ht="22.5" outlineLevel="1">
      <c r="A127" s="123">
        <v>59</v>
      </c>
      <c r="B127" s="124" t="s">
        <v>407</v>
      </c>
      <c r="C127" s="139" t="s">
        <v>408</v>
      </c>
      <c r="D127" s="125" t="s">
        <v>330</v>
      </c>
      <c r="E127" s="126">
        <v>52</v>
      </c>
      <c r="F127" s="127"/>
      <c r="G127" s="128">
        <f>ROUND(E127*F127,2)</f>
        <v>0</v>
      </c>
      <c r="H127" s="127"/>
      <c r="I127" s="128">
        <f>ROUND(E127*H127,2)</f>
        <v>0</v>
      </c>
      <c r="J127" s="127"/>
      <c r="K127" s="128">
        <f>ROUND(E127*J127,2)</f>
        <v>0</v>
      </c>
      <c r="L127" s="128">
        <v>21</v>
      </c>
      <c r="M127" s="128">
        <f>G127*(1+L127/100)</f>
        <v>0</v>
      </c>
      <c r="N127" s="126">
        <v>1.4999999999999999E-4</v>
      </c>
      <c r="O127" s="126">
        <f>ROUND(E127*N127,2)</f>
        <v>0.01</v>
      </c>
      <c r="P127" s="126">
        <v>0</v>
      </c>
      <c r="Q127" s="126">
        <f>ROUND(E127*P127,2)</f>
        <v>0</v>
      </c>
      <c r="R127" s="128" t="s">
        <v>350</v>
      </c>
      <c r="S127" s="128" t="s">
        <v>310</v>
      </c>
      <c r="T127" s="129" t="s">
        <v>331</v>
      </c>
      <c r="U127" s="114">
        <v>0.2</v>
      </c>
      <c r="V127" s="114">
        <f>ROUND(E127*U127,2)</f>
        <v>10.4</v>
      </c>
      <c r="W127" s="114"/>
      <c r="X127" s="114" t="s">
        <v>332</v>
      </c>
      <c r="Y127" s="114" t="s">
        <v>293</v>
      </c>
      <c r="Z127" s="107"/>
      <c r="AA127" s="107"/>
      <c r="AB127" s="107"/>
      <c r="AC127" s="107"/>
      <c r="AD127" s="107"/>
      <c r="AE127" s="107"/>
      <c r="AF127" s="107"/>
      <c r="AG127" s="107" t="s">
        <v>333</v>
      </c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</row>
    <row r="128" spans="1:60" outlineLevel="2">
      <c r="A128" s="110"/>
      <c r="B128" s="111"/>
      <c r="C128" s="198" t="s">
        <v>372</v>
      </c>
      <c r="D128" s="199"/>
      <c r="E128" s="199"/>
      <c r="F128" s="199"/>
      <c r="G128" s="199"/>
      <c r="H128" s="114"/>
      <c r="I128" s="114"/>
      <c r="J128" s="114"/>
      <c r="K128" s="114"/>
      <c r="L128" s="114"/>
      <c r="M128" s="114"/>
      <c r="N128" s="113"/>
      <c r="O128" s="113"/>
      <c r="P128" s="113"/>
      <c r="Q128" s="113"/>
      <c r="R128" s="114"/>
      <c r="S128" s="114"/>
      <c r="T128" s="114"/>
      <c r="U128" s="114"/>
      <c r="V128" s="114"/>
      <c r="W128" s="114"/>
      <c r="X128" s="114"/>
      <c r="Y128" s="114"/>
      <c r="Z128" s="107"/>
      <c r="AA128" s="107"/>
      <c r="AB128" s="107"/>
      <c r="AC128" s="107"/>
      <c r="AD128" s="107"/>
      <c r="AE128" s="107"/>
      <c r="AF128" s="107"/>
      <c r="AG128" s="107" t="s">
        <v>296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</row>
    <row r="129" spans="1:60" outlineLevel="3">
      <c r="A129" s="110"/>
      <c r="B129" s="111"/>
      <c r="C129" s="200" t="s">
        <v>396</v>
      </c>
      <c r="D129" s="201"/>
      <c r="E129" s="201"/>
      <c r="F129" s="201"/>
      <c r="G129" s="201"/>
      <c r="H129" s="114"/>
      <c r="I129" s="114"/>
      <c r="J129" s="114"/>
      <c r="K129" s="114"/>
      <c r="L129" s="114"/>
      <c r="M129" s="114"/>
      <c r="N129" s="113"/>
      <c r="O129" s="113"/>
      <c r="P129" s="113"/>
      <c r="Q129" s="113"/>
      <c r="R129" s="114"/>
      <c r="S129" s="114"/>
      <c r="T129" s="114"/>
      <c r="U129" s="114"/>
      <c r="V129" s="114"/>
      <c r="W129" s="114"/>
      <c r="X129" s="114"/>
      <c r="Y129" s="114"/>
      <c r="Z129" s="107"/>
      <c r="AA129" s="107"/>
      <c r="AB129" s="107"/>
      <c r="AC129" s="107"/>
      <c r="AD129" s="107"/>
      <c r="AE129" s="107"/>
      <c r="AF129" s="107"/>
      <c r="AG129" s="107" t="s">
        <v>296</v>
      </c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</row>
    <row r="130" spans="1:60" ht="22.5" outlineLevel="1">
      <c r="A130" s="123">
        <v>60</v>
      </c>
      <c r="B130" s="124" t="s">
        <v>409</v>
      </c>
      <c r="C130" s="139" t="s">
        <v>410</v>
      </c>
      <c r="D130" s="125" t="s">
        <v>330</v>
      </c>
      <c r="E130" s="126">
        <v>38</v>
      </c>
      <c r="F130" s="127"/>
      <c r="G130" s="128">
        <f>ROUND(E130*F130,2)</f>
        <v>0</v>
      </c>
      <c r="H130" s="127"/>
      <c r="I130" s="128">
        <f>ROUND(E130*H130,2)</f>
        <v>0</v>
      </c>
      <c r="J130" s="127"/>
      <c r="K130" s="128">
        <f>ROUND(E130*J130,2)</f>
        <v>0</v>
      </c>
      <c r="L130" s="128">
        <v>21</v>
      </c>
      <c r="M130" s="128">
        <f>G130*(1+L130/100)</f>
        <v>0</v>
      </c>
      <c r="N130" s="126">
        <v>2.7E-4</v>
      </c>
      <c r="O130" s="126">
        <f>ROUND(E130*N130,2)</f>
        <v>0.01</v>
      </c>
      <c r="P130" s="126">
        <v>0</v>
      </c>
      <c r="Q130" s="126">
        <f>ROUND(E130*P130,2)</f>
        <v>0</v>
      </c>
      <c r="R130" s="128" t="s">
        <v>350</v>
      </c>
      <c r="S130" s="128" t="s">
        <v>310</v>
      </c>
      <c r="T130" s="129" t="s">
        <v>331</v>
      </c>
      <c r="U130" s="114">
        <v>0.23</v>
      </c>
      <c r="V130" s="114">
        <f>ROUND(E130*U130,2)</f>
        <v>8.74</v>
      </c>
      <c r="W130" s="114"/>
      <c r="X130" s="114" t="s">
        <v>332</v>
      </c>
      <c r="Y130" s="114" t="s">
        <v>293</v>
      </c>
      <c r="Z130" s="107"/>
      <c r="AA130" s="107"/>
      <c r="AB130" s="107"/>
      <c r="AC130" s="107"/>
      <c r="AD130" s="107"/>
      <c r="AE130" s="107"/>
      <c r="AF130" s="107"/>
      <c r="AG130" s="107" t="s">
        <v>333</v>
      </c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</row>
    <row r="131" spans="1:60" outlineLevel="2">
      <c r="A131" s="110"/>
      <c r="B131" s="111"/>
      <c r="C131" s="198" t="s">
        <v>372</v>
      </c>
      <c r="D131" s="199"/>
      <c r="E131" s="199"/>
      <c r="F131" s="199"/>
      <c r="G131" s="199"/>
      <c r="H131" s="114"/>
      <c r="I131" s="114"/>
      <c r="J131" s="114"/>
      <c r="K131" s="114"/>
      <c r="L131" s="114"/>
      <c r="M131" s="114"/>
      <c r="N131" s="113"/>
      <c r="O131" s="113"/>
      <c r="P131" s="113"/>
      <c r="Q131" s="113"/>
      <c r="R131" s="114"/>
      <c r="S131" s="114"/>
      <c r="T131" s="114"/>
      <c r="U131" s="114"/>
      <c r="V131" s="114"/>
      <c r="W131" s="114"/>
      <c r="X131" s="114"/>
      <c r="Y131" s="114"/>
      <c r="Z131" s="107"/>
      <c r="AA131" s="107"/>
      <c r="AB131" s="107"/>
      <c r="AC131" s="107"/>
      <c r="AD131" s="107"/>
      <c r="AE131" s="107"/>
      <c r="AF131" s="107"/>
      <c r="AG131" s="107" t="s">
        <v>296</v>
      </c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</row>
    <row r="132" spans="1:60" outlineLevel="3">
      <c r="A132" s="110"/>
      <c r="B132" s="111"/>
      <c r="C132" s="200" t="s">
        <v>396</v>
      </c>
      <c r="D132" s="201"/>
      <c r="E132" s="201"/>
      <c r="F132" s="201"/>
      <c r="G132" s="201"/>
      <c r="H132" s="114"/>
      <c r="I132" s="114"/>
      <c r="J132" s="114"/>
      <c r="K132" s="114"/>
      <c r="L132" s="114"/>
      <c r="M132" s="114"/>
      <c r="N132" s="113"/>
      <c r="O132" s="113"/>
      <c r="P132" s="113"/>
      <c r="Q132" s="113"/>
      <c r="R132" s="114"/>
      <c r="S132" s="114"/>
      <c r="T132" s="114"/>
      <c r="U132" s="114"/>
      <c r="V132" s="114"/>
      <c r="W132" s="114"/>
      <c r="X132" s="114"/>
      <c r="Y132" s="114"/>
      <c r="Z132" s="107"/>
      <c r="AA132" s="107"/>
      <c r="AB132" s="107"/>
      <c r="AC132" s="107"/>
      <c r="AD132" s="107"/>
      <c r="AE132" s="107"/>
      <c r="AF132" s="107"/>
      <c r="AG132" s="107" t="s">
        <v>296</v>
      </c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</row>
    <row r="133" spans="1:60" ht="33.75" outlineLevel="1">
      <c r="A133" s="123">
        <v>61</v>
      </c>
      <c r="B133" s="124" t="s">
        <v>411</v>
      </c>
      <c r="C133" s="139" t="s">
        <v>412</v>
      </c>
      <c r="D133" s="125" t="s">
        <v>330</v>
      </c>
      <c r="E133" s="126">
        <v>40</v>
      </c>
      <c r="F133" s="127"/>
      <c r="G133" s="128">
        <f>ROUND(E133*F133,2)</f>
        <v>0</v>
      </c>
      <c r="H133" s="127"/>
      <c r="I133" s="128">
        <f>ROUND(E133*H133,2)</f>
        <v>0</v>
      </c>
      <c r="J133" s="127"/>
      <c r="K133" s="128">
        <f>ROUND(E133*J133,2)</f>
        <v>0</v>
      </c>
      <c r="L133" s="128">
        <v>21</v>
      </c>
      <c r="M133" s="128">
        <f>G133*(1+L133/100)</f>
        <v>0</v>
      </c>
      <c r="N133" s="126">
        <v>2.7E-4</v>
      </c>
      <c r="O133" s="126">
        <f>ROUND(E133*N133,2)</f>
        <v>0.01</v>
      </c>
      <c r="P133" s="126">
        <v>0</v>
      </c>
      <c r="Q133" s="126">
        <f>ROUND(E133*P133,2)</f>
        <v>0</v>
      </c>
      <c r="R133" s="128" t="s">
        <v>413</v>
      </c>
      <c r="S133" s="128" t="s">
        <v>310</v>
      </c>
      <c r="T133" s="129" t="s">
        <v>331</v>
      </c>
      <c r="U133" s="114">
        <v>0</v>
      </c>
      <c r="V133" s="114">
        <f>ROUND(E133*U133,2)</f>
        <v>0</v>
      </c>
      <c r="W133" s="114"/>
      <c r="X133" s="114" t="s">
        <v>414</v>
      </c>
      <c r="Y133" s="114" t="s">
        <v>293</v>
      </c>
      <c r="Z133" s="107"/>
      <c r="AA133" s="107"/>
      <c r="AB133" s="107"/>
      <c r="AC133" s="107"/>
      <c r="AD133" s="107"/>
      <c r="AE133" s="107"/>
      <c r="AF133" s="107"/>
      <c r="AG133" s="107" t="s">
        <v>415</v>
      </c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</row>
    <row r="134" spans="1:60" outlineLevel="2">
      <c r="A134" s="110"/>
      <c r="B134" s="111"/>
      <c r="C134" s="198" t="s">
        <v>416</v>
      </c>
      <c r="D134" s="199"/>
      <c r="E134" s="199"/>
      <c r="F134" s="199"/>
      <c r="G134" s="199"/>
      <c r="H134" s="114"/>
      <c r="I134" s="114"/>
      <c r="J134" s="114"/>
      <c r="K134" s="114"/>
      <c r="L134" s="114"/>
      <c r="M134" s="114"/>
      <c r="N134" s="113"/>
      <c r="O134" s="113"/>
      <c r="P134" s="113"/>
      <c r="Q134" s="113"/>
      <c r="R134" s="114"/>
      <c r="S134" s="114"/>
      <c r="T134" s="114"/>
      <c r="U134" s="114"/>
      <c r="V134" s="114"/>
      <c r="W134" s="114"/>
      <c r="X134" s="114"/>
      <c r="Y134" s="114"/>
      <c r="Z134" s="107"/>
      <c r="AA134" s="107"/>
      <c r="AB134" s="107"/>
      <c r="AC134" s="107"/>
      <c r="AD134" s="107"/>
      <c r="AE134" s="107"/>
      <c r="AF134" s="107"/>
      <c r="AG134" s="107" t="s">
        <v>296</v>
      </c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</row>
    <row r="135" spans="1:60" ht="33.75" outlineLevel="1">
      <c r="A135" s="123">
        <v>62</v>
      </c>
      <c r="B135" s="124" t="s">
        <v>417</v>
      </c>
      <c r="C135" s="139" t="s">
        <v>418</v>
      </c>
      <c r="D135" s="125" t="s">
        <v>330</v>
      </c>
      <c r="E135" s="126">
        <v>52</v>
      </c>
      <c r="F135" s="127"/>
      <c r="G135" s="128">
        <f>ROUND(E135*F135,2)</f>
        <v>0</v>
      </c>
      <c r="H135" s="127"/>
      <c r="I135" s="128">
        <f>ROUND(E135*H135,2)</f>
        <v>0</v>
      </c>
      <c r="J135" s="127"/>
      <c r="K135" s="128">
        <f>ROUND(E135*J135,2)</f>
        <v>0</v>
      </c>
      <c r="L135" s="128">
        <v>21</v>
      </c>
      <c r="M135" s="128">
        <f>G135*(1+L135/100)</f>
        <v>0</v>
      </c>
      <c r="N135" s="126">
        <v>5.5999999999999995E-4</v>
      </c>
      <c r="O135" s="126">
        <f>ROUND(E135*N135,2)</f>
        <v>0.03</v>
      </c>
      <c r="P135" s="126">
        <v>0</v>
      </c>
      <c r="Q135" s="126">
        <f>ROUND(E135*P135,2)</f>
        <v>0</v>
      </c>
      <c r="R135" s="128" t="s">
        <v>413</v>
      </c>
      <c r="S135" s="128" t="s">
        <v>310</v>
      </c>
      <c r="T135" s="129" t="s">
        <v>331</v>
      </c>
      <c r="U135" s="114">
        <v>0</v>
      </c>
      <c r="V135" s="114">
        <f>ROUND(E135*U135,2)</f>
        <v>0</v>
      </c>
      <c r="W135" s="114"/>
      <c r="X135" s="114" t="s">
        <v>414</v>
      </c>
      <c r="Y135" s="114" t="s">
        <v>293</v>
      </c>
      <c r="Z135" s="107"/>
      <c r="AA135" s="107"/>
      <c r="AB135" s="107"/>
      <c r="AC135" s="107"/>
      <c r="AD135" s="107"/>
      <c r="AE135" s="107"/>
      <c r="AF135" s="107"/>
      <c r="AG135" s="107" t="s">
        <v>415</v>
      </c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</row>
    <row r="136" spans="1:60" outlineLevel="2">
      <c r="A136" s="110"/>
      <c r="B136" s="111"/>
      <c r="C136" s="198" t="s">
        <v>416</v>
      </c>
      <c r="D136" s="199"/>
      <c r="E136" s="199"/>
      <c r="F136" s="199"/>
      <c r="G136" s="199"/>
      <c r="H136" s="114"/>
      <c r="I136" s="114"/>
      <c r="J136" s="114"/>
      <c r="K136" s="114"/>
      <c r="L136" s="114"/>
      <c r="M136" s="114"/>
      <c r="N136" s="113"/>
      <c r="O136" s="113"/>
      <c r="P136" s="113"/>
      <c r="Q136" s="113"/>
      <c r="R136" s="114"/>
      <c r="S136" s="114"/>
      <c r="T136" s="114"/>
      <c r="U136" s="114"/>
      <c r="V136" s="114"/>
      <c r="W136" s="114"/>
      <c r="X136" s="114"/>
      <c r="Y136" s="114"/>
      <c r="Z136" s="107"/>
      <c r="AA136" s="107"/>
      <c r="AB136" s="107"/>
      <c r="AC136" s="107"/>
      <c r="AD136" s="107"/>
      <c r="AE136" s="107"/>
      <c r="AF136" s="107"/>
      <c r="AG136" s="107" t="s">
        <v>296</v>
      </c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</row>
    <row r="137" spans="1:60" ht="33.75" outlineLevel="1">
      <c r="A137" s="123">
        <v>63</v>
      </c>
      <c r="B137" s="124" t="s">
        <v>419</v>
      </c>
      <c r="C137" s="139" t="s">
        <v>420</v>
      </c>
      <c r="D137" s="125" t="s">
        <v>330</v>
      </c>
      <c r="E137" s="126">
        <v>82</v>
      </c>
      <c r="F137" s="127"/>
      <c r="G137" s="128">
        <f>ROUND(E137*F137,2)</f>
        <v>0</v>
      </c>
      <c r="H137" s="127"/>
      <c r="I137" s="128">
        <f>ROUND(E137*H137,2)</f>
        <v>0</v>
      </c>
      <c r="J137" s="127"/>
      <c r="K137" s="128">
        <f>ROUND(E137*J137,2)</f>
        <v>0</v>
      </c>
      <c r="L137" s="128">
        <v>21</v>
      </c>
      <c r="M137" s="128">
        <f>G137*(1+L137/100)</f>
        <v>0</v>
      </c>
      <c r="N137" s="126">
        <v>3.1E-4</v>
      </c>
      <c r="O137" s="126">
        <f>ROUND(E137*N137,2)</f>
        <v>0.03</v>
      </c>
      <c r="P137" s="126">
        <v>0</v>
      </c>
      <c r="Q137" s="126">
        <f>ROUND(E137*P137,2)</f>
        <v>0</v>
      </c>
      <c r="R137" s="128" t="s">
        <v>413</v>
      </c>
      <c r="S137" s="128" t="s">
        <v>310</v>
      </c>
      <c r="T137" s="129" t="s">
        <v>331</v>
      </c>
      <c r="U137" s="114">
        <v>0</v>
      </c>
      <c r="V137" s="114">
        <f>ROUND(E137*U137,2)</f>
        <v>0</v>
      </c>
      <c r="W137" s="114"/>
      <c r="X137" s="114" t="s">
        <v>414</v>
      </c>
      <c r="Y137" s="114" t="s">
        <v>293</v>
      </c>
      <c r="Z137" s="107"/>
      <c r="AA137" s="107"/>
      <c r="AB137" s="107"/>
      <c r="AC137" s="107"/>
      <c r="AD137" s="107"/>
      <c r="AE137" s="107"/>
      <c r="AF137" s="107"/>
      <c r="AG137" s="107" t="s">
        <v>415</v>
      </c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</row>
    <row r="138" spans="1:60" outlineLevel="2">
      <c r="A138" s="110"/>
      <c r="B138" s="111"/>
      <c r="C138" s="198" t="s">
        <v>416</v>
      </c>
      <c r="D138" s="199"/>
      <c r="E138" s="199"/>
      <c r="F138" s="199"/>
      <c r="G138" s="199"/>
      <c r="H138" s="114"/>
      <c r="I138" s="114"/>
      <c r="J138" s="114"/>
      <c r="K138" s="114"/>
      <c r="L138" s="114"/>
      <c r="M138" s="114"/>
      <c r="N138" s="113"/>
      <c r="O138" s="113"/>
      <c r="P138" s="113"/>
      <c r="Q138" s="113"/>
      <c r="R138" s="114"/>
      <c r="S138" s="114"/>
      <c r="T138" s="114"/>
      <c r="U138" s="114"/>
      <c r="V138" s="114"/>
      <c r="W138" s="114"/>
      <c r="X138" s="114"/>
      <c r="Y138" s="114"/>
      <c r="Z138" s="107"/>
      <c r="AA138" s="107"/>
      <c r="AB138" s="107"/>
      <c r="AC138" s="107"/>
      <c r="AD138" s="107"/>
      <c r="AE138" s="107"/>
      <c r="AF138" s="107"/>
      <c r="AG138" s="107" t="s">
        <v>296</v>
      </c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</row>
    <row r="139" spans="1:60" ht="33.75" outlineLevel="1">
      <c r="A139" s="123">
        <v>64</v>
      </c>
      <c r="B139" s="124" t="s">
        <v>421</v>
      </c>
      <c r="C139" s="139" t="s">
        <v>422</v>
      </c>
      <c r="D139" s="125" t="s">
        <v>330</v>
      </c>
      <c r="E139" s="126">
        <v>104</v>
      </c>
      <c r="F139" s="127"/>
      <c r="G139" s="128">
        <f>ROUND(E139*F139,2)</f>
        <v>0</v>
      </c>
      <c r="H139" s="127"/>
      <c r="I139" s="128">
        <f>ROUND(E139*H139,2)</f>
        <v>0</v>
      </c>
      <c r="J139" s="127"/>
      <c r="K139" s="128">
        <f>ROUND(E139*J139,2)</f>
        <v>0</v>
      </c>
      <c r="L139" s="128">
        <v>21</v>
      </c>
      <c r="M139" s="128">
        <f>G139*(1+L139/100)</f>
        <v>0</v>
      </c>
      <c r="N139" s="126">
        <v>6.7000000000000002E-4</v>
      </c>
      <c r="O139" s="126">
        <f>ROUND(E139*N139,2)</f>
        <v>7.0000000000000007E-2</v>
      </c>
      <c r="P139" s="126">
        <v>0</v>
      </c>
      <c r="Q139" s="126">
        <f>ROUND(E139*P139,2)</f>
        <v>0</v>
      </c>
      <c r="R139" s="128" t="s">
        <v>413</v>
      </c>
      <c r="S139" s="128" t="s">
        <v>310</v>
      </c>
      <c r="T139" s="129" t="s">
        <v>331</v>
      </c>
      <c r="U139" s="114">
        <v>0</v>
      </c>
      <c r="V139" s="114">
        <f>ROUND(E139*U139,2)</f>
        <v>0</v>
      </c>
      <c r="W139" s="114"/>
      <c r="X139" s="114" t="s">
        <v>414</v>
      </c>
      <c r="Y139" s="114" t="s">
        <v>293</v>
      </c>
      <c r="Z139" s="107"/>
      <c r="AA139" s="107"/>
      <c r="AB139" s="107"/>
      <c r="AC139" s="107"/>
      <c r="AD139" s="107"/>
      <c r="AE139" s="107"/>
      <c r="AF139" s="107"/>
      <c r="AG139" s="107" t="s">
        <v>415</v>
      </c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</row>
    <row r="140" spans="1:60" outlineLevel="2">
      <c r="A140" s="110"/>
      <c r="B140" s="111"/>
      <c r="C140" s="198" t="s">
        <v>416</v>
      </c>
      <c r="D140" s="199"/>
      <c r="E140" s="199"/>
      <c r="F140" s="199"/>
      <c r="G140" s="199"/>
      <c r="H140" s="114"/>
      <c r="I140" s="114"/>
      <c r="J140" s="114"/>
      <c r="K140" s="114"/>
      <c r="L140" s="114"/>
      <c r="M140" s="114"/>
      <c r="N140" s="113"/>
      <c r="O140" s="113"/>
      <c r="P140" s="113"/>
      <c r="Q140" s="113"/>
      <c r="R140" s="114"/>
      <c r="S140" s="114"/>
      <c r="T140" s="114"/>
      <c r="U140" s="114"/>
      <c r="V140" s="114"/>
      <c r="W140" s="114"/>
      <c r="X140" s="114"/>
      <c r="Y140" s="114"/>
      <c r="Z140" s="107"/>
      <c r="AA140" s="107"/>
      <c r="AB140" s="107"/>
      <c r="AC140" s="107"/>
      <c r="AD140" s="107"/>
      <c r="AE140" s="107"/>
      <c r="AF140" s="107"/>
      <c r="AG140" s="107" t="s">
        <v>296</v>
      </c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</row>
    <row r="141" spans="1:60" ht="33.75" outlineLevel="1">
      <c r="A141" s="123">
        <v>65</v>
      </c>
      <c r="B141" s="124" t="s">
        <v>423</v>
      </c>
      <c r="C141" s="139" t="s">
        <v>424</v>
      </c>
      <c r="D141" s="125" t="s">
        <v>330</v>
      </c>
      <c r="E141" s="126">
        <v>78</v>
      </c>
      <c r="F141" s="127"/>
      <c r="G141" s="128">
        <f>ROUND(E141*F141,2)</f>
        <v>0</v>
      </c>
      <c r="H141" s="127"/>
      <c r="I141" s="128">
        <f>ROUND(E141*H141,2)</f>
        <v>0</v>
      </c>
      <c r="J141" s="127"/>
      <c r="K141" s="128">
        <f>ROUND(E141*J141,2)</f>
        <v>0</v>
      </c>
      <c r="L141" s="128">
        <v>21</v>
      </c>
      <c r="M141" s="128">
        <f>G141*(1+L141/100)</f>
        <v>0</v>
      </c>
      <c r="N141" s="126">
        <v>1.0300000000000001E-3</v>
      </c>
      <c r="O141" s="126">
        <f>ROUND(E141*N141,2)</f>
        <v>0.08</v>
      </c>
      <c r="P141" s="126">
        <v>0</v>
      </c>
      <c r="Q141" s="126">
        <f>ROUND(E141*P141,2)</f>
        <v>0</v>
      </c>
      <c r="R141" s="128" t="s">
        <v>413</v>
      </c>
      <c r="S141" s="128" t="s">
        <v>310</v>
      </c>
      <c r="T141" s="129" t="s">
        <v>331</v>
      </c>
      <c r="U141" s="114">
        <v>0</v>
      </c>
      <c r="V141" s="114">
        <f>ROUND(E141*U141,2)</f>
        <v>0</v>
      </c>
      <c r="W141" s="114"/>
      <c r="X141" s="114" t="s">
        <v>414</v>
      </c>
      <c r="Y141" s="114" t="s">
        <v>293</v>
      </c>
      <c r="Z141" s="107"/>
      <c r="AA141" s="107"/>
      <c r="AB141" s="107"/>
      <c r="AC141" s="107"/>
      <c r="AD141" s="107"/>
      <c r="AE141" s="107"/>
      <c r="AF141" s="107"/>
      <c r="AG141" s="107" t="s">
        <v>415</v>
      </c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</row>
    <row r="142" spans="1:60" outlineLevel="2">
      <c r="A142" s="110"/>
      <c r="B142" s="111"/>
      <c r="C142" s="198" t="s">
        <v>416</v>
      </c>
      <c r="D142" s="199"/>
      <c r="E142" s="199"/>
      <c r="F142" s="199"/>
      <c r="G142" s="199"/>
      <c r="H142" s="114"/>
      <c r="I142" s="114"/>
      <c r="J142" s="114"/>
      <c r="K142" s="114"/>
      <c r="L142" s="114"/>
      <c r="M142" s="114"/>
      <c r="N142" s="113"/>
      <c r="O142" s="113"/>
      <c r="P142" s="113"/>
      <c r="Q142" s="113"/>
      <c r="R142" s="114"/>
      <c r="S142" s="114"/>
      <c r="T142" s="114"/>
      <c r="U142" s="114"/>
      <c r="V142" s="114"/>
      <c r="W142" s="114"/>
      <c r="X142" s="114"/>
      <c r="Y142" s="114"/>
      <c r="Z142" s="107"/>
      <c r="AA142" s="107"/>
      <c r="AB142" s="107"/>
      <c r="AC142" s="107"/>
      <c r="AD142" s="107"/>
      <c r="AE142" s="107"/>
      <c r="AF142" s="107"/>
      <c r="AG142" s="107" t="s">
        <v>296</v>
      </c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</row>
    <row r="143" spans="1:60" ht="33.75" outlineLevel="1">
      <c r="A143" s="123">
        <v>66</v>
      </c>
      <c r="B143" s="124" t="s">
        <v>425</v>
      </c>
      <c r="C143" s="139" t="s">
        <v>426</v>
      </c>
      <c r="D143" s="125" t="s">
        <v>330</v>
      </c>
      <c r="E143" s="126">
        <v>22</v>
      </c>
      <c r="F143" s="127"/>
      <c r="G143" s="128">
        <f>ROUND(E143*F143,2)</f>
        <v>0</v>
      </c>
      <c r="H143" s="127"/>
      <c r="I143" s="128">
        <f>ROUND(E143*H143,2)</f>
        <v>0</v>
      </c>
      <c r="J143" s="127"/>
      <c r="K143" s="128">
        <f>ROUND(E143*J143,2)</f>
        <v>0</v>
      </c>
      <c r="L143" s="128">
        <v>21</v>
      </c>
      <c r="M143" s="128">
        <f>G143*(1+L143/100)</f>
        <v>0</v>
      </c>
      <c r="N143" s="126">
        <v>8.4999999999999995E-4</v>
      </c>
      <c r="O143" s="126">
        <f>ROUND(E143*N143,2)</f>
        <v>0.02</v>
      </c>
      <c r="P143" s="126">
        <v>0</v>
      </c>
      <c r="Q143" s="126">
        <f>ROUND(E143*P143,2)</f>
        <v>0</v>
      </c>
      <c r="R143" s="128" t="s">
        <v>413</v>
      </c>
      <c r="S143" s="128" t="s">
        <v>310</v>
      </c>
      <c r="T143" s="129" t="s">
        <v>331</v>
      </c>
      <c r="U143" s="114">
        <v>0</v>
      </c>
      <c r="V143" s="114">
        <f>ROUND(E143*U143,2)</f>
        <v>0</v>
      </c>
      <c r="W143" s="114"/>
      <c r="X143" s="114" t="s">
        <v>414</v>
      </c>
      <c r="Y143" s="114" t="s">
        <v>293</v>
      </c>
      <c r="Z143" s="107"/>
      <c r="AA143" s="107"/>
      <c r="AB143" s="107"/>
      <c r="AC143" s="107"/>
      <c r="AD143" s="107"/>
      <c r="AE143" s="107"/>
      <c r="AF143" s="107"/>
      <c r="AG143" s="107" t="s">
        <v>415</v>
      </c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</row>
    <row r="144" spans="1:60" outlineLevel="2">
      <c r="A144" s="110"/>
      <c r="B144" s="111"/>
      <c r="C144" s="198" t="s">
        <v>416</v>
      </c>
      <c r="D144" s="199"/>
      <c r="E144" s="199"/>
      <c r="F144" s="199"/>
      <c r="G144" s="199"/>
      <c r="H144" s="114"/>
      <c r="I144" s="114"/>
      <c r="J144" s="114"/>
      <c r="K144" s="114"/>
      <c r="L144" s="114"/>
      <c r="M144" s="114"/>
      <c r="N144" s="113"/>
      <c r="O144" s="113"/>
      <c r="P144" s="113"/>
      <c r="Q144" s="113"/>
      <c r="R144" s="114"/>
      <c r="S144" s="114"/>
      <c r="T144" s="114"/>
      <c r="U144" s="114"/>
      <c r="V144" s="114"/>
      <c r="W144" s="114"/>
      <c r="X144" s="114"/>
      <c r="Y144" s="114"/>
      <c r="Z144" s="107"/>
      <c r="AA144" s="107"/>
      <c r="AB144" s="107"/>
      <c r="AC144" s="107"/>
      <c r="AD144" s="107"/>
      <c r="AE144" s="107"/>
      <c r="AF144" s="107"/>
      <c r="AG144" s="107" t="s">
        <v>296</v>
      </c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</row>
    <row r="145" spans="1:60" ht="33.75" outlineLevel="1">
      <c r="A145" s="123">
        <v>67</v>
      </c>
      <c r="B145" s="124" t="s">
        <v>427</v>
      </c>
      <c r="C145" s="139" t="s">
        <v>428</v>
      </c>
      <c r="D145" s="125" t="s">
        <v>330</v>
      </c>
      <c r="E145" s="126">
        <v>52</v>
      </c>
      <c r="F145" s="127"/>
      <c r="G145" s="128">
        <f>ROUND(E145*F145,2)</f>
        <v>0</v>
      </c>
      <c r="H145" s="127"/>
      <c r="I145" s="128">
        <f>ROUND(E145*H145,2)</f>
        <v>0</v>
      </c>
      <c r="J145" s="127"/>
      <c r="K145" s="128">
        <f>ROUND(E145*J145,2)</f>
        <v>0</v>
      </c>
      <c r="L145" s="128">
        <v>21</v>
      </c>
      <c r="M145" s="128">
        <f>G145*(1+L145/100)</f>
        <v>0</v>
      </c>
      <c r="N145" s="126">
        <v>9.7000000000000005E-4</v>
      </c>
      <c r="O145" s="126">
        <f>ROUND(E145*N145,2)</f>
        <v>0.05</v>
      </c>
      <c r="P145" s="126">
        <v>0</v>
      </c>
      <c r="Q145" s="126">
        <f>ROUND(E145*P145,2)</f>
        <v>0</v>
      </c>
      <c r="R145" s="128" t="s">
        <v>413</v>
      </c>
      <c r="S145" s="128" t="s">
        <v>310</v>
      </c>
      <c r="T145" s="129" t="s">
        <v>331</v>
      </c>
      <c r="U145" s="114">
        <v>0</v>
      </c>
      <c r="V145" s="114">
        <f>ROUND(E145*U145,2)</f>
        <v>0</v>
      </c>
      <c r="W145" s="114"/>
      <c r="X145" s="114" t="s">
        <v>414</v>
      </c>
      <c r="Y145" s="114" t="s">
        <v>293</v>
      </c>
      <c r="Z145" s="107"/>
      <c r="AA145" s="107"/>
      <c r="AB145" s="107"/>
      <c r="AC145" s="107"/>
      <c r="AD145" s="107"/>
      <c r="AE145" s="107"/>
      <c r="AF145" s="107"/>
      <c r="AG145" s="107" t="s">
        <v>415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</row>
    <row r="146" spans="1:60" outlineLevel="2">
      <c r="A146" s="110"/>
      <c r="B146" s="111"/>
      <c r="C146" s="198" t="s">
        <v>416</v>
      </c>
      <c r="D146" s="199"/>
      <c r="E146" s="199"/>
      <c r="F146" s="199"/>
      <c r="G146" s="199"/>
      <c r="H146" s="114"/>
      <c r="I146" s="114"/>
      <c r="J146" s="114"/>
      <c r="K146" s="114"/>
      <c r="L146" s="114"/>
      <c r="M146" s="114"/>
      <c r="N146" s="113"/>
      <c r="O146" s="113"/>
      <c r="P146" s="113"/>
      <c r="Q146" s="113"/>
      <c r="R146" s="114"/>
      <c r="S146" s="114"/>
      <c r="T146" s="114"/>
      <c r="U146" s="114"/>
      <c r="V146" s="114"/>
      <c r="W146" s="114"/>
      <c r="X146" s="114"/>
      <c r="Y146" s="114"/>
      <c r="Z146" s="107"/>
      <c r="AA146" s="107"/>
      <c r="AB146" s="107"/>
      <c r="AC146" s="107"/>
      <c r="AD146" s="107"/>
      <c r="AE146" s="107"/>
      <c r="AF146" s="107"/>
      <c r="AG146" s="107" t="s">
        <v>296</v>
      </c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</row>
    <row r="147" spans="1:60" ht="33.75" outlineLevel="1">
      <c r="A147" s="123">
        <v>68</v>
      </c>
      <c r="B147" s="124" t="s">
        <v>429</v>
      </c>
      <c r="C147" s="139" t="s">
        <v>430</v>
      </c>
      <c r="D147" s="125" t="s">
        <v>330</v>
      </c>
      <c r="E147" s="126">
        <v>38</v>
      </c>
      <c r="F147" s="127"/>
      <c r="G147" s="128">
        <f>ROUND(E147*F147,2)</f>
        <v>0</v>
      </c>
      <c r="H147" s="127"/>
      <c r="I147" s="128">
        <f>ROUND(E147*H147,2)</f>
        <v>0</v>
      </c>
      <c r="J147" s="127"/>
      <c r="K147" s="128">
        <f>ROUND(E147*J147,2)</f>
        <v>0</v>
      </c>
      <c r="L147" s="128">
        <v>21</v>
      </c>
      <c r="M147" s="128">
        <f>G147*(1+L147/100)</f>
        <v>0</v>
      </c>
      <c r="N147" s="126">
        <v>1.15E-3</v>
      </c>
      <c r="O147" s="126">
        <f>ROUND(E147*N147,2)</f>
        <v>0.04</v>
      </c>
      <c r="P147" s="126">
        <v>0</v>
      </c>
      <c r="Q147" s="126">
        <f>ROUND(E147*P147,2)</f>
        <v>0</v>
      </c>
      <c r="R147" s="128" t="s">
        <v>413</v>
      </c>
      <c r="S147" s="128" t="s">
        <v>310</v>
      </c>
      <c r="T147" s="129" t="s">
        <v>331</v>
      </c>
      <c r="U147" s="114">
        <v>0</v>
      </c>
      <c r="V147" s="114">
        <f>ROUND(E147*U147,2)</f>
        <v>0</v>
      </c>
      <c r="W147" s="114"/>
      <c r="X147" s="114" t="s">
        <v>414</v>
      </c>
      <c r="Y147" s="114" t="s">
        <v>293</v>
      </c>
      <c r="Z147" s="107"/>
      <c r="AA147" s="107"/>
      <c r="AB147" s="107"/>
      <c r="AC147" s="107"/>
      <c r="AD147" s="107"/>
      <c r="AE147" s="107"/>
      <c r="AF147" s="107"/>
      <c r="AG147" s="107" t="s">
        <v>415</v>
      </c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</row>
    <row r="148" spans="1:60" outlineLevel="2">
      <c r="A148" s="110"/>
      <c r="B148" s="111"/>
      <c r="C148" s="198" t="s">
        <v>416</v>
      </c>
      <c r="D148" s="199"/>
      <c r="E148" s="199"/>
      <c r="F148" s="199"/>
      <c r="G148" s="199"/>
      <c r="H148" s="114"/>
      <c r="I148" s="114"/>
      <c r="J148" s="114"/>
      <c r="K148" s="114"/>
      <c r="L148" s="114"/>
      <c r="M148" s="114"/>
      <c r="N148" s="113"/>
      <c r="O148" s="113"/>
      <c r="P148" s="113"/>
      <c r="Q148" s="113"/>
      <c r="R148" s="114"/>
      <c r="S148" s="114"/>
      <c r="T148" s="114"/>
      <c r="U148" s="114"/>
      <c r="V148" s="114"/>
      <c r="W148" s="114"/>
      <c r="X148" s="114"/>
      <c r="Y148" s="114"/>
      <c r="Z148" s="107"/>
      <c r="AA148" s="107"/>
      <c r="AB148" s="107"/>
      <c r="AC148" s="107"/>
      <c r="AD148" s="107"/>
      <c r="AE148" s="107"/>
      <c r="AF148" s="107"/>
      <c r="AG148" s="107" t="s">
        <v>296</v>
      </c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</row>
    <row r="149" spans="1:60" outlineLevel="1">
      <c r="A149" s="123">
        <v>69</v>
      </c>
      <c r="B149" s="124" t="s">
        <v>431</v>
      </c>
      <c r="C149" s="139" t="s">
        <v>432</v>
      </c>
      <c r="D149" s="125" t="s">
        <v>330</v>
      </c>
      <c r="E149" s="126">
        <v>174</v>
      </c>
      <c r="F149" s="127"/>
      <c r="G149" s="128">
        <f>ROUND(E149*F149,2)</f>
        <v>0</v>
      </c>
      <c r="H149" s="127"/>
      <c r="I149" s="128">
        <f>ROUND(E149*H149,2)</f>
        <v>0</v>
      </c>
      <c r="J149" s="127"/>
      <c r="K149" s="128">
        <f>ROUND(E149*J149,2)</f>
        <v>0</v>
      </c>
      <c r="L149" s="128">
        <v>21</v>
      </c>
      <c r="M149" s="128">
        <f>G149*(1+L149/100)</f>
        <v>0</v>
      </c>
      <c r="N149" s="126">
        <v>0</v>
      </c>
      <c r="O149" s="126">
        <f>ROUND(E149*N149,2)</f>
        <v>0</v>
      </c>
      <c r="P149" s="126">
        <v>0</v>
      </c>
      <c r="Q149" s="126">
        <f>ROUND(E149*P149,2)</f>
        <v>0</v>
      </c>
      <c r="R149" s="128" t="s">
        <v>350</v>
      </c>
      <c r="S149" s="128" t="s">
        <v>310</v>
      </c>
      <c r="T149" s="129" t="s">
        <v>331</v>
      </c>
      <c r="U149" s="114">
        <v>0.11</v>
      </c>
      <c r="V149" s="114">
        <f>ROUND(E149*U149,2)</f>
        <v>19.14</v>
      </c>
      <c r="W149" s="114"/>
      <c r="X149" s="114" t="s">
        <v>332</v>
      </c>
      <c r="Y149" s="114" t="s">
        <v>293</v>
      </c>
      <c r="Z149" s="107"/>
      <c r="AA149" s="107"/>
      <c r="AB149" s="107"/>
      <c r="AC149" s="107"/>
      <c r="AD149" s="107"/>
      <c r="AE149" s="107"/>
      <c r="AF149" s="107"/>
      <c r="AG149" s="107" t="s">
        <v>333</v>
      </c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</row>
    <row r="150" spans="1:60" outlineLevel="2">
      <c r="A150" s="110"/>
      <c r="B150" s="111"/>
      <c r="C150" s="146" t="s">
        <v>433</v>
      </c>
      <c r="D150" s="143"/>
      <c r="E150" s="144">
        <v>40</v>
      </c>
      <c r="F150" s="114"/>
      <c r="G150" s="114"/>
      <c r="H150" s="114"/>
      <c r="I150" s="114"/>
      <c r="J150" s="114"/>
      <c r="K150" s="114"/>
      <c r="L150" s="114"/>
      <c r="M150" s="114"/>
      <c r="N150" s="113"/>
      <c r="O150" s="113"/>
      <c r="P150" s="113"/>
      <c r="Q150" s="113"/>
      <c r="R150" s="114"/>
      <c r="S150" s="114"/>
      <c r="T150" s="114"/>
      <c r="U150" s="114"/>
      <c r="V150" s="114"/>
      <c r="W150" s="114"/>
      <c r="X150" s="114"/>
      <c r="Y150" s="114"/>
      <c r="Z150" s="107"/>
      <c r="AA150" s="107"/>
      <c r="AB150" s="107"/>
      <c r="AC150" s="107"/>
      <c r="AD150" s="107"/>
      <c r="AE150" s="107"/>
      <c r="AF150" s="107"/>
      <c r="AG150" s="107" t="s">
        <v>341</v>
      </c>
      <c r="AH150" s="107">
        <v>5</v>
      </c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</row>
    <row r="151" spans="1:60" outlineLevel="3">
      <c r="A151" s="110"/>
      <c r="B151" s="111"/>
      <c r="C151" s="146" t="s">
        <v>434</v>
      </c>
      <c r="D151" s="143"/>
      <c r="E151" s="144">
        <v>52</v>
      </c>
      <c r="F151" s="114"/>
      <c r="G151" s="114"/>
      <c r="H151" s="114"/>
      <c r="I151" s="114"/>
      <c r="J151" s="114"/>
      <c r="K151" s="114"/>
      <c r="L151" s="114"/>
      <c r="M151" s="114"/>
      <c r="N151" s="113"/>
      <c r="O151" s="113"/>
      <c r="P151" s="113"/>
      <c r="Q151" s="113"/>
      <c r="R151" s="114"/>
      <c r="S151" s="114"/>
      <c r="T151" s="114"/>
      <c r="U151" s="114"/>
      <c r="V151" s="114"/>
      <c r="W151" s="114"/>
      <c r="X151" s="114"/>
      <c r="Y151" s="114"/>
      <c r="Z151" s="107"/>
      <c r="AA151" s="107"/>
      <c r="AB151" s="107"/>
      <c r="AC151" s="107"/>
      <c r="AD151" s="107"/>
      <c r="AE151" s="107"/>
      <c r="AF151" s="107"/>
      <c r="AG151" s="107" t="s">
        <v>341</v>
      </c>
      <c r="AH151" s="107">
        <v>5</v>
      </c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</row>
    <row r="152" spans="1:60" outlineLevel="3">
      <c r="A152" s="110"/>
      <c r="B152" s="111"/>
      <c r="C152" s="146" t="s">
        <v>435</v>
      </c>
      <c r="D152" s="143"/>
      <c r="E152" s="144">
        <v>82</v>
      </c>
      <c r="F152" s="114"/>
      <c r="G152" s="114"/>
      <c r="H152" s="114"/>
      <c r="I152" s="114"/>
      <c r="J152" s="114"/>
      <c r="K152" s="114"/>
      <c r="L152" s="114"/>
      <c r="M152" s="114"/>
      <c r="N152" s="113"/>
      <c r="O152" s="113"/>
      <c r="P152" s="113"/>
      <c r="Q152" s="113"/>
      <c r="R152" s="114"/>
      <c r="S152" s="114"/>
      <c r="T152" s="114"/>
      <c r="U152" s="114"/>
      <c r="V152" s="114"/>
      <c r="W152" s="114"/>
      <c r="X152" s="114"/>
      <c r="Y152" s="114"/>
      <c r="Z152" s="107"/>
      <c r="AA152" s="107"/>
      <c r="AB152" s="107"/>
      <c r="AC152" s="107"/>
      <c r="AD152" s="107"/>
      <c r="AE152" s="107"/>
      <c r="AF152" s="107"/>
      <c r="AG152" s="107" t="s">
        <v>341</v>
      </c>
      <c r="AH152" s="107">
        <v>5</v>
      </c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</row>
    <row r="153" spans="1:60" outlineLevel="1">
      <c r="A153" s="123">
        <v>70</v>
      </c>
      <c r="B153" s="124" t="s">
        <v>436</v>
      </c>
      <c r="C153" s="139" t="s">
        <v>437</v>
      </c>
      <c r="D153" s="125" t="s">
        <v>330</v>
      </c>
      <c r="E153" s="126">
        <v>182</v>
      </c>
      <c r="F153" s="127"/>
      <c r="G153" s="128">
        <f>ROUND(E153*F153,2)</f>
        <v>0</v>
      </c>
      <c r="H153" s="127"/>
      <c r="I153" s="128">
        <f>ROUND(E153*H153,2)</f>
        <v>0</v>
      </c>
      <c r="J153" s="127"/>
      <c r="K153" s="128">
        <f>ROUND(E153*J153,2)</f>
        <v>0</v>
      </c>
      <c r="L153" s="128">
        <v>21</v>
      </c>
      <c r="M153" s="128">
        <f>G153*(1+L153/100)</f>
        <v>0</v>
      </c>
      <c r="N153" s="126">
        <v>0</v>
      </c>
      <c r="O153" s="126">
        <f>ROUND(E153*N153,2)</f>
        <v>0</v>
      </c>
      <c r="P153" s="126">
        <v>0</v>
      </c>
      <c r="Q153" s="126">
        <f>ROUND(E153*P153,2)</f>
        <v>0</v>
      </c>
      <c r="R153" s="128" t="s">
        <v>350</v>
      </c>
      <c r="S153" s="128" t="s">
        <v>310</v>
      </c>
      <c r="T153" s="129" t="s">
        <v>331</v>
      </c>
      <c r="U153" s="114">
        <v>0.14000000000000001</v>
      </c>
      <c r="V153" s="114">
        <f>ROUND(E153*U153,2)</f>
        <v>25.48</v>
      </c>
      <c r="W153" s="114"/>
      <c r="X153" s="114" t="s">
        <v>332</v>
      </c>
      <c r="Y153" s="114" t="s">
        <v>293</v>
      </c>
      <c r="Z153" s="107"/>
      <c r="AA153" s="107"/>
      <c r="AB153" s="107"/>
      <c r="AC153" s="107"/>
      <c r="AD153" s="107"/>
      <c r="AE153" s="107"/>
      <c r="AF153" s="107"/>
      <c r="AG153" s="107" t="s">
        <v>333</v>
      </c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</row>
    <row r="154" spans="1:60" outlineLevel="2">
      <c r="A154" s="110"/>
      <c r="B154" s="111"/>
      <c r="C154" s="146" t="s">
        <v>438</v>
      </c>
      <c r="D154" s="143"/>
      <c r="E154" s="144">
        <v>104</v>
      </c>
      <c r="F154" s="114"/>
      <c r="G154" s="114"/>
      <c r="H154" s="114"/>
      <c r="I154" s="114"/>
      <c r="J154" s="114"/>
      <c r="K154" s="114"/>
      <c r="L154" s="114"/>
      <c r="M154" s="114"/>
      <c r="N154" s="113"/>
      <c r="O154" s="113"/>
      <c r="P154" s="113"/>
      <c r="Q154" s="113"/>
      <c r="R154" s="114"/>
      <c r="S154" s="114"/>
      <c r="T154" s="114"/>
      <c r="U154" s="114"/>
      <c r="V154" s="114"/>
      <c r="W154" s="114"/>
      <c r="X154" s="114"/>
      <c r="Y154" s="114"/>
      <c r="Z154" s="107"/>
      <c r="AA154" s="107"/>
      <c r="AB154" s="107"/>
      <c r="AC154" s="107"/>
      <c r="AD154" s="107"/>
      <c r="AE154" s="107"/>
      <c r="AF154" s="107"/>
      <c r="AG154" s="107" t="s">
        <v>341</v>
      </c>
      <c r="AH154" s="107">
        <v>5</v>
      </c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</row>
    <row r="155" spans="1:60" outlineLevel="3">
      <c r="A155" s="110"/>
      <c r="B155" s="111"/>
      <c r="C155" s="146" t="s">
        <v>439</v>
      </c>
      <c r="D155" s="143"/>
      <c r="E155" s="144">
        <v>78</v>
      </c>
      <c r="F155" s="114"/>
      <c r="G155" s="114"/>
      <c r="H155" s="114"/>
      <c r="I155" s="114"/>
      <c r="J155" s="114"/>
      <c r="K155" s="114"/>
      <c r="L155" s="114"/>
      <c r="M155" s="114"/>
      <c r="N155" s="113"/>
      <c r="O155" s="113"/>
      <c r="P155" s="113"/>
      <c r="Q155" s="113"/>
      <c r="R155" s="114"/>
      <c r="S155" s="114"/>
      <c r="T155" s="114"/>
      <c r="U155" s="114"/>
      <c r="V155" s="114"/>
      <c r="W155" s="114"/>
      <c r="X155" s="114"/>
      <c r="Y155" s="114"/>
      <c r="Z155" s="107"/>
      <c r="AA155" s="107"/>
      <c r="AB155" s="107"/>
      <c r="AC155" s="107"/>
      <c r="AD155" s="107"/>
      <c r="AE155" s="107"/>
      <c r="AF155" s="107"/>
      <c r="AG155" s="107" t="s">
        <v>341</v>
      </c>
      <c r="AH155" s="107">
        <v>5</v>
      </c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</row>
    <row r="156" spans="1:60" outlineLevel="1">
      <c r="A156" s="123">
        <v>71</v>
      </c>
      <c r="B156" s="124" t="s">
        <v>440</v>
      </c>
      <c r="C156" s="139" t="s">
        <v>441</v>
      </c>
      <c r="D156" s="125" t="s">
        <v>330</v>
      </c>
      <c r="E156" s="126">
        <v>112</v>
      </c>
      <c r="F156" s="127"/>
      <c r="G156" s="128">
        <f>ROUND(E156*F156,2)</f>
        <v>0</v>
      </c>
      <c r="H156" s="127"/>
      <c r="I156" s="128">
        <f>ROUND(E156*H156,2)</f>
        <v>0</v>
      </c>
      <c r="J156" s="127"/>
      <c r="K156" s="128">
        <f>ROUND(E156*J156,2)</f>
        <v>0</v>
      </c>
      <c r="L156" s="128">
        <v>21</v>
      </c>
      <c r="M156" s="128">
        <f>G156*(1+L156/100)</f>
        <v>0</v>
      </c>
      <c r="N156" s="126">
        <v>0</v>
      </c>
      <c r="O156" s="126">
        <f>ROUND(E156*N156,2)</f>
        <v>0</v>
      </c>
      <c r="P156" s="126">
        <v>0</v>
      </c>
      <c r="Q156" s="126">
        <f>ROUND(E156*P156,2)</f>
        <v>0</v>
      </c>
      <c r="R156" s="128" t="s">
        <v>350</v>
      </c>
      <c r="S156" s="128" t="s">
        <v>310</v>
      </c>
      <c r="T156" s="129" t="s">
        <v>331</v>
      </c>
      <c r="U156" s="114">
        <v>0.2</v>
      </c>
      <c r="V156" s="114">
        <f>ROUND(E156*U156,2)</f>
        <v>22.4</v>
      </c>
      <c r="W156" s="114"/>
      <c r="X156" s="114" t="s">
        <v>332</v>
      </c>
      <c r="Y156" s="114" t="s">
        <v>293</v>
      </c>
      <c r="Z156" s="107"/>
      <c r="AA156" s="107"/>
      <c r="AB156" s="107"/>
      <c r="AC156" s="107"/>
      <c r="AD156" s="107"/>
      <c r="AE156" s="107"/>
      <c r="AF156" s="107"/>
      <c r="AG156" s="107" t="s">
        <v>333</v>
      </c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</row>
    <row r="157" spans="1:60" outlineLevel="2">
      <c r="A157" s="110"/>
      <c r="B157" s="111"/>
      <c r="C157" s="146" t="s">
        <v>442</v>
      </c>
      <c r="D157" s="143"/>
      <c r="E157" s="144">
        <v>22</v>
      </c>
      <c r="F157" s="114"/>
      <c r="G157" s="114"/>
      <c r="H157" s="114"/>
      <c r="I157" s="114"/>
      <c r="J157" s="114"/>
      <c r="K157" s="114"/>
      <c r="L157" s="114"/>
      <c r="M157" s="114"/>
      <c r="N157" s="113"/>
      <c r="O157" s="113"/>
      <c r="P157" s="113"/>
      <c r="Q157" s="113"/>
      <c r="R157" s="114"/>
      <c r="S157" s="114"/>
      <c r="T157" s="114"/>
      <c r="U157" s="114"/>
      <c r="V157" s="114"/>
      <c r="W157" s="114"/>
      <c r="X157" s="114"/>
      <c r="Y157" s="114"/>
      <c r="Z157" s="107"/>
      <c r="AA157" s="107"/>
      <c r="AB157" s="107"/>
      <c r="AC157" s="107"/>
      <c r="AD157" s="107"/>
      <c r="AE157" s="107"/>
      <c r="AF157" s="107"/>
      <c r="AG157" s="107" t="s">
        <v>341</v>
      </c>
      <c r="AH157" s="107">
        <v>5</v>
      </c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</row>
    <row r="158" spans="1:60" outlineLevel="3">
      <c r="A158" s="110"/>
      <c r="B158" s="111"/>
      <c r="C158" s="146" t="s">
        <v>443</v>
      </c>
      <c r="D158" s="143"/>
      <c r="E158" s="144">
        <v>52</v>
      </c>
      <c r="F158" s="114"/>
      <c r="G158" s="114"/>
      <c r="H158" s="114"/>
      <c r="I158" s="114"/>
      <c r="J158" s="114"/>
      <c r="K158" s="114"/>
      <c r="L158" s="114"/>
      <c r="M158" s="114"/>
      <c r="N158" s="113"/>
      <c r="O158" s="113"/>
      <c r="P158" s="113"/>
      <c r="Q158" s="113"/>
      <c r="R158" s="114"/>
      <c r="S158" s="114"/>
      <c r="T158" s="114"/>
      <c r="U158" s="114"/>
      <c r="V158" s="114"/>
      <c r="W158" s="114"/>
      <c r="X158" s="114"/>
      <c r="Y158" s="114"/>
      <c r="Z158" s="107"/>
      <c r="AA158" s="107"/>
      <c r="AB158" s="107"/>
      <c r="AC158" s="107"/>
      <c r="AD158" s="107"/>
      <c r="AE158" s="107"/>
      <c r="AF158" s="107"/>
      <c r="AG158" s="107" t="s">
        <v>341</v>
      </c>
      <c r="AH158" s="107">
        <v>5</v>
      </c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</row>
    <row r="159" spans="1:60" outlineLevel="3">
      <c r="A159" s="110"/>
      <c r="B159" s="111"/>
      <c r="C159" s="146" t="s">
        <v>444</v>
      </c>
      <c r="D159" s="143"/>
      <c r="E159" s="144">
        <v>38</v>
      </c>
      <c r="F159" s="114"/>
      <c r="G159" s="114"/>
      <c r="H159" s="114"/>
      <c r="I159" s="114"/>
      <c r="J159" s="114"/>
      <c r="K159" s="114"/>
      <c r="L159" s="114"/>
      <c r="M159" s="114"/>
      <c r="N159" s="113"/>
      <c r="O159" s="113"/>
      <c r="P159" s="113"/>
      <c r="Q159" s="113"/>
      <c r="R159" s="114"/>
      <c r="S159" s="114"/>
      <c r="T159" s="114"/>
      <c r="U159" s="114"/>
      <c r="V159" s="114"/>
      <c r="W159" s="114"/>
      <c r="X159" s="114"/>
      <c r="Y159" s="114"/>
      <c r="Z159" s="107"/>
      <c r="AA159" s="107"/>
      <c r="AB159" s="107"/>
      <c r="AC159" s="107"/>
      <c r="AD159" s="107"/>
      <c r="AE159" s="107"/>
      <c r="AF159" s="107"/>
      <c r="AG159" s="107" t="s">
        <v>341</v>
      </c>
      <c r="AH159" s="107">
        <v>5</v>
      </c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</row>
    <row r="160" spans="1:60" outlineLevel="1">
      <c r="A160" s="110">
        <v>72</v>
      </c>
      <c r="B160" s="111" t="s">
        <v>445</v>
      </c>
      <c r="C160" s="147" t="s">
        <v>446</v>
      </c>
      <c r="D160" s="112" t="s">
        <v>24</v>
      </c>
      <c r="E160" s="145"/>
      <c r="F160" s="115"/>
      <c r="G160" s="114">
        <f>ROUND(E160*F160,2)</f>
        <v>0</v>
      </c>
      <c r="H160" s="115"/>
      <c r="I160" s="114">
        <f>ROUND(E160*H160,2)</f>
        <v>0</v>
      </c>
      <c r="J160" s="115"/>
      <c r="K160" s="114">
        <f>ROUND(E160*J160,2)</f>
        <v>0</v>
      </c>
      <c r="L160" s="114">
        <v>21</v>
      </c>
      <c r="M160" s="114">
        <f>G160*(1+L160/100)</f>
        <v>0</v>
      </c>
      <c r="N160" s="113">
        <v>0</v>
      </c>
      <c r="O160" s="113">
        <f>ROUND(E160*N160,2)</f>
        <v>0</v>
      </c>
      <c r="P160" s="113">
        <v>0</v>
      </c>
      <c r="Q160" s="113">
        <f>ROUND(E160*P160,2)</f>
        <v>0</v>
      </c>
      <c r="R160" s="114" t="s">
        <v>447</v>
      </c>
      <c r="S160" s="114" t="s">
        <v>310</v>
      </c>
      <c r="T160" s="114" t="s">
        <v>331</v>
      </c>
      <c r="U160" s="114">
        <v>0</v>
      </c>
      <c r="V160" s="114">
        <f>ROUND(E160*U160,2)</f>
        <v>0</v>
      </c>
      <c r="W160" s="114"/>
      <c r="X160" s="114" t="s">
        <v>448</v>
      </c>
      <c r="Y160" s="114" t="s">
        <v>293</v>
      </c>
      <c r="Z160" s="107"/>
      <c r="AA160" s="107"/>
      <c r="AB160" s="107"/>
      <c r="AC160" s="107"/>
      <c r="AD160" s="107"/>
      <c r="AE160" s="107"/>
      <c r="AF160" s="107"/>
      <c r="AG160" s="107" t="s">
        <v>449</v>
      </c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</row>
    <row r="161" spans="1:60" outlineLevel="2">
      <c r="A161" s="110"/>
      <c r="B161" s="111"/>
      <c r="C161" s="205" t="s">
        <v>450</v>
      </c>
      <c r="D161" s="206"/>
      <c r="E161" s="206"/>
      <c r="F161" s="206"/>
      <c r="G161" s="206"/>
      <c r="H161" s="114"/>
      <c r="I161" s="114"/>
      <c r="J161" s="114"/>
      <c r="K161" s="114"/>
      <c r="L161" s="114"/>
      <c r="M161" s="114"/>
      <c r="N161" s="113"/>
      <c r="O161" s="113"/>
      <c r="P161" s="113"/>
      <c r="Q161" s="113"/>
      <c r="R161" s="114"/>
      <c r="S161" s="114"/>
      <c r="T161" s="114"/>
      <c r="U161" s="114"/>
      <c r="V161" s="114"/>
      <c r="W161" s="114"/>
      <c r="X161" s="114"/>
      <c r="Y161" s="114"/>
      <c r="Z161" s="107"/>
      <c r="AA161" s="107"/>
      <c r="AB161" s="107"/>
      <c r="AC161" s="107"/>
      <c r="AD161" s="107"/>
      <c r="AE161" s="107"/>
      <c r="AF161" s="107"/>
      <c r="AG161" s="107" t="s">
        <v>451</v>
      </c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</row>
    <row r="162" spans="1:60">
      <c r="A162" s="117" t="s">
        <v>285</v>
      </c>
      <c r="B162" s="118" t="s">
        <v>113</v>
      </c>
      <c r="C162" s="138" t="s">
        <v>114</v>
      </c>
      <c r="D162" s="119"/>
      <c r="E162" s="120"/>
      <c r="F162" s="121"/>
      <c r="G162" s="121">
        <f>SUMIF(AG163:AG168,"&lt;&gt;NOR",G163:G168)</f>
        <v>0</v>
      </c>
      <c r="H162" s="121"/>
      <c r="I162" s="121">
        <f>SUM(I163:I168)</f>
        <v>0</v>
      </c>
      <c r="J162" s="121"/>
      <c r="K162" s="121">
        <f>SUM(K163:K168)</f>
        <v>0</v>
      </c>
      <c r="L162" s="121"/>
      <c r="M162" s="121">
        <f>SUM(M163:M168)</f>
        <v>0</v>
      </c>
      <c r="N162" s="120"/>
      <c r="O162" s="120">
        <f>SUM(O163:O168)</f>
        <v>0.03</v>
      </c>
      <c r="P162" s="120"/>
      <c r="Q162" s="120">
        <f>SUM(Q163:Q168)</f>
        <v>0</v>
      </c>
      <c r="R162" s="121"/>
      <c r="S162" s="121"/>
      <c r="T162" s="122"/>
      <c r="U162" s="116"/>
      <c r="V162" s="116">
        <f>SUM(V163:V168)</f>
        <v>23.36</v>
      </c>
      <c r="W162" s="116"/>
      <c r="X162" s="116"/>
      <c r="Y162" s="116"/>
      <c r="AG162" t="s">
        <v>286</v>
      </c>
    </row>
    <row r="163" spans="1:60" outlineLevel="1">
      <c r="A163" s="123">
        <v>73</v>
      </c>
      <c r="B163" s="124" t="s">
        <v>452</v>
      </c>
      <c r="C163" s="139" t="s">
        <v>453</v>
      </c>
      <c r="D163" s="125" t="s">
        <v>347</v>
      </c>
      <c r="E163" s="126">
        <v>12</v>
      </c>
      <c r="F163" s="127"/>
      <c r="G163" s="128">
        <f>ROUND(E163*F163,2)</f>
        <v>0</v>
      </c>
      <c r="H163" s="127"/>
      <c r="I163" s="128">
        <f>ROUND(E163*H163,2)</f>
        <v>0</v>
      </c>
      <c r="J163" s="127"/>
      <c r="K163" s="128">
        <f>ROUND(E163*J163,2)</f>
        <v>0</v>
      </c>
      <c r="L163" s="128">
        <v>21</v>
      </c>
      <c r="M163" s="128">
        <f>G163*(1+L163/100)</f>
        <v>0</v>
      </c>
      <c r="N163" s="126">
        <v>1.89E-3</v>
      </c>
      <c r="O163" s="126">
        <f>ROUND(E163*N163,2)</f>
        <v>0.02</v>
      </c>
      <c r="P163" s="126">
        <v>0</v>
      </c>
      <c r="Q163" s="126">
        <f>ROUND(E163*P163,2)</f>
        <v>0</v>
      </c>
      <c r="R163" s="128" t="s">
        <v>447</v>
      </c>
      <c r="S163" s="128" t="s">
        <v>310</v>
      </c>
      <c r="T163" s="129" t="s">
        <v>331</v>
      </c>
      <c r="U163" s="114">
        <v>1.45</v>
      </c>
      <c r="V163" s="114">
        <f>ROUND(E163*U163,2)</f>
        <v>17.399999999999999</v>
      </c>
      <c r="W163" s="114"/>
      <c r="X163" s="114" t="s">
        <v>332</v>
      </c>
      <c r="Y163" s="114" t="s">
        <v>293</v>
      </c>
      <c r="Z163" s="107"/>
      <c r="AA163" s="107"/>
      <c r="AB163" s="107"/>
      <c r="AC163" s="107"/>
      <c r="AD163" s="107"/>
      <c r="AE163" s="107"/>
      <c r="AF163" s="107"/>
      <c r="AG163" s="107" t="s">
        <v>333</v>
      </c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</row>
    <row r="164" spans="1:60" ht="22.5" outlineLevel="2">
      <c r="A164" s="110"/>
      <c r="B164" s="111"/>
      <c r="C164" s="198" t="s">
        <v>454</v>
      </c>
      <c r="D164" s="199"/>
      <c r="E164" s="199"/>
      <c r="F164" s="199"/>
      <c r="G164" s="199"/>
      <c r="H164" s="114"/>
      <c r="I164" s="114"/>
      <c r="J164" s="114"/>
      <c r="K164" s="114"/>
      <c r="L164" s="114"/>
      <c r="M164" s="114"/>
      <c r="N164" s="113"/>
      <c r="O164" s="113"/>
      <c r="P164" s="113"/>
      <c r="Q164" s="113"/>
      <c r="R164" s="114"/>
      <c r="S164" s="114"/>
      <c r="T164" s="114"/>
      <c r="U164" s="114"/>
      <c r="V164" s="114"/>
      <c r="W164" s="114"/>
      <c r="X164" s="114"/>
      <c r="Y164" s="114"/>
      <c r="Z164" s="107"/>
      <c r="AA164" s="107"/>
      <c r="AB164" s="107"/>
      <c r="AC164" s="107"/>
      <c r="AD164" s="107"/>
      <c r="AE164" s="107"/>
      <c r="AF164" s="107"/>
      <c r="AG164" s="107" t="s">
        <v>296</v>
      </c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37" t="str">
        <f>C164</f>
        <v>Otvor se utěsní minerální vlnou. Prostup i potrubí před a za prostupem je natřeno protipožární stěrkou. Cena obsahuje dodávku minerální vlny a požární stěrky.</v>
      </c>
      <c r="BB164" s="107"/>
      <c r="BC164" s="107"/>
      <c r="BD164" s="107"/>
      <c r="BE164" s="107"/>
      <c r="BF164" s="107"/>
      <c r="BG164" s="107"/>
      <c r="BH164" s="107"/>
    </row>
    <row r="165" spans="1:60" outlineLevel="3">
      <c r="A165" s="110"/>
      <c r="B165" s="111"/>
      <c r="C165" s="200" t="s">
        <v>455</v>
      </c>
      <c r="D165" s="201"/>
      <c r="E165" s="201"/>
      <c r="F165" s="201"/>
      <c r="G165" s="201"/>
      <c r="H165" s="114"/>
      <c r="I165" s="114"/>
      <c r="J165" s="114"/>
      <c r="K165" s="114"/>
      <c r="L165" s="114"/>
      <c r="M165" s="114"/>
      <c r="N165" s="113"/>
      <c r="O165" s="113"/>
      <c r="P165" s="113"/>
      <c r="Q165" s="113"/>
      <c r="R165" s="114"/>
      <c r="S165" s="114"/>
      <c r="T165" s="114"/>
      <c r="U165" s="114"/>
      <c r="V165" s="114"/>
      <c r="W165" s="114"/>
      <c r="X165" s="114"/>
      <c r="Y165" s="114"/>
      <c r="Z165" s="107"/>
      <c r="AA165" s="107"/>
      <c r="AB165" s="107"/>
      <c r="AC165" s="107"/>
      <c r="AD165" s="107"/>
      <c r="AE165" s="107"/>
      <c r="AF165" s="107"/>
      <c r="AG165" s="107" t="s">
        <v>296</v>
      </c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</row>
    <row r="166" spans="1:60" outlineLevel="1">
      <c r="A166" s="123">
        <v>74</v>
      </c>
      <c r="B166" s="124" t="s">
        <v>456</v>
      </c>
      <c r="C166" s="139" t="s">
        <v>457</v>
      </c>
      <c r="D166" s="125" t="s">
        <v>347</v>
      </c>
      <c r="E166" s="126">
        <v>4</v>
      </c>
      <c r="F166" s="127"/>
      <c r="G166" s="128">
        <f>ROUND(E166*F166,2)</f>
        <v>0</v>
      </c>
      <c r="H166" s="127"/>
      <c r="I166" s="128">
        <f>ROUND(E166*H166,2)</f>
        <v>0</v>
      </c>
      <c r="J166" s="127"/>
      <c r="K166" s="128">
        <f>ROUND(E166*J166,2)</f>
        <v>0</v>
      </c>
      <c r="L166" s="128">
        <v>21</v>
      </c>
      <c r="M166" s="128">
        <f>G166*(1+L166/100)</f>
        <v>0</v>
      </c>
      <c r="N166" s="126">
        <v>2.4599999999999999E-3</v>
      </c>
      <c r="O166" s="126">
        <f>ROUND(E166*N166,2)</f>
        <v>0.01</v>
      </c>
      <c r="P166" s="126">
        <v>0</v>
      </c>
      <c r="Q166" s="126">
        <f>ROUND(E166*P166,2)</f>
        <v>0</v>
      </c>
      <c r="R166" s="128" t="s">
        <v>447</v>
      </c>
      <c r="S166" s="128" t="s">
        <v>310</v>
      </c>
      <c r="T166" s="129" t="s">
        <v>331</v>
      </c>
      <c r="U166" s="114">
        <v>1.49</v>
      </c>
      <c r="V166" s="114">
        <f>ROUND(E166*U166,2)</f>
        <v>5.96</v>
      </c>
      <c r="W166" s="114"/>
      <c r="X166" s="114" t="s">
        <v>332</v>
      </c>
      <c r="Y166" s="114" t="s">
        <v>293</v>
      </c>
      <c r="Z166" s="107"/>
      <c r="AA166" s="107"/>
      <c r="AB166" s="107"/>
      <c r="AC166" s="107"/>
      <c r="AD166" s="107"/>
      <c r="AE166" s="107"/>
      <c r="AF166" s="107"/>
      <c r="AG166" s="107" t="s">
        <v>333</v>
      </c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</row>
    <row r="167" spans="1:60" ht="22.5" outlineLevel="2">
      <c r="A167" s="110"/>
      <c r="B167" s="111"/>
      <c r="C167" s="198" t="s">
        <v>458</v>
      </c>
      <c r="D167" s="199"/>
      <c r="E167" s="199"/>
      <c r="F167" s="199"/>
      <c r="G167" s="199"/>
      <c r="H167" s="114"/>
      <c r="I167" s="114"/>
      <c r="J167" s="114"/>
      <c r="K167" s="114"/>
      <c r="L167" s="114"/>
      <c r="M167" s="114"/>
      <c r="N167" s="113"/>
      <c r="O167" s="113"/>
      <c r="P167" s="113"/>
      <c r="Q167" s="113"/>
      <c r="R167" s="114"/>
      <c r="S167" s="114"/>
      <c r="T167" s="114"/>
      <c r="U167" s="114"/>
      <c r="V167" s="114"/>
      <c r="W167" s="114"/>
      <c r="X167" s="114"/>
      <c r="Y167" s="114"/>
      <c r="Z167" s="107"/>
      <c r="AA167" s="107"/>
      <c r="AB167" s="107"/>
      <c r="AC167" s="107"/>
      <c r="AD167" s="107"/>
      <c r="AE167" s="107"/>
      <c r="AF167" s="107"/>
      <c r="AG167" s="107" t="s">
        <v>296</v>
      </c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37" t="str">
        <f>C167</f>
        <v>Otvor se utěsní minerální vlnou. Prostup i potrubí před a za prostupem je natřeno protipožární stěrkou. Cena obsahuje dodávku požární minerální vlny a požární stěrky.</v>
      </c>
      <c r="BB167" s="107"/>
      <c r="BC167" s="107"/>
      <c r="BD167" s="107"/>
      <c r="BE167" s="107"/>
      <c r="BF167" s="107"/>
      <c r="BG167" s="107"/>
      <c r="BH167" s="107"/>
    </row>
    <row r="168" spans="1:60" outlineLevel="3">
      <c r="A168" s="110"/>
      <c r="B168" s="111"/>
      <c r="C168" s="200" t="s">
        <v>455</v>
      </c>
      <c r="D168" s="201"/>
      <c r="E168" s="201"/>
      <c r="F168" s="201"/>
      <c r="G168" s="201"/>
      <c r="H168" s="114"/>
      <c r="I168" s="114"/>
      <c r="J168" s="114"/>
      <c r="K168" s="114"/>
      <c r="L168" s="114"/>
      <c r="M168" s="114"/>
      <c r="N168" s="113"/>
      <c r="O168" s="113"/>
      <c r="P168" s="113"/>
      <c r="Q168" s="113"/>
      <c r="R168" s="114"/>
      <c r="S168" s="114"/>
      <c r="T168" s="114"/>
      <c r="U168" s="114"/>
      <c r="V168" s="114"/>
      <c r="W168" s="114"/>
      <c r="X168" s="114"/>
      <c r="Y168" s="114"/>
      <c r="Z168" s="107"/>
      <c r="AA168" s="107"/>
      <c r="AB168" s="107"/>
      <c r="AC168" s="107"/>
      <c r="AD168" s="107"/>
      <c r="AE168" s="107"/>
      <c r="AF168" s="107"/>
      <c r="AG168" s="107" t="s">
        <v>296</v>
      </c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</row>
    <row r="169" spans="1:60">
      <c r="A169" s="117" t="s">
        <v>285</v>
      </c>
      <c r="B169" s="118" t="s">
        <v>115</v>
      </c>
      <c r="C169" s="138" t="s">
        <v>116</v>
      </c>
      <c r="D169" s="119"/>
      <c r="E169" s="120"/>
      <c r="F169" s="121"/>
      <c r="G169" s="121">
        <f>SUMIF(AG170:AG261,"&lt;&gt;NOR",G170:G261)</f>
        <v>0</v>
      </c>
      <c r="H169" s="121"/>
      <c r="I169" s="121">
        <f>SUM(I170:I261)</f>
        <v>0</v>
      </c>
      <c r="J169" s="121"/>
      <c r="K169" s="121">
        <f>SUM(K170:K261)</f>
        <v>0</v>
      </c>
      <c r="L169" s="121"/>
      <c r="M169" s="121">
        <f>SUM(M170:M261)</f>
        <v>0</v>
      </c>
      <c r="N169" s="120"/>
      <c r="O169" s="120">
        <f>SUM(O170:O261)</f>
        <v>0.29000000000000004</v>
      </c>
      <c r="P169" s="120"/>
      <c r="Q169" s="120">
        <f>SUM(Q170:Q261)</f>
        <v>0</v>
      </c>
      <c r="R169" s="121"/>
      <c r="S169" s="121"/>
      <c r="T169" s="122"/>
      <c r="U169" s="116"/>
      <c r="V169" s="116">
        <f>SUM(V170:V261)</f>
        <v>179.81</v>
      </c>
      <c r="W169" s="116"/>
      <c r="X169" s="116"/>
      <c r="Y169" s="116"/>
      <c r="AG169" t="s">
        <v>286</v>
      </c>
    </row>
    <row r="170" spans="1:60" ht="22.5" outlineLevel="1">
      <c r="A170" s="123">
        <v>75</v>
      </c>
      <c r="B170" s="124" t="s">
        <v>370</v>
      </c>
      <c r="C170" s="139" t="s">
        <v>371</v>
      </c>
      <c r="D170" s="125" t="s">
        <v>330</v>
      </c>
      <c r="E170" s="126">
        <v>93</v>
      </c>
      <c r="F170" s="127"/>
      <c r="G170" s="128">
        <f>ROUND(E170*F170,2)</f>
        <v>0</v>
      </c>
      <c r="H170" s="127"/>
      <c r="I170" s="128">
        <f>ROUND(E170*H170,2)</f>
        <v>0</v>
      </c>
      <c r="J170" s="127"/>
      <c r="K170" s="128">
        <f>ROUND(E170*J170,2)</f>
        <v>0</v>
      </c>
      <c r="L170" s="128">
        <v>21</v>
      </c>
      <c r="M170" s="128">
        <f>G170*(1+L170/100)</f>
        <v>0</v>
      </c>
      <c r="N170" s="126">
        <v>1.0000000000000001E-5</v>
      </c>
      <c r="O170" s="126">
        <f>ROUND(E170*N170,2)</f>
        <v>0</v>
      </c>
      <c r="P170" s="126">
        <v>0</v>
      </c>
      <c r="Q170" s="126">
        <f>ROUND(E170*P170,2)</f>
        <v>0</v>
      </c>
      <c r="R170" s="128" t="s">
        <v>350</v>
      </c>
      <c r="S170" s="128" t="s">
        <v>310</v>
      </c>
      <c r="T170" s="129" t="s">
        <v>331</v>
      </c>
      <c r="U170" s="114">
        <v>0.14000000000000001</v>
      </c>
      <c r="V170" s="114">
        <f>ROUND(E170*U170,2)</f>
        <v>13.02</v>
      </c>
      <c r="W170" s="114"/>
      <c r="X170" s="114" t="s">
        <v>332</v>
      </c>
      <c r="Y170" s="114" t="s">
        <v>293</v>
      </c>
      <c r="Z170" s="107"/>
      <c r="AA170" s="107"/>
      <c r="AB170" s="107"/>
      <c r="AC170" s="107"/>
      <c r="AD170" s="107"/>
      <c r="AE170" s="107"/>
      <c r="AF170" s="107"/>
      <c r="AG170" s="107" t="s">
        <v>333</v>
      </c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</row>
    <row r="171" spans="1:60" outlineLevel="2">
      <c r="A171" s="110"/>
      <c r="B171" s="111"/>
      <c r="C171" s="198" t="s">
        <v>372</v>
      </c>
      <c r="D171" s="199"/>
      <c r="E171" s="199"/>
      <c r="F171" s="199"/>
      <c r="G171" s="199"/>
      <c r="H171" s="114"/>
      <c r="I171" s="114"/>
      <c r="J171" s="114"/>
      <c r="K171" s="114"/>
      <c r="L171" s="114"/>
      <c r="M171" s="114"/>
      <c r="N171" s="113"/>
      <c r="O171" s="113"/>
      <c r="P171" s="113"/>
      <c r="Q171" s="113"/>
      <c r="R171" s="114"/>
      <c r="S171" s="114"/>
      <c r="T171" s="114"/>
      <c r="U171" s="114"/>
      <c r="V171" s="114"/>
      <c r="W171" s="114"/>
      <c r="X171" s="114"/>
      <c r="Y171" s="114"/>
      <c r="Z171" s="107"/>
      <c r="AA171" s="107"/>
      <c r="AB171" s="107"/>
      <c r="AC171" s="107"/>
      <c r="AD171" s="107"/>
      <c r="AE171" s="107"/>
      <c r="AF171" s="107"/>
      <c r="AG171" s="107" t="s">
        <v>296</v>
      </c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</row>
    <row r="172" spans="1:60" outlineLevel="3">
      <c r="A172" s="110"/>
      <c r="B172" s="111"/>
      <c r="C172" s="200" t="s">
        <v>373</v>
      </c>
      <c r="D172" s="201"/>
      <c r="E172" s="201"/>
      <c r="F172" s="201"/>
      <c r="G172" s="201"/>
      <c r="H172" s="114"/>
      <c r="I172" s="114"/>
      <c r="J172" s="114"/>
      <c r="K172" s="114"/>
      <c r="L172" s="114"/>
      <c r="M172" s="114"/>
      <c r="N172" s="113"/>
      <c r="O172" s="113"/>
      <c r="P172" s="113"/>
      <c r="Q172" s="113"/>
      <c r="R172" s="114"/>
      <c r="S172" s="114"/>
      <c r="T172" s="114"/>
      <c r="U172" s="114"/>
      <c r="V172" s="114"/>
      <c r="W172" s="114"/>
      <c r="X172" s="114"/>
      <c r="Y172" s="114"/>
      <c r="Z172" s="107"/>
      <c r="AA172" s="107"/>
      <c r="AB172" s="107"/>
      <c r="AC172" s="107"/>
      <c r="AD172" s="107"/>
      <c r="AE172" s="107"/>
      <c r="AF172" s="107"/>
      <c r="AG172" s="107" t="s">
        <v>296</v>
      </c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</row>
    <row r="173" spans="1:60" ht="22.5" outlineLevel="1">
      <c r="A173" s="123">
        <v>76</v>
      </c>
      <c r="B173" s="124" t="s">
        <v>374</v>
      </c>
      <c r="C173" s="139" t="s">
        <v>375</v>
      </c>
      <c r="D173" s="125" t="s">
        <v>330</v>
      </c>
      <c r="E173" s="126">
        <v>90</v>
      </c>
      <c r="F173" s="127"/>
      <c r="G173" s="128">
        <f>ROUND(E173*F173,2)</f>
        <v>0</v>
      </c>
      <c r="H173" s="127"/>
      <c r="I173" s="128">
        <f>ROUND(E173*H173,2)</f>
        <v>0</v>
      </c>
      <c r="J173" s="127"/>
      <c r="K173" s="128">
        <f>ROUND(E173*J173,2)</f>
        <v>0</v>
      </c>
      <c r="L173" s="128">
        <v>21</v>
      </c>
      <c r="M173" s="128">
        <f>G173*(1+L173/100)</f>
        <v>0</v>
      </c>
      <c r="N173" s="126">
        <v>1.0000000000000001E-5</v>
      </c>
      <c r="O173" s="126">
        <f>ROUND(E173*N173,2)</f>
        <v>0</v>
      </c>
      <c r="P173" s="126">
        <v>0</v>
      </c>
      <c r="Q173" s="126">
        <f>ROUND(E173*P173,2)</f>
        <v>0</v>
      </c>
      <c r="R173" s="128" t="s">
        <v>350</v>
      </c>
      <c r="S173" s="128" t="s">
        <v>310</v>
      </c>
      <c r="T173" s="129" t="s">
        <v>331</v>
      </c>
      <c r="U173" s="114">
        <v>0.13</v>
      </c>
      <c r="V173" s="114">
        <f>ROUND(E173*U173,2)</f>
        <v>11.7</v>
      </c>
      <c r="W173" s="114"/>
      <c r="X173" s="114" t="s">
        <v>332</v>
      </c>
      <c r="Y173" s="114" t="s">
        <v>293</v>
      </c>
      <c r="Z173" s="107"/>
      <c r="AA173" s="107"/>
      <c r="AB173" s="107"/>
      <c r="AC173" s="107"/>
      <c r="AD173" s="107"/>
      <c r="AE173" s="107"/>
      <c r="AF173" s="107"/>
      <c r="AG173" s="107" t="s">
        <v>333</v>
      </c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</row>
    <row r="174" spans="1:60" outlineLevel="2">
      <c r="A174" s="110"/>
      <c r="B174" s="111"/>
      <c r="C174" s="198" t="s">
        <v>372</v>
      </c>
      <c r="D174" s="199"/>
      <c r="E174" s="199"/>
      <c r="F174" s="199"/>
      <c r="G174" s="199"/>
      <c r="H174" s="114"/>
      <c r="I174" s="114"/>
      <c r="J174" s="114"/>
      <c r="K174" s="114"/>
      <c r="L174" s="114"/>
      <c r="M174" s="114"/>
      <c r="N174" s="113"/>
      <c r="O174" s="113"/>
      <c r="P174" s="113"/>
      <c r="Q174" s="113"/>
      <c r="R174" s="114"/>
      <c r="S174" s="114"/>
      <c r="T174" s="114"/>
      <c r="U174" s="114"/>
      <c r="V174" s="114"/>
      <c r="W174" s="114"/>
      <c r="X174" s="114"/>
      <c r="Y174" s="114"/>
      <c r="Z174" s="107"/>
      <c r="AA174" s="107"/>
      <c r="AB174" s="107"/>
      <c r="AC174" s="107"/>
      <c r="AD174" s="107"/>
      <c r="AE174" s="107"/>
      <c r="AF174" s="107"/>
      <c r="AG174" s="107" t="s">
        <v>296</v>
      </c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</row>
    <row r="175" spans="1:60" outlineLevel="3">
      <c r="A175" s="110"/>
      <c r="B175" s="111"/>
      <c r="C175" s="200" t="s">
        <v>373</v>
      </c>
      <c r="D175" s="201"/>
      <c r="E175" s="201"/>
      <c r="F175" s="201"/>
      <c r="G175" s="201"/>
      <c r="H175" s="114"/>
      <c r="I175" s="114"/>
      <c r="J175" s="114"/>
      <c r="K175" s="114"/>
      <c r="L175" s="114"/>
      <c r="M175" s="114"/>
      <c r="N175" s="113"/>
      <c r="O175" s="113"/>
      <c r="P175" s="113"/>
      <c r="Q175" s="113"/>
      <c r="R175" s="114"/>
      <c r="S175" s="114"/>
      <c r="T175" s="114"/>
      <c r="U175" s="114"/>
      <c r="V175" s="114"/>
      <c r="W175" s="114"/>
      <c r="X175" s="114"/>
      <c r="Y175" s="114"/>
      <c r="Z175" s="107"/>
      <c r="AA175" s="107"/>
      <c r="AB175" s="107"/>
      <c r="AC175" s="107"/>
      <c r="AD175" s="107"/>
      <c r="AE175" s="107"/>
      <c r="AF175" s="107"/>
      <c r="AG175" s="107" t="s">
        <v>296</v>
      </c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</row>
    <row r="176" spans="1:60" ht="22.5" outlineLevel="1">
      <c r="A176" s="123">
        <v>77</v>
      </c>
      <c r="B176" s="124" t="s">
        <v>376</v>
      </c>
      <c r="C176" s="139" t="s">
        <v>377</v>
      </c>
      <c r="D176" s="125" t="s">
        <v>330</v>
      </c>
      <c r="E176" s="126">
        <v>56</v>
      </c>
      <c r="F176" s="127"/>
      <c r="G176" s="128">
        <f>ROUND(E176*F176,2)</f>
        <v>0</v>
      </c>
      <c r="H176" s="127"/>
      <c r="I176" s="128">
        <f>ROUND(E176*H176,2)</f>
        <v>0</v>
      </c>
      <c r="J176" s="127"/>
      <c r="K176" s="128">
        <f>ROUND(E176*J176,2)</f>
        <v>0</v>
      </c>
      <c r="L176" s="128">
        <v>21</v>
      </c>
      <c r="M176" s="128">
        <f>G176*(1+L176/100)</f>
        <v>0</v>
      </c>
      <c r="N176" s="126">
        <v>6.0000000000000002E-5</v>
      </c>
      <c r="O176" s="126">
        <f>ROUND(E176*N176,2)</f>
        <v>0</v>
      </c>
      <c r="P176" s="126">
        <v>0</v>
      </c>
      <c r="Q176" s="126">
        <f>ROUND(E176*P176,2)</f>
        <v>0</v>
      </c>
      <c r="R176" s="128" t="s">
        <v>350</v>
      </c>
      <c r="S176" s="128" t="s">
        <v>310</v>
      </c>
      <c r="T176" s="129" t="s">
        <v>331</v>
      </c>
      <c r="U176" s="114">
        <v>0.13</v>
      </c>
      <c r="V176" s="114">
        <f>ROUND(E176*U176,2)</f>
        <v>7.28</v>
      </c>
      <c r="W176" s="114"/>
      <c r="X176" s="114" t="s">
        <v>332</v>
      </c>
      <c r="Y176" s="114" t="s">
        <v>293</v>
      </c>
      <c r="Z176" s="107"/>
      <c r="AA176" s="107"/>
      <c r="AB176" s="107"/>
      <c r="AC176" s="107"/>
      <c r="AD176" s="107"/>
      <c r="AE176" s="107"/>
      <c r="AF176" s="107"/>
      <c r="AG176" s="107" t="s">
        <v>333</v>
      </c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</row>
    <row r="177" spans="1:60" outlineLevel="2">
      <c r="A177" s="110"/>
      <c r="B177" s="111"/>
      <c r="C177" s="198" t="s">
        <v>372</v>
      </c>
      <c r="D177" s="199"/>
      <c r="E177" s="199"/>
      <c r="F177" s="199"/>
      <c r="G177" s="199"/>
      <c r="H177" s="114"/>
      <c r="I177" s="114"/>
      <c r="J177" s="114"/>
      <c r="K177" s="114"/>
      <c r="L177" s="114"/>
      <c r="M177" s="114"/>
      <c r="N177" s="113"/>
      <c r="O177" s="113"/>
      <c r="P177" s="113"/>
      <c r="Q177" s="113"/>
      <c r="R177" s="114"/>
      <c r="S177" s="114"/>
      <c r="T177" s="114"/>
      <c r="U177" s="114"/>
      <c r="V177" s="114"/>
      <c r="W177" s="114"/>
      <c r="X177" s="114"/>
      <c r="Y177" s="114"/>
      <c r="Z177" s="107"/>
      <c r="AA177" s="107"/>
      <c r="AB177" s="107"/>
      <c r="AC177" s="107"/>
      <c r="AD177" s="107"/>
      <c r="AE177" s="107"/>
      <c r="AF177" s="107"/>
      <c r="AG177" s="107" t="s">
        <v>296</v>
      </c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</row>
    <row r="178" spans="1:60" outlineLevel="3">
      <c r="A178" s="110"/>
      <c r="B178" s="111"/>
      <c r="C178" s="200" t="s">
        <v>373</v>
      </c>
      <c r="D178" s="201"/>
      <c r="E178" s="201"/>
      <c r="F178" s="201"/>
      <c r="G178" s="201"/>
      <c r="H178" s="114"/>
      <c r="I178" s="114"/>
      <c r="J178" s="114"/>
      <c r="K178" s="114"/>
      <c r="L178" s="114"/>
      <c r="M178" s="114"/>
      <c r="N178" s="113"/>
      <c r="O178" s="113"/>
      <c r="P178" s="113"/>
      <c r="Q178" s="113"/>
      <c r="R178" s="114"/>
      <c r="S178" s="114"/>
      <c r="T178" s="114"/>
      <c r="U178" s="114"/>
      <c r="V178" s="114"/>
      <c r="W178" s="114"/>
      <c r="X178" s="114"/>
      <c r="Y178" s="114"/>
      <c r="Z178" s="107"/>
      <c r="AA178" s="107"/>
      <c r="AB178" s="107"/>
      <c r="AC178" s="107"/>
      <c r="AD178" s="107"/>
      <c r="AE178" s="107"/>
      <c r="AF178" s="107"/>
      <c r="AG178" s="107" t="s">
        <v>296</v>
      </c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</row>
    <row r="179" spans="1:60" ht="22.5" outlineLevel="1">
      <c r="A179" s="123">
        <v>78</v>
      </c>
      <c r="B179" s="124" t="s">
        <v>378</v>
      </c>
      <c r="C179" s="139" t="s">
        <v>379</v>
      </c>
      <c r="D179" s="125" t="s">
        <v>330</v>
      </c>
      <c r="E179" s="126">
        <v>35</v>
      </c>
      <c r="F179" s="127"/>
      <c r="G179" s="128">
        <f>ROUND(E179*F179,2)</f>
        <v>0</v>
      </c>
      <c r="H179" s="127"/>
      <c r="I179" s="128">
        <f>ROUND(E179*H179,2)</f>
        <v>0</v>
      </c>
      <c r="J179" s="127"/>
      <c r="K179" s="128">
        <f>ROUND(E179*J179,2)</f>
        <v>0</v>
      </c>
      <c r="L179" s="128">
        <v>21</v>
      </c>
      <c r="M179" s="128">
        <f>G179*(1+L179/100)</f>
        <v>0</v>
      </c>
      <c r="N179" s="126">
        <v>5.0000000000000002E-5</v>
      </c>
      <c r="O179" s="126">
        <f>ROUND(E179*N179,2)</f>
        <v>0</v>
      </c>
      <c r="P179" s="126">
        <v>0</v>
      </c>
      <c r="Q179" s="126">
        <f>ROUND(E179*P179,2)</f>
        <v>0</v>
      </c>
      <c r="R179" s="128" t="s">
        <v>350</v>
      </c>
      <c r="S179" s="128" t="s">
        <v>310</v>
      </c>
      <c r="T179" s="129" t="s">
        <v>331</v>
      </c>
      <c r="U179" s="114">
        <v>0.14000000000000001</v>
      </c>
      <c r="V179" s="114">
        <f>ROUND(E179*U179,2)</f>
        <v>4.9000000000000004</v>
      </c>
      <c r="W179" s="114"/>
      <c r="X179" s="114" t="s">
        <v>332</v>
      </c>
      <c r="Y179" s="114" t="s">
        <v>293</v>
      </c>
      <c r="Z179" s="107"/>
      <c r="AA179" s="107"/>
      <c r="AB179" s="107"/>
      <c r="AC179" s="107"/>
      <c r="AD179" s="107"/>
      <c r="AE179" s="107"/>
      <c r="AF179" s="107"/>
      <c r="AG179" s="107" t="s">
        <v>333</v>
      </c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</row>
    <row r="180" spans="1:60" outlineLevel="2">
      <c r="A180" s="110"/>
      <c r="B180" s="111"/>
      <c r="C180" s="198" t="s">
        <v>372</v>
      </c>
      <c r="D180" s="199"/>
      <c r="E180" s="199"/>
      <c r="F180" s="199"/>
      <c r="G180" s="199"/>
      <c r="H180" s="114"/>
      <c r="I180" s="114"/>
      <c r="J180" s="114"/>
      <c r="K180" s="114"/>
      <c r="L180" s="114"/>
      <c r="M180" s="114"/>
      <c r="N180" s="113"/>
      <c r="O180" s="113"/>
      <c r="P180" s="113"/>
      <c r="Q180" s="113"/>
      <c r="R180" s="114"/>
      <c r="S180" s="114"/>
      <c r="T180" s="114"/>
      <c r="U180" s="114"/>
      <c r="V180" s="114"/>
      <c r="W180" s="114"/>
      <c r="X180" s="114"/>
      <c r="Y180" s="114"/>
      <c r="Z180" s="107"/>
      <c r="AA180" s="107"/>
      <c r="AB180" s="107"/>
      <c r="AC180" s="107"/>
      <c r="AD180" s="107"/>
      <c r="AE180" s="107"/>
      <c r="AF180" s="107"/>
      <c r="AG180" s="107" t="s">
        <v>296</v>
      </c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</row>
    <row r="181" spans="1:60" outlineLevel="3">
      <c r="A181" s="110"/>
      <c r="B181" s="111"/>
      <c r="C181" s="200" t="s">
        <v>373</v>
      </c>
      <c r="D181" s="201"/>
      <c r="E181" s="201"/>
      <c r="F181" s="201"/>
      <c r="G181" s="201"/>
      <c r="H181" s="114"/>
      <c r="I181" s="114"/>
      <c r="J181" s="114"/>
      <c r="K181" s="114"/>
      <c r="L181" s="114"/>
      <c r="M181" s="114"/>
      <c r="N181" s="113"/>
      <c r="O181" s="113"/>
      <c r="P181" s="113"/>
      <c r="Q181" s="113"/>
      <c r="R181" s="114"/>
      <c r="S181" s="114"/>
      <c r="T181" s="114"/>
      <c r="U181" s="114"/>
      <c r="V181" s="114"/>
      <c r="W181" s="114"/>
      <c r="X181" s="114"/>
      <c r="Y181" s="114"/>
      <c r="Z181" s="107"/>
      <c r="AA181" s="107"/>
      <c r="AB181" s="107"/>
      <c r="AC181" s="107"/>
      <c r="AD181" s="107"/>
      <c r="AE181" s="107"/>
      <c r="AF181" s="107"/>
      <c r="AG181" s="107" t="s">
        <v>296</v>
      </c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</row>
    <row r="182" spans="1:60" ht="22.5" outlineLevel="1">
      <c r="A182" s="123">
        <v>79</v>
      </c>
      <c r="B182" s="124" t="s">
        <v>459</v>
      </c>
      <c r="C182" s="139" t="s">
        <v>460</v>
      </c>
      <c r="D182" s="125" t="s">
        <v>330</v>
      </c>
      <c r="E182" s="126">
        <v>13</v>
      </c>
      <c r="F182" s="127"/>
      <c r="G182" s="128">
        <f>ROUND(E182*F182,2)</f>
        <v>0</v>
      </c>
      <c r="H182" s="127"/>
      <c r="I182" s="128">
        <f>ROUND(E182*H182,2)</f>
        <v>0</v>
      </c>
      <c r="J182" s="127"/>
      <c r="K182" s="128">
        <f>ROUND(E182*J182,2)</f>
        <v>0</v>
      </c>
      <c r="L182" s="128">
        <v>21</v>
      </c>
      <c r="M182" s="128">
        <f>G182*(1+L182/100)</f>
        <v>0</v>
      </c>
      <c r="N182" s="126">
        <v>6.0000000000000002E-5</v>
      </c>
      <c r="O182" s="126">
        <f>ROUND(E182*N182,2)</f>
        <v>0</v>
      </c>
      <c r="P182" s="126">
        <v>0</v>
      </c>
      <c r="Q182" s="126">
        <f>ROUND(E182*P182,2)</f>
        <v>0</v>
      </c>
      <c r="R182" s="128" t="s">
        <v>350</v>
      </c>
      <c r="S182" s="128" t="s">
        <v>310</v>
      </c>
      <c r="T182" s="129" t="s">
        <v>331</v>
      </c>
      <c r="U182" s="114">
        <v>0.16</v>
      </c>
      <c r="V182" s="114">
        <f>ROUND(E182*U182,2)</f>
        <v>2.08</v>
      </c>
      <c r="W182" s="114"/>
      <c r="X182" s="114" t="s">
        <v>332</v>
      </c>
      <c r="Y182" s="114" t="s">
        <v>293</v>
      </c>
      <c r="Z182" s="107"/>
      <c r="AA182" s="107"/>
      <c r="AB182" s="107"/>
      <c r="AC182" s="107"/>
      <c r="AD182" s="107"/>
      <c r="AE182" s="107"/>
      <c r="AF182" s="107"/>
      <c r="AG182" s="107" t="s">
        <v>333</v>
      </c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</row>
    <row r="183" spans="1:60" outlineLevel="2">
      <c r="A183" s="110"/>
      <c r="B183" s="111"/>
      <c r="C183" s="198" t="s">
        <v>372</v>
      </c>
      <c r="D183" s="199"/>
      <c r="E183" s="199"/>
      <c r="F183" s="199"/>
      <c r="G183" s="199"/>
      <c r="H183" s="114"/>
      <c r="I183" s="114"/>
      <c r="J183" s="114"/>
      <c r="K183" s="114"/>
      <c r="L183" s="114"/>
      <c r="M183" s="114"/>
      <c r="N183" s="113"/>
      <c r="O183" s="113"/>
      <c r="P183" s="113"/>
      <c r="Q183" s="113"/>
      <c r="R183" s="114"/>
      <c r="S183" s="114"/>
      <c r="T183" s="114"/>
      <c r="U183" s="114"/>
      <c r="V183" s="114"/>
      <c r="W183" s="114"/>
      <c r="X183" s="114"/>
      <c r="Y183" s="114"/>
      <c r="Z183" s="107"/>
      <c r="AA183" s="107"/>
      <c r="AB183" s="107"/>
      <c r="AC183" s="107"/>
      <c r="AD183" s="107"/>
      <c r="AE183" s="107"/>
      <c r="AF183" s="107"/>
      <c r="AG183" s="107" t="s">
        <v>296</v>
      </c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</row>
    <row r="184" spans="1:60" outlineLevel="3">
      <c r="A184" s="110"/>
      <c r="B184" s="111"/>
      <c r="C184" s="200" t="s">
        <v>373</v>
      </c>
      <c r="D184" s="201"/>
      <c r="E184" s="201"/>
      <c r="F184" s="201"/>
      <c r="G184" s="201"/>
      <c r="H184" s="114"/>
      <c r="I184" s="114"/>
      <c r="J184" s="114"/>
      <c r="K184" s="114"/>
      <c r="L184" s="114"/>
      <c r="M184" s="114"/>
      <c r="N184" s="113"/>
      <c r="O184" s="113"/>
      <c r="P184" s="113"/>
      <c r="Q184" s="113"/>
      <c r="R184" s="114"/>
      <c r="S184" s="114"/>
      <c r="T184" s="114"/>
      <c r="U184" s="114"/>
      <c r="V184" s="114"/>
      <c r="W184" s="114"/>
      <c r="X184" s="114"/>
      <c r="Y184" s="114"/>
      <c r="Z184" s="107"/>
      <c r="AA184" s="107"/>
      <c r="AB184" s="107"/>
      <c r="AC184" s="107"/>
      <c r="AD184" s="107"/>
      <c r="AE184" s="107"/>
      <c r="AF184" s="107"/>
      <c r="AG184" s="107" t="s">
        <v>296</v>
      </c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</row>
    <row r="185" spans="1:60" ht="22.5" outlineLevel="1">
      <c r="A185" s="123">
        <v>80</v>
      </c>
      <c r="B185" s="124" t="s">
        <v>380</v>
      </c>
      <c r="C185" s="139" t="s">
        <v>381</v>
      </c>
      <c r="D185" s="125" t="s">
        <v>330</v>
      </c>
      <c r="E185" s="126">
        <v>2</v>
      </c>
      <c r="F185" s="127"/>
      <c r="G185" s="128">
        <f>ROUND(E185*F185,2)</f>
        <v>0</v>
      </c>
      <c r="H185" s="127"/>
      <c r="I185" s="128">
        <f>ROUND(E185*H185,2)</f>
        <v>0</v>
      </c>
      <c r="J185" s="127"/>
      <c r="K185" s="128">
        <f>ROUND(E185*J185,2)</f>
        <v>0</v>
      </c>
      <c r="L185" s="128">
        <v>21</v>
      </c>
      <c r="M185" s="128">
        <f>G185*(1+L185/100)</f>
        <v>0</v>
      </c>
      <c r="N185" s="126">
        <v>5.0000000000000002E-5</v>
      </c>
      <c r="O185" s="126">
        <f>ROUND(E185*N185,2)</f>
        <v>0</v>
      </c>
      <c r="P185" s="126">
        <v>0</v>
      </c>
      <c r="Q185" s="126">
        <f>ROUND(E185*P185,2)</f>
        <v>0</v>
      </c>
      <c r="R185" s="128" t="s">
        <v>350</v>
      </c>
      <c r="S185" s="128" t="s">
        <v>310</v>
      </c>
      <c r="T185" s="129" t="s">
        <v>331</v>
      </c>
      <c r="U185" s="114">
        <v>0.13</v>
      </c>
      <c r="V185" s="114">
        <f>ROUND(E185*U185,2)</f>
        <v>0.26</v>
      </c>
      <c r="W185" s="114"/>
      <c r="X185" s="114" t="s">
        <v>332</v>
      </c>
      <c r="Y185" s="114" t="s">
        <v>293</v>
      </c>
      <c r="Z185" s="107"/>
      <c r="AA185" s="107"/>
      <c r="AB185" s="107"/>
      <c r="AC185" s="107"/>
      <c r="AD185" s="107"/>
      <c r="AE185" s="107"/>
      <c r="AF185" s="107"/>
      <c r="AG185" s="107" t="s">
        <v>333</v>
      </c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</row>
    <row r="186" spans="1:60" outlineLevel="2">
      <c r="A186" s="110"/>
      <c r="B186" s="111"/>
      <c r="C186" s="198" t="s">
        <v>372</v>
      </c>
      <c r="D186" s="199"/>
      <c r="E186" s="199"/>
      <c r="F186" s="199"/>
      <c r="G186" s="199"/>
      <c r="H186" s="114"/>
      <c r="I186" s="114"/>
      <c r="J186" s="114"/>
      <c r="K186" s="114"/>
      <c r="L186" s="114"/>
      <c r="M186" s="114"/>
      <c r="N186" s="113"/>
      <c r="O186" s="113"/>
      <c r="P186" s="113"/>
      <c r="Q186" s="113"/>
      <c r="R186" s="114"/>
      <c r="S186" s="114"/>
      <c r="T186" s="114"/>
      <c r="U186" s="114"/>
      <c r="V186" s="114"/>
      <c r="W186" s="114"/>
      <c r="X186" s="114"/>
      <c r="Y186" s="114"/>
      <c r="Z186" s="107"/>
      <c r="AA186" s="107"/>
      <c r="AB186" s="107"/>
      <c r="AC186" s="107"/>
      <c r="AD186" s="107"/>
      <c r="AE186" s="107"/>
      <c r="AF186" s="107"/>
      <c r="AG186" s="107" t="s">
        <v>296</v>
      </c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</row>
    <row r="187" spans="1:60" outlineLevel="3">
      <c r="A187" s="110"/>
      <c r="B187" s="111"/>
      <c r="C187" s="200" t="s">
        <v>382</v>
      </c>
      <c r="D187" s="201"/>
      <c r="E187" s="201"/>
      <c r="F187" s="201"/>
      <c r="G187" s="201"/>
      <c r="H187" s="114"/>
      <c r="I187" s="114"/>
      <c r="J187" s="114"/>
      <c r="K187" s="114"/>
      <c r="L187" s="114"/>
      <c r="M187" s="114"/>
      <c r="N187" s="113"/>
      <c r="O187" s="113"/>
      <c r="P187" s="113"/>
      <c r="Q187" s="113"/>
      <c r="R187" s="114"/>
      <c r="S187" s="114"/>
      <c r="T187" s="114"/>
      <c r="U187" s="114"/>
      <c r="V187" s="114"/>
      <c r="W187" s="114"/>
      <c r="X187" s="114"/>
      <c r="Y187" s="114"/>
      <c r="Z187" s="107"/>
      <c r="AA187" s="107"/>
      <c r="AB187" s="107"/>
      <c r="AC187" s="107"/>
      <c r="AD187" s="107"/>
      <c r="AE187" s="107"/>
      <c r="AF187" s="107"/>
      <c r="AG187" s="107" t="s">
        <v>296</v>
      </c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</row>
    <row r="188" spans="1:60" ht="22.5" outlineLevel="1">
      <c r="A188" s="123">
        <v>81</v>
      </c>
      <c r="B188" s="124" t="s">
        <v>383</v>
      </c>
      <c r="C188" s="139" t="s">
        <v>384</v>
      </c>
      <c r="D188" s="125" t="s">
        <v>330</v>
      </c>
      <c r="E188" s="126">
        <v>9</v>
      </c>
      <c r="F188" s="127"/>
      <c r="G188" s="128">
        <f>ROUND(E188*F188,2)</f>
        <v>0</v>
      </c>
      <c r="H188" s="127"/>
      <c r="I188" s="128">
        <f>ROUND(E188*H188,2)</f>
        <v>0</v>
      </c>
      <c r="J188" s="127"/>
      <c r="K188" s="128">
        <f>ROUND(E188*J188,2)</f>
        <v>0</v>
      </c>
      <c r="L188" s="128">
        <v>21</v>
      </c>
      <c r="M188" s="128">
        <f>G188*(1+L188/100)</f>
        <v>0</v>
      </c>
      <c r="N188" s="126">
        <v>6.0000000000000002E-5</v>
      </c>
      <c r="O188" s="126">
        <f>ROUND(E188*N188,2)</f>
        <v>0</v>
      </c>
      <c r="P188" s="126">
        <v>0</v>
      </c>
      <c r="Q188" s="126">
        <f>ROUND(E188*P188,2)</f>
        <v>0</v>
      </c>
      <c r="R188" s="128" t="s">
        <v>350</v>
      </c>
      <c r="S188" s="128" t="s">
        <v>310</v>
      </c>
      <c r="T188" s="129" t="s">
        <v>331</v>
      </c>
      <c r="U188" s="114">
        <v>0.14000000000000001</v>
      </c>
      <c r="V188" s="114">
        <f>ROUND(E188*U188,2)</f>
        <v>1.26</v>
      </c>
      <c r="W188" s="114"/>
      <c r="X188" s="114" t="s">
        <v>332</v>
      </c>
      <c r="Y188" s="114" t="s">
        <v>293</v>
      </c>
      <c r="Z188" s="107"/>
      <c r="AA188" s="107"/>
      <c r="AB188" s="107"/>
      <c r="AC188" s="107"/>
      <c r="AD188" s="107"/>
      <c r="AE188" s="107"/>
      <c r="AF188" s="107"/>
      <c r="AG188" s="107" t="s">
        <v>333</v>
      </c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</row>
    <row r="189" spans="1:60" outlineLevel="2">
      <c r="A189" s="110"/>
      <c r="B189" s="111"/>
      <c r="C189" s="198" t="s">
        <v>372</v>
      </c>
      <c r="D189" s="199"/>
      <c r="E189" s="199"/>
      <c r="F189" s="199"/>
      <c r="G189" s="199"/>
      <c r="H189" s="114"/>
      <c r="I189" s="114"/>
      <c r="J189" s="114"/>
      <c r="K189" s="114"/>
      <c r="L189" s="114"/>
      <c r="M189" s="114"/>
      <c r="N189" s="113"/>
      <c r="O189" s="113"/>
      <c r="P189" s="113"/>
      <c r="Q189" s="113"/>
      <c r="R189" s="114"/>
      <c r="S189" s="114"/>
      <c r="T189" s="114"/>
      <c r="U189" s="114"/>
      <c r="V189" s="114"/>
      <c r="W189" s="114"/>
      <c r="X189" s="114"/>
      <c r="Y189" s="114"/>
      <c r="Z189" s="107"/>
      <c r="AA189" s="107"/>
      <c r="AB189" s="107"/>
      <c r="AC189" s="107"/>
      <c r="AD189" s="107"/>
      <c r="AE189" s="107"/>
      <c r="AF189" s="107"/>
      <c r="AG189" s="107" t="s">
        <v>296</v>
      </c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</row>
    <row r="190" spans="1:60" outlineLevel="3">
      <c r="A190" s="110"/>
      <c r="B190" s="111"/>
      <c r="C190" s="200" t="s">
        <v>382</v>
      </c>
      <c r="D190" s="201"/>
      <c r="E190" s="201"/>
      <c r="F190" s="201"/>
      <c r="G190" s="201"/>
      <c r="H190" s="114"/>
      <c r="I190" s="114"/>
      <c r="J190" s="114"/>
      <c r="K190" s="114"/>
      <c r="L190" s="114"/>
      <c r="M190" s="114"/>
      <c r="N190" s="113"/>
      <c r="O190" s="113"/>
      <c r="P190" s="113"/>
      <c r="Q190" s="113"/>
      <c r="R190" s="114"/>
      <c r="S190" s="114"/>
      <c r="T190" s="114"/>
      <c r="U190" s="114"/>
      <c r="V190" s="114"/>
      <c r="W190" s="114"/>
      <c r="X190" s="114"/>
      <c r="Y190" s="114"/>
      <c r="Z190" s="107"/>
      <c r="AA190" s="107"/>
      <c r="AB190" s="107"/>
      <c r="AC190" s="107"/>
      <c r="AD190" s="107"/>
      <c r="AE190" s="107"/>
      <c r="AF190" s="107"/>
      <c r="AG190" s="107" t="s">
        <v>296</v>
      </c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</row>
    <row r="191" spans="1:60" ht="22.5" outlineLevel="1">
      <c r="A191" s="123">
        <v>82</v>
      </c>
      <c r="B191" s="124" t="s">
        <v>385</v>
      </c>
      <c r="C191" s="139" t="s">
        <v>386</v>
      </c>
      <c r="D191" s="125" t="s">
        <v>330</v>
      </c>
      <c r="E191" s="126">
        <v>94</v>
      </c>
      <c r="F191" s="127"/>
      <c r="G191" s="128">
        <f>ROUND(E191*F191,2)</f>
        <v>0</v>
      </c>
      <c r="H191" s="127"/>
      <c r="I191" s="128">
        <f>ROUND(E191*H191,2)</f>
        <v>0</v>
      </c>
      <c r="J191" s="127"/>
      <c r="K191" s="128">
        <f>ROUND(E191*J191,2)</f>
        <v>0</v>
      </c>
      <c r="L191" s="128">
        <v>21</v>
      </c>
      <c r="M191" s="128">
        <f>G191*(1+L191/100)</f>
        <v>0</v>
      </c>
      <c r="N191" s="126">
        <v>3.0000000000000001E-5</v>
      </c>
      <c r="O191" s="126">
        <f>ROUND(E191*N191,2)</f>
        <v>0</v>
      </c>
      <c r="P191" s="126">
        <v>0</v>
      </c>
      <c r="Q191" s="126">
        <f>ROUND(E191*P191,2)</f>
        <v>0</v>
      </c>
      <c r="R191" s="128" t="s">
        <v>350</v>
      </c>
      <c r="S191" s="128" t="s">
        <v>310</v>
      </c>
      <c r="T191" s="129" t="s">
        <v>331</v>
      </c>
      <c r="U191" s="114">
        <v>0.14000000000000001</v>
      </c>
      <c r="V191" s="114">
        <f>ROUND(E191*U191,2)</f>
        <v>13.16</v>
      </c>
      <c r="W191" s="114"/>
      <c r="X191" s="114" t="s">
        <v>332</v>
      </c>
      <c r="Y191" s="114" t="s">
        <v>293</v>
      </c>
      <c r="Z191" s="107"/>
      <c r="AA191" s="107"/>
      <c r="AB191" s="107"/>
      <c r="AC191" s="107"/>
      <c r="AD191" s="107"/>
      <c r="AE191" s="107"/>
      <c r="AF191" s="107"/>
      <c r="AG191" s="107" t="s">
        <v>333</v>
      </c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</row>
    <row r="192" spans="1:60" outlineLevel="2">
      <c r="A192" s="110"/>
      <c r="B192" s="111"/>
      <c r="C192" s="198" t="s">
        <v>372</v>
      </c>
      <c r="D192" s="199"/>
      <c r="E192" s="199"/>
      <c r="F192" s="199"/>
      <c r="G192" s="199"/>
      <c r="H192" s="114"/>
      <c r="I192" s="114"/>
      <c r="J192" s="114"/>
      <c r="K192" s="114"/>
      <c r="L192" s="114"/>
      <c r="M192" s="114"/>
      <c r="N192" s="113"/>
      <c r="O192" s="113"/>
      <c r="P192" s="113"/>
      <c r="Q192" s="113"/>
      <c r="R192" s="114"/>
      <c r="S192" s="114"/>
      <c r="T192" s="114"/>
      <c r="U192" s="114"/>
      <c r="V192" s="114"/>
      <c r="W192" s="114"/>
      <c r="X192" s="114"/>
      <c r="Y192" s="114"/>
      <c r="Z192" s="107"/>
      <c r="AA192" s="107"/>
      <c r="AB192" s="107"/>
      <c r="AC192" s="107"/>
      <c r="AD192" s="107"/>
      <c r="AE192" s="107"/>
      <c r="AF192" s="107"/>
      <c r="AG192" s="107" t="s">
        <v>296</v>
      </c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</row>
    <row r="193" spans="1:60" outlineLevel="3">
      <c r="A193" s="110"/>
      <c r="B193" s="111"/>
      <c r="C193" s="200" t="s">
        <v>387</v>
      </c>
      <c r="D193" s="201"/>
      <c r="E193" s="201"/>
      <c r="F193" s="201"/>
      <c r="G193" s="201"/>
      <c r="H193" s="114"/>
      <c r="I193" s="114"/>
      <c r="J193" s="114"/>
      <c r="K193" s="114"/>
      <c r="L193" s="114"/>
      <c r="M193" s="114"/>
      <c r="N193" s="113"/>
      <c r="O193" s="113"/>
      <c r="P193" s="113"/>
      <c r="Q193" s="113"/>
      <c r="R193" s="114"/>
      <c r="S193" s="114"/>
      <c r="T193" s="114"/>
      <c r="U193" s="114"/>
      <c r="V193" s="114"/>
      <c r="W193" s="114"/>
      <c r="X193" s="114"/>
      <c r="Y193" s="114"/>
      <c r="Z193" s="107"/>
      <c r="AA193" s="107"/>
      <c r="AB193" s="107"/>
      <c r="AC193" s="107"/>
      <c r="AD193" s="107"/>
      <c r="AE193" s="107"/>
      <c r="AF193" s="107"/>
      <c r="AG193" s="107" t="s">
        <v>296</v>
      </c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</row>
    <row r="194" spans="1:60" ht="22.5" outlineLevel="1">
      <c r="A194" s="123">
        <v>83</v>
      </c>
      <c r="B194" s="124" t="s">
        <v>388</v>
      </c>
      <c r="C194" s="139" t="s">
        <v>389</v>
      </c>
      <c r="D194" s="125" t="s">
        <v>330</v>
      </c>
      <c r="E194" s="126">
        <v>59</v>
      </c>
      <c r="F194" s="127"/>
      <c r="G194" s="128">
        <f>ROUND(E194*F194,2)</f>
        <v>0</v>
      </c>
      <c r="H194" s="127"/>
      <c r="I194" s="128">
        <f>ROUND(E194*H194,2)</f>
        <v>0</v>
      </c>
      <c r="J194" s="127"/>
      <c r="K194" s="128">
        <f>ROUND(E194*J194,2)</f>
        <v>0</v>
      </c>
      <c r="L194" s="128">
        <v>21</v>
      </c>
      <c r="M194" s="128">
        <f>G194*(1+L194/100)</f>
        <v>0</v>
      </c>
      <c r="N194" s="126">
        <v>3.0000000000000001E-5</v>
      </c>
      <c r="O194" s="126">
        <f>ROUND(E194*N194,2)</f>
        <v>0</v>
      </c>
      <c r="P194" s="126">
        <v>0</v>
      </c>
      <c r="Q194" s="126">
        <f>ROUND(E194*P194,2)</f>
        <v>0</v>
      </c>
      <c r="R194" s="128" t="s">
        <v>350</v>
      </c>
      <c r="S194" s="128" t="s">
        <v>310</v>
      </c>
      <c r="T194" s="129" t="s">
        <v>331</v>
      </c>
      <c r="U194" s="114">
        <v>0.13</v>
      </c>
      <c r="V194" s="114">
        <f>ROUND(E194*U194,2)</f>
        <v>7.67</v>
      </c>
      <c r="W194" s="114"/>
      <c r="X194" s="114" t="s">
        <v>332</v>
      </c>
      <c r="Y194" s="114" t="s">
        <v>293</v>
      </c>
      <c r="Z194" s="107"/>
      <c r="AA194" s="107"/>
      <c r="AB194" s="107"/>
      <c r="AC194" s="107"/>
      <c r="AD194" s="107"/>
      <c r="AE194" s="107"/>
      <c r="AF194" s="107"/>
      <c r="AG194" s="107" t="s">
        <v>333</v>
      </c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</row>
    <row r="195" spans="1:60" outlineLevel="2">
      <c r="A195" s="110"/>
      <c r="B195" s="111"/>
      <c r="C195" s="198" t="s">
        <v>372</v>
      </c>
      <c r="D195" s="199"/>
      <c r="E195" s="199"/>
      <c r="F195" s="199"/>
      <c r="G195" s="199"/>
      <c r="H195" s="114"/>
      <c r="I195" s="114"/>
      <c r="J195" s="114"/>
      <c r="K195" s="114"/>
      <c r="L195" s="114"/>
      <c r="M195" s="114"/>
      <c r="N195" s="113"/>
      <c r="O195" s="113"/>
      <c r="P195" s="113"/>
      <c r="Q195" s="113"/>
      <c r="R195" s="114"/>
      <c r="S195" s="114"/>
      <c r="T195" s="114"/>
      <c r="U195" s="114"/>
      <c r="V195" s="114"/>
      <c r="W195" s="114"/>
      <c r="X195" s="114"/>
      <c r="Y195" s="114"/>
      <c r="Z195" s="107"/>
      <c r="AA195" s="107"/>
      <c r="AB195" s="107"/>
      <c r="AC195" s="107"/>
      <c r="AD195" s="107"/>
      <c r="AE195" s="107"/>
      <c r="AF195" s="107"/>
      <c r="AG195" s="107" t="s">
        <v>296</v>
      </c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</row>
    <row r="196" spans="1:60" outlineLevel="3">
      <c r="A196" s="110"/>
      <c r="B196" s="111"/>
      <c r="C196" s="200" t="s">
        <v>387</v>
      </c>
      <c r="D196" s="201"/>
      <c r="E196" s="201"/>
      <c r="F196" s="201"/>
      <c r="G196" s="201"/>
      <c r="H196" s="114"/>
      <c r="I196" s="114"/>
      <c r="J196" s="114"/>
      <c r="K196" s="114"/>
      <c r="L196" s="114"/>
      <c r="M196" s="114"/>
      <c r="N196" s="113"/>
      <c r="O196" s="113"/>
      <c r="P196" s="113"/>
      <c r="Q196" s="113"/>
      <c r="R196" s="114"/>
      <c r="S196" s="114"/>
      <c r="T196" s="114"/>
      <c r="U196" s="114"/>
      <c r="V196" s="114"/>
      <c r="W196" s="114"/>
      <c r="X196" s="114"/>
      <c r="Y196" s="114"/>
      <c r="Z196" s="107"/>
      <c r="AA196" s="107"/>
      <c r="AB196" s="107"/>
      <c r="AC196" s="107"/>
      <c r="AD196" s="107"/>
      <c r="AE196" s="107"/>
      <c r="AF196" s="107"/>
      <c r="AG196" s="107" t="s">
        <v>296</v>
      </c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</row>
    <row r="197" spans="1:60" ht="22.5" outlineLevel="1">
      <c r="A197" s="123">
        <v>84</v>
      </c>
      <c r="B197" s="124" t="s">
        <v>390</v>
      </c>
      <c r="C197" s="139" t="s">
        <v>391</v>
      </c>
      <c r="D197" s="125" t="s">
        <v>330</v>
      </c>
      <c r="E197" s="126">
        <v>54</v>
      </c>
      <c r="F197" s="127"/>
      <c r="G197" s="128">
        <f>ROUND(E197*F197,2)</f>
        <v>0</v>
      </c>
      <c r="H197" s="127"/>
      <c r="I197" s="128">
        <f>ROUND(E197*H197,2)</f>
        <v>0</v>
      </c>
      <c r="J197" s="127"/>
      <c r="K197" s="128">
        <f>ROUND(E197*J197,2)</f>
        <v>0</v>
      </c>
      <c r="L197" s="128">
        <v>21</v>
      </c>
      <c r="M197" s="128">
        <f>G197*(1+L197/100)</f>
        <v>0</v>
      </c>
      <c r="N197" s="126">
        <v>6.0000000000000002E-5</v>
      </c>
      <c r="O197" s="126">
        <f>ROUND(E197*N197,2)</f>
        <v>0</v>
      </c>
      <c r="P197" s="126">
        <v>0</v>
      </c>
      <c r="Q197" s="126">
        <f>ROUND(E197*P197,2)</f>
        <v>0</v>
      </c>
      <c r="R197" s="128" t="s">
        <v>350</v>
      </c>
      <c r="S197" s="128" t="s">
        <v>310</v>
      </c>
      <c r="T197" s="129" t="s">
        <v>331</v>
      </c>
      <c r="U197" s="114">
        <v>0.13</v>
      </c>
      <c r="V197" s="114">
        <f>ROUND(E197*U197,2)</f>
        <v>7.02</v>
      </c>
      <c r="W197" s="114"/>
      <c r="X197" s="114" t="s">
        <v>332</v>
      </c>
      <c r="Y197" s="114" t="s">
        <v>293</v>
      </c>
      <c r="Z197" s="107"/>
      <c r="AA197" s="107"/>
      <c r="AB197" s="107"/>
      <c r="AC197" s="107"/>
      <c r="AD197" s="107"/>
      <c r="AE197" s="107"/>
      <c r="AF197" s="107"/>
      <c r="AG197" s="107" t="s">
        <v>333</v>
      </c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</row>
    <row r="198" spans="1:60" outlineLevel="2">
      <c r="A198" s="110"/>
      <c r="B198" s="111"/>
      <c r="C198" s="198" t="s">
        <v>372</v>
      </c>
      <c r="D198" s="199"/>
      <c r="E198" s="199"/>
      <c r="F198" s="199"/>
      <c r="G198" s="199"/>
      <c r="H198" s="114"/>
      <c r="I198" s="114"/>
      <c r="J198" s="114"/>
      <c r="K198" s="114"/>
      <c r="L198" s="114"/>
      <c r="M198" s="114"/>
      <c r="N198" s="113"/>
      <c r="O198" s="113"/>
      <c r="P198" s="113"/>
      <c r="Q198" s="113"/>
      <c r="R198" s="114"/>
      <c r="S198" s="114"/>
      <c r="T198" s="114"/>
      <c r="U198" s="114"/>
      <c r="V198" s="114"/>
      <c r="W198" s="114"/>
      <c r="X198" s="114"/>
      <c r="Y198" s="114"/>
      <c r="Z198" s="107"/>
      <c r="AA198" s="107"/>
      <c r="AB198" s="107"/>
      <c r="AC198" s="107"/>
      <c r="AD198" s="107"/>
      <c r="AE198" s="107"/>
      <c r="AF198" s="107"/>
      <c r="AG198" s="107" t="s">
        <v>296</v>
      </c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</row>
    <row r="199" spans="1:60" outlineLevel="3">
      <c r="A199" s="110"/>
      <c r="B199" s="111"/>
      <c r="C199" s="200" t="s">
        <v>387</v>
      </c>
      <c r="D199" s="201"/>
      <c r="E199" s="201"/>
      <c r="F199" s="201"/>
      <c r="G199" s="201"/>
      <c r="H199" s="114"/>
      <c r="I199" s="114"/>
      <c r="J199" s="114"/>
      <c r="K199" s="114"/>
      <c r="L199" s="114"/>
      <c r="M199" s="114"/>
      <c r="N199" s="113"/>
      <c r="O199" s="113"/>
      <c r="P199" s="113"/>
      <c r="Q199" s="113"/>
      <c r="R199" s="114"/>
      <c r="S199" s="114"/>
      <c r="T199" s="114"/>
      <c r="U199" s="114"/>
      <c r="V199" s="114"/>
      <c r="W199" s="114"/>
      <c r="X199" s="114"/>
      <c r="Y199" s="114"/>
      <c r="Z199" s="107"/>
      <c r="AA199" s="107"/>
      <c r="AB199" s="107"/>
      <c r="AC199" s="107"/>
      <c r="AD199" s="107"/>
      <c r="AE199" s="107"/>
      <c r="AF199" s="107"/>
      <c r="AG199" s="107" t="s">
        <v>296</v>
      </c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</row>
    <row r="200" spans="1:60" ht="22.5" outlineLevel="1">
      <c r="A200" s="123">
        <v>85</v>
      </c>
      <c r="B200" s="124" t="s">
        <v>392</v>
      </c>
      <c r="C200" s="139" t="s">
        <v>393</v>
      </c>
      <c r="D200" s="125" t="s">
        <v>330</v>
      </c>
      <c r="E200" s="126">
        <v>29</v>
      </c>
      <c r="F200" s="127"/>
      <c r="G200" s="128">
        <f>ROUND(E200*F200,2)</f>
        <v>0</v>
      </c>
      <c r="H200" s="127"/>
      <c r="I200" s="128">
        <f>ROUND(E200*H200,2)</f>
        <v>0</v>
      </c>
      <c r="J200" s="127"/>
      <c r="K200" s="128">
        <f>ROUND(E200*J200,2)</f>
        <v>0</v>
      </c>
      <c r="L200" s="128">
        <v>21</v>
      </c>
      <c r="M200" s="128">
        <f>G200*(1+L200/100)</f>
        <v>0</v>
      </c>
      <c r="N200" s="126">
        <v>6.0000000000000002E-5</v>
      </c>
      <c r="O200" s="126">
        <f>ROUND(E200*N200,2)</f>
        <v>0</v>
      </c>
      <c r="P200" s="126">
        <v>0</v>
      </c>
      <c r="Q200" s="126">
        <f>ROUND(E200*P200,2)</f>
        <v>0</v>
      </c>
      <c r="R200" s="128" t="s">
        <v>350</v>
      </c>
      <c r="S200" s="128" t="s">
        <v>310</v>
      </c>
      <c r="T200" s="129" t="s">
        <v>331</v>
      </c>
      <c r="U200" s="114">
        <v>0.14000000000000001</v>
      </c>
      <c r="V200" s="114">
        <f>ROUND(E200*U200,2)</f>
        <v>4.0599999999999996</v>
      </c>
      <c r="W200" s="114"/>
      <c r="X200" s="114" t="s">
        <v>332</v>
      </c>
      <c r="Y200" s="114" t="s">
        <v>293</v>
      </c>
      <c r="Z200" s="107"/>
      <c r="AA200" s="107"/>
      <c r="AB200" s="107"/>
      <c r="AC200" s="107"/>
      <c r="AD200" s="107"/>
      <c r="AE200" s="107"/>
      <c r="AF200" s="107"/>
      <c r="AG200" s="107" t="s">
        <v>333</v>
      </c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</row>
    <row r="201" spans="1:60" outlineLevel="2">
      <c r="A201" s="110"/>
      <c r="B201" s="111"/>
      <c r="C201" s="198" t="s">
        <v>372</v>
      </c>
      <c r="D201" s="199"/>
      <c r="E201" s="199"/>
      <c r="F201" s="199"/>
      <c r="G201" s="199"/>
      <c r="H201" s="114"/>
      <c r="I201" s="114"/>
      <c r="J201" s="114"/>
      <c r="K201" s="114"/>
      <c r="L201" s="114"/>
      <c r="M201" s="114"/>
      <c r="N201" s="113"/>
      <c r="O201" s="113"/>
      <c r="P201" s="113"/>
      <c r="Q201" s="113"/>
      <c r="R201" s="114"/>
      <c r="S201" s="114"/>
      <c r="T201" s="114"/>
      <c r="U201" s="114"/>
      <c r="V201" s="114"/>
      <c r="W201" s="114"/>
      <c r="X201" s="114"/>
      <c r="Y201" s="114"/>
      <c r="Z201" s="107"/>
      <c r="AA201" s="107"/>
      <c r="AB201" s="107"/>
      <c r="AC201" s="107"/>
      <c r="AD201" s="107"/>
      <c r="AE201" s="107"/>
      <c r="AF201" s="107"/>
      <c r="AG201" s="107" t="s">
        <v>296</v>
      </c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</row>
    <row r="202" spans="1:60" outlineLevel="3">
      <c r="A202" s="110"/>
      <c r="B202" s="111"/>
      <c r="C202" s="200" t="s">
        <v>387</v>
      </c>
      <c r="D202" s="201"/>
      <c r="E202" s="201"/>
      <c r="F202" s="201"/>
      <c r="G202" s="201"/>
      <c r="H202" s="114"/>
      <c r="I202" s="114"/>
      <c r="J202" s="114"/>
      <c r="K202" s="114"/>
      <c r="L202" s="114"/>
      <c r="M202" s="114"/>
      <c r="N202" s="113"/>
      <c r="O202" s="113"/>
      <c r="P202" s="113"/>
      <c r="Q202" s="113"/>
      <c r="R202" s="114"/>
      <c r="S202" s="114"/>
      <c r="T202" s="114"/>
      <c r="U202" s="114"/>
      <c r="V202" s="114"/>
      <c r="W202" s="114"/>
      <c r="X202" s="114"/>
      <c r="Y202" s="114"/>
      <c r="Z202" s="107"/>
      <c r="AA202" s="107"/>
      <c r="AB202" s="107"/>
      <c r="AC202" s="107"/>
      <c r="AD202" s="107"/>
      <c r="AE202" s="107"/>
      <c r="AF202" s="107"/>
      <c r="AG202" s="107" t="s">
        <v>296</v>
      </c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</row>
    <row r="203" spans="1:60" ht="22.5" outlineLevel="1">
      <c r="A203" s="123">
        <v>86</v>
      </c>
      <c r="B203" s="124" t="s">
        <v>461</v>
      </c>
      <c r="C203" s="139" t="s">
        <v>462</v>
      </c>
      <c r="D203" s="125" t="s">
        <v>330</v>
      </c>
      <c r="E203" s="126">
        <v>2</v>
      </c>
      <c r="F203" s="127"/>
      <c r="G203" s="128">
        <f>ROUND(E203*F203,2)</f>
        <v>0</v>
      </c>
      <c r="H203" s="127"/>
      <c r="I203" s="128">
        <f>ROUND(E203*H203,2)</f>
        <v>0</v>
      </c>
      <c r="J203" s="127"/>
      <c r="K203" s="128">
        <f>ROUND(E203*J203,2)</f>
        <v>0</v>
      </c>
      <c r="L203" s="128">
        <v>21</v>
      </c>
      <c r="M203" s="128">
        <f>G203*(1+L203/100)</f>
        <v>0</v>
      </c>
      <c r="N203" s="126">
        <v>1.1E-4</v>
      </c>
      <c r="O203" s="126">
        <f>ROUND(E203*N203,2)</f>
        <v>0</v>
      </c>
      <c r="P203" s="126">
        <v>0</v>
      </c>
      <c r="Q203" s="126">
        <f>ROUND(E203*P203,2)</f>
        <v>0</v>
      </c>
      <c r="R203" s="128" t="s">
        <v>350</v>
      </c>
      <c r="S203" s="128" t="s">
        <v>310</v>
      </c>
      <c r="T203" s="129" t="s">
        <v>331</v>
      </c>
      <c r="U203" s="114">
        <v>0.16</v>
      </c>
      <c r="V203" s="114">
        <f>ROUND(E203*U203,2)</f>
        <v>0.32</v>
      </c>
      <c r="W203" s="114"/>
      <c r="X203" s="114" t="s">
        <v>332</v>
      </c>
      <c r="Y203" s="114" t="s">
        <v>293</v>
      </c>
      <c r="Z203" s="107"/>
      <c r="AA203" s="107"/>
      <c r="AB203" s="107"/>
      <c r="AC203" s="107"/>
      <c r="AD203" s="107"/>
      <c r="AE203" s="107"/>
      <c r="AF203" s="107"/>
      <c r="AG203" s="107" t="s">
        <v>333</v>
      </c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</row>
    <row r="204" spans="1:60" outlineLevel="2">
      <c r="A204" s="110"/>
      <c r="B204" s="111"/>
      <c r="C204" s="198" t="s">
        <v>372</v>
      </c>
      <c r="D204" s="199"/>
      <c r="E204" s="199"/>
      <c r="F204" s="199"/>
      <c r="G204" s="199"/>
      <c r="H204" s="114"/>
      <c r="I204" s="114"/>
      <c r="J204" s="114"/>
      <c r="K204" s="114"/>
      <c r="L204" s="114"/>
      <c r="M204" s="114"/>
      <c r="N204" s="113"/>
      <c r="O204" s="113"/>
      <c r="P204" s="113"/>
      <c r="Q204" s="113"/>
      <c r="R204" s="114"/>
      <c r="S204" s="114"/>
      <c r="T204" s="114"/>
      <c r="U204" s="114"/>
      <c r="V204" s="114"/>
      <c r="W204" s="114"/>
      <c r="X204" s="114"/>
      <c r="Y204" s="114"/>
      <c r="Z204" s="107"/>
      <c r="AA204" s="107"/>
      <c r="AB204" s="107"/>
      <c r="AC204" s="107"/>
      <c r="AD204" s="107"/>
      <c r="AE204" s="107"/>
      <c r="AF204" s="107"/>
      <c r="AG204" s="107" t="s">
        <v>296</v>
      </c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</row>
    <row r="205" spans="1:60" outlineLevel="3">
      <c r="A205" s="110"/>
      <c r="B205" s="111"/>
      <c r="C205" s="200" t="s">
        <v>387</v>
      </c>
      <c r="D205" s="201"/>
      <c r="E205" s="201"/>
      <c r="F205" s="201"/>
      <c r="G205" s="201"/>
      <c r="H205" s="114"/>
      <c r="I205" s="114"/>
      <c r="J205" s="114"/>
      <c r="K205" s="114"/>
      <c r="L205" s="114"/>
      <c r="M205" s="114"/>
      <c r="N205" s="113"/>
      <c r="O205" s="113"/>
      <c r="P205" s="113"/>
      <c r="Q205" s="113"/>
      <c r="R205" s="114"/>
      <c r="S205" s="114"/>
      <c r="T205" s="114"/>
      <c r="U205" s="114"/>
      <c r="V205" s="114"/>
      <c r="W205" s="114"/>
      <c r="X205" s="114"/>
      <c r="Y205" s="114"/>
      <c r="Z205" s="107"/>
      <c r="AA205" s="107"/>
      <c r="AB205" s="107"/>
      <c r="AC205" s="107"/>
      <c r="AD205" s="107"/>
      <c r="AE205" s="107"/>
      <c r="AF205" s="107"/>
      <c r="AG205" s="107" t="s">
        <v>296</v>
      </c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</row>
    <row r="206" spans="1:60" ht="22.5" outlineLevel="1">
      <c r="A206" s="123">
        <v>87</v>
      </c>
      <c r="B206" s="124" t="s">
        <v>394</v>
      </c>
      <c r="C206" s="139" t="s">
        <v>395</v>
      </c>
      <c r="D206" s="125" t="s">
        <v>330</v>
      </c>
      <c r="E206" s="126">
        <v>12</v>
      </c>
      <c r="F206" s="127"/>
      <c r="G206" s="128">
        <f>ROUND(E206*F206,2)</f>
        <v>0</v>
      </c>
      <c r="H206" s="127"/>
      <c r="I206" s="128">
        <f>ROUND(E206*H206,2)</f>
        <v>0</v>
      </c>
      <c r="J206" s="127"/>
      <c r="K206" s="128">
        <f>ROUND(E206*J206,2)</f>
        <v>0</v>
      </c>
      <c r="L206" s="128">
        <v>21</v>
      </c>
      <c r="M206" s="128">
        <f>G206*(1+L206/100)</f>
        <v>0</v>
      </c>
      <c r="N206" s="126">
        <v>2.0000000000000002E-5</v>
      </c>
      <c r="O206" s="126">
        <f>ROUND(E206*N206,2)</f>
        <v>0</v>
      </c>
      <c r="P206" s="126">
        <v>0</v>
      </c>
      <c r="Q206" s="126">
        <f>ROUND(E206*P206,2)</f>
        <v>0</v>
      </c>
      <c r="R206" s="128" t="s">
        <v>350</v>
      </c>
      <c r="S206" s="128" t="s">
        <v>310</v>
      </c>
      <c r="T206" s="129" t="s">
        <v>331</v>
      </c>
      <c r="U206" s="114">
        <v>0.14000000000000001</v>
      </c>
      <c r="V206" s="114">
        <f>ROUND(E206*U206,2)</f>
        <v>1.68</v>
      </c>
      <c r="W206" s="114"/>
      <c r="X206" s="114" t="s">
        <v>332</v>
      </c>
      <c r="Y206" s="114" t="s">
        <v>293</v>
      </c>
      <c r="Z206" s="107"/>
      <c r="AA206" s="107"/>
      <c r="AB206" s="107"/>
      <c r="AC206" s="107"/>
      <c r="AD206" s="107"/>
      <c r="AE206" s="107"/>
      <c r="AF206" s="107"/>
      <c r="AG206" s="107" t="s">
        <v>333</v>
      </c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</row>
    <row r="207" spans="1:60" outlineLevel="2">
      <c r="A207" s="110"/>
      <c r="B207" s="111"/>
      <c r="C207" s="198" t="s">
        <v>372</v>
      </c>
      <c r="D207" s="199"/>
      <c r="E207" s="199"/>
      <c r="F207" s="199"/>
      <c r="G207" s="199"/>
      <c r="H207" s="114"/>
      <c r="I207" s="114"/>
      <c r="J207" s="114"/>
      <c r="K207" s="114"/>
      <c r="L207" s="114"/>
      <c r="M207" s="114"/>
      <c r="N207" s="113"/>
      <c r="O207" s="113"/>
      <c r="P207" s="113"/>
      <c r="Q207" s="113"/>
      <c r="R207" s="114"/>
      <c r="S207" s="114"/>
      <c r="T207" s="114"/>
      <c r="U207" s="114"/>
      <c r="V207" s="114"/>
      <c r="W207" s="114"/>
      <c r="X207" s="114"/>
      <c r="Y207" s="114"/>
      <c r="Z207" s="107"/>
      <c r="AA207" s="107"/>
      <c r="AB207" s="107"/>
      <c r="AC207" s="107"/>
      <c r="AD207" s="107"/>
      <c r="AE207" s="107"/>
      <c r="AF207" s="107"/>
      <c r="AG207" s="107" t="s">
        <v>296</v>
      </c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</row>
    <row r="208" spans="1:60" outlineLevel="3">
      <c r="A208" s="110"/>
      <c r="B208" s="111"/>
      <c r="C208" s="200" t="s">
        <v>396</v>
      </c>
      <c r="D208" s="201"/>
      <c r="E208" s="201"/>
      <c r="F208" s="201"/>
      <c r="G208" s="201"/>
      <c r="H208" s="114"/>
      <c r="I208" s="114"/>
      <c r="J208" s="114"/>
      <c r="K208" s="114"/>
      <c r="L208" s="114"/>
      <c r="M208" s="114"/>
      <c r="N208" s="113"/>
      <c r="O208" s="113"/>
      <c r="P208" s="113"/>
      <c r="Q208" s="113"/>
      <c r="R208" s="114"/>
      <c r="S208" s="114"/>
      <c r="T208" s="114"/>
      <c r="U208" s="114"/>
      <c r="V208" s="114"/>
      <c r="W208" s="114"/>
      <c r="X208" s="114"/>
      <c r="Y208" s="114"/>
      <c r="Z208" s="107"/>
      <c r="AA208" s="107"/>
      <c r="AB208" s="107"/>
      <c r="AC208" s="107"/>
      <c r="AD208" s="107"/>
      <c r="AE208" s="107"/>
      <c r="AF208" s="107"/>
      <c r="AG208" s="107" t="s">
        <v>296</v>
      </c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</row>
    <row r="209" spans="1:60" ht="22.5" outlineLevel="1">
      <c r="A209" s="123">
        <v>88</v>
      </c>
      <c r="B209" s="124" t="s">
        <v>397</v>
      </c>
      <c r="C209" s="139" t="s">
        <v>398</v>
      </c>
      <c r="D209" s="125" t="s">
        <v>330</v>
      </c>
      <c r="E209" s="126">
        <v>33</v>
      </c>
      <c r="F209" s="127"/>
      <c r="G209" s="128">
        <f>ROUND(E209*F209,2)</f>
        <v>0</v>
      </c>
      <c r="H209" s="127"/>
      <c r="I209" s="128">
        <f>ROUND(E209*H209,2)</f>
        <v>0</v>
      </c>
      <c r="J209" s="127"/>
      <c r="K209" s="128">
        <f>ROUND(E209*J209,2)</f>
        <v>0</v>
      </c>
      <c r="L209" s="128">
        <v>21</v>
      </c>
      <c r="M209" s="128">
        <f>G209*(1+L209/100)</f>
        <v>0</v>
      </c>
      <c r="N209" s="126">
        <v>2.0000000000000002E-5</v>
      </c>
      <c r="O209" s="126">
        <f>ROUND(E209*N209,2)</f>
        <v>0</v>
      </c>
      <c r="P209" s="126">
        <v>0</v>
      </c>
      <c r="Q209" s="126">
        <f>ROUND(E209*P209,2)</f>
        <v>0</v>
      </c>
      <c r="R209" s="128" t="s">
        <v>350</v>
      </c>
      <c r="S209" s="128" t="s">
        <v>310</v>
      </c>
      <c r="T209" s="129" t="s">
        <v>331</v>
      </c>
      <c r="U209" s="114">
        <v>0.13</v>
      </c>
      <c r="V209" s="114">
        <f>ROUND(E209*U209,2)</f>
        <v>4.29</v>
      </c>
      <c r="W209" s="114"/>
      <c r="X209" s="114" t="s">
        <v>332</v>
      </c>
      <c r="Y209" s="114" t="s">
        <v>293</v>
      </c>
      <c r="Z209" s="107"/>
      <c r="AA209" s="107"/>
      <c r="AB209" s="107"/>
      <c r="AC209" s="107"/>
      <c r="AD209" s="107"/>
      <c r="AE209" s="107"/>
      <c r="AF209" s="107"/>
      <c r="AG209" s="107" t="s">
        <v>333</v>
      </c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</row>
    <row r="210" spans="1:60" outlineLevel="2">
      <c r="A210" s="110"/>
      <c r="B210" s="111"/>
      <c r="C210" s="198" t="s">
        <v>372</v>
      </c>
      <c r="D210" s="199"/>
      <c r="E210" s="199"/>
      <c r="F210" s="199"/>
      <c r="G210" s="199"/>
      <c r="H210" s="114"/>
      <c r="I210" s="114"/>
      <c r="J210" s="114"/>
      <c r="K210" s="114"/>
      <c r="L210" s="114"/>
      <c r="M210" s="114"/>
      <c r="N210" s="113"/>
      <c r="O210" s="113"/>
      <c r="P210" s="113"/>
      <c r="Q210" s="113"/>
      <c r="R210" s="114"/>
      <c r="S210" s="114"/>
      <c r="T210" s="114"/>
      <c r="U210" s="114"/>
      <c r="V210" s="114"/>
      <c r="W210" s="114"/>
      <c r="X210" s="114"/>
      <c r="Y210" s="114"/>
      <c r="Z210" s="107"/>
      <c r="AA210" s="107"/>
      <c r="AB210" s="107"/>
      <c r="AC210" s="107"/>
      <c r="AD210" s="107"/>
      <c r="AE210" s="107"/>
      <c r="AF210" s="107"/>
      <c r="AG210" s="107" t="s">
        <v>296</v>
      </c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</row>
    <row r="211" spans="1:60" outlineLevel="3">
      <c r="A211" s="110"/>
      <c r="B211" s="111"/>
      <c r="C211" s="200" t="s">
        <v>396</v>
      </c>
      <c r="D211" s="201"/>
      <c r="E211" s="201"/>
      <c r="F211" s="201"/>
      <c r="G211" s="201"/>
      <c r="H211" s="114"/>
      <c r="I211" s="114"/>
      <c r="J211" s="114"/>
      <c r="K211" s="114"/>
      <c r="L211" s="114"/>
      <c r="M211" s="114"/>
      <c r="N211" s="113"/>
      <c r="O211" s="113"/>
      <c r="P211" s="113"/>
      <c r="Q211" s="113"/>
      <c r="R211" s="114"/>
      <c r="S211" s="114"/>
      <c r="T211" s="114"/>
      <c r="U211" s="114"/>
      <c r="V211" s="114"/>
      <c r="W211" s="114"/>
      <c r="X211" s="114"/>
      <c r="Y211" s="114"/>
      <c r="Z211" s="107"/>
      <c r="AA211" s="107"/>
      <c r="AB211" s="107"/>
      <c r="AC211" s="107"/>
      <c r="AD211" s="107"/>
      <c r="AE211" s="107"/>
      <c r="AF211" s="107"/>
      <c r="AG211" s="107" t="s">
        <v>296</v>
      </c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</row>
    <row r="212" spans="1:60" ht="22.5" outlineLevel="1">
      <c r="A212" s="123">
        <v>89</v>
      </c>
      <c r="B212" s="124" t="s">
        <v>399</v>
      </c>
      <c r="C212" s="139" t="s">
        <v>400</v>
      </c>
      <c r="D212" s="125" t="s">
        <v>330</v>
      </c>
      <c r="E212" s="126">
        <v>85</v>
      </c>
      <c r="F212" s="127"/>
      <c r="G212" s="128">
        <f>ROUND(E212*F212,2)</f>
        <v>0</v>
      </c>
      <c r="H212" s="127"/>
      <c r="I212" s="128">
        <f>ROUND(E212*H212,2)</f>
        <v>0</v>
      </c>
      <c r="J212" s="127"/>
      <c r="K212" s="128">
        <f>ROUND(E212*J212,2)</f>
        <v>0</v>
      </c>
      <c r="L212" s="128">
        <v>21</v>
      </c>
      <c r="M212" s="128">
        <f>G212*(1+L212/100)</f>
        <v>0</v>
      </c>
      <c r="N212" s="126">
        <v>3.0000000000000001E-5</v>
      </c>
      <c r="O212" s="126">
        <f>ROUND(E212*N212,2)</f>
        <v>0</v>
      </c>
      <c r="P212" s="126">
        <v>0</v>
      </c>
      <c r="Q212" s="126">
        <f>ROUND(E212*P212,2)</f>
        <v>0</v>
      </c>
      <c r="R212" s="128" t="s">
        <v>350</v>
      </c>
      <c r="S212" s="128" t="s">
        <v>310</v>
      </c>
      <c r="T212" s="129" t="s">
        <v>331</v>
      </c>
      <c r="U212" s="114">
        <v>0.13</v>
      </c>
      <c r="V212" s="114">
        <f>ROUND(E212*U212,2)</f>
        <v>11.05</v>
      </c>
      <c r="W212" s="114"/>
      <c r="X212" s="114" t="s">
        <v>332</v>
      </c>
      <c r="Y212" s="114" t="s">
        <v>293</v>
      </c>
      <c r="Z212" s="107"/>
      <c r="AA212" s="107"/>
      <c r="AB212" s="107"/>
      <c r="AC212" s="107"/>
      <c r="AD212" s="107"/>
      <c r="AE212" s="107"/>
      <c r="AF212" s="107"/>
      <c r="AG212" s="107" t="s">
        <v>333</v>
      </c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</row>
    <row r="213" spans="1:60" outlineLevel="2">
      <c r="A213" s="110"/>
      <c r="B213" s="111"/>
      <c r="C213" s="198" t="s">
        <v>372</v>
      </c>
      <c r="D213" s="199"/>
      <c r="E213" s="199"/>
      <c r="F213" s="199"/>
      <c r="G213" s="199"/>
      <c r="H213" s="114"/>
      <c r="I213" s="114"/>
      <c r="J213" s="114"/>
      <c r="K213" s="114"/>
      <c r="L213" s="114"/>
      <c r="M213" s="114"/>
      <c r="N213" s="113"/>
      <c r="O213" s="113"/>
      <c r="P213" s="113"/>
      <c r="Q213" s="113"/>
      <c r="R213" s="114"/>
      <c r="S213" s="114"/>
      <c r="T213" s="114"/>
      <c r="U213" s="114"/>
      <c r="V213" s="114"/>
      <c r="W213" s="114"/>
      <c r="X213" s="114"/>
      <c r="Y213" s="114"/>
      <c r="Z213" s="107"/>
      <c r="AA213" s="107"/>
      <c r="AB213" s="107"/>
      <c r="AC213" s="107"/>
      <c r="AD213" s="107"/>
      <c r="AE213" s="107"/>
      <c r="AF213" s="107"/>
      <c r="AG213" s="107" t="s">
        <v>296</v>
      </c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</row>
    <row r="214" spans="1:60" outlineLevel="3">
      <c r="A214" s="110"/>
      <c r="B214" s="111"/>
      <c r="C214" s="200" t="s">
        <v>396</v>
      </c>
      <c r="D214" s="201"/>
      <c r="E214" s="201"/>
      <c r="F214" s="201"/>
      <c r="G214" s="201"/>
      <c r="H214" s="114"/>
      <c r="I214" s="114"/>
      <c r="J214" s="114"/>
      <c r="K214" s="114"/>
      <c r="L214" s="114"/>
      <c r="M214" s="114"/>
      <c r="N214" s="113"/>
      <c r="O214" s="113"/>
      <c r="P214" s="113"/>
      <c r="Q214" s="113"/>
      <c r="R214" s="114"/>
      <c r="S214" s="114"/>
      <c r="T214" s="114"/>
      <c r="U214" s="114"/>
      <c r="V214" s="114"/>
      <c r="W214" s="114"/>
      <c r="X214" s="114"/>
      <c r="Y214" s="114"/>
      <c r="Z214" s="107"/>
      <c r="AA214" s="107"/>
      <c r="AB214" s="107"/>
      <c r="AC214" s="107"/>
      <c r="AD214" s="107"/>
      <c r="AE214" s="107"/>
      <c r="AF214" s="107"/>
      <c r="AG214" s="107" t="s">
        <v>296</v>
      </c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</row>
    <row r="215" spans="1:60" ht="22.5" outlineLevel="1">
      <c r="A215" s="123">
        <v>90</v>
      </c>
      <c r="B215" s="124" t="s">
        <v>401</v>
      </c>
      <c r="C215" s="139" t="s">
        <v>402</v>
      </c>
      <c r="D215" s="125" t="s">
        <v>330</v>
      </c>
      <c r="E215" s="126">
        <v>35</v>
      </c>
      <c r="F215" s="127"/>
      <c r="G215" s="128">
        <f>ROUND(E215*F215,2)</f>
        <v>0</v>
      </c>
      <c r="H215" s="127"/>
      <c r="I215" s="128">
        <f>ROUND(E215*H215,2)</f>
        <v>0</v>
      </c>
      <c r="J215" s="127"/>
      <c r="K215" s="128">
        <f>ROUND(E215*J215,2)</f>
        <v>0</v>
      </c>
      <c r="L215" s="128">
        <v>21</v>
      </c>
      <c r="M215" s="128">
        <f>G215*(1+L215/100)</f>
        <v>0</v>
      </c>
      <c r="N215" s="126">
        <v>4.0000000000000003E-5</v>
      </c>
      <c r="O215" s="126">
        <f>ROUND(E215*N215,2)</f>
        <v>0</v>
      </c>
      <c r="P215" s="126">
        <v>0</v>
      </c>
      <c r="Q215" s="126">
        <f>ROUND(E215*P215,2)</f>
        <v>0</v>
      </c>
      <c r="R215" s="128" t="s">
        <v>350</v>
      </c>
      <c r="S215" s="128" t="s">
        <v>310</v>
      </c>
      <c r="T215" s="129" t="s">
        <v>331</v>
      </c>
      <c r="U215" s="114">
        <v>0.14000000000000001</v>
      </c>
      <c r="V215" s="114">
        <f>ROUND(E215*U215,2)</f>
        <v>4.9000000000000004</v>
      </c>
      <c r="W215" s="114"/>
      <c r="X215" s="114" t="s">
        <v>332</v>
      </c>
      <c r="Y215" s="114" t="s">
        <v>293</v>
      </c>
      <c r="Z215" s="107"/>
      <c r="AA215" s="107"/>
      <c r="AB215" s="107"/>
      <c r="AC215" s="107"/>
      <c r="AD215" s="107"/>
      <c r="AE215" s="107"/>
      <c r="AF215" s="107"/>
      <c r="AG215" s="107" t="s">
        <v>333</v>
      </c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</row>
    <row r="216" spans="1:60" outlineLevel="2">
      <c r="A216" s="110"/>
      <c r="B216" s="111"/>
      <c r="C216" s="198" t="s">
        <v>372</v>
      </c>
      <c r="D216" s="199"/>
      <c r="E216" s="199"/>
      <c r="F216" s="199"/>
      <c r="G216" s="199"/>
      <c r="H216" s="114"/>
      <c r="I216" s="114"/>
      <c r="J216" s="114"/>
      <c r="K216" s="114"/>
      <c r="L216" s="114"/>
      <c r="M216" s="114"/>
      <c r="N216" s="113"/>
      <c r="O216" s="113"/>
      <c r="P216" s="113"/>
      <c r="Q216" s="113"/>
      <c r="R216" s="114"/>
      <c r="S216" s="114"/>
      <c r="T216" s="114"/>
      <c r="U216" s="114"/>
      <c r="V216" s="114"/>
      <c r="W216" s="114"/>
      <c r="X216" s="114"/>
      <c r="Y216" s="114"/>
      <c r="Z216" s="107"/>
      <c r="AA216" s="107"/>
      <c r="AB216" s="107"/>
      <c r="AC216" s="107"/>
      <c r="AD216" s="107"/>
      <c r="AE216" s="107"/>
      <c r="AF216" s="107"/>
      <c r="AG216" s="107" t="s">
        <v>296</v>
      </c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</row>
    <row r="217" spans="1:60" outlineLevel="3">
      <c r="A217" s="110"/>
      <c r="B217" s="111"/>
      <c r="C217" s="200" t="s">
        <v>396</v>
      </c>
      <c r="D217" s="201"/>
      <c r="E217" s="201"/>
      <c r="F217" s="201"/>
      <c r="G217" s="201"/>
      <c r="H217" s="114"/>
      <c r="I217" s="114"/>
      <c r="J217" s="114"/>
      <c r="K217" s="114"/>
      <c r="L217" s="114"/>
      <c r="M217" s="114"/>
      <c r="N217" s="113"/>
      <c r="O217" s="113"/>
      <c r="P217" s="113"/>
      <c r="Q217" s="113"/>
      <c r="R217" s="114"/>
      <c r="S217" s="114"/>
      <c r="T217" s="114"/>
      <c r="U217" s="114"/>
      <c r="V217" s="114"/>
      <c r="W217" s="114"/>
      <c r="X217" s="114"/>
      <c r="Y217" s="114"/>
      <c r="Z217" s="107"/>
      <c r="AA217" s="107"/>
      <c r="AB217" s="107"/>
      <c r="AC217" s="107"/>
      <c r="AD217" s="107"/>
      <c r="AE217" s="107"/>
      <c r="AF217" s="107"/>
      <c r="AG217" s="107" t="s">
        <v>296</v>
      </c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</row>
    <row r="218" spans="1:60" ht="22.5" outlineLevel="1">
      <c r="A218" s="123">
        <v>91</v>
      </c>
      <c r="B218" s="124" t="s">
        <v>403</v>
      </c>
      <c r="C218" s="139" t="s">
        <v>404</v>
      </c>
      <c r="D218" s="125" t="s">
        <v>330</v>
      </c>
      <c r="E218" s="126">
        <v>32</v>
      </c>
      <c r="F218" s="127"/>
      <c r="G218" s="128">
        <f>ROUND(E218*F218,2)</f>
        <v>0</v>
      </c>
      <c r="H218" s="127"/>
      <c r="I218" s="128">
        <f>ROUND(E218*H218,2)</f>
        <v>0</v>
      </c>
      <c r="J218" s="127"/>
      <c r="K218" s="128">
        <f>ROUND(E218*J218,2)</f>
        <v>0</v>
      </c>
      <c r="L218" s="128">
        <v>21</v>
      </c>
      <c r="M218" s="128">
        <f>G218*(1+L218/100)</f>
        <v>0</v>
      </c>
      <c r="N218" s="126">
        <v>6.9999999999999994E-5</v>
      </c>
      <c r="O218" s="126">
        <f>ROUND(E218*N218,2)</f>
        <v>0</v>
      </c>
      <c r="P218" s="126">
        <v>0</v>
      </c>
      <c r="Q218" s="126">
        <f>ROUND(E218*P218,2)</f>
        <v>0</v>
      </c>
      <c r="R218" s="128" t="s">
        <v>350</v>
      </c>
      <c r="S218" s="128" t="s">
        <v>310</v>
      </c>
      <c r="T218" s="129" t="s">
        <v>331</v>
      </c>
      <c r="U218" s="114">
        <v>0.16</v>
      </c>
      <c r="V218" s="114">
        <f>ROUND(E218*U218,2)</f>
        <v>5.12</v>
      </c>
      <c r="W218" s="114"/>
      <c r="X218" s="114" t="s">
        <v>332</v>
      </c>
      <c r="Y218" s="114" t="s">
        <v>293</v>
      </c>
      <c r="Z218" s="107"/>
      <c r="AA218" s="107"/>
      <c r="AB218" s="107"/>
      <c r="AC218" s="107"/>
      <c r="AD218" s="107"/>
      <c r="AE218" s="107"/>
      <c r="AF218" s="107"/>
      <c r="AG218" s="107" t="s">
        <v>333</v>
      </c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</row>
    <row r="219" spans="1:60" outlineLevel="2">
      <c r="A219" s="110"/>
      <c r="B219" s="111"/>
      <c r="C219" s="198" t="s">
        <v>372</v>
      </c>
      <c r="D219" s="199"/>
      <c r="E219" s="199"/>
      <c r="F219" s="199"/>
      <c r="G219" s="199"/>
      <c r="H219" s="114"/>
      <c r="I219" s="114"/>
      <c r="J219" s="114"/>
      <c r="K219" s="114"/>
      <c r="L219" s="114"/>
      <c r="M219" s="114"/>
      <c r="N219" s="113"/>
      <c r="O219" s="113"/>
      <c r="P219" s="113"/>
      <c r="Q219" s="113"/>
      <c r="R219" s="114"/>
      <c r="S219" s="114"/>
      <c r="T219" s="114"/>
      <c r="U219" s="114"/>
      <c r="V219" s="114"/>
      <c r="W219" s="114"/>
      <c r="X219" s="114"/>
      <c r="Y219" s="114"/>
      <c r="Z219" s="107"/>
      <c r="AA219" s="107"/>
      <c r="AB219" s="107"/>
      <c r="AC219" s="107"/>
      <c r="AD219" s="107"/>
      <c r="AE219" s="107"/>
      <c r="AF219" s="107"/>
      <c r="AG219" s="107" t="s">
        <v>296</v>
      </c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</row>
    <row r="220" spans="1:60" outlineLevel="3">
      <c r="A220" s="110"/>
      <c r="B220" s="111"/>
      <c r="C220" s="200" t="s">
        <v>396</v>
      </c>
      <c r="D220" s="201"/>
      <c r="E220" s="201"/>
      <c r="F220" s="201"/>
      <c r="G220" s="201"/>
      <c r="H220" s="114"/>
      <c r="I220" s="114"/>
      <c r="J220" s="114"/>
      <c r="K220" s="114"/>
      <c r="L220" s="114"/>
      <c r="M220" s="114"/>
      <c r="N220" s="113"/>
      <c r="O220" s="113"/>
      <c r="P220" s="113"/>
      <c r="Q220" s="113"/>
      <c r="R220" s="114"/>
      <c r="S220" s="114"/>
      <c r="T220" s="114"/>
      <c r="U220" s="114"/>
      <c r="V220" s="114"/>
      <c r="W220" s="114"/>
      <c r="X220" s="114"/>
      <c r="Y220" s="114"/>
      <c r="Z220" s="107"/>
      <c r="AA220" s="107"/>
      <c r="AB220" s="107"/>
      <c r="AC220" s="107"/>
      <c r="AD220" s="107"/>
      <c r="AE220" s="107"/>
      <c r="AF220" s="107"/>
      <c r="AG220" s="107" t="s">
        <v>296</v>
      </c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</row>
    <row r="221" spans="1:60" ht="22.5" outlineLevel="1">
      <c r="A221" s="123">
        <v>92</v>
      </c>
      <c r="B221" s="124" t="s">
        <v>405</v>
      </c>
      <c r="C221" s="139" t="s">
        <v>406</v>
      </c>
      <c r="D221" s="125" t="s">
        <v>330</v>
      </c>
      <c r="E221" s="126">
        <v>28</v>
      </c>
      <c r="F221" s="127"/>
      <c r="G221" s="128">
        <f>ROUND(E221*F221,2)</f>
        <v>0</v>
      </c>
      <c r="H221" s="127"/>
      <c r="I221" s="128">
        <f>ROUND(E221*H221,2)</f>
        <v>0</v>
      </c>
      <c r="J221" s="127"/>
      <c r="K221" s="128">
        <f>ROUND(E221*J221,2)</f>
        <v>0</v>
      </c>
      <c r="L221" s="128">
        <v>21</v>
      </c>
      <c r="M221" s="128">
        <f>G221*(1+L221/100)</f>
        <v>0</v>
      </c>
      <c r="N221" s="126">
        <v>1.2999999999999999E-4</v>
      </c>
      <c r="O221" s="126">
        <f>ROUND(E221*N221,2)</f>
        <v>0</v>
      </c>
      <c r="P221" s="126">
        <v>0</v>
      </c>
      <c r="Q221" s="126">
        <f>ROUND(E221*P221,2)</f>
        <v>0</v>
      </c>
      <c r="R221" s="128" t="s">
        <v>350</v>
      </c>
      <c r="S221" s="128" t="s">
        <v>310</v>
      </c>
      <c r="T221" s="129" t="s">
        <v>331</v>
      </c>
      <c r="U221" s="114">
        <v>0.17</v>
      </c>
      <c r="V221" s="114">
        <f>ROUND(E221*U221,2)</f>
        <v>4.76</v>
      </c>
      <c r="W221" s="114"/>
      <c r="X221" s="114" t="s">
        <v>332</v>
      </c>
      <c r="Y221" s="114" t="s">
        <v>293</v>
      </c>
      <c r="Z221" s="107"/>
      <c r="AA221" s="107"/>
      <c r="AB221" s="107"/>
      <c r="AC221" s="107"/>
      <c r="AD221" s="107"/>
      <c r="AE221" s="107"/>
      <c r="AF221" s="107"/>
      <c r="AG221" s="107" t="s">
        <v>333</v>
      </c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</row>
    <row r="222" spans="1:60" outlineLevel="2">
      <c r="A222" s="110"/>
      <c r="B222" s="111"/>
      <c r="C222" s="198" t="s">
        <v>372</v>
      </c>
      <c r="D222" s="199"/>
      <c r="E222" s="199"/>
      <c r="F222" s="199"/>
      <c r="G222" s="199"/>
      <c r="H222" s="114"/>
      <c r="I222" s="114"/>
      <c r="J222" s="114"/>
      <c r="K222" s="114"/>
      <c r="L222" s="114"/>
      <c r="M222" s="114"/>
      <c r="N222" s="113"/>
      <c r="O222" s="113"/>
      <c r="P222" s="113"/>
      <c r="Q222" s="113"/>
      <c r="R222" s="114"/>
      <c r="S222" s="114"/>
      <c r="T222" s="114"/>
      <c r="U222" s="114"/>
      <c r="V222" s="114"/>
      <c r="W222" s="114"/>
      <c r="X222" s="114"/>
      <c r="Y222" s="114"/>
      <c r="Z222" s="107"/>
      <c r="AA222" s="107"/>
      <c r="AB222" s="107"/>
      <c r="AC222" s="107"/>
      <c r="AD222" s="107"/>
      <c r="AE222" s="107"/>
      <c r="AF222" s="107"/>
      <c r="AG222" s="107" t="s">
        <v>296</v>
      </c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</row>
    <row r="223" spans="1:60" outlineLevel="3">
      <c r="A223" s="110"/>
      <c r="B223" s="111"/>
      <c r="C223" s="200" t="s">
        <v>396</v>
      </c>
      <c r="D223" s="201"/>
      <c r="E223" s="201"/>
      <c r="F223" s="201"/>
      <c r="G223" s="201"/>
      <c r="H223" s="114"/>
      <c r="I223" s="114"/>
      <c r="J223" s="114"/>
      <c r="K223" s="114"/>
      <c r="L223" s="114"/>
      <c r="M223" s="114"/>
      <c r="N223" s="113"/>
      <c r="O223" s="113"/>
      <c r="P223" s="113"/>
      <c r="Q223" s="113"/>
      <c r="R223" s="114"/>
      <c r="S223" s="114"/>
      <c r="T223" s="114"/>
      <c r="U223" s="114"/>
      <c r="V223" s="114"/>
      <c r="W223" s="114"/>
      <c r="X223" s="114"/>
      <c r="Y223" s="114"/>
      <c r="Z223" s="107"/>
      <c r="AA223" s="107"/>
      <c r="AB223" s="107"/>
      <c r="AC223" s="107"/>
      <c r="AD223" s="107"/>
      <c r="AE223" s="107"/>
      <c r="AF223" s="107"/>
      <c r="AG223" s="107" t="s">
        <v>296</v>
      </c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</row>
    <row r="224" spans="1:60" ht="22.5" outlineLevel="1">
      <c r="A224" s="123">
        <v>93</v>
      </c>
      <c r="B224" s="124" t="s">
        <v>407</v>
      </c>
      <c r="C224" s="139" t="s">
        <v>408</v>
      </c>
      <c r="D224" s="125" t="s">
        <v>330</v>
      </c>
      <c r="E224" s="126">
        <v>49</v>
      </c>
      <c r="F224" s="127"/>
      <c r="G224" s="128">
        <f>ROUND(E224*F224,2)</f>
        <v>0</v>
      </c>
      <c r="H224" s="127"/>
      <c r="I224" s="128">
        <f>ROUND(E224*H224,2)</f>
        <v>0</v>
      </c>
      <c r="J224" s="127"/>
      <c r="K224" s="128">
        <f>ROUND(E224*J224,2)</f>
        <v>0</v>
      </c>
      <c r="L224" s="128">
        <v>21</v>
      </c>
      <c r="M224" s="128">
        <f>G224*(1+L224/100)</f>
        <v>0</v>
      </c>
      <c r="N224" s="126">
        <v>1.4999999999999999E-4</v>
      </c>
      <c r="O224" s="126">
        <f>ROUND(E224*N224,2)</f>
        <v>0.01</v>
      </c>
      <c r="P224" s="126">
        <v>0</v>
      </c>
      <c r="Q224" s="126">
        <f>ROUND(E224*P224,2)</f>
        <v>0</v>
      </c>
      <c r="R224" s="128" t="s">
        <v>350</v>
      </c>
      <c r="S224" s="128" t="s">
        <v>310</v>
      </c>
      <c r="T224" s="129" t="s">
        <v>331</v>
      </c>
      <c r="U224" s="114">
        <v>0.2</v>
      </c>
      <c r="V224" s="114">
        <f>ROUND(E224*U224,2)</f>
        <v>9.8000000000000007</v>
      </c>
      <c r="W224" s="114"/>
      <c r="X224" s="114" t="s">
        <v>332</v>
      </c>
      <c r="Y224" s="114" t="s">
        <v>293</v>
      </c>
      <c r="Z224" s="107"/>
      <c r="AA224" s="107"/>
      <c r="AB224" s="107"/>
      <c r="AC224" s="107"/>
      <c r="AD224" s="107"/>
      <c r="AE224" s="107"/>
      <c r="AF224" s="107"/>
      <c r="AG224" s="107" t="s">
        <v>333</v>
      </c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</row>
    <row r="225" spans="1:60" outlineLevel="2">
      <c r="A225" s="110"/>
      <c r="B225" s="111"/>
      <c r="C225" s="198" t="s">
        <v>372</v>
      </c>
      <c r="D225" s="199"/>
      <c r="E225" s="199"/>
      <c r="F225" s="199"/>
      <c r="G225" s="199"/>
      <c r="H225" s="114"/>
      <c r="I225" s="114"/>
      <c r="J225" s="114"/>
      <c r="K225" s="114"/>
      <c r="L225" s="114"/>
      <c r="M225" s="114"/>
      <c r="N225" s="113"/>
      <c r="O225" s="113"/>
      <c r="P225" s="113"/>
      <c r="Q225" s="113"/>
      <c r="R225" s="114"/>
      <c r="S225" s="114"/>
      <c r="T225" s="114"/>
      <c r="U225" s="114"/>
      <c r="V225" s="114"/>
      <c r="W225" s="114"/>
      <c r="X225" s="114"/>
      <c r="Y225" s="114"/>
      <c r="Z225" s="107"/>
      <c r="AA225" s="107"/>
      <c r="AB225" s="107"/>
      <c r="AC225" s="107"/>
      <c r="AD225" s="107"/>
      <c r="AE225" s="107"/>
      <c r="AF225" s="107"/>
      <c r="AG225" s="107" t="s">
        <v>296</v>
      </c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</row>
    <row r="226" spans="1:60" outlineLevel="3">
      <c r="A226" s="110"/>
      <c r="B226" s="111"/>
      <c r="C226" s="200" t="s">
        <v>396</v>
      </c>
      <c r="D226" s="201"/>
      <c r="E226" s="201"/>
      <c r="F226" s="201"/>
      <c r="G226" s="201"/>
      <c r="H226" s="114"/>
      <c r="I226" s="114"/>
      <c r="J226" s="114"/>
      <c r="K226" s="114"/>
      <c r="L226" s="114"/>
      <c r="M226" s="114"/>
      <c r="N226" s="113"/>
      <c r="O226" s="113"/>
      <c r="P226" s="113"/>
      <c r="Q226" s="113"/>
      <c r="R226" s="114"/>
      <c r="S226" s="114"/>
      <c r="T226" s="114"/>
      <c r="U226" s="114"/>
      <c r="V226" s="114"/>
      <c r="W226" s="114"/>
      <c r="X226" s="114"/>
      <c r="Y226" s="114"/>
      <c r="Z226" s="107"/>
      <c r="AA226" s="107"/>
      <c r="AB226" s="107"/>
      <c r="AC226" s="107"/>
      <c r="AD226" s="107"/>
      <c r="AE226" s="107"/>
      <c r="AF226" s="107"/>
      <c r="AG226" s="107" t="s">
        <v>296</v>
      </c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</row>
    <row r="227" spans="1:60" ht="22.5" outlineLevel="1">
      <c r="A227" s="123">
        <v>94</v>
      </c>
      <c r="B227" s="124" t="s">
        <v>463</v>
      </c>
      <c r="C227" s="139" t="s">
        <v>464</v>
      </c>
      <c r="D227" s="125" t="s">
        <v>330</v>
      </c>
      <c r="E227" s="126">
        <v>11</v>
      </c>
      <c r="F227" s="127"/>
      <c r="G227" s="128">
        <f>ROUND(E227*F227,2)</f>
        <v>0</v>
      </c>
      <c r="H227" s="127"/>
      <c r="I227" s="128">
        <f>ROUND(E227*H227,2)</f>
        <v>0</v>
      </c>
      <c r="J227" s="127"/>
      <c r="K227" s="128">
        <f>ROUND(E227*J227,2)</f>
        <v>0</v>
      </c>
      <c r="L227" s="128">
        <v>21</v>
      </c>
      <c r="M227" s="128">
        <f>G227*(1+L227/100)</f>
        <v>0</v>
      </c>
      <c r="N227" s="126">
        <v>2.3000000000000001E-4</v>
      </c>
      <c r="O227" s="126">
        <f>ROUND(E227*N227,2)</f>
        <v>0</v>
      </c>
      <c r="P227" s="126">
        <v>0</v>
      </c>
      <c r="Q227" s="126">
        <f>ROUND(E227*P227,2)</f>
        <v>0</v>
      </c>
      <c r="R227" s="128" t="s">
        <v>350</v>
      </c>
      <c r="S227" s="128" t="s">
        <v>310</v>
      </c>
      <c r="T227" s="129" t="s">
        <v>331</v>
      </c>
      <c r="U227" s="114">
        <v>0.22</v>
      </c>
      <c r="V227" s="114">
        <f>ROUND(E227*U227,2)</f>
        <v>2.42</v>
      </c>
      <c r="W227" s="114"/>
      <c r="X227" s="114" t="s">
        <v>332</v>
      </c>
      <c r="Y227" s="114" t="s">
        <v>293</v>
      </c>
      <c r="Z227" s="107"/>
      <c r="AA227" s="107"/>
      <c r="AB227" s="107"/>
      <c r="AC227" s="107"/>
      <c r="AD227" s="107"/>
      <c r="AE227" s="107"/>
      <c r="AF227" s="107"/>
      <c r="AG227" s="107" t="s">
        <v>333</v>
      </c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</row>
    <row r="228" spans="1:60" outlineLevel="2">
      <c r="A228" s="110"/>
      <c r="B228" s="111"/>
      <c r="C228" s="198" t="s">
        <v>372</v>
      </c>
      <c r="D228" s="199"/>
      <c r="E228" s="199"/>
      <c r="F228" s="199"/>
      <c r="G228" s="199"/>
      <c r="H228" s="114"/>
      <c r="I228" s="114"/>
      <c r="J228" s="114"/>
      <c r="K228" s="114"/>
      <c r="L228" s="114"/>
      <c r="M228" s="114"/>
      <c r="N228" s="113"/>
      <c r="O228" s="113"/>
      <c r="P228" s="113"/>
      <c r="Q228" s="113"/>
      <c r="R228" s="114"/>
      <c r="S228" s="114"/>
      <c r="T228" s="114"/>
      <c r="U228" s="114"/>
      <c r="V228" s="114"/>
      <c r="W228" s="114"/>
      <c r="X228" s="114"/>
      <c r="Y228" s="114"/>
      <c r="Z228" s="107"/>
      <c r="AA228" s="107"/>
      <c r="AB228" s="107"/>
      <c r="AC228" s="107"/>
      <c r="AD228" s="107"/>
      <c r="AE228" s="107"/>
      <c r="AF228" s="107"/>
      <c r="AG228" s="107" t="s">
        <v>296</v>
      </c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</row>
    <row r="229" spans="1:60" outlineLevel="3">
      <c r="A229" s="110"/>
      <c r="B229" s="111"/>
      <c r="C229" s="200" t="s">
        <v>396</v>
      </c>
      <c r="D229" s="201"/>
      <c r="E229" s="201"/>
      <c r="F229" s="201"/>
      <c r="G229" s="201"/>
      <c r="H229" s="114"/>
      <c r="I229" s="114"/>
      <c r="J229" s="114"/>
      <c r="K229" s="114"/>
      <c r="L229" s="114"/>
      <c r="M229" s="114"/>
      <c r="N229" s="113"/>
      <c r="O229" s="113"/>
      <c r="P229" s="113"/>
      <c r="Q229" s="113"/>
      <c r="R229" s="114"/>
      <c r="S229" s="114"/>
      <c r="T229" s="114"/>
      <c r="U229" s="114"/>
      <c r="V229" s="114"/>
      <c r="W229" s="114"/>
      <c r="X229" s="114"/>
      <c r="Y229" s="114"/>
      <c r="Z229" s="107"/>
      <c r="AA229" s="107"/>
      <c r="AB229" s="107"/>
      <c r="AC229" s="107"/>
      <c r="AD229" s="107"/>
      <c r="AE229" s="107"/>
      <c r="AF229" s="107"/>
      <c r="AG229" s="107" t="s">
        <v>296</v>
      </c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</row>
    <row r="230" spans="1:60" ht="22.5" outlineLevel="1">
      <c r="A230" s="123">
        <v>95</v>
      </c>
      <c r="B230" s="124" t="s">
        <v>409</v>
      </c>
      <c r="C230" s="139" t="s">
        <v>410</v>
      </c>
      <c r="D230" s="125" t="s">
        <v>330</v>
      </c>
      <c r="E230" s="126">
        <v>6</v>
      </c>
      <c r="F230" s="127"/>
      <c r="G230" s="128">
        <f>ROUND(E230*F230,2)</f>
        <v>0</v>
      </c>
      <c r="H230" s="127"/>
      <c r="I230" s="128">
        <f>ROUND(E230*H230,2)</f>
        <v>0</v>
      </c>
      <c r="J230" s="127"/>
      <c r="K230" s="128">
        <f>ROUND(E230*J230,2)</f>
        <v>0</v>
      </c>
      <c r="L230" s="128">
        <v>21</v>
      </c>
      <c r="M230" s="128">
        <f>G230*(1+L230/100)</f>
        <v>0</v>
      </c>
      <c r="N230" s="126">
        <v>2.7E-4</v>
      </c>
      <c r="O230" s="126">
        <f>ROUND(E230*N230,2)</f>
        <v>0</v>
      </c>
      <c r="P230" s="126">
        <v>0</v>
      </c>
      <c r="Q230" s="126">
        <f>ROUND(E230*P230,2)</f>
        <v>0</v>
      </c>
      <c r="R230" s="128" t="s">
        <v>350</v>
      </c>
      <c r="S230" s="128" t="s">
        <v>310</v>
      </c>
      <c r="T230" s="129" t="s">
        <v>331</v>
      </c>
      <c r="U230" s="114">
        <v>0.23</v>
      </c>
      <c r="V230" s="114">
        <f>ROUND(E230*U230,2)</f>
        <v>1.38</v>
      </c>
      <c r="W230" s="114"/>
      <c r="X230" s="114" t="s">
        <v>332</v>
      </c>
      <c r="Y230" s="114" t="s">
        <v>293</v>
      </c>
      <c r="Z230" s="107"/>
      <c r="AA230" s="107"/>
      <c r="AB230" s="107"/>
      <c r="AC230" s="107"/>
      <c r="AD230" s="107"/>
      <c r="AE230" s="107"/>
      <c r="AF230" s="107"/>
      <c r="AG230" s="107" t="s">
        <v>333</v>
      </c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</row>
    <row r="231" spans="1:60" outlineLevel="2">
      <c r="A231" s="110"/>
      <c r="B231" s="111"/>
      <c r="C231" s="198" t="s">
        <v>372</v>
      </c>
      <c r="D231" s="199"/>
      <c r="E231" s="199"/>
      <c r="F231" s="199"/>
      <c r="G231" s="199"/>
      <c r="H231" s="114"/>
      <c r="I231" s="114"/>
      <c r="J231" s="114"/>
      <c r="K231" s="114"/>
      <c r="L231" s="114"/>
      <c r="M231" s="114"/>
      <c r="N231" s="113"/>
      <c r="O231" s="113"/>
      <c r="P231" s="113"/>
      <c r="Q231" s="113"/>
      <c r="R231" s="114"/>
      <c r="S231" s="114"/>
      <c r="T231" s="114"/>
      <c r="U231" s="114"/>
      <c r="V231" s="114"/>
      <c r="W231" s="114"/>
      <c r="X231" s="114"/>
      <c r="Y231" s="114"/>
      <c r="Z231" s="107"/>
      <c r="AA231" s="107"/>
      <c r="AB231" s="107"/>
      <c r="AC231" s="107"/>
      <c r="AD231" s="107"/>
      <c r="AE231" s="107"/>
      <c r="AF231" s="107"/>
      <c r="AG231" s="107" t="s">
        <v>296</v>
      </c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</row>
    <row r="232" spans="1:60" outlineLevel="3">
      <c r="A232" s="110"/>
      <c r="B232" s="111"/>
      <c r="C232" s="200" t="s">
        <v>396</v>
      </c>
      <c r="D232" s="201"/>
      <c r="E232" s="201"/>
      <c r="F232" s="201"/>
      <c r="G232" s="201"/>
      <c r="H232" s="114"/>
      <c r="I232" s="114"/>
      <c r="J232" s="114"/>
      <c r="K232" s="114"/>
      <c r="L232" s="114"/>
      <c r="M232" s="114"/>
      <c r="N232" s="113"/>
      <c r="O232" s="113"/>
      <c r="P232" s="113"/>
      <c r="Q232" s="113"/>
      <c r="R232" s="114"/>
      <c r="S232" s="114"/>
      <c r="T232" s="114"/>
      <c r="U232" s="114"/>
      <c r="V232" s="114"/>
      <c r="W232" s="114"/>
      <c r="X232" s="114"/>
      <c r="Y232" s="114"/>
      <c r="Z232" s="107"/>
      <c r="AA232" s="107"/>
      <c r="AB232" s="107"/>
      <c r="AC232" s="107"/>
      <c r="AD232" s="107"/>
      <c r="AE232" s="107"/>
      <c r="AF232" s="107"/>
      <c r="AG232" s="107" t="s">
        <v>296</v>
      </c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</row>
    <row r="233" spans="1:60" ht="33.75" outlineLevel="1">
      <c r="A233" s="123">
        <v>96</v>
      </c>
      <c r="B233" s="124" t="s">
        <v>411</v>
      </c>
      <c r="C233" s="139" t="s">
        <v>412</v>
      </c>
      <c r="D233" s="125" t="s">
        <v>330</v>
      </c>
      <c r="E233" s="126">
        <v>57</v>
      </c>
      <c r="F233" s="127"/>
      <c r="G233" s="128">
        <f>ROUND(E233*F233,2)</f>
        <v>0</v>
      </c>
      <c r="H233" s="127"/>
      <c r="I233" s="128">
        <f>ROUND(E233*H233,2)</f>
        <v>0</v>
      </c>
      <c r="J233" s="127"/>
      <c r="K233" s="128">
        <f>ROUND(E233*J233,2)</f>
        <v>0</v>
      </c>
      <c r="L233" s="128">
        <v>21</v>
      </c>
      <c r="M233" s="128">
        <f>G233*(1+L233/100)</f>
        <v>0</v>
      </c>
      <c r="N233" s="126">
        <v>2.7E-4</v>
      </c>
      <c r="O233" s="126">
        <f>ROUND(E233*N233,2)</f>
        <v>0.02</v>
      </c>
      <c r="P233" s="126">
        <v>0</v>
      </c>
      <c r="Q233" s="126">
        <f>ROUND(E233*P233,2)</f>
        <v>0</v>
      </c>
      <c r="R233" s="128" t="s">
        <v>413</v>
      </c>
      <c r="S233" s="128" t="s">
        <v>310</v>
      </c>
      <c r="T233" s="129" t="s">
        <v>331</v>
      </c>
      <c r="U233" s="114">
        <v>0</v>
      </c>
      <c r="V233" s="114">
        <f>ROUND(E233*U233,2)</f>
        <v>0</v>
      </c>
      <c r="W233" s="114"/>
      <c r="X233" s="114" t="s">
        <v>414</v>
      </c>
      <c r="Y233" s="114" t="s">
        <v>293</v>
      </c>
      <c r="Z233" s="107"/>
      <c r="AA233" s="107"/>
      <c r="AB233" s="107"/>
      <c r="AC233" s="107"/>
      <c r="AD233" s="107"/>
      <c r="AE233" s="107"/>
      <c r="AF233" s="107"/>
      <c r="AG233" s="107" t="s">
        <v>415</v>
      </c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</row>
    <row r="234" spans="1:60" outlineLevel="2">
      <c r="A234" s="110"/>
      <c r="B234" s="111"/>
      <c r="C234" s="198" t="s">
        <v>416</v>
      </c>
      <c r="D234" s="199"/>
      <c r="E234" s="199"/>
      <c r="F234" s="199"/>
      <c r="G234" s="199"/>
      <c r="H234" s="114"/>
      <c r="I234" s="114"/>
      <c r="J234" s="114"/>
      <c r="K234" s="114"/>
      <c r="L234" s="114"/>
      <c r="M234" s="114"/>
      <c r="N234" s="113"/>
      <c r="O234" s="113"/>
      <c r="P234" s="113"/>
      <c r="Q234" s="113"/>
      <c r="R234" s="114"/>
      <c r="S234" s="114"/>
      <c r="T234" s="114"/>
      <c r="U234" s="114"/>
      <c r="V234" s="114"/>
      <c r="W234" s="114"/>
      <c r="X234" s="114"/>
      <c r="Y234" s="114"/>
      <c r="Z234" s="107"/>
      <c r="AA234" s="107"/>
      <c r="AB234" s="107"/>
      <c r="AC234" s="107"/>
      <c r="AD234" s="107"/>
      <c r="AE234" s="107"/>
      <c r="AF234" s="107"/>
      <c r="AG234" s="107" t="s">
        <v>296</v>
      </c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</row>
    <row r="235" spans="1:60" ht="33.75" outlineLevel="1">
      <c r="A235" s="123">
        <v>97</v>
      </c>
      <c r="B235" s="124" t="s">
        <v>417</v>
      </c>
      <c r="C235" s="139" t="s">
        <v>418</v>
      </c>
      <c r="D235" s="125" t="s">
        <v>330</v>
      </c>
      <c r="E235" s="126">
        <v>64</v>
      </c>
      <c r="F235" s="127"/>
      <c r="G235" s="128">
        <f>ROUND(E235*F235,2)</f>
        <v>0</v>
      </c>
      <c r="H235" s="127"/>
      <c r="I235" s="128">
        <f>ROUND(E235*H235,2)</f>
        <v>0</v>
      </c>
      <c r="J235" s="127"/>
      <c r="K235" s="128">
        <f>ROUND(E235*J235,2)</f>
        <v>0</v>
      </c>
      <c r="L235" s="128">
        <v>21</v>
      </c>
      <c r="M235" s="128">
        <f>G235*(1+L235/100)</f>
        <v>0</v>
      </c>
      <c r="N235" s="126">
        <v>5.5999999999999995E-4</v>
      </c>
      <c r="O235" s="126">
        <f>ROUND(E235*N235,2)</f>
        <v>0.04</v>
      </c>
      <c r="P235" s="126">
        <v>0</v>
      </c>
      <c r="Q235" s="126">
        <f>ROUND(E235*P235,2)</f>
        <v>0</v>
      </c>
      <c r="R235" s="128" t="s">
        <v>413</v>
      </c>
      <c r="S235" s="128" t="s">
        <v>310</v>
      </c>
      <c r="T235" s="129" t="s">
        <v>331</v>
      </c>
      <c r="U235" s="114">
        <v>0</v>
      </c>
      <c r="V235" s="114">
        <f>ROUND(E235*U235,2)</f>
        <v>0</v>
      </c>
      <c r="W235" s="114"/>
      <c r="X235" s="114" t="s">
        <v>414</v>
      </c>
      <c r="Y235" s="114" t="s">
        <v>293</v>
      </c>
      <c r="Z235" s="107"/>
      <c r="AA235" s="107"/>
      <c r="AB235" s="107"/>
      <c r="AC235" s="107"/>
      <c r="AD235" s="107"/>
      <c r="AE235" s="107"/>
      <c r="AF235" s="107"/>
      <c r="AG235" s="107" t="s">
        <v>415</v>
      </c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</row>
    <row r="236" spans="1:60" outlineLevel="2">
      <c r="A236" s="110"/>
      <c r="B236" s="111"/>
      <c r="C236" s="198" t="s">
        <v>416</v>
      </c>
      <c r="D236" s="199"/>
      <c r="E236" s="199"/>
      <c r="F236" s="199"/>
      <c r="G236" s="199"/>
      <c r="H236" s="114"/>
      <c r="I236" s="114"/>
      <c r="J236" s="114"/>
      <c r="K236" s="114"/>
      <c r="L236" s="114"/>
      <c r="M236" s="114"/>
      <c r="N236" s="113"/>
      <c r="O236" s="113"/>
      <c r="P236" s="113"/>
      <c r="Q236" s="113"/>
      <c r="R236" s="114"/>
      <c r="S236" s="114"/>
      <c r="T236" s="114"/>
      <c r="U236" s="114"/>
      <c r="V236" s="114"/>
      <c r="W236" s="114"/>
      <c r="X236" s="114"/>
      <c r="Y236" s="114"/>
      <c r="Z236" s="107"/>
      <c r="AA236" s="107"/>
      <c r="AB236" s="107"/>
      <c r="AC236" s="107"/>
      <c r="AD236" s="107"/>
      <c r="AE236" s="107"/>
      <c r="AF236" s="107"/>
      <c r="AG236" s="107" t="s">
        <v>296</v>
      </c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</row>
    <row r="237" spans="1:60" ht="33.75" outlineLevel="1">
      <c r="A237" s="123">
        <v>98</v>
      </c>
      <c r="B237" s="124" t="s">
        <v>419</v>
      </c>
      <c r="C237" s="139" t="s">
        <v>420</v>
      </c>
      <c r="D237" s="125" t="s">
        <v>330</v>
      </c>
      <c r="E237" s="126">
        <v>95</v>
      </c>
      <c r="F237" s="127"/>
      <c r="G237" s="128">
        <f>ROUND(E237*F237,2)</f>
        <v>0</v>
      </c>
      <c r="H237" s="127"/>
      <c r="I237" s="128">
        <f>ROUND(E237*H237,2)</f>
        <v>0</v>
      </c>
      <c r="J237" s="127"/>
      <c r="K237" s="128">
        <f>ROUND(E237*J237,2)</f>
        <v>0</v>
      </c>
      <c r="L237" s="128">
        <v>21</v>
      </c>
      <c r="M237" s="128">
        <f>G237*(1+L237/100)</f>
        <v>0</v>
      </c>
      <c r="N237" s="126">
        <v>3.1E-4</v>
      </c>
      <c r="O237" s="126">
        <f>ROUND(E237*N237,2)</f>
        <v>0.03</v>
      </c>
      <c r="P237" s="126">
        <v>0</v>
      </c>
      <c r="Q237" s="126">
        <f>ROUND(E237*P237,2)</f>
        <v>0</v>
      </c>
      <c r="R237" s="128" t="s">
        <v>413</v>
      </c>
      <c r="S237" s="128" t="s">
        <v>310</v>
      </c>
      <c r="T237" s="129" t="s">
        <v>331</v>
      </c>
      <c r="U237" s="114">
        <v>0</v>
      </c>
      <c r="V237" s="114">
        <f>ROUND(E237*U237,2)</f>
        <v>0</v>
      </c>
      <c r="W237" s="114"/>
      <c r="X237" s="114" t="s">
        <v>414</v>
      </c>
      <c r="Y237" s="114" t="s">
        <v>293</v>
      </c>
      <c r="Z237" s="107"/>
      <c r="AA237" s="107"/>
      <c r="AB237" s="107"/>
      <c r="AC237" s="107"/>
      <c r="AD237" s="107"/>
      <c r="AE237" s="107"/>
      <c r="AF237" s="107"/>
      <c r="AG237" s="107" t="s">
        <v>415</v>
      </c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</row>
    <row r="238" spans="1:60" outlineLevel="2">
      <c r="A238" s="110"/>
      <c r="B238" s="111"/>
      <c r="C238" s="198" t="s">
        <v>416</v>
      </c>
      <c r="D238" s="199"/>
      <c r="E238" s="199"/>
      <c r="F238" s="199"/>
      <c r="G238" s="199"/>
      <c r="H238" s="114"/>
      <c r="I238" s="114"/>
      <c r="J238" s="114"/>
      <c r="K238" s="114"/>
      <c r="L238" s="114"/>
      <c r="M238" s="114"/>
      <c r="N238" s="113"/>
      <c r="O238" s="113"/>
      <c r="P238" s="113"/>
      <c r="Q238" s="113"/>
      <c r="R238" s="114"/>
      <c r="S238" s="114"/>
      <c r="T238" s="114"/>
      <c r="U238" s="114"/>
      <c r="V238" s="114"/>
      <c r="W238" s="114"/>
      <c r="X238" s="114"/>
      <c r="Y238" s="114"/>
      <c r="Z238" s="107"/>
      <c r="AA238" s="107"/>
      <c r="AB238" s="107"/>
      <c r="AC238" s="107"/>
      <c r="AD238" s="107"/>
      <c r="AE238" s="107"/>
      <c r="AF238" s="107"/>
      <c r="AG238" s="107" t="s">
        <v>296</v>
      </c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</row>
    <row r="239" spans="1:60" ht="33.75" outlineLevel="1">
      <c r="A239" s="123">
        <v>99</v>
      </c>
      <c r="B239" s="124" t="s">
        <v>421</v>
      </c>
      <c r="C239" s="139" t="s">
        <v>422</v>
      </c>
      <c r="D239" s="125" t="s">
        <v>330</v>
      </c>
      <c r="E239" s="126">
        <v>107</v>
      </c>
      <c r="F239" s="127"/>
      <c r="G239" s="128">
        <f>ROUND(E239*F239,2)</f>
        <v>0</v>
      </c>
      <c r="H239" s="127"/>
      <c r="I239" s="128">
        <f>ROUND(E239*H239,2)</f>
        <v>0</v>
      </c>
      <c r="J239" s="127"/>
      <c r="K239" s="128">
        <f>ROUND(E239*J239,2)</f>
        <v>0</v>
      </c>
      <c r="L239" s="128">
        <v>21</v>
      </c>
      <c r="M239" s="128">
        <f>G239*(1+L239/100)</f>
        <v>0</v>
      </c>
      <c r="N239" s="126">
        <v>6.7000000000000002E-4</v>
      </c>
      <c r="O239" s="126">
        <f>ROUND(E239*N239,2)</f>
        <v>7.0000000000000007E-2</v>
      </c>
      <c r="P239" s="126">
        <v>0</v>
      </c>
      <c r="Q239" s="126">
        <f>ROUND(E239*P239,2)</f>
        <v>0</v>
      </c>
      <c r="R239" s="128" t="s">
        <v>413</v>
      </c>
      <c r="S239" s="128" t="s">
        <v>310</v>
      </c>
      <c r="T239" s="129" t="s">
        <v>331</v>
      </c>
      <c r="U239" s="114">
        <v>0</v>
      </c>
      <c r="V239" s="114">
        <f>ROUND(E239*U239,2)</f>
        <v>0</v>
      </c>
      <c r="W239" s="114"/>
      <c r="X239" s="114" t="s">
        <v>414</v>
      </c>
      <c r="Y239" s="114" t="s">
        <v>293</v>
      </c>
      <c r="Z239" s="107"/>
      <c r="AA239" s="107"/>
      <c r="AB239" s="107"/>
      <c r="AC239" s="107"/>
      <c r="AD239" s="107"/>
      <c r="AE239" s="107"/>
      <c r="AF239" s="107"/>
      <c r="AG239" s="107" t="s">
        <v>415</v>
      </c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</row>
    <row r="240" spans="1:60" outlineLevel="2">
      <c r="A240" s="110"/>
      <c r="B240" s="111"/>
      <c r="C240" s="198" t="s">
        <v>416</v>
      </c>
      <c r="D240" s="199"/>
      <c r="E240" s="199"/>
      <c r="F240" s="199"/>
      <c r="G240" s="199"/>
      <c r="H240" s="114"/>
      <c r="I240" s="114"/>
      <c r="J240" s="114"/>
      <c r="K240" s="114"/>
      <c r="L240" s="114"/>
      <c r="M240" s="114"/>
      <c r="N240" s="113"/>
      <c r="O240" s="113"/>
      <c r="P240" s="113"/>
      <c r="Q240" s="113"/>
      <c r="R240" s="114"/>
      <c r="S240" s="114"/>
      <c r="T240" s="114"/>
      <c r="U240" s="114"/>
      <c r="V240" s="114"/>
      <c r="W240" s="114"/>
      <c r="X240" s="114"/>
      <c r="Y240" s="114"/>
      <c r="Z240" s="107"/>
      <c r="AA240" s="107"/>
      <c r="AB240" s="107"/>
      <c r="AC240" s="107"/>
      <c r="AD240" s="107"/>
      <c r="AE240" s="107"/>
      <c r="AF240" s="107"/>
      <c r="AG240" s="107" t="s">
        <v>296</v>
      </c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</row>
    <row r="241" spans="1:60" ht="33.75" outlineLevel="1">
      <c r="A241" s="123">
        <v>100</v>
      </c>
      <c r="B241" s="124" t="s">
        <v>423</v>
      </c>
      <c r="C241" s="139" t="s">
        <v>424</v>
      </c>
      <c r="D241" s="125" t="s">
        <v>330</v>
      </c>
      <c r="E241" s="126">
        <v>31</v>
      </c>
      <c r="F241" s="127"/>
      <c r="G241" s="128">
        <f>ROUND(E241*F241,2)</f>
        <v>0</v>
      </c>
      <c r="H241" s="127"/>
      <c r="I241" s="128">
        <f>ROUND(E241*H241,2)</f>
        <v>0</v>
      </c>
      <c r="J241" s="127"/>
      <c r="K241" s="128">
        <f>ROUND(E241*J241,2)</f>
        <v>0</v>
      </c>
      <c r="L241" s="128">
        <v>21</v>
      </c>
      <c r="M241" s="128">
        <f>G241*(1+L241/100)</f>
        <v>0</v>
      </c>
      <c r="N241" s="126">
        <v>1.0300000000000001E-3</v>
      </c>
      <c r="O241" s="126">
        <f>ROUND(E241*N241,2)</f>
        <v>0.03</v>
      </c>
      <c r="P241" s="126">
        <v>0</v>
      </c>
      <c r="Q241" s="126">
        <f>ROUND(E241*P241,2)</f>
        <v>0</v>
      </c>
      <c r="R241" s="128" t="s">
        <v>413</v>
      </c>
      <c r="S241" s="128" t="s">
        <v>310</v>
      </c>
      <c r="T241" s="129" t="s">
        <v>331</v>
      </c>
      <c r="U241" s="114">
        <v>0</v>
      </c>
      <c r="V241" s="114">
        <f>ROUND(E241*U241,2)</f>
        <v>0</v>
      </c>
      <c r="W241" s="114"/>
      <c r="X241" s="114" t="s">
        <v>414</v>
      </c>
      <c r="Y241" s="114" t="s">
        <v>293</v>
      </c>
      <c r="Z241" s="107"/>
      <c r="AA241" s="107"/>
      <c r="AB241" s="107"/>
      <c r="AC241" s="107"/>
      <c r="AD241" s="107"/>
      <c r="AE241" s="107"/>
      <c r="AF241" s="107"/>
      <c r="AG241" s="107" t="s">
        <v>415</v>
      </c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</row>
    <row r="242" spans="1:60" outlineLevel="2">
      <c r="A242" s="110"/>
      <c r="B242" s="111"/>
      <c r="C242" s="198" t="s">
        <v>416</v>
      </c>
      <c r="D242" s="199"/>
      <c r="E242" s="199"/>
      <c r="F242" s="199"/>
      <c r="G242" s="199"/>
      <c r="H242" s="114"/>
      <c r="I242" s="114"/>
      <c r="J242" s="114"/>
      <c r="K242" s="114"/>
      <c r="L242" s="114"/>
      <c r="M242" s="114"/>
      <c r="N242" s="113"/>
      <c r="O242" s="113"/>
      <c r="P242" s="113"/>
      <c r="Q242" s="113"/>
      <c r="R242" s="114"/>
      <c r="S242" s="114"/>
      <c r="T242" s="114"/>
      <c r="U242" s="114"/>
      <c r="V242" s="114"/>
      <c r="W242" s="114"/>
      <c r="X242" s="114"/>
      <c r="Y242" s="114"/>
      <c r="Z242" s="107"/>
      <c r="AA242" s="107"/>
      <c r="AB242" s="107"/>
      <c r="AC242" s="107"/>
      <c r="AD242" s="107"/>
      <c r="AE242" s="107"/>
      <c r="AF242" s="107"/>
      <c r="AG242" s="107" t="s">
        <v>296</v>
      </c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</row>
    <row r="243" spans="1:60" ht="33.75" outlineLevel="1">
      <c r="A243" s="123">
        <v>101</v>
      </c>
      <c r="B243" s="124" t="s">
        <v>425</v>
      </c>
      <c r="C243" s="139" t="s">
        <v>426</v>
      </c>
      <c r="D243" s="125" t="s">
        <v>330</v>
      </c>
      <c r="E243" s="126">
        <v>27</v>
      </c>
      <c r="F243" s="127"/>
      <c r="G243" s="128">
        <f>ROUND(E243*F243,2)</f>
        <v>0</v>
      </c>
      <c r="H243" s="127"/>
      <c r="I243" s="128">
        <f>ROUND(E243*H243,2)</f>
        <v>0</v>
      </c>
      <c r="J243" s="127"/>
      <c r="K243" s="128">
        <f>ROUND(E243*J243,2)</f>
        <v>0</v>
      </c>
      <c r="L243" s="128">
        <v>21</v>
      </c>
      <c r="M243" s="128">
        <f>G243*(1+L243/100)</f>
        <v>0</v>
      </c>
      <c r="N243" s="126">
        <v>8.4999999999999995E-4</v>
      </c>
      <c r="O243" s="126">
        <f>ROUND(E243*N243,2)</f>
        <v>0.02</v>
      </c>
      <c r="P243" s="126">
        <v>0</v>
      </c>
      <c r="Q243" s="126">
        <f>ROUND(E243*P243,2)</f>
        <v>0</v>
      </c>
      <c r="R243" s="128" t="s">
        <v>413</v>
      </c>
      <c r="S243" s="128" t="s">
        <v>310</v>
      </c>
      <c r="T243" s="129" t="s">
        <v>331</v>
      </c>
      <c r="U243" s="114">
        <v>0</v>
      </c>
      <c r="V243" s="114">
        <f>ROUND(E243*U243,2)</f>
        <v>0</v>
      </c>
      <c r="W243" s="114"/>
      <c r="X243" s="114" t="s">
        <v>414</v>
      </c>
      <c r="Y243" s="114" t="s">
        <v>293</v>
      </c>
      <c r="Z243" s="107"/>
      <c r="AA243" s="107"/>
      <c r="AB243" s="107"/>
      <c r="AC243" s="107"/>
      <c r="AD243" s="107"/>
      <c r="AE243" s="107"/>
      <c r="AF243" s="107"/>
      <c r="AG243" s="107" t="s">
        <v>415</v>
      </c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</row>
    <row r="244" spans="1:60" outlineLevel="2">
      <c r="A244" s="110"/>
      <c r="B244" s="111"/>
      <c r="C244" s="198" t="s">
        <v>416</v>
      </c>
      <c r="D244" s="199"/>
      <c r="E244" s="199"/>
      <c r="F244" s="199"/>
      <c r="G244" s="199"/>
      <c r="H244" s="114"/>
      <c r="I244" s="114"/>
      <c r="J244" s="114"/>
      <c r="K244" s="114"/>
      <c r="L244" s="114"/>
      <c r="M244" s="114"/>
      <c r="N244" s="113"/>
      <c r="O244" s="113"/>
      <c r="P244" s="113"/>
      <c r="Q244" s="113"/>
      <c r="R244" s="114"/>
      <c r="S244" s="114"/>
      <c r="T244" s="114"/>
      <c r="U244" s="114"/>
      <c r="V244" s="114"/>
      <c r="W244" s="114"/>
      <c r="X244" s="114"/>
      <c r="Y244" s="114"/>
      <c r="Z244" s="107"/>
      <c r="AA244" s="107"/>
      <c r="AB244" s="107"/>
      <c r="AC244" s="107"/>
      <c r="AD244" s="107"/>
      <c r="AE244" s="107"/>
      <c r="AF244" s="107"/>
      <c r="AG244" s="107" t="s">
        <v>296</v>
      </c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</row>
    <row r="245" spans="1:60" ht="33.75" outlineLevel="1">
      <c r="A245" s="123">
        <v>102</v>
      </c>
      <c r="B245" s="124" t="s">
        <v>427</v>
      </c>
      <c r="C245" s="139" t="s">
        <v>428</v>
      </c>
      <c r="D245" s="125" t="s">
        <v>330</v>
      </c>
      <c r="E245" s="126">
        <v>60</v>
      </c>
      <c r="F245" s="127"/>
      <c r="G245" s="128">
        <f>ROUND(E245*F245,2)</f>
        <v>0</v>
      </c>
      <c r="H245" s="127"/>
      <c r="I245" s="128">
        <f>ROUND(E245*H245,2)</f>
        <v>0</v>
      </c>
      <c r="J245" s="127"/>
      <c r="K245" s="128">
        <f>ROUND(E245*J245,2)</f>
        <v>0</v>
      </c>
      <c r="L245" s="128">
        <v>21</v>
      </c>
      <c r="M245" s="128">
        <f>G245*(1+L245/100)</f>
        <v>0</v>
      </c>
      <c r="N245" s="126">
        <v>9.7000000000000005E-4</v>
      </c>
      <c r="O245" s="126">
        <f>ROUND(E245*N245,2)</f>
        <v>0.06</v>
      </c>
      <c r="P245" s="126">
        <v>0</v>
      </c>
      <c r="Q245" s="126">
        <f>ROUND(E245*P245,2)</f>
        <v>0</v>
      </c>
      <c r="R245" s="128" t="s">
        <v>413</v>
      </c>
      <c r="S245" s="128" t="s">
        <v>310</v>
      </c>
      <c r="T245" s="129" t="s">
        <v>331</v>
      </c>
      <c r="U245" s="114">
        <v>0</v>
      </c>
      <c r="V245" s="114">
        <f>ROUND(E245*U245,2)</f>
        <v>0</v>
      </c>
      <c r="W245" s="114"/>
      <c r="X245" s="114" t="s">
        <v>414</v>
      </c>
      <c r="Y245" s="114" t="s">
        <v>293</v>
      </c>
      <c r="Z245" s="107"/>
      <c r="AA245" s="107"/>
      <c r="AB245" s="107"/>
      <c r="AC245" s="107"/>
      <c r="AD245" s="107"/>
      <c r="AE245" s="107"/>
      <c r="AF245" s="107"/>
      <c r="AG245" s="107" t="s">
        <v>415</v>
      </c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</row>
    <row r="246" spans="1:60" outlineLevel="2">
      <c r="A246" s="110"/>
      <c r="B246" s="111"/>
      <c r="C246" s="198" t="s">
        <v>416</v>
      </c>
      <c r="D246" s="199"/>
      <c r="E246" s="199"/>
      <c r="F246" s="199"/>
      <c r="G246" s="199"/>
      <c r="H246" s="114"/>
      <c r="I246" s="114"/>
      <c r="J246" s="114"/>
      <c r="K246" s="114"/>
      <c r="L246" s="114"/>
      <c r="M246" s="114"/>
      <c r="N246" s="113"/>
      <c r="O246" s="113"/>
      <c r="P246" s="113"/>
      <c r="Q246" s="113"/>
      <c r="R246" s="114"/>
      <c r="S246" s="114"/>
      <c r="T246" s="114"/>
      <c r="U246" s="114"/>
      <c r="V246" s="114"/>
      <c r="W246" s="114"/>
      <c r="X246" s="114"/>
      <c r="Y246" s="114"/>
      <c r="Z246" s="107"/>
      <c r="AA246" s="107"/>
      <c r="AB246" s="107"/>
      <c r="AC246" s="107"/>
      <c r="AD246" s="107"/>
      <c r="AE246" s="107"/>
      <c r="AF246" s="107"/>
      <c r="AG246" s="107" t="s">
        <v>296</v>
      </c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</row>
    <row r="247" spans="1:60" ht="33.75" outlineLevel="1">
      <c r="A247" s="123">
        <v>103</v>
      </c>
      <c r="B247" s="124" t="s">
        <v>429</v>
      </c>
      <c r="C247" s="139" t="s">
        <v>430</v>
      </c>
      <c r="D247" s="125" t="s">
        <v>330</v>
      </c>
      <c r="E247" s="126">
        <v>6</v>
      </c>
      <c r="F247" s="127"/>
      <c r="G247" s="128">
        <f>ROUND(E247*F247,2)</f>
        <v>0</v>
      </c>
      <c r="H247" s="127"/>
      <c r="I247" s="128">
        <f>ROUND(E247*H247,2)</f>
        <v>0</v>
      </c>
      <c r="J247" s="127"/>
      <c r="K247" s="128">
        <f>ROUND(E247*J247,2)</f>
        <v>0</v>
      </c>
      <c r="L247" s="128">
        <v>21</v>
      </c>
      <c r="M247" s="128">
        <f>G247*(1+L247/100)</f>
        <v>0</v>
      </c>
      <c r="N247" s="126">
        <v>1.15E-3</v>
      </c>
      <c r="O247" s="126">
        <f>ROUND(E247*N247,2)</f>
        <v>0.01</v>
      </c>
      <c r="P247" s="126">
        <v>0</v>
      </c>
      <c r="Q247" s="126">
        <f>ROUND(E247*P247,2)</f>
        <v>0</v>
      </c>
      <c r="R247" s="128" t="s">
        <v>413</v>
      </c>
      <c r="S247" s="128" t="s">
        <v>310</v>
      </c>
      <c r="T247" s="129" t="s">
        <v>331</v>
      </c>
      <c r="U247" s="114">
        <v>0</v>
      </c>
      <c r="V247" s="114">
        <f>ROUND(E247*U247,2)</f>
        <v>0</v>
      </c>
      <c r="W247" s="114"/>
      <c r="X247" s="114" t="s">
        <v>414</v>
      </c>
      <c r="Y247" s="114" t="s">
        <v>293</v>
      </c>
      <c r="Z247" s="107"/>
      <c r="AA247" s="107"/>
      <c r="AB247" s="107"/>
      <c r="AC247" s="107"/>
      <c r="AD247" s="107"/>
      <c r="AE247" s="107"/>
      <c r="AF247" s="107"/>
      <c r="AG247" s="107" t="s">
        <v>415</v>
      </c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</row>
    <row r="248" spans="1:60" outlineLevel="2">
      <c r="A248" s="110"/>
      <c r="B248" s="111"/>
      <c r="C248" s="198" t="s">
        <v>416</v>
      </c>
      <c r="D248" s="199"/>
      <c r="E248" s="199"/>
      <c r="F248" s="199"/>
      <c r="G248" s="199"/>
      <c r="H248" s="114"/>
      <c r="I248" s="114"/>
      <c r="J248" s="114"/>
      <c r="K248" s="114"/>
      <c r="L248" s="114"/>
      <c r="M248" s="114"/>
      <c r="N248" s="113"/>
      <c r="O248" s="113"/>
      <c r="P248" s="113"/>
      <c r="Q248" s="113"/>
      <c r="R248" s="114"/>
      <c r="S248" s="114"/>
      <c r="T248" s="114"/>
      <c r="U248" s="114"/>
      <c r="V248" s="114"/>
      <c r="W248" s="114"/>
      <c r="X248" s="114"/>
      <c r="Y248" s="114"/>
      <c r="Z248" s="107"/>
      <c r="AA248" s="107"/>
      <c r="AB248" s="107"/>
      <c r="AC248" s="107"/>
      <c r="AD248" s="107"/>
      <c r="AE248" s="107"/>
      <c r="AF248" s="107"/>
      <c r="AG248" s="107" t="s">
        <v>296</v>
      </c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</row>
    <row r="249" spans="1:60" outlineLevel="1">
      <c r="A249" s="123">
        <v>104</v>
      </c>
      <c r="B249" s="124" t="s">
        <v>431</v>
      </c>
      <c r="C249" s="139" t="s">
        <v>432</v>
      </c>
      <c r="D249" s="125" t="s">
        <v>330</v>
      </c>
      <c r="E249" s="126">
        <v>216</v>
      </c>
      <c r="F249" s="127"/>
      <c r="G249" s="128">
        <f>ROUND(E249*F249,2)</f>
        <v>0</v>
      </c>
      <c r="H249" s="127"/>
      <c r="I249" s="128">
        <f>ROUND(E249*H249,2)</f>
        <v>0</v>
      </c>
      <c r="J249" s="127"/>
      <c r="K249" s="128">
        <f>ROUND(E249*J249,2)</f>
        <v>0</v>
      </c>
      <c r="L249" s="128">
        <v>21</v>
      </c>
      <c r="M249" s="128">
        <f>G249*(1+L249/100)</f>
        <v>0</v>
      </c>
      <c r="N249" s="126">
        <v>0</v>
      </c>
      <c r="O249" s="126">
        <f>ROUND(E249*N249,2)</f>
        <v>0</v>
      </c>
      <c r="P249" s="126">
        <v>0</v>
      </c>
      <c r="Q249" s="126">
        <f>ROUND(E249*P249,2)</f>
        <v>0</v>
      </c>
      <c r="R249" s="128" t="s">
        <v>350</v>
      </c>
      <c r="S249" s="128" t="s">
        <v>310</v>
      </c>
      <c r="T249" s="129" t="s">
        <v>331</v>
      </c>
      <c r="U249" s="114">
        <v>0.11</v>
      </c>
      <c r="V249" s="114">
        <f>ROUND(E249*U249,2)</f>
        <v>23.76</v>
      </c>
      <c r="W249" s="114"/>
      <c r="X249" s="114" t="s">
        <v>332</v>
      </c>
      <c r="Y249" s="114" t="s">
        <v>293</v>
      </c>
      <c r="Z249" s="107"/>
      <c r="AA249" s="107"/>
      <c r="AB249" s="107"/>
      <c r="AC249" s="107"/>
      <c r="AD249" s="107"/>
      <c r="AE249" s="107"/>
      <c r="AF249" s="107"/>
      <c r="AG249" s="107" t="s">
        <v>333</v>
      </c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</row>
    <row r="250" spans="1:60" outlineLevel="2">
      <c r="A250" s="110"/>
      <c r="B250" s="111"/>
      <c r="C250" s="146" t="s">
        <v>465</v>
      </c>
      <c r="D250" s="143"/>
      <c r="E250" s="144">
        <v>57</v>
      </c>
      <c r="F250" s="114"/>
      <c r="G250" s="114"/>
      <c r="H250" s="114"/>
      <c r="I250" s="114"/>
      <c r="J250" s="114"/>
      <c r="K250" s="114"/>
      <c r="L250" s="114"/>
      <c r="M250" s="114"/>
      <c r="N250" s="113"/>
      <c r="O250" s="113"/>
      <c r="P250" s="113"/>
      <c r="Q250" s="113"/>
      <c r="R250" s="114"/>
      <c r="S250" s="114"/>
      <c r="T250" s="114"/>
      <c r="U250" s="114"/>
      <c r="V250" s="114"/>
      <c r="W250" s="114"/>
      <c r="X250" s="114"/>
      <c r="Y250" s="114"/>
      <c r="Z250" s="107"/>
      <c r="AA250" s="107"/>
      <c r="AB250" s="107"/>
      <c r="AC250" s="107"/>
      <c r="AD250" s="107"/>
      <c r="AE250" s="107"/>
      <c r="AF250" s="107"/>
      <c r="AG250" s="107" t="s">
        <v>341</v>
      </c>
      <c r="AH250" s="107">
        <v>5</v>
      </c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</row>
    <row r="251" spans="1:60" outlineLevel="3">
      <c r="A251" s="110"/>
      <c r="B251" s="111"/>
      <c r="C251" s="146" t="s">
        <v>466</v>
      </c>
      <c r="D251" s="143"/>
      <c r="E251" s="144">
        <v>64</v>
      </c>
      <c r="F251" s="114"/>
      <c r="G251" s="114"/>
      <c r="H251" s="114"/>
      <c r="I251" s="114"/>
      <c r="J251" s="114"/>
      <c r="K251" s="114"/>
      <c r="L251" s="114"/>
      <c r="M251" s="114"/>
      <c r="N251" s="113"/>
      <c r="O251" s="113"/>
      <c r="P251" s="113"/>
      <c r="Q251" s="113"/>
      <c r="R251" s="114"/>
      <c r="S251" s="114"/>
      <c r="T251" s="114"/>
      <c r="U251" s="114"/>
      <c r="V251" s="114"/>
      <c r="W251" s="114"/>
      <c r="X251" s="114"/>
      <c r="Y251" s="114"/>
      <c r="Z251" s="107"/>
      <c r="AA251" s="107"/>
      <c r="AB251" s="107"/>
      <c r="AC251" s="107"/>
      <c r="AD251" s="107"/>
      <c r="AE251" s="107"/>
      <c r="AF251" s="107"/>
      <c r="AG251" s="107" t="s">
        <v>341</v>
      </c>
      <c r="AH251" s="107">
        <v>5</v>
      </c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</row>
    <row r="252" spans="1:60" outlineLevel="3">
      <c r="A252" s="110"/>
      <c r="B252" s="111"/>
      <c r="C252" s="146" t="s">
        <v>467</v>
      </c>
      <c r="D252" s="143"/>
      <c r="E252" s="144">
        <v>95</v>
      </c>
      <c r="F252" s="114"/>
      <c r="G252" s="114"/>
      <c r="H252" s="114"/>
      <c r="I252" s="114"/>
      <c r="J252" s="114"/>
      <c r="K252" s="114"/>
      <c r="L252" s="114"/>
      <c r="M252" s="114"/>
      <c r="N252" s="113"/>
      <c r="O252" s="113"/>
      <c r="P252" s="113"/>
      <c r="Q252" s="113"/>
      <c r="R252" s="114"/>
      <c r="S252" s="114"/>
      <c r="T252" s="114"/>
      <c r="U252" s="114"/>
      <c r="V252" s="114"/>
      <c r="W252" s="114"/>
      <c r="X252" s="114"/>
      <c r="Y252" s="114"/>
      <c r="Z252" s="107"/>
      <c r="AA252" s="107"/>
      <c r="AB252" s="107"/>
      <c r="AC252" s="107"/>
      <c r="AD252" s="107"/>
      <c r="AE252" s="107"/>
      <c r="AF252" s="107"/>
      <c r="AG252" s="107" t="s">
        <v>341</v>
      </c>
      <c r="AH252" s="107">
        <v>5</v>
      </c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</row>
    <row r="253" spans="1:60" outlineLevel="1">
      <c r="A253" s="123">
        <v>105</v>
      </c>
      <c r="B253" s="124" t="s">
        <v>436</v>
      </c>
      <c r="C253" s="139" t="s">
        <v>437</v>
      </c>
      <c r="D253" s="125" t="s">
        <v>330</v>
      </c>
      <c r="E253" s="126">
        <v>138</v>
      </c>
      <c r="F253" s="127"/>
      <c r="G253" s="128">
        <f>ROUND(E253*F253,2)</f>
        <v>0</v>
      </c>
      <c r="H253" s="127"/>
      <c r="I253" s="128">
        <f>ROUND(E253*H253,2)</f>
        <v>0</v>
      </c>
      <c r="J253" s="127"/>
      <c r="K253" s="128">
        <f>ROUND(E253*J253,2)</f>
        <v>0</v>
      </c>
      <c r="L253" s="128">
        <v>21</v>
      </c>
      <c r="M253" s="128">
        <f>G253*(1+L253/100)</f>
        <v>0</v>
      </c>
      <c r="N253" s="126">
        <v>0</v>
      </c>
      <c r="O253" s="126">
        <f>ROUND(E253*N253,2)</f>
        <v>0</v>
      </c>
      <c r="P253" s="126">
        <v>0</v>
      </c>
      <c r="Q253" s="126">
        <f>ROUND(E253*P253,2)</f>
        <v>0</v>
      </c>
      <c r="R253" s="128" t="s">
        <v>350</v>
      </c>
      <c r="S253" s="128" t="s">
        <v>310</v>
      </c>
      <c r="T253" s="129" t="s">
        <v>331</v>
      </c>
      <c r="U253" s="114">
        <v>0.14000000000000001</v>
      </c>
      <c r="V253" s="114">
        <f>ROUND(E253*U253,2)</f>
        <v>19.32</v>
      </c>
      <c r="W253" s="114"/>
      <c r="X253" s="114" t="s">
        <v>332</v>
      </c>
      <c r="Y253" s="114" t="s">
        <v>293</v>
      </c>
      <c r="Z253" s="107"/>
      <c r="AA253" s="107"/>
      <c r="AB253" s="107"/>
      <c r="AC253" s="107"/>
      <c r="AD253" s="107"/>
      <c r="AE253" s="107"/>
      <c r="AF253" s="107"/>
      <c r="AG253" s="107" t="s">
        <v>333</v>
      </c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</row>
    <row r="254" spans="1:60" outlineLevel="2">
      <c r="A254" s="110"/>
      <c r="B254" s="111"/>
      <c r="C254" s="146" t="s">
        <v>468</v>
      </c>
      <c r="D254" s="143"/>
      <c r="E254" s="144">
        <v>107</v>
      </c>
      <c r="F254" s="114"/>
      <c r="G254" s="114"/>
      <c r="H254" s="114"/>
      <c r="I254" s="114"/>
      <c r="J254" s="114"/>
      <c r="K254" s="114"/>
      <c r="L254" s="114"/>
      <c r="M254" s="114"/>
      <c r="N254" s="113"/>
      <c r="O254" s="113"/>
      <c r="P254" s="113"/>
      <c r="Q254" s="113"/>
      <c r="R254" s="114"/>
      <c r="S254" s="114"/>
      <c r="T254" s="114"/>
      <c r="U254" s="114"/>
      <c r="V254" s="114"/>
      <c r="W254" s="114"/>
      <c r="X254" s="114"/>
      <c r="Y254" s="114"/>
      <c r="Z254" s="107"/>
      <c r="AA254" s="107"/>
      <c r="AB254" s="107"/>
      <c r="AC254" s="107"/>
      <c r="AD254" s="107"/>
      <c r="AE254" s="107"/>
      <c r="AF254" s="107"/>
      <c r="AG254" s="107" t="s">
        <v>341</v>
      </c>
      <c r="AH254" s="107">
        <v>5</v>
      </c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</row>
    <row r="255" spans="1:60" outlineLevel="3">
      <c r="A255" s="110"/>
      <c r="B255" s="111"/>
      <c r="C255" s="146" t="s">
        <v>469</v>
      </c>
      <c r="D255" s="143"/>
      <c r="E255" s="144">
        <v>31</v>
      </c>
      <c r="F255" s="114"/>
      <c r="G255" s="114"/>
      <c r="H255" s="114"/>
      <c r="I255" s="114"/>
      <c r="J255" s="114"/>
      <c r="K255" s="114"/>
      <c r="L255" s="114"/>
      <c r="M255" s="114"/>
      <c r="N255" s="113"/>
      <c r="O255" s="113"/>
      <c r="P255" s="113"/>
      <c r="Q255" s="113"/>
      <c r="R255" s="114"/>
      <c r="S255" s="114"/>
      <c r="T255" s="114"/>
      <c r="U255" s="114"/>
      <c r="V255" s="114"/>
      <c r="W255" s="114"/>
      <c r="X255" s="114"/>
      <c r="Y255" s="114"/>
      <c r="Z255" s="107"/>
      <c r="AA255" s="107"/>
      <c r="AB255" s="107"/>
      <c r="AC255" s="107"/>
      <c r="AD255" s="107"/>
      <c r="AE255" s="107"/>
      <c r="AF255" s="107"/>
      <c r="AG255" s="107" t="s">
        <v>341</v>
      </c>
      <c r="AH255" s="107">
        <v>5</v>
      </c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</row>
    <row r="256" spans="1:60" outlineLevel="1">
      <c r="A256" s="123">
        <v>106</v>
      </c>
      <c r="B256" s="124" t="s">
        <v>440</v>
      </c>
      <c r="C256" s="139" t="s">
        <v>441</v>
      </c>
      <c r="D256" s="125" t="s">
        <v>330</v>
      </c>
      <c r="E256" s="126">
        <v>93</v>
      </c>
      <c r="F256" s="127"/>
      <c r="G256" s="128">
        <f>ROUND(E256*F256,2)</f>
        <v>0</v>
      </c>
      <c r="H256" s="127"/>
      <c r="I256" s="128">
        <f>ROUND(E256*H256,2)</f>
        <v>0</v>
      </c>
      <c r="J256" s="127"/>
      <c r="K256" s="128">
        <f>ROUND(E256*J256,2)</f>
        <v>0</v>
      </c>
      <c r="L256" s="128">
        <v>21</v>
      </c>
      <c r="M256" s="128">
        <f>G256*(1+L256/100)</f>
        <v>0</v>
      </c>
      <c r="N256" s="126">
        <v>0</v>
      </c>
      <c r="O256" s="126">
        <f>ROUND(E256*N256,2)</f>
        <v>0</v>
      </c>
      <c r="P256" s="126">
        <v>0</v>
      </c>
      <c r="Q256" s="126">
        <f>ROUND(E256*P256,2)</f>
        <v>0</v>
      </c>
      <c r="R256" s="128" t="s">
        <v>350</v>
      </c>
      <c r="S256" s="128" t="s">
        <v>310</v>
      </c>
      <c r="T256" s="129" t="s">
        <v>331</v>
      </c>
      <c r="U256" s="114">
        <v>0.2</v>
      </c>
      <c r="V256" s="114">
        <f>ROUND(E256*U256,2)</f>
        <v>18.600000000000001</v>
      </c>
      <c r="W256" s="114"/>
      <c r="X256" s="114" t="s">
        <v>332</v>
      </c>
      <c r="Y256" s="114" t="s">
        <v>293</v>
      </c>
      <c r="Z256" s="107"/>
      <c r="AA256" s="107"/>
      <c r="AB256" s="107"/>
      <c r="AC256" s="107"/>
      <c r="AD256" s="107"/>
      <c r="AE256" s="107"/>
      <c r="AF256" s="107"/>
      <c r="AG256" s="107" t="s">
        <v>333</v>
      </c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</row>
    <row r="257" spans="1:60" outlineLevel="2">
      <c r="A257" s="110"/>
      <c r="B257" s="111"/>
      <c r="C257" s="146" t="s">
        <v>470</v>
      </c>
      <c r="D257" s="143"/>
      <c r="E257" s="144">
        <v>27</v>
      </c>
      <c r="F257" s="114"/>
      <c r="G257" s="114"/>
      <c r="H257" s="114"/>
      <c r="I257" s="114"/>
      <c r="J257" s="114"/>
      <c r="K257" s="114"/>
      <c r="L257" s="114"/>
      <c r="M257" s="114"/>
      <c r="N257" s="113"/>
      <c r="O257" s="113"/>
      <c r="P257" s="113"/>
      <c r="Q257" s="113"/>
      <c r="R257" s="114"/>
      <c r="S257" s="114"/>
      <c r="T257" s="114"/>
      <c r="U257" s="114"/>
      <c r="V257" s="114"/>
      <c r="W257" s="114"/>
      <c r="X257" s="114"/>
      <c r="Y257" s="114"/>
      <c r="Z257" s="107"/>
      <c r="AA257" s="107"/>
      <c r="AB257" s="107"/>
      <c r="AC257" s="107"/>
      <c r="AD257" s="107"/>
      <c r="AE257" s="107"/>
      <c r="AF257" s="107"/>
      <c r="AG257" s="107" t="s">
        <v>341</v>
      </c>
      <c r="AH257" s="107">
        <v>5</v>
      </c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</row>
    <row r="258" spans="1:60" outlineLevel="3">
      <c r="A258" s="110"/>
      <c r="B258" s="111"/>
      <c r="C258" s="146" t="s">
        <v>471</v>
      </c>
      <c r="D258" s="143"/>
      <c r="E258" s="144">
        <v>60</v>
      </c>
      <c r="F258" s="114"/>
      <c r="G258" s="114"/>
      <c r="H258" s="114"/>
      <c r="I258" s="114"/>
      <c r="J258" s="114"/>
      <c r="K258" s="114"/>
      <c r="L258" s="114"/>
      <c r="M258" s="114"/>
      <c r="N258" s="113"/>
      <c r="O258" s="113"/>
      <c r="P258" s="113"/>
      <c r="Q258" s="113"/>
      <c r="R258" s="114"/>
      <c r="S258" s="114"/>
      <c r="T258" s="114"/>
      <c r="U258" s="114"/>
      <c r="V258" s="114"/>
      <c r="W258" s="114"/>
      <c r="X258" s="114"/>
      <c r="Y258" s="114"/>
      <c r="Z258" s="107"/>
      <c r="AA258" s="107"/>
      <c r="AB258" s="107"/>
      <c r="AC258" s="107"/>
      <c r="AD258" s="107"/>
      <c r="AE258" s="107"/>
      <c r="AF258" s="107"/>
      <c r="AG258" s="107" t="s">
        <v>341</v>
      </c>
      <c r="AH258" s="107">
        <v>5</v>
      </c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</row>
    <row r="259" spans="1:60" outlineLevel="3">
      <c r="A259" s="110"/>
      <c r="B259" s="111"/>
      <c r="C259" s="146" t="s">
        <v>472</v>
      </c>
      <c r="D259" s="143"/>
      <c r="E259" s="144">
        <v>6</v>
      </c>
      <c r="F259" s="114"/>
      <c r="G259" s="114"/>
      <c r="H259" s="114"/>
      <c r="I259" s="114"/>
      <c r="J259" s="114"/>
      <c r="K259" s="114"/>
      <c r="L259" s="114"/>
      <c r="M259" s="114"/>
      <c r="N259" s="113"/>
      <c r="O259" s="113"/>
      <c r="P259" s="113"/>
      <c r="Q259" s="113"/>
      <c r="R259" s="114"/>
      <c r="S259" s="114"/>
      <c r="T259" s="114"/>
      <c r="U259" s="114"/>
      <c r="V259" s="114"/>
      <c r="W259" s="114"/>
      <c r="X259" s="114"/>
      <c r="Y259" s="114"/>
      <c r="Z259" s="107"/>
      <c r="AA259" s="107"/>
      <c r="AB259" s="107"/>
      <c r="AC259" s="107"/>
      <c r="AD259" s="107"/>
      <c r="AE259" s="107"/>
      <c r="AF259" s="107"/>
      <c r="AG259" s="107" t="s">
        <v>341</v>
      </c>
      <c r="AH259" s="107">
        <v>5</v>
      </c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</row>
    <row r="260" spans="1:60" outlineLevel="1">
      <c r="A260" s="110">
        <v>107</v>
      </c>
      <c r="B260" s="111" t="s">
        <v>445</v>
      </c>
      <c r="C260" s="147" t="s">
        <v>446</v>
      </c>
      <c r="D260" s="112" t="s">
        <v>24</v>
      </c>
      <c r="E260" s="145"/>
      <c r="F260" s="115"/>
      <c r="G260" s="114">
        <f>ROUND(E260*F260,2)</f>
        <v>0</v>
      </c>
      <c r="H260" s="115"/>
      <c r="I260" s="114">
        <f>ROUND(E260*H260,2)</f>
        <v>0</v>
      </c>
      <c r="J260" s="115"/>
      <c r="K260" s="114">
        <f>ROUND(E260*J260,2)</f>
        <v>0</v>
      </c>
      <c r="L260" s="114">
        <v>21</v>
      </c>
      <c r="M260" s="114">
        <f>G260*(1+L260/100)</f>
        <v>0</v>
      </c>
      <c r="N260" s="113">
        <v>0</v>
      </c>
      <c r="O260" s="113">
        <f>ROUND(E260*N260,2)</f>
        <v>0</v>
      </c>
      <c r="P260" s="113">
        <v>0</v>
      </c>
      <c r="Q260" s="113">
        <f>ROUND(E260*P260,2)</f>
        <v>0</v>
      </c>
      <c r="R260" s="114" t="s">
        <v>447</v>
      </c>
      <c r="S260" s="114" t="s">
        <v>310</v>
      </c>
      <c r="T260" s="114" t="s">
        <v>331</v>
      </c>
      <c r="U260" s="114">
        <v>0</v>
      </c>
      <c r="V260" s="114">
        <f>ROUND(E260*U260,2)</f>
        <v>0</v>
      </c>
      <c r="W260" s="114"/>
      <c r="X260" s="114" t="s">
        <v>448</v>
      </c>
      <c r="Y260" s="114" t="s">
        <v>293</v>
      </c>
      <c r="Z260" s="107"/>
      <c r="AA260" s="107"/>
      <c r="AB260" s="107"/>
      <c r="AC260" s="107"/>
      <c r="AD260" s="107"/>
      <c r="AE260" s="107"/>
      <c r="AF260" s="107"/>
      <c r="AG260" s="107" t="s">
        <v>449</v>
      </c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</row>
    <row r="261" spans="1:60" outlineLevel="2">
      <c r="A261" s="110"/>
      <c r="B261" s="111"/>
      <c r="C261" s="205" t="s">
        <v>450</v>
      </c>
      <c r="D261" s="206"/>
      <c r="E261" s="206"/>
      <c r="F261" s="206"/>
      <c r="G261" s="206"/>
      <c r="H261" s="114"/>
      <c r="I261" s="114"/>
      <c r="J261" s="114"/>
      <c r="K261" s="114"/>
      <c r="L261" s="114"/>
      <c r="M261" s="114"/>
      <c r="N261" s="113"/>
      <c r="O261" s="113"/>
      <c r="P261" s="113"/>
      <c r="Q261" s="113"/>
      <c r="R261" s="114"/>
      <c r="S261" s="114"/>
      <c r="T261" s="114"/>
      <c r="U261" s="114"/>
      <c r="V261" s="114"/>
      <c r="W261" s="114"/>
      <c r="X261" s="114"/>
      <c r="Y261" s="114"/>
      <c r="Z261" s="107"/>
      <c r="AA261" s="107"/>
      <c r="AB261" s="107"/>
      <c r="AC261" s="107"/>
      <c r="AD261" s="107"/>
      <c r="AE261" s="107"/>
      <c r="AF261" s="107"/>
      <c r="AG261" s="107" t="s">
        <v>451</v>
      </c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</row>
    <row r="262" spans="1:60">
      <c r="A262" s="117" t="s">
        <v>285</v>
      </c>
      <c r="B262" s="118" t="s">
        <v>117</v>
      </c>
      <c r="C262" s="138" t="s">
        <v>118</v>
      </c>
      <c r="D262" s="119"/>
      <c r="E262" s="120"/>
      <c r="F262" s="121"/>
      <c r="G262" s="121">
        <f>SUMIF(AG263:AG268,"&lt;&gt;NOR",G263:G268)</f>
        <v>0</v>
      </c>
      <c r="H262" s="121"/>
      <c r="I262" s="121">
        <f>SUM(I263:I268)</f>
        <v>0</v>
      </c>
      <c r="J262" s="121"/>
      <c r="K262" s="121">
        <f>SUM(K263:K268)</f>
        <v>0</v>
      </c>
      <c r="L262" s="121"/>
      <c r="M262" s="121">
        <f>SUM(M263:M268)</f>
        <v>0</v>
      </c>
      <c r="N262" s="120"/>
      <c r="O262" s="120">
        <f>SUM(O263:O268)</f>
        <v>0.03</v>
      </c>
      <c r="P262" s="120"/>
      <c r="Q262" s="120">
        <f>SUM(Q263:Q268)</f>
        <v>0</v>
      </c>
      <c r="R262" s="121"/>
      <c r="S262" s="121"/>
      <c r="T262" s="122"/>
      <c r="U262" s="116"/>
      <c r="V262" s="116">
        <f>SUM(V263:V268)</f>
        <v>20.46</v>
      </c>
      <c r="W262" s="116"/>
      <c r="X262" s="116"/>
      <c r="Y262" s="116"/>
      <c r="AG262" t="s">
        <v>286</v>
      </c>
    </row>
    <row r="263" spans="1:60" outlineLevel="1">
      <c r="A263" s="123">
        <v>108</v>
      </c>
      <c r="B263" s="124" t="s">
        <v>452</v>
      </c>
      <c r="C263" s="139" t="s">
        <v>453</v>
      </c>
      <c r="D263" s="125" t="s">
        <v>347</v>
      </c>
      <c r="E263" s="126">
        <v>10</v>
      </c>
      <c r="F263" s="127"/>
      <c r="G263" s="128">
        <f>ROUND(E263*F263,2)</f>
        <v>0</v>
      </c>
      <c r="H263" s="127"/>
      <c r="I263" s="128">
        <f>ROUND(E263*H263,2)</f>
        <v>0</v>
      </c>
      <c r="J263" s="127"/>
      <c r="K263" s="128">
        <f>ROUND(E263*J263,2)</f>
        <v>0</v>
      </c>
      <c r="L263" s="128">
        <v>21</v>
      </c>
      <c r="M263" s="128">
        <f>G263*(1+L263/100)</f>
        <v>0</v>
      </c>
      <c r="N263" s="126">
        <v>1.89E-3</v>
      </c>
      <c r="O263" s="126">
        <f>ROUND(E263*N263,2)</f>
        <v>0.02</v>
      </c>
      <c r="P263" s="126">
        <v>0</v>
      </c>
      <c r="Q263" s="126">
        <f>ROUND(E263*P263,2)</f>
        <v>0</v>
      </c>
      <c r="R263" s="128" t="s">
        <v>447</v>
      </c>
      <c r="S263" s="128" t="s">
        <v>310</v>
      </c>
      <c r="T263" s="129" t="s">
        <v>331</v>
      </c>
      <c r="U263" s="114">
        <v>1.45</v>
      </c>
      <c r="V263" s="114">
        <f>ROUND(E263*U263,2)</f>
        <v>14.5</v>
      </c>
      <c r="W263" s="114"/>
      <c r="X263" s="114" t="s">
        <v>332</v>
      </c>
      <c r="Y263" s="114" t="s">
        <v>293</v>
      </c>
      <c r="Z263" s="107"/>
      <c r="AA263" s="107"/>
      <c r="AB263" s="107"/>
      <c r="AC263" s="107"/>
      <c r="AD263" s="107"/>
      <c r="AE263" s="107"/>
      <c r="AF263" s="107"/>
      <c r="AG263" s="107" t="s">
        <v>333</v>
      </c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</row>
    <row r="264" spans="1:60" ht="22.5" outlineLevel="2">
      <c r="A264" s="110"/>
      <c r="B264" s="111"/>
      <c r="C264" s="198" t="s">
        <v>454</v>
      </c>
      <c r="D264" s="199"/>
      <c r="E264" s="199"/>
      <c r="F264" s="199"/>
      <c r="G264" s="199"/>
      <c r="H264" s="114"/>
      <c r="I264" s="114"/>
      <c r="J264" s="114"/>
      <c r="K264" s="114"/>
      <c r="L264" s="114"/>
      <c r="M264" s="114"/>
      <c r="N264" s="113"/>
      <c r="O264" s="113"/>
      <c r="P264" s="113"/>
      <c r="Q264" s="113"/>
      <c r="R264" s="114"/>
      <c r="S264" s="114"/>
      <c r="T264" s="114"/>
      <c r="U264" s="114"/>
      <c r="V264" s="114"/>
      <c r="W264" s="114"/>
      <c r="X264" s="114"/>
      <c r="Y264" s="114"/>
      <c r="Z264" s="107"/>
      <c r="AA264" s="107"/>
      <c r="AB264" s="107"/>
      <c r="AC264" s="107"/>
      <c r="AD264" s="107"/>
      <c r="AE264" s="107"/>
      <c r="AF264" s="107"/>
      <c r="AG264" s="107" t="s">
        <v>296</v>
      </c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37" t="str">
        <f>C264</f>
        <v>Otvor se utěsní minerální vlnou. Prostup i potrubí před a za prostupem je natřeno protipožární stěrkou. Cena obsahuje dodávku minerální vlny a požární stěrky.</v>
      </c>
      <c r="BB264" s="107"/>
      <c r="BC264" s="107"/>
      <c r="BD264" s="107"/>
      <c r="BE264" s="107"/>
      <c r="BF264" s="107"/>
      <c r="BG264" s="107"/>
      <c r="BH264" s="107"/>
    </row>
    <row r="265" spans="1:60" outlineLevel="3">
      <c r="A265" s="110"/>
      <c r="B265" s="111"/>
      <c r="C265" s="200" t="s">
        <v>455</v>
      </c>
      <c r="D265" s="201"/>
      <c r="E265" s="201"/>
      <c r="F265" s="201"/>
      <c r="G265" s="201"/>
      <c r="H265" s="114"/>
      <c r="I265" s="114"/>
      <c r="J265" s="114"/>
      <c r="K265" s="114"/>
      <c r="L265" s="114"/>
      <c r="M265" s="114"/>
      <c r="N265" s="113"/>
      <c r="O265" s="113"/>
      <c r="P265" s="113"/>
      <c r="Q265" s="113"/>
      <c r="R265" s="114"/>
      <c r="S265" s="114"/>
      <c r="T265" s="114"/>
      <c r="U265" s="114"/>
      <c r="V265" s="114"/>
      <c r="W265" s="114"/>
      <c r="X265" s="114"/>
      <c r="Y265" s="114"/>
      <c r="Z265" s="107"/>
      <c r="AA265" s="107"/>
      <c r="AB265" s="107"/>
      <c r="AC265" s="107"/>
      <c r="AD265" s="107"/>
      <c r="AE265" s="107"/>
      <c r="AF265" s="107"/>
      <c r="AG265" s="107" t="s">
        <v>296</v>
      </c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</row>
    <row r="266" spans="1:60" outlineLevel="1">
      <c r="A266" s="123">
        <v>109</v>
      </c>
      <c r="B266" s="124" t="s">
        <v>456</v>
      </c>
      <c r="C266" s="139" t="s">
        <v>457</v>
      </c>
      <c r="D266" s="125" t="s">
        <v>347</v>
      </c>
      <c r="E266" s="126">
        <v>4</v>
      </c>
      <c r="F266" s="127"/>
      <c r="G266" s="128">
        <f>ROUND(E266*F266,2)</f>
        <v>0</v>
      </c>
      <c r="H266" s="127"/>
      <c r="I266" s="128">
        <f>ROUND(E266*H266,2)</f>
        <v>0</v>
      </c>
      <c r="J266" s="127"/>
      <c r="K266" s="128">
        <f>ROUND(E266*J266,2)</f>
        <v>0</v>
      </c>
      <c r="L266" s="128">
        <v>21</v>
      </c>
      <c r="M266" s="128">
        <f>G266*(1+L266/100)</f>
        <v>0</v>
      </c>
      <c r="N266" s="126">
        <v>2.4599999999999999E-3</v>
      </c>
      <c r="O266" s="126">
        <f>ROUND(E266*N266,2)</f>
        <v>0.01</v>
      </c>
      <c r="P266" s="126">
        <v>0</v>
      </c>
      <c r="Q266" s="126">
        <f>ROUND(E266*P266,2)</f>
        <v>0</v>
      </c>
      <c r="R266" s="128" t="s">
        <v>447</v>
      </c>
      <c r="S266" s="128" t="s">
        <v>310</v>
      </c>
      <c r="T266" s="129" t="s">
        <v>331</v>
      </c>
      <c r="U266" s="114">
        <v>1.49</v>
      </c>
      <c r="V266" s="114">
        <f>ROUND(E266*U266,2)</f>
        <v>5.96</v>
      </c>
      <c r="W266" s="114"/>
      <c r="X266" s="114" t="s">
        <v>332</v>
      </c>
      <c r="Y266" s="114" t="s">
        <v>293</v>
      </c>
      <c r="Z266" s="107"/>
      <c r="AA266" s="107"/>
      <c r="AB266" s="107"/>
      <c r="AC266" s="107"/>
      <c r="AD266" s="107"/>
      <c r="AE266" s="107"/>
      <c r="AF266" s="107"/>
      <c r="AG266" s="107" t="s">
        <v>333</v>
      </c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</row>
    <row r="267" spans="1:60" ht="22.5" outlineLevel="2">
      <c r="A267" s="110"/>
      <c r="B267" s="111"/>
      <c r="C267" s="198" t="s">
        <v>458</v>
      </c>
      <c r="D267" s="199"/>
      <c r="E267" s="199"/>
      <c r="F267" s="199"/>
      <c r="G267" s="199"/>
      <c r="H267" s="114"/>
      <c r="I267" s="114"/>
      <c r="J267" s="114"/>
      <c r="K267" s="114"/>
      <c r="L267" s="114"/>
      <c r="M267" s="114"/>
      <c r="N267" s="113"/>
      <c r="O267" s="113"/>
      <c r="P267" s="113"/>
      <c r="Q267" s="113"/>
      <c r="R267" s="114"/>
      <c r="S267" s="114"/>
      <c r="T267" s="114"/>
      <c r="U267" s="114"/>
      <c r="V267" s="114"/>
      <c r="W267" s="114"/>
      <c r="X267" s="114"/>
      <c r="Y267" s="114"/>
      <c r="Z267" s="107"/>
      <c r="AA267" s="107"/>
      <c r="AB267" s="107"/>
      <c r="AC267" s="107"/>
      <c r="AD267" s="107"/>
      <c r="AE267" s="107"/>
      <c r="AF267" s="107"/>
      <c r="AG267" s="107" t="s">
        <v>296</v>
      </c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37" t="str">
        <f>C267</f>
        <v>Otvor se utěsní minerální vlnou. Prostup i potrubí před a za prostupem je natřeno protipožární stěrkou. Cena obsahuje dodávku požární minerální vlny a požární stěrky.</v>
      </c>
      <c r="BB267" s="107"/>
      <c r="BC267" s="107"/>
      <c r="BD267" s="107"/>
      <c r="BE267" s="107"/>
      <c r="BF267" s="107"/>
      <c r="BG267" s="107"/>
      <c r="BH267" s="107"/>
    </row>
    <row r="268" spans="1:60" outlineLevel="3">
      <c r="A268" s="110"/>
      <c r="B268" s="111"/>
      <c r="C268" s="200" t="s">
        <v>455</v>
      </c>
      <c r="D268" s="201"/>
      <c r="E268" s="201"/>
      <c r="F268" s="201"/>
      <c r="G268" s="201"/>
      <c r="H268" s="114"/>
      <c r="I268" s="114"/>
      <c r="J268" s="114"/>
      <c r="K268" s="114"/>
      <c r="L268" s="114"/>
      <c r="M268" s="114"/>
      <c r="N268" s="113"/>
      <c r="O268" s="113"/>
      <c r="P268" s="113"/>
      <c r="Q268" s="113"/>
      <c r="R268" s="114"/>
      <c r="S268" s="114"/>
      <c r="T268" s="114"/>
      <c r="U268" s="114"/>
      <c r="V268" s="114"/>
      <c r="W268" s="114"/>
      <c r="X268" s="114"/>
      <c r="Y268" s="114"/>
      <c r="Z268" s="107"/>
      <c r="AA268" s="107"/>
      <c r="AB268" s="107"/>
      <c r="AC268" s="107"/>
      <c r="AD268" s="107"/>
      <c r="AE268" s="107"/>
      <c r="AF268" s="107"/>
      <c r="AG268" s="107" t="s">
        <v>296</v>
      </c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</row>
    <row r="269" spans="1:60">
      <c r="A269" s="117" t="s">
        <v>285</v>
      </c>
      <c r="B269" s="118" t="s">
        <v>119</v>
      </c>
      <c r="C269" s="138" t="s">
        <v>120</v>
      </c>
      <c r="D269" s="119"/>
      <c r="E269" s="120"/>
      <c r="F269" s="121"/>
      <c r="G269" s="121">
        <f>SUMIF(AG270:AG354,"&lt;&gt;NOR",G270:G354)</f>
        <v>0</v>
      </c>
      <c r="H269" s="121"/>
      <c r="I269" s="121">
        <f>SUM(I270:I354)</f>
        <v>0</v>
      </c>
      <c r="J269" s="121"/>
      <c r="K269" s="121">
        <f>SUM(K270:K354)</f>
        <v>0</v>
      </c>
      <c r="L269" s="121"/>
      <c r="M269" s="121">
        <f>SUM(M270:M354)</f>
        <v>0</v>
      </c>
      <c r="N269" s="120"/>
      <c r="O269" s="120">
        <f>SUM(O270:O354)</f>
        <v>0.43</v>
      </c>
      <c r="P269" s="120"/>
      <c r="Q269" s="120">
        <f>SUM(Q270:Q354)</f>
        <v>0</v>
      </c>
      <c r="R269" s="121"/>
      <c r="S269" s="121"/>
      <c r="T269" s="122"/>
      <c r="U269" s="116"/>
      <c r="V269" s="116">
        <f>SUM(V270:V354)</f>
        <v>233.23</v>
      </c>
      <c r="W269" s="116"/>
      <c r="X269" s="116"/>
      <c r="Y269" s="116"/>
      <c r="AG269" t="s">
        <v>286</v>
      </c>
    </row>
    <row r="270" spans="1:60" ht="22.5" outlineLevel="1">
      <c r="A270" s="123">
        <v>110</v>
      </c>
      <c r="B270" s="124" t="s">
        <v>370</v>
      </c>
      <c r="C270" s="139" t="s">
        <v>371</v>
      </c>
      <c r="D270" s="125" t="s">
        <v>330</v>
      </c>
      <c r="E270" s="126">
        <v>97</v>
      </c>
      <c r="F270" s="127"/>
      <c r="G270" s="128">
        <f>ROUND(E270*F270,2)</f>
        <v>0</v>
      </c>
      <c r="H270" s="127"/>
      <c r="I270" s="128">
        <f>ROUND(E270*H270,2)</f>
        <v>0</v>
      </c>
      <c r="J270" s="127"/>
      <c r="K270" s="128">
        <f>ROUND(E270*J270,2)</f>
        <v>0</v>
      </c>
      <c r="L270" s="128">
        <v>21</v>
      </c>
      <c r="M270" s="128">
        <f>G270*(1+L270/100)</f>
        <v>0</v>
      </c>
      <c r="N270" s="126">
        <v>1.0000000000000001E-5</v>
      </c>
      <c r="O270" s="126">
        <f>ROUND(E270*N270,2)</f>
        <v>0</v>
      </c>
      <c r="P270" s="126">
        <v>0</v>
      </c>
      <c r="Q270" s="126">
        <f>ROUND(E270*P270,2)</f>
        <v>0</v>
      </c>
      <c r="R270" s="128" t="s">
        <v>350</v>
      </c>
      <c r="S270" s="128" t="s">
        <v>310</v>
      </c>
      <c r="T270" s="129" t="s">
        <v>331</v>
      </c>
      <c r="U270" s="114">
        <v>0.14000000000000001</v>
      </c>
      <c r="V270" s="114">
        <f>ROUND(E270*U270,2)</f>
        <v>13.58</v>
      </c>
      <c r="W270" s="114"/>
      <c r="X270" s="114" t="s">
        <v>332</v>
      </c>
      <c r="Y270" s="114" t="s">
        <v>293</v>
      </c>
      <c r="Z270" s="107"/>
      <c r="AA270" s="107"/>
      <c r="AB270" s="107"/>
      <c r="AC270" s="107"/>
      <c r="AD270" s="107"/>
      <c r="AE270" s="107"/>
      <c r="AF270" s="107"/>
      <c r="AG270" s="107" t="s">
        <v>333</v>
      </c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</row>
    <row r="271" spans="1:60" outlineLevel="2">
      <c r="A271" s="110"/>
      <c r="B271" s="111"/>
      <c r="C271" s="198" t="s">
        <v>372</v>
      </c>
      <c r="D271" s="199"/>
      <c r="E271" s="199"/>
      <c r="F271" s="199"/>
      <c r="G271" s="199"/>
      <c r="H271" s="114"/>
      <c r="I271" s="114"/>
      <c r="J271" s="114"/>
      <c r="K271" s="114"/>
      <c r="L271" s="114"/>
      <c r="M271" s="114"/>
      <c r="N271" s="113"/>
      <c r="O271" s="113"/>
      <c r="P271" s="113"/>
      <c r="Q271" s="113"/>
      <c r="R271" s="114"/>
      <c r="S271" s="114"/>
      <c r="T271" s="114"/>
      <c r="U271" s="114"/>
      <c r="V271" s="114"/>
      <c r="W271" s="114"/>
      <c r="X271" s="114"/>
      <c r="Y271" s="114"/>
      <c r="Z271" s="107"/>
      <c r="AA271" s="107"/>
      <c r="AB271" s="107"/>
      <c r="AC271" s="107"/>
      <c r="AD271" s="107"/>
      <c r="AE271" s="107"/>
      <c r="AF271" s="107"/>
      <c r="AG271" s="107" t="s">
        <v>296</v>
      </c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</row>
    <row r="272" spans="1:60" outlineLevel="3">
      <c r="A272" s="110"/>
      <c r="B272" s="111"/>
      <c r="C272" s="200" t="s">
        <v>373</v>
      </c>
      <c r="D272" s="201"/>
      <c r="E272" s="201"/>
      <c r="F272" s="201"/>
      <c r="G272" s="201"/>
      <c r="H272" s="114"/>
      <c r="I272" s="114"/>
      <c r="J272" s="114"/>
      <c r="K272" s="114"/>
      <c r="L272" s="114"/>
      <c r="M272" s="114"/>
      <c r="N272" s="113"/>
      <c r="O272" s="113"/>
      <c r="P272" s="113"/>
      <c r="Q272" s="113"/>
      <c r="R272" s="114"/>
      <c r="S272" s="114"/>
      <c r="T272" s="114"/>
      <c r="U272" s="114"/>
      <c r="V272" s="114"/>
      <c r="W272" s="114"/>
      <c r="X272" s="114"/>
      <c r="Y272" s="114"/>
      <c r="Z272" s="107"/>
      <c r="AA272" s="107"/>
      <c r="AB272" s="107"/>
      <c r="AC272" s="107"/>
      <c r="AD272" s="107"/>
      <c r="AE272" s="107"/>
      <c r="AF272" s="107"/>
      <c r="AG272" s="107" t="s">
        <v>296</v>
      </c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</row>
    <row r="273" spans="1:60" ht="22.5" outlineLevel="1">
      <c r="A273" s="123">
        <v>111</v>
      </c>
      <c r="B273" s="124" t="s">
        <v>374</v>
      </c>
      <c r="C273" s="139" t="s">
        <v>375</v>
      </c>
      <c r="D273" s="125" t="s">
        <v>330</v>
      </c>
      <c r="E273" s="126">
        <v>108</v>
      </c>
      <c r="F273" s="127"/>
      <c r="G273" s="128">
        <f>ROUND(E273*F273,2)</f>
        <v>0</v>
      </c>
      <c r="H273" s="127"/>
      <c r="I273" s="128">
        <f>ROUND(E273*H273,2)</f>
        <v>0</v>
      </c>
      <c r="J273" s="127"/>
      <c r="K273" s="128">
        <f>ROUND(E273*J273,2)</f>
        <v>0</v>
      </c>
      <c r="L273" s="128">
        <v>21</v>
      </c>
      <c r="M273" s="128">
        <f>G273*(1+L273/100)</f>
        <v>0</v>
      </c>
      <c r="N273" s="126">
        <v>1.0000000000000001E-5</v>
      </c>
      <c r="O273" s="126">
        <f>ROUND(E273*N273,2)</f>
        <v>0</v>
      </c>
      <c r="P273" s="126">
        <v>0</v>
      </c>
      <c r="Q273" s="126">
        <f>ROUND(E273*P273,2)</f>
        <v>0</v>
      </c>
      <c r="R273" s="128" t="s">
        <v>350</v>
      </c>
      <c r="S273" s="128" t="s">
        <v>310</v>
      </c>
      <c r="T273" s="129" t="s">
        <v>331</v>
      </c>
      <c r="U273" s="114">
        <v>0.13</v>
      </c>
      <c r="V273" s="114">
        <f>ROUND(E273*U273,2)</f>
        <v>14.04</v>
      </c>
      <c r="W273" s="114"/>
      <c r="X273" s="114" t="s">
        <v>332</v>
      </c>
      <c r="Y273" s="114" t="s">
        <v>293</v>
      </c>
      <c r="Z273" s="107"/>
      <c r="AA273" s="107"/>
      <c r="AB273" s="107"/>
      <c r="AC273" s="107"/>
      <c r="AD273" s="107"/>
      <c r="AE273" s="107"/>
      <c r="AF273" s="107"/>
      <c r="AG273" s="107" t="s">
        <v>333</v>
      </c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</row>
    <row r="274" spans="1:60" outlineLevel="2">
      <c r="A274" s="110"/>
      <c r="B274" s="111"/>
      <c r="C274" s="198" t="s">
        <v>372</v>
      </c>
      <c r="D274" s="199"/>
      <c r="E274" s="199"/>
      <c r="F274" s="199"/>
      <c r="G274" s="199"/>
      <c r="H274" s="114"/>
      <c r="I274" s="114"/>
      <c r="J274" s="114"/>
      <c r="K274" s="114"/>
      <c r="L274" s="114"/>
      <c r="M274" s="114"/>
      <c r="N274" s="113"/>
      <c r="O274" s="113"/>
      <c r="P274" s="113"/>
      <c r="Q274" s="113"/>
      <c r="R274" s="114"/>
      <c r="S274" s="114"/>
      <c r="T274" s="114"/>
      <c r="U274" s="114"/>
      <c r="V274" s="114"/>
      <c r="W274" s="114"/>
      <c r="X274" s="114"/>
      <c r="Y274" s="114"/>
      <c r="Z274" s="107"/>
      <c r="AA274" s="107"/>
      <c r="AB274" s="107"/>
      <c r="AC274" s="107"/>
      <c r="AD274" s="107"/>
      <c r="AE274" s="107"/>
      <c r="AF274" s="107"/>
      <c r="AG274" s="107" t="s">
        <v>296</v>
      </c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</row>
    <row r="275" spans="1:60" outlineLevel="3">
      <c r="A275" s="110"/>
      <c r="B275" s="111"/>
      <c r="C275" s="200" t="s">
        <v>373</v>
      </c>
      <c r="D275" s="201"/>
      <c r="E275" s="201"/>
      <c r="F275" s="201"/>
      <c r="G275" s="201"/>
      <c r="H275" s="114"/>
      <c r="I275" s="114"/>
      <c r="J275" s="114"/>
      <c r="K275" s="114"/>
      <c r="L275" s="114"/>
      <c r="M275" s="114"/>
      <c r="N275" s="113"/>
      <c r="O275" s="113"/>
      <c r="P275" s="113"/>
      <c r="Q275" s="113"/>
      <c r="R275" s="114"/>
      <c r="S275" s="114"/>
      <c r="T275" s="114"/>
      <c r="U275" s="114"/>
      <c r="V275" s="114"/>
      <c r="W275" s="114"/>
      <c r="X275" s="114"/>
      <c r="Y275" s="114"/>
      <c r="Z275" s="107"/>
      <c r="AA275" s="107"/>
      <c r="AB275" s="107"/>
      <c r="AC275" s="107"/>
      <c r="AD275" s="107"/>
      <c r="AE275" s="107"/>
      <c r="AF275" s="107"/>
      <c r="AG275" s="107" t="s">
        <v>296</v>
      </c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</row>
    <row r="276" spans="1:60" ht="22.5" outlineLevel="1">
      <c r="A276" s="123">
        <v>112</v>
      </c>
      <c r="B276" s="124" t="s">
        <v>376</v>
      </c>
      <c r="C276" s="139" t="s">
        <v>377</v>
      </c>
      <c r="D276" s="125" t="s">
        <v>330</v>
      </c>
      <c r="E276" s="126">
        <v>120</v>
      </c>
      <c r="F276" s="127"/>
      <c r="G276" s="128">
        <f>ROUND(E276*F276,2)</f>
        <v>0</v>
      </c>
      <c r="H276" s="127"/>
      <c r="I276" s="128">
        <f>ROUND(E276*H276,2)</f>
        <v>0</v>
      </c>
      <c r="J276" s="127"/>
      <c r="K276" s="128">
        <f>ROUND(E276*J276,2)</f>
        <v>0</v>
      </c>
      <c r="L276" s="128">
        <v>21</v>
      </c>
      <c r="M276" s="128">
        <f>G276*(1+L276/100)</f>
        <v>0</v>
      </c>
      <c r="N276" s="126">
        <v>6.0000000000000002E-5</v>
      </c>
      <c r="O276" s="126">
        <f>ROUND(E276*N276,2)</f>
        <v>0.01</v>
      </c>
      <c r="P276" s="126">
        <v>0</v>
      </c>
      <c r="Q276" s="126">
        <f>ROUND(E276*P276,2)</f>
        <v>0</v>
      </c>
      <c r="R276" s="128" t="s">
        <v>350</v>
      </c>
      <c r="S276" s="128" t="s">
        <v>310</v>
      </c>
      <c r="T276" s="129" t="s">
        <v>331</v>
      </c>
      <c r="U276" s="114">
        <v>0.13</v>
      </c>
      <c r="V276" s="114">
        <f>ROUND(E276*U276,2)</f>
        <v>15.6</v>
      </c>
      <c r="W276" s="114"/>
      <c r="X276" s="114" t="s">
        <v>332</v>
      </c>
      <c r="Y276" s="114" t="s">
        <v>293</v>
      </c>
      <c r="Z276" s="107"/>
      <c r="AA276" s="107"/>
      <c r="AB276" s="107"/>
      <c r="AC276" s="107"/>
      <c r="AD276" s="107"/>
      <c r="AE276" s="107"/>
      <c r="AF276" s="107"/>
      <c r="AG276" s="107" t="s">
        <v>333</v>
      </c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</row>
    <row r="277" spans="1:60" outlineLevel="2">
      <c r="A277" s="110"/>
      <c r="B277" s="111"/>
      <c r="C277" s="198" t="s">
        <v>372</v>
      </c>
      <c r="D277" s="199"/>
      <c r="E277" s="199"/>
      <c r="F277" s="199"/>
      <c r="G277" s="199"/>
      <c r="H277" s="114"/>
      <c r="I277" s="114"/>
      <c r="J277" s="114"/>
      <c r="K277" s="114"/>
      <c r="L277" s="114"/>
      <c r="M277" s="114"/>
      <c r="N277" s="113"/>
      <c r="O277" s="113"/>
      <c r="P277" s="113"/>
      <c r="Q277" s="113"/>
      <c r="R277" s="114"/>
      <c r="S277" s="114"/>
      <c r="T277" s="114"/>
      <c r="U277" s="114"/>
      <c r="V277" s="114"/>
      <c r="W277" s="114"/>
      <c r="X277" s="114"/>
      <c r="Y277" s="114"/>
      <c r="Z277" s="107"/>
      <c r="AA277" s="107"/>
      <c r="AB277" s="107"/>
      <c r="AC277" s="107"/>
      <c r="AD277" s="107"/>
      <c r="AE277" s="107"/>
      <c r="AF277" s="107"/>
      <c r="AG277" s="107" t="s">
        <v>296</v>
      </c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</row>
    <row r="278" spans="1:60" outlineLevel="3">
      <c r="A278" s="110"/>
      <c r="B278" s="111"/>
      <c r="C278" s="200" t="s">
        <v>373</v>
      </c>
      <c r="D278" s="201"/>
      <c r="E278" s="201"/>
      <c r="F278" s="201"/>
      <c r="G278" s="201"/>
      <c r="H278" s="114"/>
      <c r="I278" s="114"/>
      <c r="J278" s="114"/>
      <c r="K278" s="114"/>
      <c r="L278" s="114"/>
      <c r="M278" s="114"/>
      <c r="N278" s="113"/>
      <c r="O278" s="113"/>
      <c r="P278" s="113"/>
      <c r="Q278" s="113"/>
      <c r="R278" s="114"/>
      <c r="S278" s="114"/>
      <c r="T278" s="114"/>
      <c r="U278" s="114"/>
      <c r="V278" s="114"/>
      <c r="W278" s="114"/>
      <c r="X278" s="114"/>
      <c r="Y278" s="114"/>
      <c r="Z278" s="107"/>
      <c r="AA278" s="107"/>
      <c r="AB278" s="107"/>
      <c r="AC278" s="107"/>
      <c r="AD278" s="107"/>
      <c r="AE278" s="107"/>
      <c r="AF278" s="107"/>
      <c r="AG278" s="107" t="s">
        <v>296</v>
      </c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</row>
    <row r="279" spans="1:60" ht="22.5" outlineLevel="1">
      <c r="A279" s="123">
        <v>113</v>
      </c>
      <c r="B279" s="124" t="s">
        <v>378</v>
      </c>
      <c r="C279" s="139" t="s">
        <v>379</v>
      </c>
      <c r="D279" s="125" t="s">
        <v>330</v>
      </c>
      <c r="E279" s="126">
        <v>31</v>
      </c>
      <c r="F279" s="127"/>
      <c r="G279" s="128">
        <f>ROUND(E279*F279,2)</f>
        <v>0</v>
      </c>
      <c r="H279" s="127"/>
      <c r="I279" s="128">
        <f>ROUND(E279*H279,2)</f>
        <v>0</v>
      </c>
      <c r="J279" s="127"/>
      <c r="K279" s="128">
        <f>ROUND(E279*J279,2)</f>
        <v>0</v>
      </c>
      <c r="L279" s="128">
        <v>21</v>
      </c>
      <c r="M279" s="128">
        <f>G279*(1+L279/100)</f>
        <v>0</v>
      </c>
      <c r="N279" s="126">
        <v>5.0000000000000002E-5</v>
      </c>
      <c r="O279" s="126">
        <f>ROUND(E279*N279,2)</f>
        <v>0</v>
      </c>
      <c r="P279" s="126">
        <v>0</v>
      </c>
      <c r="Q279" s="126">
        <f>ROUND(E279*P279,2)</f>
        <v>0</v>
      </c>
      <c r="R279" s="128" t="s">
        <v>350</v>
      </c>
      <c r="S279" s="128" t="s">
        <v>310</v>
      </c>
      <c r="T279" s="129" t="s">
        <v>331</v>
      </c>
      <c r="U279" s="114">
        <v>0.14000000000000001</v>
      </c>
      <c r="V279" s="114">
        <f>ROUND(E279*U279,2)</f>
        <v>4.34</v>
      </c>
      <c r="W279" s="114"/>
      <c r="X279" s="114" t="s">
        <v>332</v>
      </c>
      <c r="Y279" s="114" t="s">
        <v>293</v>
      </c>
      <c r="Z279" s="107"/>
      <c r="AA279" s="107"/>
      <c r="AB279" s="107"/>
      <c r="AC279" s="107"/>
      <c r="AD279" s="107"/>
      <c r="AE279" s="107"/>
      <c r="AF279" s="107"/>
      <c r="AG279" s="107" t="s">
        <v>333</v>
      </c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</row>
    <row r="280" spans="1:60" outlineLevel="2">
      <c r="A280" s="110"/>
      <c r="B280" s="111"/>
      <c r="C280" s="198" t="s">
        <v>372</v>
      </c>
      <c r="D280" s="199"/>
      <c r="E280" s="199"/>
      <c r="F280" s="199"/>
      <c r="G280" s="199"/>
      <c r="H280" s="114"/>
      <c r="I280" s="114"/>
      <c r="J280" s="114"/>
      <c r="K280" s="114"/>
      <c r="L280" s="114"/>
      <c r="M280" s="114"/>
      <c r="N280" s="113"/>
      <c r="O280" s="113"/>
      <c r="P280" s="113"/>
      <c r="Q280" s="113"/>
      <c r="R280" s="114"/>
      <c r="S280" s="114"/>
      <c r="T280" s="114"/>
      <c r="U280" s="114"/>
      <c r="V280" s="114"/>
      <c r="W280" s="114"/>
      <c r="X280" s="114"/>
      <c r="Y280" s="114"/>
      <c r="Z280" s="107"/>
      <c r="AA280" s="107"/>
      <c r="AB280" s="107"/>
      <c r="AC280" s="107"/>
      <c r="AD280" s="107"/>
      <c r="AE280" s="107"/>
      <c r="AF280" s="107"/>
      <c r="AG280" s="107" t="s">
        <v>296</v>
      </c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</row>
    <row r="281" spans="1:60" outlineLevel="3">
      <c r="A281" s="110"/>
      <c r="B281" s="111"/>
      <c r="C281" s="200" t="s">
        <v>373</v>
      </c>
      <c r="D281" s="201"/>
      <c r="E281" s="201"/>
      <c r="F281" s="201"/>
      <c r="G281" s="201"/>
      <c r="H281" s="114"/>
      <c r="I281" s="114"/>
      <c r="J281" s="114"/>
      <c r="K281" s="114"/>
      <c r="L281" s="114"/>
      <c r="M281" s="114"/>
      <c r="N281" s="113"/>
      <c r="O281" s="113"/>
      <c r="P281" s="113"/>
      <c r="Q281" s="113"/>
      <c r="R281" s="114"/>
      <c r="S281" s="114"/>
      <c r="T281" s="114"/>
      <c r="U281" s="114"/>
      <c r="V281" s="114"/>
      <c r="W281" s="114"/>
      <c r="X281" s="114"/>
      <c r="Y281" s="114"/>
      <c r="Z281" s="107"/>
      <c r="AA281" s="107"/>
      <c r="AB281" s="107"/>
      <c r="AC281" s="107"/>
      <c r="AD281" s="107"/>
      <c r="AE281" s="107"/>
      <c r="AF281" s="107"/>
      <c r="AG281" s="107" t="s">
        <v>296</v>
      </c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</row>
    <row r="282" spans="1:60" ht="22.5" outlineLevel="1">
      <c r="A282" s="123">
        <v>114</v>
      </c>
      <c r="B282" s="124" t="s">
        <v>459</v>
      </c>
      <c r="C282" s="139" t="s">
        <v>460</v>
      </c>
      <c r="D282" s="125" t="s">
        <v>330</v>
      </c>
      <c r="E282" s="126">
        <v>8</v>
      </c>
      <c r="F282" s="127"/>
      <c r="G282" s="128">
        <f>ROUND(E282*F282,2)</f>
        <v>0</v>
      </c>
      <c r="H282" s="127"/>
      <c r="I282" s="128">
        <f>ROUND(E282*H282,2)</f>
        <v>0</v>
      </c>
      <c r="J282" s="127"/>
      <c r="K282" s="128">
        <f>ROUND(E282*J282,2)</f>
        <v>0</v>
      </c>
      <c r="L282" s="128">
        <v>21</v>
      </c>
      <c r="M282" s="128">
        <f>G282*(1+L282/100)</f>
        <v>0</v>
      </c>
      <c r="N282" s="126">
        <v>6.0000000000000002E-5</v>
      </c>
      <c r="O282" s="126">
        <f>ROUND(E282*N282,2)</f>
        <v>0</v>
      </c>
      <c r="P282" s="126">
        <v>0</v>
      </c>
      <c r="Q282" s="126">
        <f>ROUND(E282*P282,2)</f>
        <v>0</v>
      </c>
      <c r="R282" s="128" t="s">
        <v>350</v>
      </c>
      <c r="S282" s="128" t="s">
        <v>310</v>
      </c>
      <c r="T282" s="129" t="s">
        <v>331</v>
      </c>
      <c r="U282" s="114">
        <v>0.16</v>
      </c>
      <c r="V282" s="114">
        <f>ROUND(E282*U282,2)</f>
        <v>1.28</v>
      </c>
      <c r="W282" s="114"/>
      <c r="X282" s="114" t="s">
        <v>332</v>
      </c>
      <c r="Y282" s="114" t="s">
        <v>293</v>
      </c>
      <c r="Z282" s="107"/>
      <c r="AA282" s="107"/>
      <c r="AB282" s="107"/>
      <c r="AC282" s="107"/>
      <c r="AD282" s="107"/>
      <c r="AE282" s="107"/>
      <c r="AF282" s="107"/>
      <c r="AG282" s="107" t="s">
        <v>333</v>
      </c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</row>
    <row r="283" spans="1:60" outlineLevel="2">
      <c r="A283" s="110"/>
      <c r="B283" s="111"/>
      <c r="C283" s="198" t="s">
        <v>372</v>
      </c>
      <c r="D283" s="199"/>
      <c r="E283" s="199"/>
      <c r="F283" s="199"/>
      <c r="G283" s="199"/>
      <c r="H283" s="114"/>
      <c r="I283" s="114"/>
      <c r="J283" s="114"/>
      <c r="K283" s="114"/>
      <c r="L283" s="114"/>
      <c r="M283" s="114"/>
      <c r="N283" s="113"/>
      <c r="O283" s="113"/>
      <c r="P283" s="113"/>
      <c r="Q283" s="113"/>
      <c r="R283" s="114"/>
      <c r="S283" s="114"/>
      <c r="T283" s="114"/>
      <c r="U283" s="114"/>
      <c r="V283" s="114"/>
      <c r="W283" s="114"/>
      <c r="X283" s="114"/>
      <c r="Y283" s="114"/>
      <c r="Z283" s="107"/>
      <c r="AA283" s="107"/>
      <c r="AB283" s="107"/>
      <c r="AC283" s="107"/>
      <c r="AD283" s="107"/>
      <c r="AE283" s="107"/>
      <c r="AF283" s="107"/>
      <c r="AG283" s="107" t="s">
        <v>296</v>
      </c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</row>
    <row r="284" spans="1:60" outlineLevel="3">
      <c r="A284" s="110"/>
      <c r="B284" s="111"/>
      <c r="C284" s="200" t="s">
        <v>373</v>
      </c>
      <c r="D284" s="201"/>
      <c r="E284" s="201"/>
      <c r="F284" s="201"/>
      <c r="G284" s="201"/>
      <c r="H284" s="114"/>
      <c r="I284" s="114"/>
      <c r="J284" s="114"/>
      <c r="K284" s="114"/>
      <c r="L284" s="114"/>
      <c r="M284" s="114"/>
      <c r="N284" s="113"/>
      <c r="O284" s="113"/>
      <c r="P284" s="113"/>
      <c r="Q284" s="113"/>
      <c r="R284" s="114"/>
      <c r="S284" s="114"/>
      <c r="T284" s="114"/>
      <c r="U284" s="114"/>
      <c r="V284" s="114"/>
      <c r="W284" s="114"/>
      <c r="X284" s="114"/>
      <c r="Y284" s="114"/>
      <c r="Z284" s="107"/>
      <c r="AA284" s="107"/>
      <c r="AB284" s="107"/>
      <c r="AC284" s="107"/>
      <c r="AD284" s="107"/>
      <c r="AE284" s="107"/>
      <c r="AF284" s="107"/>
      <c r="AG284" s="107" t="s">
        <v>296</v>
      </c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</row>
    <row r="285" spans="1:60" ht="22.5" outlineLevel="1">
      <c r="A285" s="123">
        <v>115</v>
      </c>
      <c r="B285" s="124" t="s">
        <v>380</v>
      </c>
      <c r="C285" s="139" t="s">
        <v>381</v>
      </c>
      <c r="D285" s="125" t="s">
        <v>330</v>
      </c>
      <c r="E285" s="126">
        <v>3</v>
      </c>
      <c r="F285" s="127"/>
      <c r="G285" s="128">
        <f>ROUND(E285*F285,2)</f>
        <v>0</v>
      </c>
      <c r="H285" s="127"/>
      <c r="I285" s="128">
        <f>ROUND(E285*H285,2)</f>
        <v>0</v>
      </c>
      <c r="J285" s="127"/>
      <c r="K285" s="128">
        <f>ROUND(E285*J285,2)</f>
        <v>0</v>
      </c>
      <c r="L285" s="128">
        <v>21</v>
      </c>
      <c r="M285" s="128">
        <f>G285*(1+L285/100)</f>
        <v>0</v>
      </c>
      <c r="N285" s="126">
        <v>5.0000000000000002E-5</v>
      </c>
      <c r="O285" s="126">
        <f>ROUND(E285*N285,2)</f>
        <v>0</v>
      </c>
      <c r="P285" s="126">
        <v>0</v>
      </c>
      <c r="Q285" s="126">
        <f>ROUND(E285*P285,2)</f>
        <v>0</v>
      </c>
      <c r="R285" s="128" t="s">
        <v>350</v>
      </c>
      <c r="S285" s="128" t="s">
        <v>310</v>
      </c>
      <c r="T285" s="129" t="s">
        <v>331</v>
      </c>
      <c r="U285" s="114">
        <v>0.13</v>
      </c>
      <c r="V285" s="114">
        <f>ROUND(E285*U285,2)</f>
        <v>0.39</v>
      </c>
      <c r="W285" s="114"/>
      <c r="X285" s="114" t="s">
        <v>332</v>
      </c>
      <c r="Y285" s="114" t="s">
        <v>293</v>
      </c>
      <c r="Z285" s="107"/>
      <c r="AA285" s="107"/>
      <c r="AB285" s="107"/>
      <c r="AC285" s="107"/>
      <c r="AD285" s="107"/>
      <c r="AE285" s="107"/>
      <c r="AF285" s="107"/>
      <c r="AG285" s="107" t="s">
        <v>333</v>
      </c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</row>
    <row r="286" spans="1:60" outlineLevel="2">
      <c r="A286" s="110"/>
      <c r="B286" s="111"/>
      <c r="C286" s="198" t="s">
        <v>372</v>
      </c>
      <c r="D286" s="199"/>
      <c r="E286" s="199"/>
      <c r="F286" s="199"/>
      <c r="G286" s="199"/>
      <c r="H286" s="114"/>
      <c r="I286" s="114"/>
      <c r="J286" s="114"/>
      <c r="K286" s="114"/>
      <c r="L286" s="114"/>
      <c r="M286" s="114"/>
      <c r="N286" s="113"/>
      <c r="O286" s="113"/>
      <c r="P286" s="113"/>
      <c r="Q286" s="113"/>
      <c r="R286" s="114"/>
      <c r="S286" s="114"/>
      <c r="T286" s="114"/>
      <c r="U286" s="114"/>
      <c r="V286" s="114"/>
      <c r="W286" s="114"/>
      <c r="X286" s="114"/>
      <c r="Y286" s="114"/>
      <c r="Z286" s="107"/>
      <c r="AA286" s="107"/>
      <c r="AB286" s="107"/>
      <c r="AC286" s="107"/>
      <c r="AD286" s="107"/>
      <c r="AE286" s="107"/>
      <c r="AF286" s="107"/>
      <c r="AG286" s="107" t="s">
        <v>296</v>
      </c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</row>
    <row r="287" spans="1:60" outlineLevel="3">
      <c r="A287" s="110"/>
      <c r="B287" s="111"/>
      <c r="C287" s="200" t="s">
        <v>382</v>
      </c>
      <c r="D287" s="201"/>
      <c r="E287" s="201"/>
      <c r="F287" s="201"/>
      <c r="G287" s="201"/>
      <c r="H287" s="114"/>
      <c r="I287" s="114"/>
      <c r="J287" s="114"/>
      <c r="K287" s="114"/>
      <c r="L287" s="114"/>
      <c r="M287" s="114"/>
      <c r="N287" s="113"/>
      <c r="O287" s="113"/>
      <c r="P287" s="113"/>
      <c r="Q287" s="113"/>
      <c r="R287" s="114"/>
      <c r="S287" s="114"/>
      <c r="T287" s="114"/>
      <c r="U287" s="114"/>
      <c r="V287" s="114"/>
      <c r="W287" s="114"/>
      <c r="X287" s="114"/>
      <c r="Y287" s="114"/>
      <c r="Z287" s="107"/>
      <c r="AA287" s="107"/>
      <c r="AB287" s="107"/>
      <c r="AC287" s="107"/>
      <c r="AD287" s="107"/>
      <c r="AE287" s="107"/>
      <c r="AF287" s="107"/>
      <c r="AG287" s="107" t="s">
        <v>296</v>
      </c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</row>
    <row r="288" spans="1:60" ht="22.5" outlineLevel="1">
      <c r="A288" s="123">
        <v>116</v>
      </c>
      <c r="B288" s="124" t="s">
        <v>383</v>
      </c>
      <c r="C288" s="139" t="s">
        <v>384</v>
      </c>
      <c r="D288" s="125" t="s">
        <v>330</v>
      </c>
      <c r="E288" s="126">
        <v>18</v>
      </c>
      <c r="F288" s="127"/>
      <c r="G288" s="128">
        <f>ROUND(E288*F288,2)</f>
        <v>0</v>
      </c>
      <c r="H288" s="127"/>
      <c r="I288" s="128">
        <f>ROUND(E288*H288,2)</f>
        <v>0</v>
      </c>
      <c r="J288" s="127"/>
      <c r="K288" s="128">
        <f>ROUND(E288*J288,2)</f>
        <v>0</v>
      </c>
      <c r="L288" s="128">
        <v>21</v>
      </c>
      <c r="M288" s="128">
        <f>G288*(1+L288/100)</f>
        <v>0</v>
      </c>
      <c r="N288" s="126">
        <v>6.0000000000000002E-5</v>
      </c>
      <c r="O288" s="126">
        <f>ROUND(E288*N288,2)</f>
        <v>0</v>
      </c>
      <c r="P288" s="126">
        <v>0</v>
      </c>
      <c r="Q288" s="126">
        <f>ROUND(E288*P288,2)</f>
        <v>0</v>
      </c>
      <c r="R288" s="128" t="s">
        <v>350</v>
      </c>
      <c r="S288" s="128" t="s">
        <v>310</v>
      </c>
      <c r="T288" s="129" t="s">
        <v>331</v>
      </c>
      <c r="U288" s="114">
        <v>0.14000000000000001</v>
      </c>
      <c r="V288" s="114">
        <f>ROUND(E288*U288,2)</f>
        <v>2.52</v>
      </c>
      <c r="W288" s="114"/>
      <c r="X288" s="114" t="s">
        <v>332</v>
      </c>
      <c r="Y288" s="114" t="s">
        <v>293</v>
      </c>
      <c r="Z288" s="107"/>
      <c r="AA288" s="107"/>
      <c r="AB288" s="107"/>
      <c r="AC288" s="107"/>
      <c r="AD288" s="107"/>
      <c r="AE288" s="107"/>
      <c r="AF288" s="107"/>
      <c r="AG288" s="107" t="s">
        <v>333</v>
      </c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</row>
    <row r="289" spans="1:60" outlineLevel="2">
      <c r="A289" s="110"/>
      <c r="B289" s="111"/>
      <c r="C289" s="198" t="s">
        <v>372</v>
      </c>
      <c r="D289" s="199"/>
      <c r="E289" s="199"/>
      <c r="F289" s="199"/>
      <c r="G289" s="199"/>
      <c r="H289" s="114"/>
      <c r="I289" s="114"/>
      <c r="J289" s="114"/>
      <c r="K289" s="114"/>
      <c r="L289" s="114"/>
      <c r="M289" s="114"/>
      <c r="N289" s="113"/>
      <c r="O289" s="113"/>
      <c r="P289" s="113"/>
      <c r="Q289" s="113"/>
      <c r="R289" s="114"/>
      <c r="S289" s="114"/>
      <c r="T289" s="114"/>
      <c r="U289" s="114"/>
      <c r="V289" s="114"/>
      <c r="W289" s="114"/>
      <c r="X289" s="114"/>
      <c r="Y289" s="114"/>
      <c r="Z289" s="107"/>
      <c r="AA289" s="107"/>
      <c r="AB289" s="107"/>
      <c r="AC289" s="107"/>
      <c r="AD289" s="107"/>
      <c r="AE289" s="107"/>
      <c r="AF289" s="107"/>
      <c r="AG289" s="107" t="s">
        <v>296</v>
      </c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</row>
    <row r="290" spans="1:60" outlineLevel="3">
      <c r="A290" s="110"/>
      <c r="B290" s="111"/>
      <c r="C290" s="200" t="s">
        <v>382</v>
      </c>
      <c r="D290" s="201"/>
      <c r="E290" s="201"/>
      <c r="F290" s="201"/>
      <c r="G290" s="201"/>
      <c r="H290" s="114"/>
      <c r="I290" s="114"/>
      <c r="J290" s="114"/>
      <c r="K290" s="114"/>
      <c r="L290" s="114"/>
      <c r="M290" s="114"/>
      <c r="N290" s="113"/>
      <c r="O290" s="113"/>
      <c r="P290" s="113"/>
      <c r="Q290" s="113"/>
      <c r="R290" s="114"/>
      <c r="S290" s="114"/>
      <c r="T290" s="114"/>
      <c r="U290" s="114"/>
      <c r="V290" s="114"/>
      <c r="W290" s="114"/>
      <c r="X290" s="114"/>
      <c r="Y290" s="114"/>
      <c r="Z290" s="107"/>
      <c r="AA290" s="107"/>
      <c r="AB290" s="107"/>
      <c r="AC290" s="107"/>
      <c r="AD290" s="107"/>
      <c r="AE290" s="107"/>
      <c r="AF290" s="107"/>
      <c r="AG290" s="107" t="s">
        <v>296</v>
      </c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</row>
    <row r="291" spans="1:60" ht="22.5" outlineLevel="1">
      <c r="A291" s="123">
        <v>117</v>
      </c>
      <c r="B291" s="124" t="s">
        <v>385</v>
      </c>
      <c r="C291" s="139" t="s">
        <v>386</v>
      </c>
      <c r="D291" s="125" t="s">
        <v>330</v>
      </c>
      <c r="E291" s="126">
        <v>106</v>
      </c>
      <c r="F291" s="127"/>
      <c r="G291" s="128">
        <f>ROUND(E291*F291,2)</f>
        <v>0</v>
      </c>
      <c r="H291" s="127"/>
      <c r="I291" s="128">
        <f>ROUND(E291*H291,2)</f>
        <v>0</v>
      </c>
      <c r="J291" s="127"/>
      <c r="K291" s="128">
        <f>ROUND(E291*J291,2)</f>
        <v>0</v>
      </c>
      <c r="L291" s="128">
        <v>21</v>
      </c>
      <c r="M291" s="128">
        <f>G291*(1+L291/100)</f>
        <v>0</v>
      </c>
      <c r="N291" s="126">
        <v>3.0000000000000001E-5</v>
      </c>
      <c r="O291" s="126">
        <f>ROUND(E291*N291,2)</f>
        <v>0</v>
      </c>
      <c r="P291" s="126">
        <v>0</v>
      </c>
      <c r="Q291" s="126">
        <f>ROUND(E291*P291,2)</f>
        <v>0</v>
      </c>
      <c r="R291" s="128" t="s">
        <v>350</v>
      </c>
      <c r="S291" s="128" t="s">
        <v>310</v>
      </c>
      <c r="T291" s="129" t="s">
        <v>331</v>
      </c>
      <c r="U291" s="114">
        <v>0.14000000000000001</v>
      </c>
      <c r="V291" s="114">
        <f>ROUND(E291*U291,2)</f>
        <v>14.84</v>
      </c>
      <c r="W291" s="114"/>
      <c r="X291" s="114" t="s">
        <v>332</v>
      </c>
      <c r="Y291" s="114" t="s">
        <v>293</v>
      </c>
      <c r="Z291" s="107"/>
      <c r="AA291" s="107"/>
      <c r="AB291" s="107"/>
      <c r="AC291" s="107"/>
      <c r="AD291" s="107"/>
      <c r="AE291" s="107"/>
      <c r="AF291" s="107"/>
      <c r="AG291" s="107" t="s">
        <v>333</v>
      </c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</row>
    <row r="292" spans="1:60" outlineLevel="2">
      <c r="A292" s="110"/>
      <c r="B292" s="111"/>
      <c r="C292" s="198" t="s">
        <v>372</v>
      </c>
      <c r="D292" s="199"/>
      <c r="E292" s="199"/>
      <c r="F292" s="199"/>
      <c r="G292" s="199"/>
      <c r="H292" s="114"/>
      <c r="I292" s="114"/>
      <c r="J292" s="114"/>
      <c r="K292" s="114"/>
      <c r="L292" s="114"/>
      <c r="M292" s="114"/>
      <c r="N292" s="113"/>
      <c r="O292" s="113"/>
      <c r="P292" s="113"/>
      <c r="Q292" s="113"/>
      <c r="R292" s="114"/>
      <c r="S292" s="114"/>
      <c r="T292" s="114"/>
      <c r="U292" s="114"/>
      <c r="V292" s="114"/>
      <c r="W292" s="114"/>
      <c r="X292" s="114"/>
      <c r="Y292" s="114"/>
      <c r="Z292" s="107"/>
      <c r="AA292" s="107"/>
      <c r="AB292" s="107"/>
      <c r="AC292" s="107"/>
      <c r="AD292" s="107"/>
      <c r="AE292" s="107"/>
      <c r="AF292" s="107"/>
      <c r="AG292" s="107" t="s">
        <v>296</v>
      </c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</row>
    <row r="293" spans="1:60" outlineLevel="3">
      <c r="A293" s="110"/>
      <c r="B293" s="111"/>
      <c r="C293" s="200" t="s">
        <v>387</v>
      </c>
      <c r="D293" s="201"/>
      <c r="E293" s="201"/>
      <c r="F293" s="201"/>
      <c r="G293" s="201"/>
      <c r="H293" s="114"/>
      <c r="I293" s="114"/>
      <c r="J293" s="114"/>
      <c r="K293" s="114"/>
      <c r="L293" s="114"/>
      <c r="M293" s="114"/>
      <c r="N293" s="113"/>
      <c r="O293" s="113"/>
      <c r="P293" s="113"/>
      <c r="Q293" s="113"/>
      <c r="R293" s="114"/>
      <c r="S293" s="114"/>
      <c r="T293" s="114"/>
      <c r="U293" s="114"/>
      <c r="V293" s="114"/>
      <c r="W293" s="114"/>
      <c r="X293" s="114"/>
      <c r="Y293" s="114"/>
      <c r="Z293" s="107"/>
      <c r="AA293" s="107"/>
      <c r="AB293" s="107"/>
      <c r="AC293" s="107"/>
      <c r="AD293" s="107"/>
      <c r="AE293" s="107"/>
      <c r="AF293" s="107"/>
      <c r="AG293" s="107" t="s">
        <v>296</v>
      </c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</row>
    <row r="294" spans="1:60" ht="22.5" outlineLevel="1">
      <c r="A294" s="123">
        <v>118</v>
      </c>
      <c r="B294" s="124" t="s">
        <v>388</v>
      </c>
      <c r="C294" s="139" t="s">
        <v>389</v>
      </c>
      <c r="D294" s="125" t="s">
        <v>330</v>
      </c>
      <c r="E294" s="126">
        <v>102</v>
      </c>
      <c r="F294" s="127"/>
      <c r="G294" s="128">
        <f>ROUND(E294*F294,2)</f>
        <v>0</v>
      </c>
      <c r="H294" s="127"/>
      <c r="I294" s="128">
        <f>ROUND(E294*H294,2)</f>
        <v>0</v>
      </c>
      <c r="J294" s="127"/>
      <c r="K294" s="128">
        <f>ROUND(E294*J294,2)</f>
        <v>0</v>
      </c>
      <c r="L294" s="128">
        <v>21</v>
      </c>
      <c r="M294" s="128">
        <f>G294*(1+L294/100)</f>
        <v>0</v>
      </c>
      <c r="N294" s="126">
        <v>3.0000000000000001E-5</v>
      </c>
      <c r="O294" s="126">
        <f>ROUND(E294*N294,2)</f>
        <v>0</v>
      </c>
      <c r="P294" s="126">
        <v>0</v>
      </c>
      <c r="Q294" s="126">
        <f>ROUND(E294*P294,2)</f>
        <v>0</v>
      </c>
      <c r="R294" s="128" t="s">
        <v>350</v>
      </c>
      <c r="S294" s="128" t="s">
        <v>310</v>
      </c>
      <c r="T294" s="129" t="s">
        <v>331</v>
      </c>
      <c r="U294" s="114">
        <v>0.13</v>
      </c>
      <c r="V294" s="114">
        <f>ROUND(E294*U294,2)</f>
        <v>13.26</v>
      </c>
      <c r="W294" s="114"/>
      <c r="X294" s="114" t="s">
        <v>332</v>
      </c>
      <c r="Y294" s="114" t="s">
        <v>293</v>
      </c>
      <c r="Z294" s="107"/>
      <c r="AA294" s="107"/>
      <c r="AB294" s="107"/>
      <c r="AC294" s="107"/>
      <c r="AD294" s="107"/>
      <c r="AE294" s="107"/>
      <c r="AF294" s="107"/>
      <c r="AG294" s="107" t="s">
        <v>333</v>
      </c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</row>
    <row r="295" spans="1:60" outlineLevel="2">
      <c r="A295" s="110"/>
      <c r="B295" s="111"/>
      <c r="C295" s="198" t="s">
        <v>372</v>
      </c>
      <c r="D295" s="199"/>
      <c r="E295" s="199"/>
      <c r="F295" s="199"/>
      <c r="G295" s="199"/>
      <c r="H295" s="114"/>
      <c r="I295" s="114"/>
      <c r="J295" s="114"/>
      <c r="K295" s="114"/>
      <c r="L295" s="114"/>
      <c r="M295" s="114"/>
      <c r="N295" s="113"/>
      <c r="O295" s="113"/>
      <c r="P295" s="113"/>
      <c r="Q295" s="113"/>
      <c r="R295" s="114"/>
      <c r="S295" s="114"/>
      <c r="T295" s="114"/>
      <c r="U295" s="114"/>
      <c r="V295" s="114"/>
      <c r="W295" s="114"/>
      <c r="X295" s="114"/>
      <c r="Y295" s="114"/>
      <c r="Z295" s="107"/>
      <c r="AA295" s="107"/>
      <c r="AB295" s="107"/>
      <c r="AC295" s="107"/>
      <c r="AD295" s="107"/>
      <c r="AE295" s="107"/>
      <c r="AF295" s="107"/>
      <c r="AG295" s="107" t="s">
        <v>296</v>
      </c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</row>
    <row r="296" spans="1:60" outlineLevel="3">
      <c r="A296" s="110"/>
      <c r="B296" s="111"/>
      <c r="C296" s="200" t="s">
        <v>387</v>
      </c>
      <c r="D296" s="201"/>
      <c r="E296" s="201"/>
      <c r="F296" s="201"/>
      <c r="G296" s="201"/>
      <c r="H296" s="114"/>
      <c r="I296" s="114"/>
      <c r="J296" s="114"/>
      <c r="K296" s="114"/>
      <c r="L296" s="114"/>
      <c r="M296" s="114"/>
      <c r="N296" s="113"/>
      <c r="O296" s="113"/>
      <c r="P296" s="113"/>
      <c r="Q296" s="113"/>
      <c r="R296" s="114"/>
      <c r="S296" s="114"/>
      <c r="T296" s="114"/>
      <c r="U296" s="114"/>
      <c r="V296" s="114"/>
      <c r="W296" s="114"/>
      <c r="X296" s="114"/>
      <c r="Y296" s="114"/>
      <c r="Z296" s="107"/>
      <c r="AA296" s="107"/>
      <c r="AB296" s="107"/>
      <c r="AC296" s="107"/>
      <c r="AD296" s="107"/>
      <c r="AE296" s="107"/>
      <c r="AF296" s="107"/>
      <c r="AG296" s="107" t="s">
        <v>296</v>
      </c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</row>
    <row r="297" spans="1:60" ht="22.5" outlineLevel="1">
      <c r="A297" s="123">
        <v>119</v>
      </c>
      <c r="B297" s="124" t="s">
        <v>390</v>
      </c>
      <c r="C297" s="139" t="s">
        <v>391</v>
      </c>
      <c r="D297" s="125" t="s">
        <v>330</v>
      </c>
      <c r="E297" s="126">
        <v>109</v>
      </c>
      <c r="F297" s="127"/>
      <c r="G297" s="128">
        <f>ROUND(E297*F297,2)</f>
        <v>0</v>
      </c>
      <c r="H297" s="127"/>
      <c r="I297" s="128">
        <f>ROUND(E297*H297,2)</f>
        <v>0</v>
      </c>
      <c r="J297" s="127"/>
      <c r="K297" s="128">
        <f>ROUND(E297*J297,2)</f>
        <v>0</v>
      </c>
      <c r="L297" s="128">
        <v>21</v>
      </c>
      <c r="M297" s="128">
        <f>G297*(1+L297/100)</f>
        <v>0</v>
      </c>
      <c r="N297" s="126">
        <v>6.0000000000000002E-5</v>
      </c>
      <c r="O297" s="126">
        <f>ROUND(E297*N297,2)</f>
        <v>0.01</v>
      </c>
      <c r="P297" s="126">
        <v>0</v>
      </c>
      <c r="Q297" s="126">
        <f>ROUND(E297*P297,2)</f>
        <v>0</v>
      </c>
      <c r="R297" s="128" t="s">
        <v>350</v>
      </c>
      <c r="S297" s="128" t="s">
        <v>310</v>
      </c>
      <c r="T297" s="129" t="s">
        <v>331</v>
      </c>
      <c r="U297" s="114">
        <v>0.13</v>
      </c>
      <c r="V297" s="114">
        <f>ROUND(E297*U297,2)</f>
        <v>14.17</v>
      </c>
      <c r="W297" s="114"/>
      <c r="X297" s="114" t="s">
        <v>332</v>
      </c>
      <c r="Y297" s="114" t="s">
        <v>293</v>
      </c>
      <c r="Z297" s="107"/>
      <c r="AA297" s="107"/>
      <c r="AB297" s="107"/>
      <c r="AC297" s="107"/>
      <c r="AD297" s="107"/>
      <c r="AE297" s="107"/>
      <c r="AF297" s="107"/>
      <c r="AG297" s="107" t="s">
        <v>333</v>
      </c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</row>
    <row r="298" spans="1:60" outlineLevel="2">
      <c r="A298" s="110"/>
      <c r="B298" s="111"/>
      <c r="C298" s="198" t="s">
        <v>372</v>
      </c>
      <c r="D298" s="199"/>
      <c r="E298" s="199"/>
      <c r="F298" s="199"/>
      <c r="G298" s="199"/>
      <c r="H298" s="114"/>
      <c r="I298" s="114"/>
      <c r="J298" s="114"/>
      <c r="K298" s="114"/>
      <c r="L298" s="114"/>
      <c r="M298" s="114"/>
      <c r="N298" s="113"/>
      <c r="O298" s="113"/>
      <c r="P298" s="113"/>
      <c r="Q298" s="113"/>
      <c r="R298" s="114"/>
      <c r="S298" s="114"/>
      <c r="T298" s="114"/>
      <c r="U298" s="114"/>
      <c r="V298" s="114"/>
      <c r="W298" s="114"/>
      <c r="X298" s="114"/>
      <c r="Y298" s="114"/>
      <c r="Z298" s="107"/>
      <c r="AA298" s="107"/>
      <c r="AB298" s="107"/>
      <c r="AC298" s="107"/>
      <c r="AD298" s="107"/>
      <c r="AE298" s="107"/>
      <c r="AF298" s="107"/>
      <c r="AG298" s="107" t="s">
        <v>296</v>
      </c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</row>
    <row r="299" spans="1:60" outlineLevel="3">
      <c r="A299" s="110"/>
      <c r="B299" s="111"/>
      <c r="C299" s="200" t="s">
        <v>387</v>
      </c>
      <c r="D299" s="201"/>
      <c r="E299" s="201"/>
      <c r="F299" s="201"/>
      <c r="G299" s="201"/>
      <c r="H299" s="114"/>
      <c r="I299" s="114"/>
      <c r="J299" s="114"/>
      <c r="K299" s="114"/>
      <c r="L299" s="114"/>
      <c r="M299" s="114"/>
      <c r="N299" s="113"/>
      <c r="O299" s="113"/>
      <c r="P299" s="113"/>
      <c r="Q299" s="113"/>
      <c r="R299" s="114"/>
      <c r="S299" s="114"/>
      <c r="T299" s="114"/>
      <c r="U299" s="114"/>
      <c r="V299" s="114"/>
      <c r="W299" s="114"/>
      <c r="X299" s="114"/>
      <c r="Y299" s="114"/>
      <c r="Z299" s="107"/>
      <c r="AA299" s="107"/>
      <c r="AB299" s="107"/>
      <c r="AC299" s="107"/>
      <c r="AD299" s="107"/>
      <c r="AE299" s="107"/>
      <c r="AF299" s="107"/>
      <c r="AG299" s="107" t="s">
        <v>296</v>
      </c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</row>
    <row r="300" spans="1:60" ht="22.5" outlineLevel="1">
      <c r="A300" s="123">
        <v>120</v>
      </c>
      <c r="B300" s="124" t="s">
        <v>392</v>
      </c>
      <c r="C300" s="139" t="s">
        <v>393</v>
      </c>
      <c r="D300" s="125" t="s">
        <v>330</v>
      </c>
      <c r="E300" s="126">
        <v>33</v>
      </c>
      <c r="F300" s="127"/>
      <c r="G300" s="128">
        <f>ROUND(E300*F300,2)</f>
        <v>0</v>
      </c>
      <c r="H300" s="127"/>
      <c r="I300" s="128">
        <f>ROUND(E300*H300,2)</f>
        <v>0</v>
      </c>
      <c r="J300" s="127"/>
      <c r="K300" s="128">
        <f>ROUND(E300*J300,2)</f>
        <v>0</v>
      </c>
      <c r="L300" s="128">
        <v>21</v>
      </c>
      <c r="M300" s="128">
        <f>G300*(1+L300/100)</f>
        <v>0</v>
      </c>
      <c r="N300" s="126">
        <v>6.0000000000000002E-5</v>
      </c>
      <c r="O300" s="126">
        <f>ROUND(E300*N300,2)</f>
        <v>0</v>
      </c>
      <c r="P300" s="126">
        <v>0</v>
      </c>
      <c r="Q300" s="126">
        <f>ROUND(E300*P300,2)</f>
        <v>0</v>
      </c>
      <c r="R300" s="128" t="s">
        <v>350</v>
      </c>
      <c r="S300" s="128" t="s">
        <v>310</v>
      </c>
      <c r="T300" s="129" t="s">
        <v>331</v>
      </c>
      <c r="U300" s="114">
        <v>0.14000000000000001</v>
      </c>
      <c r="V300" s="114">
        <f>ROUND(E300*U300,2)</f>
        <v>4.62</v>
      </c>
      <c r="W300" s="114"/>
      <c r="X300" s="114" t="s">
        <v>332</v>
      </c>
      <c r="Y300" s="114" t="s">
        <v>293</v>
      </c>
      <c r="Z300" s="107"/>
      <c r="AA300" s="107"/>
      <c r="AB300" s="107"/>
      <c r="AC300" s="107"/>
      <c r="AD300" s="107"/>
      <c r="AE300" s="107"/>
      <c r="AF300" s="107"/>
      <c r="AG300" s="107" t="s">
        <v>333</v>
      </c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</row>
    <row r="301" spans="1:60" outlineLevel="2">
      <c r="A301" s="110"/>
      <c r="B301" s="111"/>
      <c r="C301" s="198" t="s">
        <v>372</v>
      </c>
      <c r="D301" s="199"/>
      <c r="E301" s="199"/>
      <c r="F301" s="199"/>
      <c r="G301" s="199"/>
      <c r="H301" s="114"/>
      <c r="I301" s="114"/>
      <c r="J301" s="114"/>
      <c r="K301" s="114"/>
      <c r="L301" s="114"/>
      <c r="M301" s="114"/>
      <c r="N301" s="113"/>
      <c r="O301" s="113"/>
      <c r="P301" s="113"/>
      <c r="Q301" s="113"/>
      <c r="R301" s="114"/>
      <c r="S301" s="114"/>
      <c r="T301" s="114"/>
      <c r="U301" s="114"/>
      <c r="V301" s="114"/>
      <c r="W301" s="114"/>
      <c r="X301" s="114"/>
      <c r="Y301" s="114"/>
      <c r="Z301" s="107"/>
      <c r="AA301" s="107"/>
      <c r="AB301" s="107"/>
      <c r="AC301" s="107"/>
      <c r="AD301" s="107"/>
      <c r="AE301" s="107"/>
      <c r="AF301" s="107"/>
      <c r="AG301" s="107" t="s">
        <v>296</v>
      </c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</row>
    <row r="302" spans="1:60" outlineLevel="3">
      <c r="A302" s="110"/>
      <c r="B302" s="111"/>
      <c r="C302" s="200" t="s">
        <v>387</v>
      </c>
      <c r="D302" s="201"/>
      <c r="E302" s="201"/>
      <c r="F302" s="201"/>
      <c r="G302" s="201"/>
      <c r="H302" s="114"/>
      <c r="I302" s="114"/>
      <c r="J302" s="114"/>
      <c r="K302" s="114"/>
      <c r="L302" s="114"/>
      <c r="M302" s="114"/>
      <c r="N302" s="113"/>
      <c r="O302" s="113"/>
      <c r="P302" s="113"/>
      <c r="Q302" s="113"/>
      <c r="R302" s="114"/>
      <c r="S302" s="114"/>
      <c r="T302" s="114"/>
      <c r="U302" s="114"/>
      <c r="V302" s="114"/>
      <c r="W302" s="114"/>
      <c r="X302" s="114"/>
      <c r="Y302" s="114"/>
      <c r="Z302" s="107"/>
      <c r="AA302" s="107"/>
      <c r="AB302" s="107"/>
      <c r="AC302" s="107"/>
      <c r="AD302" s="107"/>
      <c r="AE302" s="107"/>
      <c r="AF302" s="107"/>
      <c r="AG302" s="107" t="s">
        <v>296</v>
      </c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</row>
    <row r="303" spans="1:60" ht="22.5" outlineLevel="1">
      <c r="A303" s="123">
        <v>121</v>
      </c>
      <c r="B303" s="124" t="s">
        <v>394</v>
      </c>
      <c r="C303" s="139" t="s">
        <v>395</v>
      </c>
      <c r="D303" s="125" t="s">
        <v>330</v>
      </c>
      <c r="E303" s="126">
        <v>15</v>
      </c>
      <c r="F303" s="127"/>
      <c r="G303" s="128">
        <f>ROUND(E303*F303,2)</f>
        <v>0</v>
      </c>
      <c r="H303" s="127"/>
      <c r="I303" s="128">
        <f>ROUND(E303*H303,2)</f>
        <v>0</v>
      </c>
      <c r="J303" s="127"/>
      <c r="K303" s="128">
        <f>ROUND(E303*J303,2)</f>
        <v>0</v>
      </c>
      <c r="L303" s="128">
        <v>21</v>
      </c>
      <c r="M303" s="128">
        <f>G303*(1+L303/100)</f>
        <v>0</v>
      </c>
      <c r="N303" s="126">
        <v>2.0000000000000002E-5</v>
      </c>
      <c r="O303" s="126">
        <f>ROUND(E303*N303,2)</f>
        <v>0</v>
      </c>
      <c r="P303" s="126">
        <v>0</v>
      </c>
      <c r="Q303" s="126">
        <f>ROUND(E303*P303,2)</f>
        <v>0</v>
      </c>
      <c r="R303" s="128" t="s">
        <v>350</v>
      </c>
      <c r="S303" s="128" t="s">
        <v>310</v>
      </c>
      <c r="T303" s="129" t="s">
        <v>331</v>
      </c>
      <c r="U303" s="114">
        <v>0.14000000000000001</v>
      </c>
      <c r="V303" s="114">
        <f>ROUND(E303*U303,2)</f>
        <v>2.1</v>
      </c>
      <c r="W303" s="114"/>
      <c r="X303" s="114" t="s">
        <v>332</v>
      </c>
      <c r="Y303" s="114" t="s">
        <v>293</v>
      </c>
      <c r="Z303" s="107"/>
      <c r="AA303" s="107"/>
      <c r="AB303" s="107"/>
      <c r="AC303" s="107"/>
      <c r="AD303" s="107"/>
      <c r="AE303" s="107"/>
      <c r="AF303" s="107"/>
      <c r="AG303" s="107" t="s">
        <v>333</v>
      </c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</row>
    <row r="304" spans="1:60" outlineLevel="2">
      <c r="A304" s="110"/>
      <c r="B304" s="111"/>
      <c r="C304" s="198" t="s">
        <v>372</v>
      </c>
      <c r="D304" s="199"/>
      <c r="E304" s="199"/>
      <c r="F304" s="199"/>
      <c r="G304" s="199"/>
      <c r="H304" s="114"/>
      <c r="I304" s="114"/>
      <c r="J304" s="114"/>
      <c r="K304" s="114"/>
      <c r="L304" s="114"/>
      <c r="M304" s="114"/>
      <c r="N304" s="113"/>
      <c r="O304" s="113"/>
      <c r="P304" s="113"/>
      <c r="Q304" s="113"/>
      <c r="R304" s="114"/>
      <c r="S304" s="114"/>
      <c r="T304" s="114"/>
      <c r="U304" s="114"/>
      <c r="V304" s="114"/>
      <c r="W304" s="114"/>
      <c r="X304" s="114"/>
      <c r="Y304" s="114"/>
      <c r="Z304" s="107"/>
      <c r="AA304" s="107"/>
      <c r="AB304" s="107"/>
      <c r="AC304" s="107"/>
      <c r="AD304" s="107"/>
      <c r="AE304" s="107"/>
      <c r="AF304" s="107"/>
      <c r="AG304" s="107" t="s">
        <v>296</v>
      </c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</row>
    <row r="305" spans="1:60" outlineLevel="3">
      <c r="A305" s="110"/>
      <c r="B305" s="111"/>
      <c r="C305" s="200" t="s">
        <v>396</v>
      </c>
      <c r="D305" s="201"/>
      <c r="E305" s="201"/>
      <c r="F305" s="201"/>
      <c r="G305" s="201"/>
      <c r="H305" s="114"/>
      <c r="I305" s="114"/>
      <c r="J305" s="114"/>
      <c r="K305" s="114"/>
      <c r="L305" s="114"/>
      <c r="M305" s="114"/>
      <c r="N305" s="113"/>
      <c r="O305" s="113"/>
      <c r="P305" s="113"/>
      <c r="Q305" s="113"/>
      <c r="R305" s="114"/>
      <c r="S305" s="114"/>
      <c r="T305" s="114"/>
      <c r="U305" s="114"/>
      <c r="V305" s="114"/>
      <c r="W305" s="114"/>
      <c r="X305" s="114"/>
      <c r="Y305" s="114"/>
      <c r="Z305" s="107"/>
      <c r="AA305" s="107"/>
      <c r="AB305" s="107"/>
      <c r="AC305" s="107"/>
      <c r="AD305" s="107"/>
      <c r="AE305" s="107"/>
      <c r="AF305" s="107"/>
      <c r="AG305" s="107" t="s">
        <v>296</v>
      </c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</row>
    <row r="306" spans="1:60" ht="22.5" outlineLevel="1">
      <c r="A306" s="123">
        <v>122</v>
      </c>
      <c r="B306" s="124" t="s">
        <v>397</v>
      </c>
      <c r="C306" s="139" t="s">
        <v>398</v>
      </c>
      <c r="D306" s="125" t="s">
        <v>330</v>
      </c>
      <c r="E306" s="126">
        <v>10</v>
      </c>
      <c r="F306" s="127"/>
      <c r="G306" s="128">
        <f>ROUND(E306*F306,2)</f>
        <v>0</v>
      </c>
      <c r="H306" s="127"/>
      <c r="I306" s="128">
        <f>ROUND(E306*H306,2)</f>
        <v>0</v>
      </c>
      <c r="J306" s="127"/>
      <c r="K306" s="128">
        <f>ROUND(E306*J306,2)</f>
        <v>0</v>
      </c>
      <c r="L306" s="128">
        <v>21</v>
      </c>
      <c r="M306" s="128">
        <f>G306*(1+L306/100)</f>
        <v>0</v>
      </c>
      <c r="N306" s="126">
        <v>2.0000000000000002E-5</v>
      </c>
      <c r="O306" s="126">
        <f>ROUND(E306*N306,2)</f>
        <v>0</v>
      </c>
      <c r="P306" s="126">
        <v>0</v>
      </c>
      <c r="Q306" s="126">
        <f>ROUND(E306*P306,2)</f>
        <v>0</v>
      </c>
      <c r="R306" s="128" t="s">
        <v>350</v>
      </c>
      <c r="S306" s="128" t="s">
        <v>310</v>
      </c>
      <c r="T306" s="129" t="s">
        <v>331</v>
      </c>
      <c r="U306" s="114">
        <v>0.13</v>
      </c>
      <c r="V306" s="114">
        <f>ROUND(E306*U306,2)</f>
        <v>1.3</v>
      </c>
      <c r="W306" s="114"/>
      <c r="X306" s="114" t="s">
        <v>332</v>
      </c>
      <c r="Y306" s="114" t="s">
        <v>293</v>
      </c>
      <c r="Z306" s="107"/>
      <c r="AA306" s="107"/>
      <c r="AB306" s="107"/>
      <c r="AC306" s="107"/>
      <c r="AD306" s="107"/>
      <c r="AE306" s="107"/>
      <c r="AF306" s="107"/>
      <c r="AG306" s="107" t="s">
        <v>333</v>
      </c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</row>
    <row r="307" spans="1:60" outlineLevel="2">
      <c r="A307" s="110"/>
      <c r="B307" s="111"/>
      <c r="C307" s="198" t="s">
        <v>372</v>
      </c>
      <c r="D307" s="199"/>
      <c r="E307" s="199"/>
      <c r="F307" s="199"/>
      <c r="G307" s="199"/>
      <c r="H307" s="114"/>
      <c r="I307" s="114"/>
      <c r="J307" s="114"/>
      <c r="K307" s="114"/>
      <c r="L307" s="114"/>
      <c r="M307" s="114"/>
      <c r="N307" s="113"/>
      <c r="O307" s="113"/>
      <c r="P307" s="113"/>
      <c r="Q307" s="113"/>
      <c r="R307" s="114"/>
      <c r="S307" s="114"/>
      <c r="T307" s="114"/>
      <c r="U307" s="114"/>
      <c r="V307" s="114"/>
      <c r="W307" s="114"/>
      <c r="X307" s="114"/>
      <c r="Y307" s="114"/>
      <c r="Z307" s="107"/>
      <c r="AA307" s="107"/>
      <c r="AB307" s="107"/>
      <c r="AC307" s="107"/>
      <c r="AD307" s="107"/>
      <c r="AE307" s="107"/>
      <c r="AF307" s="107"/>
      <c r="AG307" s="107" t="s">
        <v>296</v>
      </c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</row>
    <row r="308" spans="1:60" outlineLevel="3">
      <c r="A308" s="110"/>
      <c r="B308" s="111"/>
      <c r="C308" s="200" t="s">
        <v>396</v>
      </c>
      <c r="D308" s="201"/>
      <c r="E308" s="201"/>
      <c r="F308" s="201"/>
      <c r="G308" s="201"/>
      <c r="H308" s="114"/>
      <c r="I308" s="114"/>
      <c r="J308" s="114"/>
      <c r="K308" s="114"/>
      <c r="L308" s="114"/>
      <c r="M308" s="114"/>
      <c r="N308" s="113"/>
      <c r="O308" s="113"/>
      <c r="P308" s="113"/>
      <c r="Q308" s="113"/>
      <c r="R308" s="114"/>
      <c r="S308" s="114"/>
      <c r="T308" s="114"/>
      <c r="U308" s="114"/>
      <c r="V308" s="114"/>
      <c r="W308" s="114"/>
      <c r="X308" s="114"/>
      <c r="Y308" s="114"/>
      <c r="Z308" s="107"/>
      <c r="AA308" s="107"/>
      <c r="AB308" s="107"/>
      <c r="AC308" s="107"/>
      <c r="AD308" s="107"/>
      <c r="AE308" s="107"/>
      <c r="AF308" s="107"/>
      <c r="AG308" s="107" t="s">
        <v>296</v>
      </c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</row>
    <row r="309" spans="1:60" ht="22.5" outlineLevel="1">
      <c r="A309" s="123">
        <v>123</v>
      </c>
      <c r="B309" s="124" t="s">
        <v>399</v>
      </c>
      <c r="C309" s="139" t="s">
        <v>400</v>
      </c>
      <c r="D309" s="125" t="s">
        <v>330</v>
      </c>
      <c r="E309" s="126">
        <v>66</v>
      </c>
      <c r="F309" s="127"/>
      <c r="G309" s="128">
        <f>ROUND(E309*F309,2)</f>
        <v>0</v>
      </c>
      <c r="H309" s="127"/>
      <c r="I309" s="128">
        <f>ROUND(E309*H309,2)</f>
        <v>0</v>
      </c>
      <c r="J309" s="127"/>
      <c r="K309" s="128">
        <f>ROUND(E309*J309,2)</f>
        <v>0</v>
      </c>
      <c r="L309" s="128">
        <v>21</v>
      </c>
      <c r="M309" s="128">
        <f>G309*(1+L309/100)</f>
        <v>0</v>
      </c>
      <c r="N309" s="126">
        <v>3.0000000000000001E-5</v>
      </c>
      <c r="O309" s="126">
        <f>ROUND(E309*N309,2)</f>
        <v>0</v>
      </c>
      <c r="P309" s="126">
        <v>0</v>
      </c>
      <c r="Q309" s="126">
        <f>ROUND(E309*P309,2)</f>
        <v>0</v>
      </c>
      <c r="R309" s="128" t="s">
        <v>350</v>
      </c>
      <c r="S309" s="128" t="s">
        <v>310</v>
      </c>
      <c r="T309" s="129" t="s">
        <v>331</v>
      </c>
      <c r="U309" s="114">
        <v>0.13</v>
      </c>
      <c r="V309" s="114">
        <f>ROUND(E309*U309,2)</f>
        <v>8.58</v>
      </c>
      <c r="W309" s="114"/>
      <c r="X309" s="114" t="s">
        <v>332</v>
      </c>
      <c r="Y309" s="114" t="s">
        <v>293</v>
      </c>
      <c r="Z309" s="107"/>
      <c r="AA309" s="107"/>
      <c r="AB309" s="107"/>
      <c r="AC309" s="107"/>
      <c r="AD309" s="107"/>
      <c r="AE309" s="107"/>
      <c r="AF309" s="107"/>
      <c r="AG309" s="107" t="s">
        <v>333</v>
      </c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</row>
    <row r="310" spans="1:60" outlineLevel="2">
      <c r="A310" s="110"/>
      <c r="B310" s="111"/>
      <c r="C310" s="198" t="s">
        <v>372</v>
      </c>
      <c r="D310" s="199"/>
      <c r="E310" s="199"/>
      <c r="F310" s="199"/>
      <c r="G310" s="199"/>
      <c r="H310" s="114"/>
      <c r="I310" s="114"/>
      <c r="J310" s="114"/>
      <c r="K310" s="114"/>
      <c r="L310" s="114"/>
      <c r="M310" s="114"/>
      <c r="N310" s="113"/>
      <c r="O310" s="113"/>
      <c r="P310" s="113"/>
      <c r="Q310" s="113"/>
      <c r="R310" s="114"/>
      <c r="S310" s="114"/>
      <c r="T310" s="114"/>
      <c r="U310" s="114"/>
      <c r="V310" s="114"/>
      <c r="W310" s="114"/>
      <c r="X310" s="114"/>
      <c r="Y310" s="114"/>
      <c r="Z310" s="107"/>
      <c r="AA310" s="107"/>
      <c r="AB310" s="107"/>
      <c r="AC310" s="107"/>
      <c r="AD310" s="107"/>
      <c r="AE310" s="107"/>
      <c r="AF310" s="107"/>
      <c r="AG310" s="107" t="s">
        <v>296</v>
      </c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</row>
    <row r="311" spans="1:60" outlineLevel="3">
      <c r="A311" s="110"/>
      <c r="B311" s="111"/>
      <c r="C311" s="200" t="s">
        <v>396</v>
      </c>
      <c r="D311" s="201"/>
      <c r="E311" s="201"/>
      <c r="F311" s="201"/>
      <c r="G311" s="201"/>
      <c r="H311" s="114"/>
      <c r="I311" s="114"/>
      <c r="J311" s="114"/>
      <c r="K311" s="114"/>
      <c r="L311" s="114"/>
      <c r="M311" s="114"/>
      <c r="N311" s="113"/>
      <c r="O311" s="113"/>
      <c r="P311" s="113"/>
      <c r="Q311" s="113"/>
      <c r="R311" s="114"/>
      <c r="S311" s="114"/>
      <c r="T311" s="114"/>
      <c r="U311" s="114"/>
      <c r="V311" s="114"/>
      <c r="W311" s="114"/>
      <c r="X311" s="114"/>
      <c r="Y311" s="114"/>
      <c r="Z311" s="107"/>
      <c r="AA311" s="107"/>
      <c r="AB311" s="107"/>
      <c r="AC311" s="107"/>
      <c r="AD311" s="107"/>
      <c r="AE311" s="107"/>
      <c r="AF311" s="107"/>
      <c r="AG311" s="107" t="s">
        <v>296</v>
      </c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</row>
    <row r="312" spans="1:60" ht="22.5" outlineLevel="1">
      <c r="A312" s="123">
        <v>124</v>
      </c>
      <c r="B312" s="124" t="s">
        <v>401</v>
      </c>
      <c r="C312" s="139" t="s">
        <v>402</v>
      </c>
      <c r="D312" s="125" t="s">
        <v>330</v>
      </c>
      <c r="E312" s="126">
        <v>37</v>
      </c>
      <c r="F312" s="127"/>
      <c r="G312" s="128">
        <f>ROUND(E312*F312,2)</f>
        <v>0</v>
      </c>
      <c r="H312" s="127"/>
      <c r="I312" s="128">
        <f>ROUND(E312*H312,2)</f>
        <v>0</v>
      </c>
      <c r="J312" s="127"/>
      <c r="K312" s="128">
        <f>ROUND(E312*J312,2)</f>
        <v>0</v>
      </c>
      <c r="L312" s="128">
        <v>21</v>
      </c>
      <c r="M312" s="128">
        <f>G312*(1+L312/100)</f>
        <v>0</v>
      </c>
      <c r="N312" s="126">
        <v>4.0000000000000003E-5</v>
      </c>
      <c r="O312" s="126">
        <f>ROUND(E312*N312,2)</f>
        <v>0</v>
      </c>
      <c r="P312" s="126">
        <v>0</v>
      </c>
      <c r="Q312" s="126">
        <f>ROUND(E312*P312,2)</f>
        <v>0</v>
      </c>
      <c r="R312" s="128" t="s">
        <v>350</v>
      </c>
      <c r="S312" s="128" t="s">
        <v>310</v>
      </c>
      <c r="T312" s="129" t="s">
        <v>331</v>
      </c>
      <c r="U312" s="114">
        <v>0.14000000000000001</v>
      </c>
      <c r="V312" s="114">
        <f>ROUND(E312*U312,2)</f>
        <v>5.18</v>
      </c>
      <c r="W312" s="114"/>
      <c r="X312" s="114" t="s">
        <v>332</v>
      </c>
      <c r="Y312" s="114" t="s">
        <v>293</v>
      </c>
      <c r="Z312" s="107"/>
      <c r="AA312" s="107"/>
      <c r="AB312" s="107"/>
      <c r="AC312" s="107"/>
      <c r="AD312" s="107"/>
      <c r="AE312" s="107"/>
      <c r="AF312" s="107"/>
      <c r="AG312" s="107" t="s">
        <v>333</v>
      </c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</row>
    <row r="313" spans="1:60" outlineLevel="2">
      <c r="A313" s="110"/>
      <c r="B313" s="111"/>
      <c r="C313" s="198" t="s">
        <v>372</v>
      </c>
      <c r="D313" s="199"/>
      <c r="E313" s="199"/>
      <c r="F313" s="199"/>
      <c r="G313" s="199"/>
      <c r="H313" s="114"/>
      <c r="I313" s="114"/>
      <c r="J313" s="114"/>
      <c r="K313" s="114"/>
      <c r="L313" s="114"/>
      <c r="M313" s="114"/>
      <c r="N313" s="113"/>
      <c r="O313" s="113"/>
      <c r="P313" s="113"/>
      <c r="Q313" s="113"/>
      <c r="R313" s="114"/>
      <c r="S313" s="114"/>
      <c r="T313" s="114"/>
      <c r="U313" s="114"/>
      <c r="V313" s="114"/>
      <c r="W313" s="114"/>
      <c r="X313" s="114"/>
      <c r="Y313" s="114"/>
      <c r="Z313" s="107"/>
      <c r="AA313" s="107"/>
      <c r="AB313" s="107"/>
      <c r="AC313" s="107"/>
      <c r="AD313" s="107"/>
      <c r="AE313" s="107"/>
      <c r="AF313" s="107"/>
      <c r="AG313" s="107" t="s">
        <v>296</v>
      </c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</row>
    <row r="314" spans="1:60" outlineLevel="3">
      <c r="A314" s="110"/>
      <c r="B314" s="111"/>
      <c r="C314" s="200" t="s">
        <v>396</v>
      </c>
      <c r="D314" s="201"/>
      <c r="E314" s="201"/>
      <c r="F314" s="201"/>
      <c r="G314" s="201"/>
      <c r="H314" s="114"/>
      <c r="I314" s="114"/>
      <c r="J314" s="114"/>
      <c r="K314" s="114"/>
      <c r="L314" s="114"/>
      <c r="M314" s="114"/>
      <c r="N314" s="113"/>
      <c r="O314" s="113"/>
      <c r="P314" s="113"/>
      <c r="Q314" s="113"/>
      <c r="R314" s="114"/>
      <c r="S314" s="114"/>
      <c r="T314" s="114"/>
      <c r="U314" s="114"/>
      <c r="V314" s="114"/>
      <c r="W314" s="114"/>
      <c r="X314" s="114"/>
      <c r="Y314" s="114"/>
      <c r="Z314" s="107"/>
      <c r="AA314" s="107"/>
      <c r="AB314" s="107"/>
      <c r="AC314" s="107"/>
      <c r="AD314" s="107"/>
      <c r="AE314" s="107"/>
      <c r="AF314" s="107"/>
      <c r="AG314" s="107" t="s">
        <v>296</v>
      </c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</row>
    <row r="315" spans="1:60" ht="22.5" outlineLevel="1">
      <c r="A315" s="123">
        <v>125</v>
      </c>
      <c r="B315" s="124" t="s">
        <v>403</v>
      </c>
      <c r="C315" s="139" t="s">
        <v>404</v>
      </c>
      <c r="D315" s="125" t="s">
        <v>330</v>
      </c>
      <c r="E315" s="126">
        <v>58</v>
      </c>
      <c r="F315" s="127"/>
      <c r="G315" s="128">
        <f>ROUND(E315*F315,2)</f>
        <v>0</v>
      </c>
      <c r="H315" s="127"/>
      <c r="I315" s="128">
        <f>ROUND(E315*H315,2)</f>
        <v>0</v>
      </c>
      <c r="J315" s="127"/>
      <c r="K315" s="128">
        <f>ROUND(E315*J315,2)</f>
        <v>0</v>
      </c>
      <c r="L315" s="128">
        <v>21</v>
      </c>
      <c r="M315" s="128">
        <f>G315*(1+L315/100)</f>
        <v>0</v>
      </c>
      <c r="N315" s="126">
        <v>6.9999999999999994E-5</v>
      </c>
      <c r="O315" s="126">
        <f>ROUND(E315*N315,2)</f>
        <v>0</v>
      </c>
      <c r="P315" s="126">
        <v>0</v>
      </c>
      <c r="Q315" s="126">
        <f>ROUND(E315*P315,2)</f>
        <v>0</v>
      </c>
      <c r="R315" s="128" t="s">
        <v>350</v>
      </c>
      <c r="S315" s="128" t="s">
        <v>310</v>
      </c>
      <c r="T315" s="129" t="s">
        <v>331</v>
      </c>
      <c r="U315" s="114">
        <v>0.16</v>
      </c>
      <c r="V315" s="114">
        <f>ROUND(E315*U315,2)</f>
        <v>9.2799999999999994</v>
      </c>
      <c r="W315" s="114"/>
      <c r="X315" s="114" t="s">
        <v>332</v>
      </c>
      <c r="Y315" s="114" t="s">
        <v>293</v>
      </c>
      <c r="Z315" s="107"/>
      <c r="AA315" s="107"/>
      <c r="AB315" s="107"/>
      <c r="AC315" s="107"/>
      <c r="AD315" s="107"/>
      <c r="AE315" s="107"/>
      <c r="AF315" s="107"/>
      <c r="AG315" s="107" t="s">
        <v>333</v>
      </c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</row>
    <row r="316" spans="1:60" outlineLevel="2">
      <c r="A316" s="110"/>
      <c r="B316" s="111"/>
      <c r="C316" s="198" t="s">
        <v>372</v>
      </c>
      <c r="D316" s="199"/>
      <c r="E316" s="199"/>
      <c r="F316" s="199"/>
      <c r="G316" s="199"/>
      <c r="H316" s="114"/>
      <c r="I316" s="114"/>
      <c r="J316" s="114"/>
      <c r="K316" s="114"/>
      <c r="L316" s="114"/>
      <c r="M316" s="114"/>
      <c r="N316" s="113"/>
      <c r="O316" s="113"/>
      <c r="P316" s="113"/>
      <c r="Q316" s="113"/>
      <c r="R316" s="114"/>
      <c r="S316" s="114"/>
      <c r="T316" s="114"/>
      <c r="U316" s="114"/>
      <c r="V316" s="114"/>
      <c r="W316" s="114"/>
      <c r="X316" s="114"/>
      <c r="Y316" s="114"/>
      <c r="Z316" s="107"/>
      <c r="AA316" s="107"/>
      <c r="AB316" s="107"/>
      <c r="AC316" s="107"/>
      <c r="AD316" s="107"/>
      <c r="AE316" s="107"/>
      <c r="AF316" s="107"/>
      <c r="AG316" s="107" t="s">
        <v>296</v>
      </c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</row>
    <row r="317" spans="1:60" outlineLevel="3">
      <c r="A317" s="110"/>
      <c r="B317" s="111"/>
      <c r="C317" s="200" t="s">
        <v>396</v>
      </c>
      <c r="D317" s="201"/>
      <c r="E317" s="201"/>
      <c r="F317" s="201"/>
      <c r="G317" s="201"/>
      <c r="H317" s="114"/>
      <c r="I317" s="114"/>
      <c r="J317" s="114"/>
      <c r="K317" s="114"/>
      <c r="L317" s="114"/>
      <c r="M317" s="114"/>
      <c r="N317" s="113"/>
      <c r="O317" s="113"/>
      <c r="P317" s="113"/>
      <c r="Q317" s="113"/>
      <c r="R317" s="114"/>
      <c r="S317" s="114"/>
      <c r="T317" s="114"/>
      <c r="U317" s="114"/>
      <c r="V317" s="114"/>
      <c r="W317" s="114"/>
      <c r="X317" s="114"/>
      <c r="Y317" s="114"/>
      <c r="Z317" s="107"/>
      <c r="AA317" s="107"/>
      <c r="AB317" s="107"/>
      <c r="AC317" s="107"/>
      <c r="AD317" s="107"/>
      <c r="AE317" s="107"/>
      <c r="AF317" s="107"/>
      <c r="AG317" s="107" t="s">
        <v>296</v>
      </c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</row>
    <row r="318" spans="1:60" ht="22.5" outlineLevel="1">
      <c r="A318" s="123">
        <v>126</v>
      </c>
      <c r="B318" s="124" t="s">
        <v>405</v>
      </c>
      <c r="C318" s="139" t="s">
        <v>406</v>
      </c>
      <c r="D318" s="125" t="s">
        <v>330</v>
      </c>
      <c r="E318" s="126">
        <v>80</v>
      </c>
      <c r="F318" s="127"/>
      <c r="G318" s="128">
        <f>ROUND(E318*F318,2)</f>
        <v>0</v>
      </c>
      <c r="H318" s="127"/>
      <c r="I318" s="128">
        <f>ROUND(E318*H318,2)</f>
        <v>0</v>
      </c>
      <c r="J318" s="127"/>
      <c r="K318" s="128">
        <f>ROUND(E318*J318,2)</f>
        <v>0</v>
      </c>
      <c r="L318" s="128">
        <v>21</v>
      </c>
      <c r="M318" s="128">
        <f>G318*(1+L318/100)</f>
        <v>0</v>
      </c>
      <c r="N318" s="126">
        <v>1.2999999999999999E-4</v>
      </c>
      <c r="O318" s="126">
        <f>ROUND(E318*N318,2)</f>
        <v>0.01</v>
      </c>
      <c r="P318" s="126">
        <v>0</v>
      </c>
      <c r="Q318" s="126">
        <f>ROUND(E318*P318,2)</f>
        <v>0</v>
      </c>
      <c r="R318" s="128" t="s">
        <v>350</v>
      </c>
      <c r="S318" s="128" t="s">
        <v>310</v>
      </c>
      <c r="T318" s="129" t="s">
        <v>331</v>
      </c>
      <c r="U318" s="114">
        <v>0.17</v>
      </c>
      <c r="V318" s="114">
        <f>ROUND(E318*U318,2)</f>
        <v>13.6</v>
      </c>
      <c r="W318" s="114"/>
      <c r="X318" s="114" t="s">
        <v>332</v>
      </c>
      <c r="Y318" s="114" t="s">
        <v>293</v>
      </c>
      <c r="Z318" s="107"/>
      <c r="AA318" s="107"/>
      <c r="AB318" s="107"/>
      <c r="AC318" s="107"/>
      <c r="AD318" s="107"/>
      <c r="AE318" s="107"/>
      <c r="AF318" s="107"/>
      <c r="AG318" s="107" t="s">
        <v>333</v>
      </c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</row>
    <row r="319" spans="1:60" outlineLevel="2">
      <c r="A319" s="110"/>
      <c r="B319" s="111"/>
      <c r="C319" s="198" t="s">
        <v>372</v>
      </c>
      <c r="D319" s="199"/>
      <c r="E319" s="199"/>
      <c r="F319" s="199"/>
      <c r="G319" s="199"/>
      <c r="H319" s="114"/>
      <c r="I319" s="114"/>
      <c r="J319" s="114"/>
      <c r="K319" s="114"/>
      <c r="L319" s="114"/>
      <c r="M319" s="114"/>
      <c r="N319" s="113"/>
      <c r="O319" s="113"/>
      <c r="P319" s="113"/>
      <c r="Q319" s="113"/>
      <c r="R319" s="114"/>
      <c r="S319" s="114"/>
      <c r="T319" s="114"/>
      <c r="U319" s="114"/>
      <c r="V319" s="114"/>
      <c r="W319" s="114"/>
      <c r="X319" s="114"/>
      <c r="Y319" s="114"/>
      <c r="Z319" s="107"/>
      <c r="AA319" s="107"/>
      <c r="AB319" s="107"/>
      <c r="AC319" s="107"/>
      <c r="AD319" s="107"/>
      <c r="AE319" s="107"/>
      <c r="AF319" s="107"/>
      <c r="AG319" s="107" t="s">
        <v>296</v>
      </c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</row>
    <row r="320" spans="1:60" outlineLevel="3">
      <c r="A320" s="110"/>
      <c r="B320" s="111"/>
      <c r="C320" s="200" t="s">
        <v>396</v>
      </c>
      <c r="D320" s="201"/>
      <c r="E320" s="201"/>
      <c r="F320" s="201"/>
      <c r="G320" s="201"/>
      <c r="H320" s="114"/>
      <c r="I320" s="114"/>
      <c r="J320" s="114"/>
      <c r="K320" s="114"/>
      <c r="L320" s="114"/>
      <c r="M320" s="114"/>
      <c r="N320" s="113"/>
      <c r="O320" s="113"/>
      <c r="P320" s="113"/>
      <c r="Q320" s="113"/>
      <c r="R320" s="114"/>
      <c r="S320" s="114"/>
      <c r="T320" s="114"/>
      <c r="U320" s="114"/>
      <c r="V320" s="114"/>
      <c r="W320" s="114"/>
      <c r="X320" s="114"/>
      <c r="Y320" s="114"/>
      <c r="Z320" s="107"/>
      <c r="AA320" s="107"/>
      <c r="AB320" s="107"/>
      <c r="AC320" s="107"/>
      <c r="AD320" s="107"/>
      <c r="AE320" s="107"/>
      <c r="AF320" s="107"/>
      <c r="AG320" s="107" t="s">
        <v>296</v>
      </c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</row>
    <row r="321" spans="1:60" ht="22.5" outlineLevel="1">
      <c r="A321" s="123">
        <v>127</v>
      </c>
      <c r="B321" s="124" t="s">
        <v>407</v>
      </c>
      <c r="C321" s="139" t="s">
        <v>408</v>
      </c>
      <c r="D321" s="125" t="s">
        <v>330</v>
      </c>
      <c r="E321" s="126">
        <v>51</v>
      </c>
      <c r="F321" s="127"/>
      <c r="G321" s="128">
        <f>ROUND(E321*F321,2)</f>
        <v>0</v>
      </c>
      <c r="H321" s="127"/>
      <c r="I321" s="128">
        <f>ROUND(E321*H321,2)</f>
        <v>0</v>
      </c>
      <c r="J321" s="127"/>
      <c r="K321" s="128">
        <f>ROUND(E321*J321,2)</f>
        <v>0</v>
      </c>
      <c r="L321" s="128">
        <v>21</v>
      </c>
      <c r="M321" s="128">
        <f>G321*(1+L321/100)</f>
        <v>0</v>
      </c>
      <c r="N321" s="126">
        <v>1.4999999999999999E-4</v>
      </c>
      <c r="O321" s="126">
        <f>ROUND(E321*N321,2)</f>
        <v>0.01</v>
      </c>
      <c r="P321" s="126">
        <v>0</v>
      </c>
      <c r="Q321" s="126">
        <f>ROUND(E321*P321,2)</f>
        <v>0</v>
      </c>
      <c r="R321" s="128" t="s">
        <v>350</v>
      </c>
      <c r="S321" s="128" t="s">
        <v>310</v>
      </c>
      <c r="T321" s="129" t="s">
        <v>331</v>
      </c>
      <c r="U321" s="114">
        <v>0.2</v>
      </c>
      <c r="V321" s="114">
        <f>ROUND(E321*U321,2)</f>
        <v>10.199999999999999</v>
      </c>
      <c r="W321" s="114"/>
      <c r="X321" s="114" t="s">
        <v>332</v>
      </c>
      <c r="Y321" s="114" t="s">
        <v>293</v>
      </c>
      <c r="Z321" s="107"/>
      <c r="AA321" s="107"/>
      <c r="AB321" s="107"/>
      <c r="AC321" s="107"/>
      <c r="AD321" s="107"/>
      <c r="AE321" s="107"/>
      <c r="AF321" s="107"/>
      <c r="AG321" s="107" t="s">
        <v>333</v>
      </c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</row>
    <row r="322" spans="1:60" outlineLevel="2">
      <c r="A322" s="110"/>
      <c r="B322" s="111"/>
      <c r="C322" s="198" t="s">
        <v>372</v>
      </c>
      <c r="D322" s="199"/>
      <c r="E322" s="199"/>
      <c r="F322" s="199"/>
      <c r="G322" s="199"/>
      <c r="H322" s="114"/>
      <c r="I322" s="114"/>
      <c r="J322" s="114"/>
      <c r="K322" s="114"/>
      <c r="L322" s="114"/>
      <c r="M322" s="114"/>
      <c r="N322" s="113"/>
      <c r="O322" s="113"/>
      <c r="P322" s="113"/>
      <c r="Q322" s="113"/>
      <c r="R322" s="114"/>
      <c r="S322" s="114"/>
      <c r="T322" s="114"/>
      <c r="U322" s="114"/>
      <c r="V322" s="114"/>
      <c r="W322" s="114"/>
      <c r="X322" s="114"/>
      <c r="Y322" s="114"/>
      <c r="Z322" s="107"/>
      <c r="AA322" s="107"/>
      <c r="AB322" s="107"/>
      <c r="AC322" s="107"/>
      <c r="AD322" s="107"/>
      <c r="AE322" s="107"/>
      <c r="AF322" s="107"/>
      <c r="AG322" s="107" t="s">
        <v>296</v>
      </c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</row>
    <row r="323" spans="1:60" outlineLevel="3">
      <c r="A323" s="110"/>
      <c r="B323" s="111"/>
      <c r="C323" s="200" t="s">
        <v>396</v>
      </c>
      <c r="D323" s="201"/>
      <c r="E323" s="201"/>
      <c r="F323" s="201"/>
      <c r="G323" s="201"/>
      <c r="H323" s="114"/>
      <c r="I323" s="114"/>
      <c r="J323" s="114"/>
      <c r="K323" s="114"/>
      <c r="L323" s="114"/>
      <c r="M323" s="114"/>
      <c r="N323" s="113"/>
      <c r="O323" s="113"/>
      <c r="P323" s="113"/>
      <c r="Q323" s="113"/>
      <c r="R323" s="114"/>
      <c r="S323" s="114"/>
      <c r="T323" s="114"/>
      <c r="U323" s="114"/>
      <c r="V323" s="114"/>
      <c r="W323" s="114"/>
      <c r="X323" s="114"/>
      <c r="Y323" s="114"/>
      <c r="Z323" s="107"/>
      <c r="AA323" s="107"/>
      <c r="AB323" s="107"/>
      <c r="AC323" s="107"/>
      <c r="AD323" s="107"/>
      <c r="AE323" s="107"/>
      <c r="AF323" s="107"/>
      <c r="AG323" s="107" t="s">
        <v>296</v>
      </c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</row>
    <row r="324" spans="1:60" ht="22.5" outlineLevel="1">
      <c r="A324" s="123">
        <v>128</v>
      </c>
      <c r="B324" s="124" t="s">
        <v>463</v>
      </c>
      <c r="C324" s="139" t="s">
        <v>464</v>
      </c>
      <c r="D324" s="125" t="s">
        <v>330</v>
      </c>
      <c r="E324" s="126">
        <v>6</v>
      </c>
      <c r="F324" s="127"/>
      <c r="G324" s="128">
        <f>ROUND(E324*F324,2)</f>
        <v>0</v>
      </c>
      <c r="H324" s="127"/>
      <c r="I324" s="128">
        <f>ROUND(E324*H324,2)</f>
        <v>0</v>
      </c>
      <c r="J324" s="127"/>
      <c r="K324" s="128">
        <f>ROUND(E324*J324,2)</f>
        <v>0</v>
      </c>
      <c r="L324" s="128">
        <v>21</v>
      </c>
      <c r="M324" s="128">
        <f>G324*(1+L324/100)</f>
        <v>0</v>
      </c>
      <c r="N324" s="126">
        <v>2.3000000000000001E-4</v>
      </c>
      <c r="O324" s="126">
        <f>ROUND(E324*N324,2)</f>
        <v>0</v>
      </c>
      <c r="P324" s="126">
        <v>0</v>
      </c>
      <c r="Q324" s="126">
        <f>ROUND(E324*P324,2)</f>
        <v>0</v>
      </c>
      <c r="R324" s="128" t="s">
        <v>350</v>
      </c>
      <c r="S324" s="128" t="s">
        <v>310</v>
      </c>
      <c r="T324" s="129" t="s">
        <v>331</v>
      </c>
      <c r="U324" s="114">
        <v>0.22</v>
      </c>
      <c r="V324" s="114">
        <f>ROUND(E324*U324,2)</f>
        <v>1.32</v>
      </c>
      <c r="W324" s="114"/>
      <c r="X324" s="114" t="s">
        <v>332</v>
      </c>
      <c r="Y324" s="114" t="s">
        <v>293</v>
      </c>
      <c r="Z324" s="107"/>
      <c r="AA324" s="107"/>
      <c r="AB324" s="107"/>
      <c r="AC324" s="107"/>
      <c r="AD324" s="107"/>
      <c r="AE324" s="107"/>
      <c r="AF324" s="107"/>
      <c r="AG324" s="107" t="s">
        <v>333</v>
      </c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</row>
    <row r="325" spans="1:60" outlineLevel="2">
      <c r="A325" s="110"/>
      <c r="B325" s="111"/>
      <c r="C325" s="198" t="s">
        <v>372</v>
      </c>
      <c r="D325" s="199"/>
      <c r="E325" s="199"/>
      <c r="F325" s="199"/>
      <c r="G325" s="199"/>
      <c r="H325" s="114"/>
      <c r="I325" s="114"/>
      <c r="J325" s="114"/>
      <c r="K325" s="114"/>
      <c r="L325" s="114"/>
      <c r="M325" s="114"/>
      <c r="N325" s="113"/>
      <c r="O325" s="113"/>
      <c r="P325" s="113"/>
      <c r="Q325" s="113"/>
      <c r="R325" s="114"/>
      <c r="S325" s="114"/>
      <c r="T325" s="114"/>
      <c r="U325" s="114"/>
      <c r="V325" s="114"/>
      <c r="W325" s="114"/>
      <c r="X325" s="114"/>
      <c r="Y325" s="114"/>
      <c r="Z325" s="107"/>
      <c r="AA325" s="107"/>
      <c r="AB325" s="107"/>
      <c r="AC325" s="107"/>
      <c r="AD325" s="107"/>
      <c r="AE325" s="107"/>
      <c r="AF325" s="107"/>
      <c r="AG325" s="107" t="s">
        <v>296</v>
      </c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</row>
    <row r="326" spans="1:60" outlineLevel="3">
      <c r="A326" s="110"/>
      <c r="B326" s="111"/>
      <c r="C326" s="200" t="s">
        <v>396</v>
      </c>
      <c r="D326" s="201"/>
      <c r="E326" s="201"/>
      <c r="F326" s="201"/>
      <c r="G326" s="201"/>
      <c r="H326" s="114"/>
      <c r="I326" s="114"/>
      <c r="J326" s="114"/>
      <c r="K326" s="114"/>
      <c r="L326" s="114"/>
      <c r="M326" s="114"/>
      <c r="N326" s="113"/>
      <c r="O326" s="113"/>
      <c r="P326" s="113"/>
      <c r="Q326" s="113"/>
      <c r="R326" s="114"/>
      <c r="S326" s="114"/>
      <c r="T326" s="114"/>
      <c r="U326" s="114"/>
      <c r="V326" s="114"/>
      <c r="W326" s="114"/>
      <c r="X326" s="114"/>
      <c r="Y326" s="114"/>
      <c r="Z326" s="107"/>
      <c r="AA326" s="107"/>
      <c r="AB326" s="107"/>
      <c r="AC326" s="107"/>
      <c r="AD326" s="107"/>
      <c r="AE326" s="107"/>
      <c r="AF326" s="107"/>
      <c r="AG326" s="107" t="s">
        <v>296</v>
      </c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</row>
    <row r="327" spans="1:60" ht="33.75" outlineLevel="1">
      <c r="A327" s="123">
        <v>129</v>
      </c>
      <c r="B327" s="124" t="s">
        <v>411</v>
      </c>
      <c r="C327" s="139" t="s">
        <v>412</v>
      </c>
      <c r="D327" s="125" t="s">
        <v>330</v>
      </c>
      <c r="E327" s="126">
        <v>44</v>
      </c>
      <c r="F327" s="127"/>
      <c r="G327" s="128">
        <f>ROUND(E327*F327,2)</f>
        <v>0</v>
      </c>
      <c r="H327" s="127"/>
      <c r="I327" s="128">
        <f>ROUND(E327*H327,2)</f>
        <v>0</v>
      </c>
      <c r="J327" s="127"/>
      <c r="K327" s="128">
        <f>ROUND(E327*J327,2)</f>
        <v>0</v>
      </c>
      <c r="L327" s="128">
        <v>21</v>
      </c>
      <c r="M327" s="128">
        <f>G327*(1+L327/100)</f>
        <v>0</v>
      </c>
      <c r="N327" s="126">
        <v>2.7E-4</v>
      </c>
      <c r="O327" s="126">
        <f>ROUND(E327*N327,2)</f>
        <v>0.01</v>
      </c>
      <c r="P327" s="126">
        <v>0</v>
      </c>
      <c r="Q327" s="126">
        <f>ROUND(E327*P327,2)</f>
        <v>0</v>
      </c>
      <c r="R327" s="128" t="s">
        <v>413</v>
      </c>
      <c r="S327" s="128" t="s">
        <v>310</v>
      </c>
      <c r="T327" s="129" t="s">
        <v>331</v>
      </c>
      <c r="U327" s="114">
        <v>0</v>
      </c>
      <c r="V327" s="114">
        <f>ROUND(E327*U327,2)</f>
        <v>0</v>
      </c>
      <c r="W327" s="114"/>
      <c r="X327" s="114" t="s">
        <v>414</v>
      </c>
      <c r="Y327" s="114" t="s">
        <v>293</v>
      </c>
      <c r="Z327" s="107"/>
      <c r="AA327" s="107"/>
      <c r="AB327" s="107"/>
      <c r="AC327" s="107"/>
      <c r="AD327" s="107"/>
      <c r="AE327" s="107"/>
      <c r="AF327" s="107"/>
      <c r="AG327" s="107" t="s">
        <v>415</v>
      </c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</row>
    <row r="328" spans="1:60" outlineLevel="2">
      <c r="A328" s="110"/>
      <c r="B328" s="111"/>
      <c r="C328" s="198" t="s">
        <v>416</v>
      </c>
      <c r="D328" s="199"/>
      <c r="E328" s="199"/>
      <c r="F328" s="199"/>
      <c r="G328" s="199"/>
      <c r="H328" s="114"/>
      <c r="I328" s="114"/>
      <c r="J328" s="114"/>
      <c r="K328" s="114"/>
      <c r="L328" s="114"/>
      <c r="M328" s="114"/>
      <c r="N328" s="113"/>
      <c r="O328" s="113"/>
      <c r="P328" s="113"/>
      <c r="Q328" s="113"/>
      <c r="R328" s="114"/>
      <c r="S328" s="114"/>
      <c r="T328" s="114"/>
      <c r="U328" s="114"/>
      <c r="V328" s="114"/>
      <c r="W328" s="114"/>
      <c r="X328" s="114"/>
      <c r="Y328" s="114"/>
      <c r="Z328" s="107"/>
      <c r="AA328" s="107"/>
      <c r="AB328" s="107"/>
      <c r="AC328" s="107"/>
      <c r="AD328" s="107"/>
      <c r="AE328" s="107"/>
      <c r="AF328" s="107"/>
      <c r="AG328" s="107" t="s">
        <v>296</v>
      </c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</row>
    <row r="329" spans="1:60" ht="33.75" outlineLevel="1">
      <c r="A329" s="123">
        <v>130</v>
      </c>
      <c r="B329" s="124" t="s">
        <v>417</v>
      </c>
      <c r="C329" s="139" t="s">
        <v>418</v>
      </c>
      <c r="D329" s="125" t="s">
        <v>330</v>
      </c>
      <c r="E329" s="126">
        <v>53</v>
      </c>
      <c r="F329" s="127"/>
      <c r="G329" s="128">
        <f>ROUND(E329*F329,2)</f>
        <v>0</v>
      </c>
      <c r="H329" s="127"/>
      <c r="I329" s="128">
        <f>ROUND(E329*H329,2)</f>
        <v>0</v>
      </c>
      <c r="J329" s="127"/>
      <c r="K329" s="128">
        <f>ROUND(E329*J329,2)</f>
        <v>0</v>
      </c>
      <c r="L329" s="128">
        <v>21</v>
      </c>
      <c r="M329" s="128">
        <f>G329*(1+L329/100)</f>
        <v>0</v>
      </c>
      <c r="N329" s="126">
        <v>5.5999999999999995E-4</v>
      </c>
      <c r="O329" s="126">
        <f>ROUND(E329*N329,2)</f>
        <v>0.03</v>
      </c>
      <c r="P329" s="126">
        <v>0</v>
      </c>
      <c r="Q329" s="126">
        <f>ROUND(E329*P329,2)</f>
        <v>0</v>
      </c>
      <c r="R329" s="128" t="s">
        <v>413</v>
      </c>
      <c r="S329" s="128" t="s">
        <v>310</v>
      </c>
      <c r="T329" s="129" t="s">
        <v>331</v>
      </c>
      <c r="U329" s="114">
        <v>0</v>
      </c>
      <c r="V329" s="114">
        <f>ROUND(E329*U329,2)</f>
        <v>0</v>
      </c>
      <c r="W329" s="114"/>
      <c r="X329" s="114" t="s">
        <v>414</v>
      </c>
      <c r="Y329" s="114" t="s">
        <v>293</v>
      </c>
      <c r="Z329" s="107"/>
      <c r="AA329" s="107"/>
      <c r="AB329" s="107"/>
      <c r="AC329" s="107"/>
      <c r="AD329" s="107"/>
      <c r="AE329" s="107"/>
      <c r="AF329" s="107"/>
      <c r="AG329" s="107" t="s">
        <v>415</v>
      </c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</row>
    <row r="330" spans="1:60" outlineLevel="2">
      <c r="A330" s="110"/>
      <c r="B330" s="111"/>
      <c r="C330" s="198" t="s">
        <v>416</v>
      </c>
      <c r="D330" s="199"/>
      <c r="E330" s="199"/>
      <c r="F330" s="199"/>
      <c r="G330" s="199"/>
      <c r="H330" s="114"/>
      <c r="I330" s="114"/>
      <c r="J330" s="114"/>
      <c r="K330" s="114"/>
      <c r="L330" s="114"/>
      <c r="M330" s="114"/>
      <c r="N330" s="113"/>
      <c r="O330" s="113"/>
      <c r="P330" s="113"/>
      <c r="Q330" s="113"/>
      <c r="R330" s="114"/>
      <c r="S330" s="114"/>
      <c r="T330" s="114"/>
      <c r="U330" s="114"/>
      <c r="V330" s="114"/>
      <c r="W330" s="114"/>
      <c r="X330" s="114"/>
      <c r="Y330" s="114"/>
      <c r="Z330" s="107"/>
      <c r="AA330" s="107"/>
      <c r="AB330" s="107"/>
      <c r="AC330" s="107"/>
      <c r="AD330" s="107"/>
      <c r="AE330" s="107"/>
      <c r="AF330" s="107"/>
      <c r="AG330" s="107" t="s">
        <v>296</v>
      </c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</row>
    <row r="331" spans="1:60" ht="33.75" outlineLevel="1">
      <c r="A331" s="123">
        <v>131</v>
      </c>
      <c r="B331" s="124" t="s">
        <v>419</v>
      </c>
      <c r="C331" s="139" t="s">
        <v>420</v>
      </c>
      <c r="D331" s="125" t="s">
        <v>330</v>
      </c>
      <c r="E331" s="126">
        <v>116</v>
      </c>
      <c r="F331" s="127"/>
      <c r="G331" s="128">
        <f>ROUND(E331*F331,2)</f>
        <v>0</v>
      </c>
      <c r="H331" s="127"/>
      <c r="I331" s="128">
        <f>ROUND(E331*H331,2)</f>
        <v>0</v>
      </c>
      <c r="J331" s="127"/>
      <c r="K331" s="128">
        <f>ROUND(E331*J331,2)</f>
        <v>0</v>
      </c>
      <c r="L331" s="128">
        <v>21</v>
      </c>
      <c r="M331" s="128">
        <f>G331*(1+L331/100)</f>
        <v>0</v>
      </c>
      <c r="N331" s="126">
        <v>3.1E-4</v>
      </c>
      <c r="O331" s="126">
        <f>ROUND(E331*N331,2)</f>
        <v>0.04</v>
      </c>
      <c r="P331" s="126">
        <v>0</v>
      </c>
      <c r="Q331" s="126">
        <f>ROUND(E331*P331,2)</f>
        <v>0</v>
      </c>
      <c r="R331" s="128" t="s">
        <v>413</v>
      </c>
      <c r="S331" s="128" t="s">
        <v>310</v>
      </c>
      <c r="T331" s="129" t="s">
        <v>331</v>
      </c>
      <c r="U331" s="114">
        <v>0</v>
      </c>
      <c r="V331" s="114">
        <f>ROUND(E331*U331,2)</f>
        <v>0</v>
      </c>
      <c r="W331" s="114"/>
      <c r="X331" s="114" t="s">
        <v>414</v>
      </c>
      <c r="Y331" s="114" t="s">
        <v>293</v>
      </c>
      <c r="Z331" s="107"/>
      <c r="AA331" s="107"/>
      <c r="AB331" s="107"/>
      <c r="AC331" s="107"/>
      <c r="AD331" s="107"/>
      <c r="AE331" s="107"/>
      <c r="AF331" s="107"/>
      <c r="AG331" s="107" t="s">
        <v>415</v>
      </c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</row>
    <row r="332" spans="1:60" outlineLevel="2">
      <c r="A332" s="110"/>
      <c r="B332" s="111"/>
      <c r="C332" s="198" t="s">
        <v>416</v>
      </c>
      <c r="D332" s="199"/>
      <c r="E332" s="199"/>
      <c r="F332" s="199"/>
      <c r="G332" s="199"/>
      <c r="H332" s="114"/>
      <c r="I332" s="114"/>
      <c r="J332" s="114"/>
      <c r="K332" s="114"/>
      <c r="L332" s="114"/>
      <c r="M332" s="114"/>
      <c r="N332" s="113"/>
      <c r="O332" s="113"/>
      <c r="P332" s="113"/>
      <c r="Q332" s="113"/>
      <c r="R332" s="114"/>
      <c r="S332" s="114"/>
      <c r="T332" s="114"/>
      <c r="U332" s="114"/>
      <c r="V332" s="114"/>
      <c r="W332" s="114"/>
      <c r="X332" s="114"/>
      <c r="Y332" s="114"/>
      <c r="Z332" s="107"/>
      <c r="AA332" s="107"/>
      <c r="AB332" s="107"/>
      <c r="AC332" s="107"/>
      <c r="AD332" s="107"/>
      <c r="AE332" s="107"/>
      <c r="AF332" s="107"/>
      <c r="AG332" s="107" t="s">
        <v>296</v>
      </c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</row>
    <row r="333" spans="1:60" ht="33.75" outlineLevel="1">
      <c r="A333" s="123">
        <v>132</v>
      </c>
      <c r="B333" s="124" t="s">
        <v>421</v>
      </c>
      <c r="C333" s="139" t="s">
        <v>422</v>
      </c>
      <c r="D333" s="125" t="s">
        <v>330</v>
      </c>
      <c r="E333" s="126">
        <v>166</v>
      </c>
      <c r="F333" s="127"/>
      <c r="G333" s="128">
        <f>ROUND(E333*F333,2)</f>
        <v>0</v>
      </c>
      <c r="H333" s="127"/>
      <c r="I333" s="128">
        <f>ROUND(E333*H333,2)</f>
        <v>0</v>
      </c>
      <c r="J333" s="127"/>
      <c r="K333" s="128">
        <f>ROUND(E333*J333,2)</f>
        <v>0</v>
      </c>
      <c r="L333" s="128">
        <v>21</v>
      </c>
      <c r="M333" s="128">
        <f>G333*(1+L333/100)</f>
        <v>0</v>
      </c>
      <c r="N333" s="126">
        <v>6.7000000000000002E-4</v>
      </c>
      <c r="O333" s="126">
        <f>ROUND(E333*N333,2)</f>
        <v>0.11</v>
      </c>
      <c r="P333" s="126">
        <v>0</v>
      </c>
      <c r="Q333" s="126">
        <f>ROUND(E333*P333,2)</f>
        <v>0</v>
      </c>
      <c r="R333" s="128" t="s">
        <v>413</v>
      </c>
      <c r="S333" s="128" t="s">
        <v>310</v>
      </c>
      <c r="T333" s="129" t="s">
        <v>331</v>
      </c>
      <c r="U333" s="114">
        <v>0</v>
      </c>
      <c r="V333" s="114">
        <f>ROUND(E333*U333,2)</f>
        <v>0</v>
      </c>
      <c r="W333" s="114"/>
      <c r="X333" s="114" t="s">
        <v>414</v>
      </c>
      <c r="Y333" s="114" t="s">
        <v>293</v>
      </c>
      <c r="Z333" s="107"/>
      <c r="AA333" s="107"/>
      <c r="AB333" s="107"/>
      <c r="AC333" s="107"/>
      <c r="AD333" s="107"/>
      <c r="AE333" s="107"/>
      <c r="AF333" s="107"/>
      <c r="AG333" s="107" t="s">
        <v>415</v>
      </c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</row>
    <row r="334" spans="1:60" outlineLevel="2">
      <c r="A334" s="110"/>
      <c r="B334" s="111"/>
      <c r="C334" s="198" t="s">
        <v>416</v>
      </c>
      <c r="D334" s="199"/>
      <c r="E334" s="199"/>
      <c r="F334" s="199"/>
      <c r="G334" s="199"/>
      <c r="H334" s="114"/>
      <c r="I334" s="114"/>
      <c r="J334" s="114"/>
      <c r="K334" s="114"/>
      <c r="L334" s="114"/>
      <c r="M334" s="114"/>
      <c r="N334" s="113"/>
      <c r="O334" s="113"/>
      <c r="P334" s="113"/>
      <c r="Q334" s="113"/>
      <c r="R334" s="114"/>
      <c r="S334" s="114"/>
      <c r="T334" s="114"/>
      <c r="U334" s="114"/>
      <c r="V334" s="114"/>
      <c r="W334" s="114"/>
      <c r="X334" s="114"/>
      <c r="Y334" s="114"/>
      <c r="Z334" s="107"/>
      <c r="AA334" s="107"/>
      <c r="AB334" s="107"/>
      <c r="AC334" s="107"/>
      <c r="AD334" s="107"/>
      <c r="AE334" s="107"/>
      <c r="AF334" s="107"/>
      <c r="AG334" s="107" t="s">
        <v>296</v>
      </c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</row>
    <row r="335" spans="1:60" ht="33.75" outlineLevel="1">
      <c r="A335" s="123">
        <v>133</v>
      </c>
      <c r="B335" s="124" t="s">
        <v>423</v>
      </c>
      <c r="C335" s="139" t="s">
        <v>424</v>
      </c>
      <c r="D335" s="125" t="s">
        <v>330</v>
      </c>
      <c r="E335" s="126">
        <v>64</v>
      </c>
      <c r="F335" s="127"/>
      <c r="G335" s="128">
        <f>ROUND(E335*F335,2)</f>
        <v>0</v>
      </c>
      <c r="H335" s="127"/>
      <c r="I335" s="128">
        <f>ROUND(E335*H335,2)</f>
        <v>0</v>
      </c>
      <c r="J335" s="127"/>
      <c r="K335" s="128">
        <f>ROUND(E335*J335,2)</f>
        <v>0</v>
      </c>
      <c r="L335" s="128">
        <v>21</v>
      </c>
      <c r="M335" s="128">
        <f>G335*(1+L335/100)</f>
        <v>0</v>
      </c>
      <c r="N335" s="126">
        <v>1.0300000000000001E-3</v>
      </c>
      <c r="O335" s="126">
        <f>ROUND(E335*N335,2)</f>
        <v>7.0000000000000007E-2</v>
      </c>
      <c r="P335" s="126">
        <v>0</v>
      </c>
      <c r="Q335" s="126">
        <f>ROUND(E335*P335,2)</f>
        <v>0</v>
      </c>
      <c r="R335" s="128" t="s">
        <v>413</v>
      </c>
      <c r="S335" s="128" t="s">
        <v>310</v>
      </c>
      <c r="T335" s="129" t="s">
        <v>331</v>
      </c>
      <c r="U335" s="114">
        <v>0</v>
      </c>
      <c r="V335" s="114">
        <f>ROUND(E335*U335,2)</f>
        <v>0</v>
      </c>
      <c r="W335" s="114"/>
      <c r="X335" s="114" t="s">
        <v>414</v>
      </c>
      <c r="Y335" s="114" t="s">
        <v>293</v>
      </c>
      <c r="Z335" s="107"/>
      <c r="AA335" s="107"/>
      <c r="AB335" s="107"/>
      <c r="AC335" s="107"/>
      <c r="AD335" s="107"/>
      <c r="AE335" s="107"/>
      <c r="AF335" s="107"/>
      <c r="AG335" s="107" t="s">
        <v>415</v>
      </c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</row>
    <row r="336" spans="1:60" outlineLevel="2">
      <c r="A336" s="110"/>
      <c r="B336" s="111"/>
      <c r="C336" s="198" t="s">
        <v>416</v>
      </c>
      <c r="D336" s="199"/>
      <c r="E336" s="199"/>
      <c r="F336" s="199"/>
      <c r="G336" s="199"/>
      <c r="H336" s="114"/>
      <c r="I336" s="114"/>
      <c r="J336" s="114"/>
      <c r="K336" s="114"/>
      <c r="L336" s="114"/>
      <c r="M336" s="114"/>
      <c r="N336" s="113"/>
      <c r="O336" s="113"/>
      <c r="P336" s="113"/>
      <c r="Q336" s="113"/>
      <c r="R336" s="114"/>
      <c r="S336" s="114"/>
      <c r="T336" s="114"/>
      <c r="U336" s="114"/>
      <c r="V336" s="114"/>
      <c r="W336" s="114"/>
      <c r="X336" s="114"/>
      <c r="Y336" s="114"/>
      <c r="Z336" s="107"/>
      <c r="AA336" s="107"/>
      <c r="AB336" s="107"/>
      <c r="AC336" s="107"/>
      <c r="AD336" s="107"/>
      <c r="AE336" s="107"/>
      <c r="AF336" s="107"/>
      <c r="AG336" s="107" t="s">
        <v>296</v>
      </c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</row>
    <row r="337" spans="1:60" ht="33.75" outlineLevel="1">
      <c r="A337" s="123">
        <v>134</v>
      </c>
      <c r="B337" s="124" t="s">
        <v>425</v>
      </c>
      <c r="C337" s="139" t="s">
        <v>426</v>
      </c>
      <c r="D337" s="125" t="s">
        <v>330</v>
      </c>
      <c r="E337" s="126">
        <v>80</v>
      </c>
      <c r="F337" s="127"/>
      <c r="G337" s="128">
        <f>ROUND(E337*F337,2)</f>
        <v>0</v>
      </c>
      <c r="H337" s="127"/>
      <c r="I337" s="128">
        <f>ROUND(E337*H337,2)</f>
        <v>0</v>
      </c>
      <c r="J337" s="127"/>
      <c r="K337" s="128">
        <f>ROUND(E337*J337,2)</f>
        <v>0</v>
      </c>
      <c r="L337" s="128">
        <v>21</v>
      </c>
      <c r="M337" s="128">
        <f>G337*(1+L337/100)</f>
        <v>0</v>
      </c>
      <c r="N337" s="126">
        <v>8.4999999999999995E-4</v>
      </c>
      <c r="O337" s="126">
        <f>ROUND(E337*N337,2)</f>
        <v>7.0000000000000007E-2</v>
      </c>
      <c r="P337" s="126">
        <v>0</v>
      </c>
      <c r="Q337" s="126">
        <f>ROUND(E337*P337,2)</f>
        <v>0</v>
      </c>
      <c r="R337" s="128" t="s">
        <v>413</v>
      </c>
      <c r="S337" s="128" t="s">
        <v>310</v>
      </c>
      <c r="T337" s="129" t="s">
        <v>331</v>
      </c>
      <c r="U337" s="114">
        <v>0</v>
      </c>
      <c r="V337" s="114">
        <f>ROUND(E337*U337,2)</f>
        <v>0</v>
      </c>
      <c r="W337" s="114"/>
      <c r="X337" s="114" t="s">
        <v>414</v>
      </c>
      <c r="Y337" s="114" t="s">
        <v>293</v>
      </c>
      <c r="Z337" s="107"/>
      <c r="AA337" s="107"/>
      <c r="AB337" s="107"/>
      <c r="AC337" s="107"/>
      <c r="AD337" s="107"/>
      <c r="AE337" s="107"/>
      <c r="AF337" s="107"/>
      <c r="AG337" s="107" t="s">
        <v>415</v>
      </c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</row>
    <row r="338" spans="1:60" outlineLevel="2">
      <c r="A338" s="110"/>
      <c r="B338" s="111"/>
      <c r="C338" s="198" t="s">
        <v>416</v>
      </c>
      <c r="D338" s="199"/>
      <c r="E338" s="199"/>
      <c r="F338" s="199"/>
      <c r="G338" s="199"/>
      <c r="H338" s="114"/>
      <c r="I338" s="114"/>
      <c r="J338" s="114"/>
      <c r="K338" s="114"/>
      <c r="L338" s="114"/>
      <c r="M338" s="114"/>
      <c r="N338" s="113"/>
      <c r="O338" s="113"/>
      <c r="P338" s="113"/>
      <c r="Q338" s="113"/>
      <c r="R338" s="114"/>
      <c r="S338" s="114"/>
      <c r="T338" s="114"/>
      <c r="U338" s="114"/>
      <c r="V338" s="114"/>
      <c r="W338" s="114"/>
      <c r="X338" s="114"/>
      <c r="Y338" s="114"/>
      <c r="Z338" s="107"/>
      <c r="AA338" s="107"/>
      <c r="AB338" s="107"/>
      <c r="AC338" s="107"/>
      <c r="AD338" s="107"/>
      <c r="AE338" s="107"/>
      <c r="AF338" s="107"/>
      <c r="AG338" s="107" t="s">
        <v>296</v>
      </c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</row>
    <row r="339" spans="1:60" ht="33.75" outlineLevel="1">
      <c r="A339" s="123">
        <v>135</v>
      </c>
      <c r="B339" s="124" t="s">
        <v>427</v>
      </c>
      <c r="C339" s="139" t="s">
        <v>428</v>
      </c>
      <c r="D339" s="125" t="s">
        <v>330</v>
      </c>
      <c r="E339" s="126">
        <v>51</v>
      </c>
      <c r="F339" s="127"/>
      <c r="G339" s="128">
        <f>ROUND(E339*F339,2)</f>
        <v>0</v>
      </c>
      <c r="H339" s="127"/>
      <c r="I339" s="128">
        <f>ROUND(E339*H339,2)</f>
        <v>0</v>
      </c>
      <c r="J339" s="127"/>
      <c r="K339" s="128">
        <f>ROUND(E339*J339,2)</f>
        <v>0</v>
      </c>
      <c r="L339" s="128">
        <v>21</v>
      </c>
      <c r="M339" s="128">
        <f>G339*(1+L339/100)</f>
        <v>0</v>
      </c>
      <c r="N339" s="126">
        <v>9.7000000000000005E-4</v>
      </c>
      <c r="O339" s="126">
        <f>ROUND(E339*N339,2)</f>
        <v>0.05</v>
      </c>
      <c r="P339" s="126">
        <v>0</v>
      </c>
      <c r="Q339" s="126">
        <f>ROUND(E339*P339,2)</f>
        <v>0</v>
      </c>
      <c r="R339" s="128" t="s">
        <v>413</v>
      </c>
      <c r="S339" s="128" t="s">
        <v>310</v>
      </c>
      <c r="T339" s="129" t="s">
        <v>331</v>
      </c>
      <c r="U339" s="114">
        <v>0</v>
      </c>
      <c r="V339" s="114">
        <f>ROUND(E339*U339,2)</f>
        <v>0</v>
      </c>
      <c r="W339" s="114"/>
      <c r="X339" s="114" t="s">
        <v>414</v>
      </c>
      <c r="Y339" s="114" t="s">
        <v>293</v>
      </c>
      <c r="Z339" s="107"/>
      <c r="AA339" s="107"/>
      <c r="AB339" s="107"/>
      <c r="AC339" s="107"/>
      <c r="AD339" s="107"/>
      <c r="AE339" s="107"/>
      <c r="AF339" s="107"/>
      <c r="AG339" s="107" t="s">
        <v>415</v>
      </c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</row>
    <row r="340" spans="1:60" outlineLevel="2">
      <c r="A340" s="110"/>
      <c r="B340" s="111"/>
      <c r="C340" s="198" t="s">
        <v>416</v>
      </c>
      <c r="D340" s="199"/>
      <c r="E340" s="199"/>
      <c r="F340" s="199"/>
      <c r="G340" s="199"/>
      <c r="H340" s="114"/>
      <c r="I340" s="114"/>
      <c r="J340" s="114"/>
      <c r="K340" s="114"/>
      <c r="L340" s="114"/>
      <c r="M340" s="114"/>
      <c r="N340" s="113"/>
      <c r="O340" s="113"/>
      <c r="P340" s="113"/>
      <c r="Q340" s="113"/>
      <c r="R340" s="114"/>
      <c r="S340" s="114"/>
      <c r="T340" s="114"/>
      <c r="U340" s="114"/>
      <c r="V340" s="114"/>
      <c r="W340" s="114"/>
      <c r="X340" s="114"/>
      <c r="Y340" s="114"/>
      <c r="Z340" s="107"/>
      <c r="AA340" s="107"/>
      <c r="AB340" s="107"/>
      <c r="AC340" s="107"/>
      <c r="AD340" s="107"/>
      <c r="AE340" s="107"/>
      <c r="AF340" s="107"/>
      <c r="AG340" s="107" t="s">
        <v>296</v>
      </c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</row>
    <row r="341" spans="1:60" ht="33.75" outlineLevel="1">
      <c r="A341" s="130">
        <v>136</v>
      </c>
      <c r="B341" s="131" t="s">
        <v>473</v>
      </c>
      <c r="C341" s="140" t="s">
        <v>474</v>
      </c>
      <c r="D341" s="132" t="s">
        <v>330</v>
      </c>
      <c r="E341" s="133">
        <v>6</v>
      </c>
      <c r="F341" s="134"/>
      <c r="G341" s="135">
        <f>ROUND(E341*F341,2)</f>
        <v>0</v>
      </c>
      <c r="H341" s="134"/>
      <c r="I341" s="135">
        <f>ROUND(E341*H341,2)</f>
        <v>0</v>
      </c>
      <c r="J341" s="134"/>
      <c r="K341" s="135">
        <f>ROUND(E341*J341,2)</f>
        <v>0</v>
      </c>
      <c r="L341" s="135">
        <v>21</v>
      </c>
      <c r="M341" s="135">
        <f>G341*(1+L341/100)</f>
        <v>0</v>
      </c>
      <c r="N341" s="133">
        <v>1.0399999999999999E-3</v>
      </c>
      <c r="O341" s="133">
        <f>ROUND(E341*N341,2)</f>
        <v>0.01</v>
      </c>
      <c r="P341" s="133">
        <v>0</v>
      </c>
      <c r="Q341" s="133">
        <f>ROUND(E341*P341,2)</f>
        <v>0</v>
      </c>
      <c r="R341" s="135" t="s">
        <v>413</v>
      </c>
      <c r="S341" s="135" t="s">
        <v>310</v>
      </c>
      <c r="T341" s="136" t="s">
        <v>331</v>
      </c>
      <c r="U341" s="114">
        <v>0</v>
      </c>
      <c r="V341" s="114">
        <f>ROUND(E341*U341,2)</f>
        <v>0</v>
      </c>
      <c r="W341" s="114"/>
      <c r="X341" s="114" t="s">
        <v>414</v>
      </c>
      <c r="Y341" s="114" t="s">
        <v>293</v>
      </c>
      <c r="Z341" s="107"/>
      <c r="AA341" s="107"/>
      <c r="AB341" s="107"/>
      <c r="AC341" s="107"/>
      <c r="AD341" s="107"/>
      <c r="AE341" s="107"/>
      <c r="AF341" s="107"/>
      <c r="AG341" s="107" t="s">
        <v>415</v>
      </c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</row>
    <row r="342" spans="1:60" outlineLevel="1">
      <c r="A342" s="123">
        <v>137</v>
      </c>
      <c r="B342" s="124" t="s">
        <v>431</v>
      </c>
      <c r="C342" s="139" t="s">
        <v>432</v>
      </c>
      <c r="D342" s="125" t="s">
        <v>330</v>
      </c>
      <c r="E342" s="126">
        <v>213</v>
      </c>
      <c r="F342" s="127"/>
      <c r="G342" s="128">
        <f>ROUND(E342*F342,2)</f>
        <v>0</v>
      </c>
      <c r="H342" s="127"/>
      <c r="I342" s="128">
        <f>ROUND(E342*H342,2)</f>
        <v>0</v>
      </c>
      <c r="J342" s="127"/>
      <c r="K342" s="128">
        <f>ROUND(E342*J342,2)</f>
        <v>0</v>
      </c>
      <c r="L342" s="128">
        <v>21</v>
      </c>
      <c r="M342" s="128">
        <f>G342*(1+L342/100)</f>
        <v>0</v>
      </c>
      <c r="N342" s="126">
        <v>0</v>
      </c>
      <c r="O342" s="126">
        <f>ROUND(E342*N342,2)</f>
        <v>0</v>
      </c>
      <c r="P342" s="126">
        <v>0</v>
      </c>
      <c r="Q342" s="126">
        <f>ROUND(E342*P342,2)</f>
        <v>0</v>
      </c>
      <c r="R342" s="128" t="s">
        <v>350</v>
      </c>
      <c r="S342" s="128" t="s">
        <v>310</v>
      </c>
      <c r="T342" s="129" t="s">
        <v>331</v>
      </c>
      <c r="U342" s="114">
        <v>0.11</v>
      </c>
      <c r="V342" s="114">
        <f>ROUND(E342*U342,2)</f>
        <v>23.43</v>
      </c>
      <c r="W342" s="114"/>
      <c r="X342" s="114" t="s">
        <v>332</v>
      </c>
      <c r="Y342" s="114" t="s">
        <v>293</v>
      </c>
      <c r="Z342" s="107"/>
      <c r="AA342" s="107"/>
      <c r="AB342" s="107"/>
      <c r="AC342" s="107"/>
      <c r="AD342" s="107"/>
      <c r="AE342" s="107"/>
      <c r="AF342" s="107"/>
      <c r="AG342" s="107" t="s">
        <v>333</v>
      </c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</row>
    <row r="343" spans="1:60" outlineLevel="2">
      <c r="A343" s="110"/>
      <c r="B343" s="111"/>
      <c r="C343" s="146" t="s">
        <v>475</v>
      </c>
      <c r="D343" s="143"/>
      <c r="E343" s="144">
        <v>44</v>
      </c>
      <c r="F343" s="114"/>
      <c r="G343" s="114"/>
      <c r="H343" s="114"/>
      <c r="I343" s="114"/>
      <c r="J343" s="114"/>
      <c r="K343" s="114"/>
      <c r="L343" s="114"/>
      <c r="M343" s="114"/>
      <c r="N343" s="113"/>
      <c r="O343" s="113"/>
      <c r="P343" s="113"/>
      <c r="Q343" s="113"/>
      <c r="R343" s="114"/>
      <c r="S343" s="114"/>
      <c r="T343" s="114"/>
      <c r="U343" s="114"/>
      <c r="V343" s="114"/>
      <c r="W343" s="114"/>
      <c r="X343" s="114"/>
      <c r="Y343" s="114"/>
      <c r="Z343" s="107"/>
      <c r="AA343" s="107"/>
      <c r="AB343" s="107"/>
      <c r="AC343" s="107"/>
      <c r="AD343" s="107"/>
      <c r="AE343" s="107"/>
      <c r="AF343" s="107"/>
      <c r="AG343" s="107" t="s">
        <v>341</v>
      </c>
      <c r="AH343" s="107">
        <v>5</v>
      </c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</row>
    <row r="344" spans="1:60" outlineLevel="3">
      <c r="A344" s="110"/>
      <c r="B344" s="111"/>
      <c r="C344" s="146" t="s">
        <v>476</v>
      </c>
      <c r="D344" s="143"/>
      <c r="E344" s="144">
        <v>53</v>
      </c>
      <c r="F344" s="114"/>
      <c r="G344" s="114"/>
      <c r="H344" s="114"/>
      <c r="I344" s="114"/>
      <c r="J344" s="114"/>
      <c r="K344" s="114"/>
      <c r="L344" s="114"/>
      <c r="M344" s="114"/>
      <c r="N344" s="113"/>
      <c r="O344" s="113"/>
      <c r="P344" s="113"/>
      <c r="Q344" s="113"/>
      <c r="R344" s="114"/>
      <c r="S344" s="114"/>
      <c r="T344" s="114"/>
      <c r="U344" s="114"/>
      <c r="V344" s="114"/>
      <c r="W344" s="114"/>
      <c r="X344" s="114"/>
      <c r="Y344" s="114"/>
      <c r="Z344" s="107"/>
      <c r="AA344" s="107"/>
      <c r="AB344" s="107"/>
      <c r="AC344" s="107"/>
      <c r="AD344" s="107"/>
      <c r="AE344" s="107"/>
      <c r="AF344" s="107"/>
      <c r="AG344" s="107" t="s">
        <v>341</v>
      </c>
      <c r="AH344" s="107">
        <v>5</v>
      </c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</row>
    <row r="345" spans="1:60" outlineLevel="3">
      <c r="A345" s="110"/>
      <c r="B345" s="111"/>
      <c r="C345" s="146" t="s">
        <v>477</v>
      </c>
      <c r="D345" s="143"/>
      <c r="E345" s="144">
        <v>116</v>
      </c>
      <c r="F345" s="114"/>
      <c r="G345" s="114"/>
      <c r="H345" s="114"/>
      <c r="I345" s="114"/>
      <c r="J345" s="114"/>
      <c r="K345" s="114"/>
      <c r="L345" s="114"/>
      <c r="M345" s="114"/>
      <c r="N345" s="113"/>
      <c r="O345" s="113"/>
      <c r="P345" s="113"/>
      <c r="Q345" s="113"/>
      <c r="R345" s="114"/>
      <c r="S345" s="114"/>
      <c r="T345" s="114"/>
      <c r="U345" s="114"/>
      <c r="V345" s="114"/>
      <c r="W345" s="114"/>
      <c r="X345" s="114"/>
      <c r="Y345" s="114"/>
      <c r="Z345" s="107"/>
      <c r="AA345" s="107"/>
      <c r="AB345" s="107"/>
      <c r="AC345" s="107"/>
      <c r="AD345" s="107"/>
      <c r="AE345" s="107"/>
      <c r="AF345" s="107"/>
      <c r="AG345" s="107" t="s">
        <v>341</v>
      </c>
      <c r="AH345" s="107">
        <v>5</v>
      </c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</row>
    <row r="346" spans="1:60" outlineLevel="1">
      <c r="A346" s="123">
        <v>138</v>
      </c>
      <c r="B346" s="124" t="s">
        <v>436</v>
      </c>
      <c r="C346" s="139" t="s">
        <v>437</v>
      </c>
      <c r="D346" s="125" t="s">
        <v>330</v>
      </c>
      <c r="E346" s="126">
        <v>230</v>
      </c>
      <c r="F346" s="127"/>
      <c r="G346" s="128">
        <f>ROUND(E346*F346,2)</f>
        <v>0</v>
      </c>
      <c r="H346" s="127"/>
      <c r="I346" s="128">
        <f>ROUND(E346*H346,2)</f>
        <v>0</v>
      </c>
      <c r="J346" s="127"/>
      <c r="K346" s="128">
        <f>ROUND(E346*J346,2)</f>
        <v>0</v>
      </c>
      <c r="L346" s="128">
        <v>21</v>
      </c>
      <c r="M346" s="128">
        <f>G346*(1+L346/100)</f>
        <v>0</v>
      </c>
      <c r="N346" s="126">
        <v>0</v>
      </c>
      <c r="O346" s="126">
        <f>ROUND(E346*N346,2)</f>
        <v>0</v>
      </c>
      <c r="P346" s="126">
        <v>0</v>
      </c>
      <c r="Q346" s="126">
        <f>ROUND(E346*P346,2)</f>
        <v>0</v>
      </c>
      <c r="R346" s="128" t="s">
        <v>350</v>
      </c>
      <c r="S346" s="128" t="s">
        <v>310</v>
      </c>
      <c r="T346" s="129" t="s">
        <v>331</v>
      </c>
      <c r="U346" s="114">
        <v>0.14000000000000001</v>
      </c>
      <c r="V346" s="114">
        <f>ROUND(E346*U346,2)</f>
        <v>32.200000000000003</v>
      </c>
      <c r="W346" s="114"/>
      <c r="X346" s="114" t="s">
        <v>332</v>
      </c>
      <c r="Y346" s="114" t="s">
        <v>293</v>
      </c>
      <c r="Z346" s="107"/>
      <c r="AA346" s="107"/>
      <c r="AB346" s="107"/>
      <c r="AC346" s="107"/>
      <c r="AD346" s="107"/>
      <c r="AE346" s="107"/>
      <c r="AF346" s="107"/>
      <c r="AG346" s="107" t="s">
        <v>333</v>
      </c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</row>
    <row r="347" spans="1:60" outlineLevel="2">
      <c r="A347" s="110"/>
      <c r="B347" s="111"/>
      <c r="C347" s="146" t="s">
        <v>478</v>
      </c>
      <c r="D347" s="143"/>
      <c r="E347" s="144">
        <v>166</v>
      </c>
      <c r="F347" s="114"/>
      <c r="G347" s="114"/>
      <c r="H347" s="114"/>
      <c r="I347" s="114"/>
      <c r="J347" s="114"/>
      <c r="K347" s="114"/>
      <c r="L347" s="114"/>
      <c r="M347" s="114"/>
      <c r="N347" s="113"/>
      <c r="O347" s="113"/>
      <c r="P347" s="113"/>
      <c r="Q347" s="113"/>
      <c r="R347" s="114"/>
      <c r="S347" s="114"/>
      <c r="T347" s="114"/>
      <c r="U347" s="114"/>
      <c r="V347" s="114"/>
      <c r="W347" s="114"/>
      <c r="X347" s="114"/>
      <c r="Y347" s="114"/>
      <c r="Z347" s="107"/>
      <c r="AA347" s="107"/>
      <c r="AB347" s="107"/>
      <c r="AC347" s="107"/>
      <c r="AD347" s="107"/>
      <c r="AE347" s="107"/>
      <c r="AF347" s="107"/>
      <c r="AG347" s="107" t="s">
        <v>341</v>
      </c>
      <c r="AH347" s="107">
        <v>5</v>
      </c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</row>
    <row r="348" spans="1:60" outlineLevel="3">
      <c r="A348" s="110"/>
      <c r="B348" s="111"/>
      <c r="C348" s="146" t="s">
        <v>479</v>
      </c>
      <c r="D348" s="143"/>
      <c r="E348" s="144">
        <v>64</v>
      </c>
      <c r="F348" s="114"/>
      <c r="G348" s="114"/>
      <c r="H348" s="114"/>
      <c r="I348" s="114"/>
      <c r="J348" s="114"/>
      <c r="K348" s="114"/>
      <c r="L348" s="114"/>
      <c r="M348" s="114"/>
      <c r="N348" s="113"/>
      <c r="O348" s="113"/>
      <c r="P348" s="113"/>
      <c r="Q348" s="113"/>
      <c r="R348" s="114"/>
      <c r="S348" s="114"/>
      <c r="T348" s="114"/>
      <c r="U348" s="114"/>
      <c r="V348" s="114"/>
      <c r="W348" s="114"/>
      <c r="X348" s="114"/>
      <c r="Y348" s="114"/>
      <c r="Z348" s="107"/>
      <c r="AA348" s="107"/>
      <c r="AB348" s="107"/>
      <c r="AC348" s="107"/>
      <c r="AD348" s="107"/>
      <c r="AE348" s="107"/>
      <c r="AF348" s="107"/>
      <c r="AG348" s="107" t="s">
        <v>341</v>
      </c>
      <c r="AH348" s="107">
        <v>5</v>
      </c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</row>
    <row r="349" spans="1:60" outlineLevel="1">
      <c r="A349" s="123">
        <v>139</v>
      </c>
      <c r="B349" s="124" t="s">
        <v>440</v>
      </c>
      <c r="C349" s="139" t="s">
        <v>441</v>
      </c>
      <c r="D349" s="125" t="s">
        <v>330</v>
      </c>
      <c r="E349" s="126">
        <v>137</v>
      </c>
      <c r="F349" s="127"/>
      <c r="G349" s="128">
        <f>ROUND(E349*F349,2)</f>
        <v>0</v>
      </c>
      <c r="H349" s="127"/>
      <c r="I349" s="128">
        <f>ROUND(E349*H349,2)</f>
        <v>0</v>
      </c>
      <c r="J349" s="127"/>
      <c r="K349" s="128">
        <f>ROUND(E349*J349,2)</f>
        <v>0</v>
      </c>
      <c r="L349" s="128">
        <v>21</v>
      </c>
      <c r="M349" s="128">
        <f>G349*(1+L349/100)</f>
        <v>0</v>
      </c>
      <c r="N349" s="126">
        <v>0</v>
      </c>
      <c r="O349" s="126">
        <f>ROUND(E349*N349,2)</f>
        <v>0</v>
      </c>
      <c r="P349" s="126">
        <v>0</v>
      </c>
      <c r="Q349" s="126">
        <f>ROUND(E349*P349,2)</f>
        <v>0</v>
      </c>
      <c r="R349" s="128" t="s">
        <v>350</v>
      </c>
      <c r="S349" s="128" t="s">
        <v>310</v>
      </c>
      <c r="T349" s="129" t="s">
        <v>331</v>
      </c>
      <c r="U349" s="114">
        <v>0.2</v>
      </c>
      <c r="V349" s="114">
        <f>ROUND(E349*U349,2)</f>
        <v>27.4</v>
      </c>
      <c r="W349" s="114"/>
      <c r="X349" s="114" t="s">
        <v>332</v>
      </c>
      <c r="Y349" s="114" t="s">
        <v>293</v>
      </c>
      <c r="Z349" s="107"/>
      <c r="AA349" s="107"/>
      <c r="AB349" s="107"/>
      <c r="AC349" s="107"/>
      <c r="AD349" s="107"/>
      <c r="AE349" s="107"/>
      <c r="AF349" s="107"/>
      <c r="AG349" s="107" t="s">
        <v>333</v>
      </c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</row>
    <row r="350" spans="1:60" outlineLevel="2">
      <c r="A350" s="110"/>
      <c r="B350" s="111"/>
      <c r="C350" s="146" t="s">
        <v>480</v>
      </c>
      <c r="D350" s="143"/>
      <c r="E350" s="144">
        <v>80</v>
      </c>
      <c r="F350" s="114"/>
      <c r="G350" s="114"/>
      <c r="H350" s="114"/>
      <c r="I350" s="114"/>
      <c r="J350" s="114"/>
      <c r="K350" s="114"/>
      <c r="L350" s="114"/>
      <c r="M350" s="114"/>
      <c r="N350" s="113"/>
      <c r="O350" s="113"/>
      <c r="P350" s="113"/>
      <c r="Q350" s="113"/>
      <c r="R350" s="114"/>
      <c r="S350" s="114"/>
      <c r="T350" s="114"/>
      <c r="U350" s="114"/>
      <c r="V350" s="114"/>
      <c r="W350" s="114"/>
      <c r="X350" s="114"/>
      <c r="Y350" s="114"/>
      <c r="Z350" s="107"/>
      <c r="AA350" s="107"/>
      <c r="AB350" s="107"/>
      <c r="AC350" s="107"/>
      <c r="AD350" s="107"/>
      <c r="AE350" s="107"/>
      <c r="AF350" s="107"/>
      <c r="AG350" s="107" t="s">
        <v>341</v>
      </c>
      <c r="AH350" s="107">
        <v>5</v>
      </c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</row>
    <row r="351" spans="1:60" outlineLevel="3">
      <c r="A351" s="110"/>
      <c r="B351" s="111"/>
      <c r="C351" s="146" t="s">
        <v>481</v>
      </c>
      <c r="D351" s="143"/>
      <c r="E351" s="144">
        <v>51</v>
      </c>
      <c r="F351" s="114"/>
      <c r="G351" s="114"/>
      <c r="H351" s="114"/>
      <c r="I351" s="114"/>
      <c r="J351" s="114"/>
      <c r="K351" s="114"/>
      <c r="L351" s="114"/>
      <c r="M351" s="114"/>
      <c r="N351" s="113"/>
      <c r="O351" s="113"/>
      <c r="P351" s="113"/>
      <c r="Q351" s="113"/>
      <c r="R351" s="114"/>
      <c r="S351" s="114"/>
      <c r="T351" s="114"/>
      <c r="U351" s="114"/>
      <c r="V351" s="114"/>
      <c r="W351" s="114"/>
      <c r="X351" s="114"/>
      <c r="Y351" s="114"/>
      <c r="Z351" s="107"/>
      <c r="AA351" s="107"/>
      <c r="AB351" s="107"/>
      <c r="AC351" s="107"/>
      <c r="AD351" s="107"/>
      <c r="AE351" s="107"/>
      <c r="AF351" s="107"/>
      <c r="AG351" s="107" t="s">
        <v>341</v>
      </c>
      <c r="AH351" s="107">
        <v>5</v>
      </c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</row>
    <row r="352" spans="1:60" outlineLevel="3">
      <c r="A352" s="110"/>
      <c r="B352" s="111"/>
      <c r="C352" s="146" t="s">
        <v>482</v>
      </c>
      <c r="D352" s="143"/>
      <c r="E352" s="144">
        <v>6</v>
      </c>
      <c r="F352" s="114"/>
      <c r="G352" s="114"/>
      <c r="H352" s="114"/>
      <c r="I352" s="114"/>
      <c r="J352" s="114"/>
      <c r="K352" s="114"/>
      <c r="L352" s="114"/>
      <c r="M352" s="114"/>
      <c r="N352" s="113"/>
      <c r="O352" s="113"/>
      <c r="P352" s="113"/>
      <c r="Q352" s="113"/>
      <c r="R352" s="114"/>
      <c r="S352" s="114"/>
      <c r="T352" s="114"/>
      <c r="U352" s="114"/>
      <c r="V352" s="114"/>
      <c r="W352" s="114"/>
      <c r="X352" s="114"/>
      <c r="Y352" s="114"/>
      <c r="Z352" s="107"/>
      <c r="AA352" s="107"/>
      <c r="AB352" s="107"/>
      <c r="AC352" s="107"/>
      <c r="AD352" s="107"/>
      <c r="AE352" s="107"/>
      <c r="AF352" s="107"/>
      <c r="AG352" s="107" t="s">
        <v>341</v>
      </c>
      <c r="AH352" s="107">
        <v>5</v>
      </c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</row>
    <row r="353" spans="1:60" outlineLevel="1">
      <c r="A353" s="110">
        <v>140</v>
      </c>
      <c r="B353" s="111" t="s">
        <v>483</v>
      </c>
      <c r="C353" s="147" t="s">
        <v>484</v>
      </c>
      <c r="D353" s="112" t="s">
        <v>24</v>
      </c>
      <c r="E353" s="145"/>
      <c r="F353" s="115"/>
      <c r="G353" s="114">
        <f>ROUND(E353*F353,2)</f>
        <v>0</v>
      </c>
      <c r="H353" s="115"/>
      <c r="I353" s="114">
        <f>ROUND(E353*H353,2)</f>
        <v>0</v>
      </c>
      <c r="J353" s="115"/>
      <c r="K353" s="114">
        <f>ROUND(E353*J353,2)</f>
        <v>0</v>
      </c>
      <c r="L353" s="114">
        <v>21</v>
      </c>
      <c r="M353" s="114">
        <f>G353*(1+L353/100)</f>
        <v>0</v>
      </c>
      <c r="N353" s="113">
        <v>0</v>
      </c>
      <c r="O353" s="113">
        <f>ROUND(E353*N353,2)</f>
        <v>0</v>
      </c>
      <c r="P353" s="113">
        <v>0</v>
      </c>
      <c r="Q353" s="113">
        <f>ROUND(E353*P353,2)</f>
        <v>0</v>
      </c>
      <c r="R353" s="114" t="s">
        <v>447</v>
      </c>
      <c r="S353" s="114" t="s">
        <v>310</v>
      </c>
      <c r="T353" s="114" t="s">
        <v>331</v>
      </c>
      <c r="U353" s="114">
        <v>0</v>
      </c>
      <c r="V353" s="114">
        <f>ROUND(E353*U353,2)</f>
        <v>0</v>
      </c>
      <c r="W353" s="114"/>
      <c r="X353" s="114" t="s">
        <v>448</v>
      </c>
      <c r="Y353" s="114" t="s">
        <v>293</v>
      </c>
      <c r="Z353" s="107"/>
      <c r="AA353" s="107"/>
      <c r="AB353" s="107"/>
      <c r="AC353" s="107"/>
      <c r="AD353" s="107"/>
      <c r="AE353" s="107"/>
      <c r="AF353" s="107"/>
      <c r="AG353" s="107" t="s">
        <v>449</v>
      </c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</row>
    <row r="354" spans="1:60" outlineLevel="2">
      <c r="A354" s="110"/>
      <c r="B354" s="111"/>
      <c r="C354" s="205" t="s">
        <v>450</v>
      </c>
      <c r="D354" s="206"/>
      <c r="E354" s="206"/>
      <c r="F354" s="206"/>
      <c r="G354" s="206"/>
      <c r="H354" s="114"/>
      <c r="I354" s="114"/>
      <c r="J354" s="114"/>
      <c r="K354" s="114"/>
      <c r="L354" s="114"/>
      <c r="M354" s="114"/>
      <c r="N354" s="113"/>
      <c r="O354" s="113"/>
      <c r="P354" s="113"/>
      <c r="Q354" s="113"/>
      <c r="R354" s="114"/>
      <c r="S354" s="114"/>
      <c r="T354" s="114"/>
      <c r="U354" s="114"/>
      <c r="V354" s="114"/>
      <c r="W354" s="114"/>
      <c r="X354" s="114"/>
      <c r="Y354" s="114"/>
      <c r="Z354" s="107"/>
      <c r="AA354" s="107"/>
      <c r="AB354" s="107"/>
      <c r="AC354" s="107"/>
      <c r="AD354" s="107"/>
      <c r="AE354" s="107"/>
      <c r="AF354" s="107"/>
      <c r="AG354" s="107" t="s">
        <v>451</v>
      </c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</row>
    <row r="355" spans="1:60">
      <c r="A355" s="117" t="s">
        <v>285</v>
      </c>
      <c r="B355" s="118" t="s">
        <v>121</v>
      </c>
      <c r="C355" s="138" t="s">
        <v>122</v>
      </c>
      <c r="D355" s="119"/>
      <c r="E355" s="120"/>
      <c r="F355" s="121"/>
      <c r="G355" s="121">
        <f>SUMIF(AG356:AG361,"&lt;&gt;NOR",G356:G361)</f>
        <v>0</v>
      </c>
      <c r="H355" s="121"/>
      <c r="I355" s="121">
        <f>SUM(I356:I361)</f>
        <v>0</v>
      </c>
      <c r="J355" s="121"/>
      <c r="K355" s="121">
        <f>SUM(K356:K361)</f>
        <v>0</v>
      </c>
      <c r="L355" s="121"/>
      <c r="M355" s="121">
        <f>SUM(M356:M361)</f>
        <v>0</v>
      </c>
      <c r="N355" s="120"/>
      <c r="O355" s="120">
        <f>SUM(O356:O361)</f>
        <v>0.04</v>
      </c>
      <c r="P355" s="120"/>
      <c r="Q355" s="120">
        <f>SUM(Q356:Q361)</f>
        <v>0</v>
      </c>
      <c r="R355" s="121"/>
      <c r="S355" s="121"/>
      <c r="T355" s="122"/>
      <c r="U355" s="116"/>
      <c r="V355" s="116">
        <f>SUM(V356:V361)</f>
        <v>30.61</v>
      </c>
      <c r="W355" s="116"/>
      <c r="X355" s="116"/>
      <c r="Y355" s="116"/>
      <c r="AG355" t="s">
        <v>286</v>
      </c>
    </row>
    <row r="356" spans="1:60" outlineLevel="1">
      <c r="A356" s="123">
        <v>141</v>
      </c>
      <c r="B356" s="124" t="s">
        <v>452</v>
      </c>
      <c r="C356" s="139" t="s">
        <v>453</v>
      </c>
      <c r="D356" s="125" t="s">
        <v>347</v>
      </c>
      <c r="E356" s="126">
        <v>17</v>
      </c>
      <c r="F356" s="127"/>
      <c r="G356" s="128">
        <f>ROUND(E356*F356,2)</f>
        <v>0</v>
      </c>
      <c r="H356" s="127"/>
      <c r="I356" s="128">
        <f>ROUND(E356*H356,2)</f>
        <v>0</v>
      </c>
      <c r="J356" s="127"/>
      <c r="K356" s="128">
        <f>ROUND(E356*J356,2)</f>
        <v>0</v>
      </c>
      <c r="L356" s="128">
        <v>21</v>
      </c>
      <c r="M356" s="128">
        <f>G356*(1+L356/100)</f>
        <v>0</v>
      </c>
      <c r="N356" s="126">
        <v>1.89E-3</v>
      </c>
      <c r="O356" s="126">
        <f>ROUND(E356*N356,2)</f>
        <v>0.03</v>
      </c>
      <c r="P356" s="126">
        <v>0</v>
      </c>
      <c r="Q356" s="126">
        <f>ROUND(E356*P356,2)</f>
        <v>0</v>
      </c>
      <c r="R356" s="128" t="s">
        <v>447</v>
      </c>
      <c r="S356" s="128" t="s">
        <v>310</v>
      </c>
      <c r="T356" s="129" t="s">
        <v>331</v>
      </c>
      <c r="U356" s="114">
        <v>1.45</v>
      </c>
      <c r="V356" s="114">
        <f>ROUND(E356*U356,2)</f>
        <v>24.65</v>
      </c>
      <c r="W356" s="114"/>
      <c r="X356" s="114" t="s">
        <v>332</v>
      </c>
      <c r="Y356" s="114" t="s">
        <v>293</v>
      </c>
      <c r="Z356" s="107"/>
      <c r="AA356" s="107"/>
      <c r="AB356" s="107"/>
      <c r="AC356" s="107"/>
      <c r="AD356" s="107"/>
      <c r="AE356" s="107"/>
      <c r="AF356" s="107"/>
      <c r="AG356" s="107" t="s">
        <v>333</v>
      </c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</row>
    <row r="357" spans="1:60" ht="22.5" outlineLevel="2">
      <c r="A357" s="110"/>
      <c r="B357" s="111"/>
      <c r="C357" s="198" t="s">
        <v>454</v>
      </c>
      <c r="D357" s="199"/>
      <c r="E357" s="199"/>
      <c r="F357" s="199"/>
      <c r="G357" s="199"/>
      <c r="H357" s="114"/>
      <c r="I357" s="114"/>
      <c r="J357" s="114"/>
      <c r="K357" s="114"/>
      <c r="L357" s="114"/>
      <c r="M357" s="114"/>
      <c r="N357" s="113"/>
      <c r="O357" s="113"/>
      <c r="P357" s="113"/>
      <c r="Q357" s="113"/>
      <c r="R357" s="114"/>
      <c r="S357" s="114"/>
      <c r="T357" s="114"/>
      <c r="U357" s="114"/>
      <c r="V357" s="114"/>
      <c r="W357" s="114"/>
      <c r="X357" s="114"/>
      <c r="Y357" s="114"/>
      <c r="Z357" s="107"/>
      <c r="AA357" s="107"/>
      <c r="AB357" s="107"/>
      <c r="AC357" s="107"/>
      <c r="AD357" s="107"/>
      <c r="AE357" s="107"/>
      <c r="AF357" s="107"/>
      <c r="AG357" s="107" t="s">
        <v>296</v>
      </c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37" t="str">
        <f>C357</f>
        <v>Otvor se utěsní minerální vlnou. Prostup i potrubí před a za prostupem je natřeno protipožární stěrkou. Cena obsahuje dodávku minerální vlny a požární stěrky.</v>
      </c>
      <c r="BB357" s="107"/>
      <c r="BC357" s="107"/>
      <c r="BD357" s="107"/>
      <c r="BE357" s="107"/>
      <c r="BF357" s="107"/>
      <c r="BG357" s="107"/>
      <c r="BH357" s="107"/>
    </row>
    <row r="358" spans="1:60" outlineLevel="3">
      <c r="A358" s="110"/>
      <c r="B358" s="111"/>
      <c r="C358" s="200" t="s">
        <v>455</v>
      </c>
      <c r="D358" s="201"/>
      <c r="E358" s="201"/>
      <c r="F358" s="201"/>
      <c r="G358" s="201"/>
      <c r="H358" s="114"/>
      <c r="I358" s="114"/>
      <c r="J358" s="114"/>
      <c r="K358" s="114"/>
      <c r="L358" s="114"/>
      <c r="M358" s="114"/>
      <c r="N358" s="113"/>
      <c r="O358" s="113"/>
      <c r="P358" s="113"/>
      <c r="Q358" s="113"/>
      <c r="R358" s="114"/>
      <c r="S358" s="114"/>
      <c r="T358" s="114"/>
      <c r="U358" s="114"/>
      <c r="V358" s="114"/>
      <c r="W358" s="114"/>
      <c r="X358" s="114"/>
      <c r="Y358" s="114"/>
      <c r="Z358" s="107"/>
      <c r="AA358" s="107"/>
      <c r="AB358" s="107"/>
      <c r="AC358" s="107"/>
      <c r="AD358" s="107"/>
      <c r="AE358" s="107"/>
      <c r="AF358" s="107"/>
      <c r="AG358" s="107" t="s">
        <v>296</v>
      </c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</row>
    <row r="359" spans="1:60" outlineLevel="1">
      <c r="A359" s="123">
        <v>142</v>
      </c>
      <c r="B359" s="124" t="s">
        <v>456</v>
      </c>
      <c r="C359" s="139" t="s">
        <v>457</v>
      </c>
      <c r="D359" s="125" t="s">
        <v>347</v>
      </c>
      <c r="E359" s="126">
        <v>4</v>
      </c>
      <c r="F359" s="127"/>
      <c r="G359" s="128">
        <f>ROUND(E359*F359,2)</f>
        <v>0</v>
      </c>
      <c r="H359" s="127"/>
      <c r="I359" s="128">
        <f>ROUND(E359*H359,2)</f>
        <v>0</v>
      </c>
      <c r="J359" s="127"/>
      <c r="K359" s="128">
        <f>ROUND(E359*J359,2)</f>
        <v>0</v>
      </c>
      <c r="L359" s="128">
        <v>21</v>
      </c>
      <c r="M359" s="128">
        <f>G359*(1+L359/100)</f>
        <v>0</v>
      </c>
      <c r="N359" s="126">
        <v>2.4599999999999999E-3</v>
      </c>
      <c r="O359" s="126">
        <f>ROUND(E359*N359,2)</f>
        <v>0.01</v>
      </c>
      <c r="P359" s="126">
        <v>0</v>
      </c>
      <c r="Q359" s="126">
        <f>ROUND(E359*P359,2)</f>
        <v>0</v>
      </c>
      <c r="R359" s="128" t="s">
        <v>447</v>
      </c>
      <c r="S359" s="128" t="s">
        <v>310</v>
      </c>
      <c r="T359" s="129" t="s">
        <v>331</v>
      </c>
      <c r="U359" s="114">
        <v>1.49</v>
      </c>
      <c r="V359" s="114">
        <f>ROUND(E359*U359,2)</f>
        <v>5.96</v>
      </c>
      <c r="W359" s="114"/>
      <c r="X359" s="114" t="s">
        <v>332</v>
      </c>
      <c r="Y359" s="114" t="s">
        <v>293</v>
      </c>
      <c r="Z359" s="107"/>
      <c r="AA359" s="107"/>
      <c r="AB359" s="107"/>
      <c r="AC359" s="107"/>
      <c r="AD359" s="107"/>
      <c r="AE359" s="107"/>
      <c r="AF359" s="107"/>
      <c r="AG359" s="107" t="s">
        <v>333</v>
      </c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</row>
    <row r="360" spans="1:60" ht="22.5" outlineLevel="2">
      <c r="A360" s="110"/>
      <c r="B360" s="111"/>
      <c r="C360" s="198" t="s">
        <v>458</v>
      </c>
      <c r="D360" s="199"/>
      <c r="E360" s="199"/>
      <c r="F360" s="199"/>
      <c r="G360" s="199"/>
      <c r="H360" s="114"/>
      <c r="I360" s="114"/>
      <c r="J360" s="114"/>
      <c r="K360" s="114"/>
      <c r="L360" s="114"/>
      <c r="M360" s="114"/>
      <c r="N360" s="113"/>
      <c r="O360" s="113"/>
      <c r="P360" s="113"/>
      <c r="Q360" s="113"/>
      <c r="R360" s="114"/>
      <c r="S360" s="114"/>
      <c r="T360" s="114"/>
      <c r="U360" s="114"/>
      <c r="V360" s="114"/>
      <c r="W360" s="114"/>
      <c r="X360" s="114"/>
      <c r="Y360" s="114"/>
      <c r="Z360" s="107"/>
      <c r="AA360" s="107"/>
      <c r="AB360" s="107"/>
      <c r="AC360" s="107"/>
      <c r="AD360" s="107"/>
      <c r="AE360" s="107"/>
      <c r="AF360" s="107"/>
      <c r="AG360" s="107" t="s">
        <v>296</v>
      </c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37" t="str">
        <f>C360</f>
        <v>Otvor se utěsní minerální vlnou. Prostup i potrubí před a za prostupem je natřeno protipožární stěrkou. Cena obsahuje dodávku požární minerální vlny a požární stěrky.</v>
      </c>
      <c r="BB360" s="107"/>
      <c r="BC360" s="107"/>
      <c r="BD360" s="107"/>
      <c r="BE360" s="107"/>
      <c r="BF360" s="107"/>
      <c r="BG360" s="107"/>
      <c r="BH360" s="107"/>
    </row>
    <row r="361" spans="1:60" outlineLevel="3">
      <c r="A361" s="110"/>
      <c r="B361" s="111"/>
      <c r="C361" s="200" t="s">
        <v>455</v>
      </c>
      <c r="D361" s="201"/>
      <c r="E361" s="201"/>
      <c r="F361" s="201"/>
      <c r="G361" s="201"/>
      <c r="H361" s="114"/>
      <c r="I361" s="114"/>
      <c r="J361" s="114"/>
      <c r="K361" s="114"/>
      <c r="L361" s="114"/>
      <c r="M361" s="114"/>
      <c r="N361" s="113"/>
      <c r="O361" s="113"/>
      <c r="P361" s="113"/>
      <c r="Q361" s="113"/>
      <c r="R361" s="114"/>
      <c r="S361" s="114"/>
      <c r="T361" s="114"/>
      <c r="U361" s="114"/>
      <c r="V361" s="114"/>
      <c r="W361" s="114"/>
      <c r="X361" s="114"/>
      <c r="Y361" s="114"/>
      <c r="Z361" s="107"/>
      <c r="AA361" s="107"/>
      <c r="AB361" s="107"/>
      <c r="AC361" s="107"/>
      <c r="AD361" s="107"/>
      <c r="AE361" s="107"/>
      <c r="AF361" s="107"/>
      <c r="AG361" s="107" t="s">
        <v>296</v>
      </c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</row>
    <row r="362" spans="1:60">
      <c r="A362" s="117" t="s">
        <v>285</v>
      </c>
      <c r="B362" s="118" t="s">
        <v>123</v>
      </c>
      <c r="C362" s="138" t="s">
        <v>124</v>
      </c>
      <c r="D362" s="119"/>
      <c r="E362" s="120"/>
      <c r="F362" s="121"/>
      <c r="G362" s="121">
        <f>SUMIF(AG363:AG448,"&lt;&gt;NOR",G363:G448)</f>
        <v>0</v>
      </c>
      <c r="H362" s="121"/>
      <c r="I362" s="121">
        <f>SUM(I363:I448)</f>
        <v>0</v>
      </c>
      <c r="J362" s="121"/>
      <c r="K362" s="121">
        <f>SUM(K363:K448)</f>
        <v>0</v>
      </c>
      <c r="L362" s="121"/>
      <c r="M362" s="121">
        <f>SUM(M363:M448)</f>
        <v>0</v>
      </c>
      <c r="N362" s="120"/>
      <c r="O362" s="120">
        <f>SUM(O363:O448)</f>
        <v>0.36000000000000004</v>
      </c>
      <c r="P362" s="120"/>
      <c r="Q362" s="120">
        <f>SUM(Q363:Q448)</f>
        <v>0</v>
      </c>
      <c r="R362" s="121"/>
      <c r="S362" s="121"/>
      <c r="T362" s="122"/>
      <c r="U362" s="116"/>
      <c r="V362" s="116">
        <f>SUM(V363:V448)</f>
        <v>211.94000000000003</v>
      </c>
      <c r="W362" s="116"/>
      <c r="X362" s="116"/>
      <c r="Y362" s="116"/>
      <c r="AG362" t="s">
        <v>286</v>
      </c>
    </row>
    <row r="363" spans="1:60" ht="22.5" outlineLevel="1">
      <c r="A363" s="123">
        <v>143</v>
      </c>
      <c r="B363" s="124" t="s">
        <v>370</v>
      </c>
      <c r="C363" s="139" t="s">
        <v>371</v>
      </c>
      <c r="D363" s="125" t="s">
        <v>330</v>
      </c>
      <c r="E363" s="126">
        <v>86</v>
      </c>
      <c r="F363" s="127"/>
      <c r="G363" s="128">
        <f>ROUND(E363*F363,2)</f>
        <v>0</v>
      </c>
      <c r="H363" s="127"/>
      <c r="I363" s="128">
        <f>ROUND(E363*H363,2)</f>
        <v>0</v>
      </c>
      <c r="J363" s="127"/>
      <c r="K363" s="128">
        <f>ROUND(E363*J363,2)</f>
        <v>0</v>
      </c>
      <c r="L363" s="128">
        <v>21</v>
      </c>
      <c r="M363" s="128">
        <f>G363*(1+L363/100)</f>
        <v>0</v>
      </c>
      <c r="N363" s="126">
        <v>1.0000000000000001E-5</v>
      </c>
      <c r="O363" s="126">
        <f>ROUND(E363*N363,2)</f>
        <v>0</v>
      </c>
      <c r="P363" s="126">
        <v>0</v>
      </c>
      <c r="Q363" s="126">
        <f>ROUND(E363*P363,2)</f>
        <v>0</v>
      </c>
      <c r="R363" s="128" t="s">
        <v>350</v>
      </c>
      <c r="S363" s="128" t="s">
        <v>310</v>
      </c>
      <c r="T363" s="129" t="s">
        <v>331</v>
      </c>
      <c r="U363" s="114">
        <v>0.14000000000000001</v>
      </c>
      <c r="V363" s="114">
        <f>ROUND(E363*U363,2)</f>
        <v>12.04</v>
      </c>
      <c r="W363" s="114"/>
      <c r="X363" s="114" t="s">
        <v>332</v>
      </c>
      <c r="Y363" s="114" t="s">
        <v>293</v>
      </c>
      <c r="Z363" s="107"/>
      <c r="AA363" s="107"/>
      <c r="AB363" s="107"/>
      <c r="AC363" s="107"/>
      <c r="AD363" s="107"/>
      <c r="AE363" s="107"/>
      <c r="AF363" s="107"/>
      <c r="AG363" s="107" t="s">
        <v>333</v>
      </c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</row>
    <row r="364" spans="1:60" outlineLevel="2">
      <c r="A364" s="110"/>
      <c r="B364" s="111"/>
      <c r="C364" s="198" t="s">
        <v>372</v>
      </c>
      <c r="D364" s="199"/>
      <c r="E364" s="199"/>
      <c r="F364" s="199"/>
      <c r="G364" s="199"/>
      <c r="H364" s="114"/>
      <c r="I364" s="114"/>
      <c r="J364" s="114"/>
      <c r="K364" s="114"/>
      <c r="L364" s="114"/>
      <c r="M364" s="114"/>
      <c r="N364" s="113"/>
      <c r="O364" s="113"/>
      <c r="P364" s="113"/>
      <c r="Q364" s="113"/>
      <c r="R364" s="114"/>
      <c r="S364" s="114"/>
      <c r="T364" s="114"/>
      <c r="U364" s="114"/>
      <c r="V364" s="114"/>
      <c r="W364" s="114"/>
      <c r="X364" s="114"/>
      <c r="Y364" s="114"/>
      <c r="Z364" s="107"/>
      <c r="AA364" s="107"/>
      <c r="AB364" s="107"/>
      <c r="AC364" s="107"/>
      <c r="AD364" s="107"/>
      <c r="AE364" s="107"/>
      <c r="AF364" s="107"/>
      <c r="AG364" s="107" t="s">
        <v>296</v>
      </c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</row>
    <row r="365" spans="1:60" outlineLevel="3">
      <c r="A365" s="110"/>
      <c r="B365" s="111"/>
      <c r="C365" s="200" t="s">
        <v>373</v>
      </c>
      <c r="D365" s="201"/>
      <c r="E365" s="201"/>
      <c r="F365" s="201"/>
      <c r="G365" s="201"/>
      <c r="H365" s="114"/>
      <c r="I365" s="114"/>
      <c r="J365" s="114"/>
      <c r="K365" s="114"/>
      <c r="L365" s="114"/>
      <c r="M365" s="114"/>
      <c r="N365" s="113"/>
      <c r="O365" s="113"/>
      <c r="P365" s="113"/>
      <c r="Q365" s="113"/>
      <c r="R365" s="114"/>
      <c r="S365" s="114"/>
      <c r="T365" s="114"/>
      <c r="U365" s="114"/>
      <c r="V365" s="114"/>
      <c r="W365" s="114"/>
      <c r="X365" s="114"/>
      <c r="Y365" s="114"/>
      <c r="Z365" s="107"/>
      <c r="AA365" s="107"/>
      <c r="AB365" s="107"/>
      <c r="AC365" s="107"/>
      <c r="AD365" s="107"/>
      <c r="AE365" s="107"/>
      <c r="AF365" s="107"/>
      <c r="AG365" s="107" t="s">
        <v>296</v>
      </c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</row>
    <row r="366" spans="1:60" ht="22.5" outlineLevel="1">
      <c r="A366" s="123">
        <v>144</v>
      </c>
      <c r="B366" s="124" t="s">
        <v>374</v>
      </c>
      <c r="C366" s="139" t="s">
        <v>375</v>
      </c>
      <c r="D366" s="125" t="s">
        <v>330</v>
      </c>
      <c r="E366" s="126">
        <v>72</v>
      </c>
      <c r="F366" s="127"/>
      <c r="G366" s="128">
        <f>ROUND(E366*F366,2)</f>
        <v>0</v>
      </c>
      <c r="H366" s="127"/>
      <c r="I366" s="128">
        <f>ROUND(E366*H366,2)</f>
        <v>0</v>
      </c>
      <c r="J366" s="127"/>
      <c r="K366" s="128">
        <f>ROUND(E366*J366,2)</f>
        <v>0</v>
      </c>
      <c r="L366" s="128">
        <v>21</v>
      </c>
      <c r="M366" s="128">
        <f>G366*(1+L366/100)</f>
        <v>0</v>
      </c>
      <c r="N366" s="126">
        <v>1.0000000000000001E-5</v>
      </c>
      <c r="O366" s="126">
        <f>ROUND(E366*N366,2)</f>
        <v>0</v>
      </c>
      <c r="P366" s="126">
        <v>0</v>
      </c>
      <c r="Q366" s="126">
        <f>ROUND(E366*P366,2)</f>
        <v>0</v>
      </c>
      <c r="R366" s="128" t="s">
        <v>350</v>
      </c>
      <c r="S366" s="128" t="s">
        <v>310</v>
      </c>
      <c r="T366" s="129" t="s">
        <v>331</v>
      </c>
      <c r="U366" s="114">
        <v>0.13</v>
      </c>
      <c r="V366" s="114">
        <f>ROUND(E366*U366,2)</f>
        <v>9.36</v>
      </c>
      <c r="W366" s="114"/>
      <c r="X366" s="114" t="s">
        <v>332</v>
      </c>
      <c r="Y366" s="114" t="s">
        <v>293</v>
      </c>
      <c r="Z366" s="107"/>
      <c r="AA366" s="107"/>
      <c r="AB366" s="107"/>
      <c r="AC366" s="107"/>
      <c r="AD366" s="107"/>
      <c r="AE366" s="107"/>
      <c r="AF366" s="107"/>
      <c r="AG366" s="107" t="s">
        <v>333</v>
      </c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</row>
    <row r="367" spans="1:60" outlineLevel="2">
      <c r="A367" s="110"/>
      <c r="B367" s="111"/>
      <c r="C367" s="198" t="s">
        <v>372</v>
      </c>
      <c r="D367" s="199"/>
      <c r="E367" s="199"/>
      <c r="F367" s="199"/>
      <c r="G367" s="199"/>
      <c r="H367" s="114"/>
      <c r="I367" s="114"/>
      <c r="J367" s="114"/>
      <c r="K367" s="114"/>
      <c r="L367" s="114"/>
      <c r="M367" s="114"/>
      <c r="N367" s="113"/>
      <c r="O367" s="113"/>
      <c r="P367" s="113"/>
      <c r="Q367" s="113"/>
      <c r="R367" s="114"/>
      <c r="S367" s="114"/>
      <c r="T367" s="114"/>
      <c r="U367" s="114"/>
      <c r="V367" s="114"/>
      <c r="W367" s="114"/>
      <c r="X367" s="114"/>
      <c r="Y367" s="114"/>
      <c r="Z367" s="107"/>
      <c r="AA367" s="107"/>
      <c r="AB367" s="107"/>
      <c r="AC367" s="107"/>
      <c r="AD367" s="107"/>
      <c r="AE367" s="107"/>
      <c r="AF367" s="107"/>
      <c r="AG367" s="107" t="s">
        <v>296</v>
      </c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</row>
    <row r="368" spans="1:60" outlineLevel="3">
      <c r="A368" s="110"/>
      <c r="B368" s="111"/>
      <c r="C368" s="200" t="s">
        <v>373</v>
      </c>
      <c r="D368" s="201"/>
      <c r="E368" s="201"/>
      <c r="F368" s="201"/>
      <c r="G368" s="201"/>
      <c r="H368" s="114"/>
      <c r="I368" s="114"/>
      <c r="J368" s="114"/>
      <c r="K368" s="114"/>
      <c r="L368" s="114"/>
      <c r="M368" s="114"/>
      <c r="N368" s="113"/>
      <c r="O368" s="113"/>
      <c r="P368" s="113"/>
      <c r="Q368" s="113"/>
      <c r="R368" s="114"/>
      <c r="S368" s="114"/>
      <c r="T368" s="114"/>
      <c r="U368" s="114"/>
      <c r="V368" s="114"/>
      <c r="W368" s="114"/>
      <c r="X368" s="114"/>
      <c r="Y368" s="114"/>
      <c r="Z368" s="107"/>
      <c r="AA368" s="107"/>
      <c r="AB368" s="107"/>
      <c r="AC368" s="107"/>
      <c r="AD368" s="107"/>
      <c r="AE368" s="107"/>
      <c r="AF368" s="107"/>
      <c r="AG368" s="107" t="s">
        <v>296</v>
      </c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</row>
    <row r="369" spans="1:60" ht="22.5" outlineLevel="1">
      <c r="A369" s="123">
        <v>145</v>
      </c>
      <c r="B369" s="124" t="s">
        <v>376</v>
      </c>
      <c r="C369" s="139" t="s">
        <v>377</v>
      </c>
      <c r="D369" s="125" t="s">
        <v>330</v>
      </c>
      <c r="E369" s="126">
        <v>69</v>
      </c>
      <c r="F369" s="127"/>
      <c r="G369" s="128">
        <f>ROUND(E369*F369,2)</f>
        <v>0</v>
      </c>
      <c r="H369" s="127"/>
      <c r="I369" s="128">
        <f>ROUND(E369*H369,2)</f>
        <v>0</v>
      </c>
      <c r="J369" s="127"/>
      <c r="K369" s="128">
        <f>ROUND(E369*J369,2)</f>
        <v>0</v>
      </c>
      <c r="L369" s="128">
        <v>21</v>
      </c>
      <c r="M369" s="128">
        <f>G369*(1+L369/100)</f>
        <v>0</v>
      </c>
      <c r="N369" s="126">
        <v>6.0000000000000002E-5</v>
      </c>
      <c r="O369" s="126">
        <f>ROUND(E369*N369,2)</f>
        <v>0</v>
      </c>
      <c r="P369" s="126">
        <v>0</v>
      </c>
      <c r="Q369" s="126">
        <f>ROUND(E369*P369,2)</f>
        <v>0</v>
      </c>
      <c r="R369" s="128" t="s">
        <v>350</v>
      </c>
      <c r="S369" s="128" t="s">
        <v>310</v>
      </c>
      <c r="T369" s="129" t="s">
        <v>331</v>
      </c>
      <c r="U369" s="114">
        <v>0.13</v>
      </c>
      <c r="V369" s="114">
        <f>ROUND(E369*U369,2)</f>
        <v>8.9700000000000006</v>
      </c>
      <c r="W369" s="114"/>
      <c r="X369" s="114" t="s">
        <v>332</v>
      </c>
      <c r="Y369" s="114" t="s">
        <v>293</v>
      </c>
      <c r="Z369" s="107"/>
      <c r="AA369" s="107"/>
      <c r="AB369" s="107"/>
      <c r="AC369" s="107"/>
      <c r="AD369" s="107"/>
      <c r="AE369" s="107"/>
      <c r="AF369" s="107"/>
      <c r="AG369" s="107" t="s">
        <v>333</v>
      </c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</row>
    <row r="370" spans="1:60" outlineLevel="2">
      <c r="A370" s="110"/>
      <c r="B370" s="111"/>
      <c r="C370" s="198" t="s">
        <v>372</v>
      </c>
      <c r="D370" s="199"/>
      <c r="E370" s="199"/>
      <c r="F370" s="199"/>
      <c r="G370" s="199"/>
      <c r="H370" s="114"/>
      <c r="I370" s="114"/>
      <c r="J370" s="114"/>
      <c r="K370" s="114"/>
      <c r="L370" s="114"/>
      <c r="M370" s="114"/>
      <c r="N370" s="113"/>
      <c r="O370" s="113"/>
      <c r="P370" s="113"/>
      <c r="Q370" s="113"/>
      <c r="R370" s="114"/>
      <c r="S370" s="114"/>
      <c r="T370" s="114"/>
      <c r="U370" s="114"/>
      <c r="V370" s="114"/>
      <c r="W370" s="114"/>
      <c r="X370" s="114"/>
      <c r="Y370" s="114"/>
      <c r="Z370" s="107"/>
      <c r="AA370" s="107"/>
      <c r="AB370" s="107"/>
      <c r="AC370" s="107"/>
      <c r="AD370" s="107"/>
      <c r="AE370" s="107"/>
      <c r="AF370" s="107"/>
      <c r="AG370" s="107" t="s">
        <v>296</v>
      </c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</row>
    <row r="371" spans="1:60" outlineLevel="3">
      <c r="A371" s="110"/>
      <c r="B371" s="111"/>
      <c r="C371" s="200" t="s">
        <v>373</v>
      </c>
      <c r="D371" s="201"/>
      <c r="E371" s="201"/>
      <c r="F371" s="201"/>
      <c r="G371" s="201"/>
      <c r="H371" s="114"/>
      <c r="I371" s="114"/>
      <c r="J371" s="114"/>
      <c r="K371" s="114"/>
      <c r="L371" s="114"/>
      <c r="M371" s="114"/>
      <c r="N371" s="113"/>
      <c r="O371" s="113"/>
      <c r="P371" s="113"/>
      <c r="Q371" s="113"/>
      <c r="R371" s="114"/>
      <c r="S371" s="114"/>
      <c r="T371" s="114"/>
      <c r="U371" s="114"/>
      <c r="V371" s="114"/>
      <c r="W371" s="114"/>
      <c r="X371" s="114"/>
      <c r="Y371" s="114"/>
      <c r="Z371" s="107"/>
      <c r="AA371" s="107"/>
      <c r="AB371" s="107"/>
      <c r="AC371" s="107"/>
      <c r="AD371" s="107"/>
      <c r="AE371" s="107"/>
      <c r="AF371" s="107"/>
      <c r="AG371" s="107" t="s">
        <v>296</v>
      </c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</row>
    <row r="372" spans="1:60" ht="22.5" outlineLevel="1">
      <c r="A372" s="123">
        <v>146</v>
      </c>
      <c r="B372" s="124" t="s">
        <v>378</v>
      </c>
      <c r="C372" s="139" t="s">
        <v>379</v>
      </c>
      <c r="D372" s="125" t="s">
        <v>330</v>
      </c>
      <c r="E372" s="126">
        <v>60</v>
      </c>
      <c r="F372" s="127"/>
      <c r="G372" s="128">
        <f>ROUND(E372*F372,2)</f>
        <v>0</v>
      </c>
      <c r="H372" s="127"/>
      <c r="I372" s="128">
        <f>ROUND(E372*H372,2)</f>
        <v>0</v>
      </c>
      <c r="J372" s="127"/>
      <c r="K372" s="128">
        <f>ROUND(E372*J372,2)</f>
        <v>0</v>
      </c>
      <c r="L372" s="128">
        <v>21</v>
      </c>
      <c r="M372" s="128">
        <f>G372*(1+L372/100)</f>
        <v>0</v>
      </c>
      <c r="N372" s="126">
        <v>5.0000000000000002E-5</v>
      </c>
      <c r="O372" s="126">
        <f>ROUND(E372*N372,2)</f>
        <v>0</v>
      </c>
      <c r="P372" s="126">
        <v>0</v>
      </c>
      <c r="Q372" s="126">
        <f>ROUND(E372*P372,2)</f>
        <v>0</v>
      </c>
      <c r="R372" s="128" t="s">
        <v>350</v>
      </c>
      <c r="S372" s="128" t="s">
        <v>310</v>
      </c>
      <c r="T372" s="129" t="s">
        <v>331</v>
      </c>
      <c r="U372" s="114">
        <v>0.14000000000000001</v>
      </c>
      <c r="V372" s="114">
        <f>ROUND(E372*U372,2)</f>
        <v>8.4</v>
      </c>
      <c r="W372" s="114"/>
      <c r="X372" s="114" t="s">
        <v>332</v>
      </c>
      <c r="Y372" s="114" t="s">
        <v>293</v>
      </c>
      <c r="Z372" s="107"/>
      <c r="AA372" s="107"/>
      <c r="AB372" s="107"/>
      <c r="AC372" s="107"/>
      <c r="AD372" s="107"/>
      <c r="AE372" s="107"/>
      <c r="AF372" s="107"/>
      <c r="AG372" s="107" t="s">
        <v>333</v>
      </c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</row>
    <row r="373" spans="1:60" outlineLevel="2">
      <c r="A373" s="110"/>
      <c r="B373" s="111"/>
      <c r="C373" s="198" t="s">
        <v>372</v>
      </c>
      <c r="D373" s="199"/>
      <c r="E373" s="199"/>
      <c r="F373" s="199"/>
      <c r="G373" s="199"/>
      <c r="H373" s="114"/>
      <c r="I373" s="114"/>
      <c r="J373" s="114"/>
      <c r="K373" s="114"/>
      <c r="L373" s="114"/>
      <c r="M373" s="114"/>
      <c r="N373" s="113"/>
      <c r="O373" s="113"/>
      <c r="P373" s="113"/>
      <c r="Q373" s="113"/>
      <c r="R373" s="114"/>
      <c r="S373" s="114"/>
      <c r="T373" s="114"/>
      <c r="U373" s="114"/>
      <c r="V373" s="114"/>
      <c r="W373" s="114"/>
      <c r="X373" s="114"/>
      <c r="Y373" s="114"/>
      <c r="Z373" s="107"/>
      <c r="AA373" s="107"/>
      <c r="AB373" s="107"/>
      <c r="AC373" s="107"/>
      <c r="AD373" s="107"/>
      <c r="AE373" s="107"/>
      <c r="AF373" s="107"/>
      <c r="AG373" s="107" t="s">
        <v>296</v>
      </c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</row>
    <row r="374" spans="1:60" outlineLevel="3">
      <c r="A374" s="110"/>
      <c r="B374" s="111"/>
      <c r="C374" s="200" t="s">
        <v>373</v>
      </c>
      <c r="D374" s="201"/>
      <c r="E374" s="201"/>
      <c r="F374" s="201"/>
      <c r="G374" s="201"/>
      <c r="H374" s="114"/>
      <c r="I374" s="114"/>
      <c r="J374" s="114"/>
      <c r="K374" s="114"/>
      <c r="L374" s="114"/>
      <c r="M374" s="114"/>
      <c r="N374" s="113"/>
      <c r="O374" s="113"/>
      <c r="P374" s="113"/>
      <c r="Q374" s="113"/>
      <c r="R374" s="114"/>
      <c r="S374" s="114"/>
      <c r="T374" s="114"/>
      <c r="U374" s="114"/>
      <c r="V374" s="114"/>
      <c r="W374" s="114"/>
      <c r="X374" s="114"/>
      <c r="Y374" s="114"/>
      <c r="Z374" s="107"/>
      <c r="AA374" s="107"/>
      <c r="AB374" s="107"/>
      <c r="AC374" s="107"/>
      <c r="AD374" s="107"/>
      <c r="AE374" s="107"/>
      <c r="AF374" s="107"/>
      <c r="AG374" s="107" t="s">
        <v>296</v>
      </c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</row>
    <row r="375" spans="1:60" ht="22.5" outlineLevel="1">
      <c r="A375" s="123">
        <v>147</v>
      </c>
      <c r="B375" s="124" t="s">
        <v>459</v>
      </c>
      <c r="C375" s="139" t="s">
        <v>460</v>
      </c>
      <c r="D375" s="125" t="s">
        <v>330</v>
      </c>
      <c r="E375" s="126">
        <v>19</v>
      </c>
      <c r="F375" s="127"/>
      <c r="G375" s="128">
        <f>ROUND(E375*F375,2)</f>
        <v>0</v>
      </c>
      <c r="H375" s="127"/>
      <c r="I375" s="128">
        <f>ROUND(E375*H375,2)</f>
        <v>0</v>
      </c>
      <c r="J375" s="127"/>
      <c r="K375" s="128">
        <f>ROUND(E375*J375,2)</f>
        <v>0</v>
      </c>
      <c r="L375" s="128">
        <v>21</v>
      </c>
      <c r="M375" s="128">
        <f>G375*(1+L375/100)</f>
        <v>0</v>
      </c>
      <c r="N375" s="126">
        <v>6.0000000000000002E-5</v>
      </c>
      <c r="O375" s="126">
        <f>ROUND(E375*N375,2)</f>
        <v>0</v>
      </c>
      <c r="P375" s="126">
        <v>0</v>
      </c>
      <c r="Q375" s="126">
        <f>ROUND(E375*P375,2)</f>
        <v>0</v>
      </c>
      <c r="R375" s="128" t="s">
        <v>350</v>
      </c>
      <c r="S375" s="128" t="s">
        <v>310</v>
      </c>
      <c r="T375" s="129" t="s">
        <v>331</v>
      </c>
      <c r="U375" s="114">
        <v>0.16</v>
      </c>
      <c r="V375" s="114">
        <f>ROUND(E375*U375,2)</f>
        <v>3.04</v>
      </c>
      <c r="W375" s="114"/>
      <c r="X375" s="114" t="s">
        <v>332</v>
      </c>
      <c r="Y375" s="114" t="s">
        <v>293</v>
      </c>
      <c r="Z375" s="107"/>
      <c r="AA375" s="107"/>
      <c r="AB375" s="107"/>
      <c r="AC375" s="107"/>
      <c r="AD375" s="107"/>
      <c r="AE375" s="107"/>
      <c r="AF375" s="107"/>
      <c r="AG375" s="107" t="s">
        <v>333</v>
      </c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</row>
    <row r="376" spans="1:60" outlineLevel="2">
      <c r="A376" s="110"/>
      <c r="B376" s="111"/>
      <c r="C376" s="198" t="s">
        <v>372</v>
      </c>
      <c r="D376" s="199"/>
      <c r="E376" s="199"/>
      <c r="F376" s="199"/>
      <c r="G376" s="199"/>
      <c r="H376" s="114"/>
      <c r="I376" s="114"/>
      <c r="J376" s="114"/>
      <c r="K376" s="114"/>
      <c r="L376" s="114"/>
      <c r="M376" s="114"/>
      <c r="N376" s="113"/>
      <c r="O376" s="113"/>
      <c r="P376" s="113"/>
      <c r="Q376" s="113"/>
      <c r="R376" s="114"/>
      <c r="S376" s="114"/>
      <c r="T376" s="114"/>
      <c r="U376" s="114"/>
      <c r="V376" s="114"/>
      <c r="W376" s="114"/>
      <c r="X376" s="114"/>
      <c r="Y376" s="114"/>
      <c r="Z376" s="107"/>
      <c r="AA376" s="107"/>
      <c r="AB376" s="107"/>
      <c r="AC376" s="107"/>
      <c r="AD376" s="107"/>
      <c r="AE376" s="107"/>
      <c r="AF376" s="107"/>
      <c r="AG376" s="107" t="s">
        <v>296</v>
      </c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</row>
    <row r="377" spans="1:60" outlineLevel="3">
      <c r="A377" s="110"/>
      <c r="B377" s="111"/>
      <c r="C377" s="200" t="s">
        <v>373</v>
      </c>
      <c r="D377" s="201"/>
      <c r="E377" s="201"/>
      <c r="F377" s="201"/>
      <c r="G377" s="201"/>
      <c r="H377" s="114"/>
      <c r="I377" s="114"/>
      <c r="J377" s="114"/>
      <c r="K377" s="114"/>
      <c r="L377" s="114"/>
      <c r="M377" s="114"/>
      <c r="N377" s="113"/>
      <c r="O377" s="113"/>
      <c r="P377" s="113"/>
      <c r="Q377" s="113"/>
      <c r="R377" s="114"/>
      <c r="S377" s="114"/>
      <c r="T377" s="114"/>
      <c r="U377" s="114"/>
      <c r="V377" s="114"/>
      <c r="W377" s="114"/>
      <c r="X377" s="114"/>
      <c r="Y377" s="114"/>
      <c r="Z377" s="107"/>
      <c r="AA377" s="107"/>
      <c r="AB377" s="107"/>
      <c r="AC377" s="107"/>
      <c r="AD377" s="107"/>
      <c r="AE377" s="107"/>
      <c r="AF377" s="107"/>
      <c r="AG377" s="107" t="s">
        <v>296</v>
      </c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</row>
    <row r="378" spans="1:60" ht="22.5" outlineLevel="1">
      <c r="A378" s="123">
        <v>148</v>
      </c>
      <c r="B378" s="124" t="s">
        <v>380</v>
      </c>
      <c r="C378" s="139" t="s">
        <v>381</v>
      </c>
      <c r="D378" s="125" t="s">
        <v>330</v>
      </c>
      <c r="E378" s="126">
        <v>4</v>
      </c>
      <c r="F378" s="127"/>
      <c r="G378" s="128">
        <f>ROUND(E378*F378,2)</f>
        <v>0</v>
      </c>
      <c r="H378" s="127"/>
      <c r="I378" s="128">
        <f>ROUND(E378*H378,2)</f>
        <v>0</v>
      </c>
      <c r="J378" s="127"/>
      <c r="K378" s="128">
        <f>ROUND(E378*J378,2)</f>
        <v>0</v>
      </c>
      <c r="L378" s="128">
        <v>21</v>
      </c>
      <c r="M378" s="128">
        <f>G378*(1+L378/100)</f>
        <v>0</v>
      </c>
      <c r="N378" s="126">
        <v>5.0000000000000002E-5</v>
      </c>
      <c r="O378" s="126">
        <f>ROUND(E378*N378,2)</f>
        <v>0</v>
      </c>
      <c r="P378" s="126">
        <v>0</v>
      </c>
      <c r="Q378" s="126">
        <f>ROUND(E378*P378,2)</f>
        <v>0</v>
      </c>
      <c r="R378" s="128" t="s">
        <v>350</v>
      </c>
      <c r="S378" s="128" t="s">
        <v>310</v>
      </c>
      <c r="T378" s="129" t="s">
        <v>331</v>
      </c>
      <c r="U378" s="114">
        <v>0.13</v>
      </c>
      <c r="V378" s="114">
        <f>ROUND(E378*U378,2)</f>
        <v>0.52</v>
      </c>
      <c r="W378" s="114"/>
      <c r="X378" s="114" t="s">
        <v>332</v>
      </c>
      <c r="Y378" s="114" t="s">
        <v>293</v>
      </c>
      <c r="Z378" s="107"/>
      <c r="AA378" s="107"/>
      <c r="AB378" s="107"/>
      <c r="AC378" s="107"/>
      <c r="AD378" s="107"/>
      <c r="AE378" s="107"/>
      <c r="AF378" s="107"/>
      <c r="AG378" s="107" t="s">
        <v>333</v>
      </c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</row>
    <row r="379" spans="1:60" outlineLevel="2">
      <c r="A379" s="110"/>
      <c r="B379" s="111"/>
      <c r="C379" s="198" t="s">
        <v>372</v>
      </c>
      <c r="D379" s="199"/>
      <c r="E379" s="199"/>
      <c r="F379" s="199"/>
      <c r="G379" s="199"/>
      <c r="H379" s="114"/>
      <c r="I379" s="114"/>
      <c r="J379" s="114"/>
      <c r="K379" s="114"/>
      <c r="L379" s="114"/>
      <c r="M379" s="114"/>
      <c r="N379" s="113"/>
      <c r="O379" s="113"/>
      <c r="P379" s="113"/>
      <c r="Q379" s="113"/>
      <c r="R379" s="114"/>
      <c r="S379" s="114"/>
      <c r="T379" s="114"/>
      <c r="U379" s="114"/>
      <c r="V379" s="114"/>
      <c r="W379" s="114"/>
      <c r="X379" s="114"/>
      <c r="Y379" s="114"/>
      <c r="Z379" s="107"/>
      <c r="AA379" s="107"/>
      <c r="AB379" s="107"/>
      <c r="AC379" s="107"/>
      <c r="AD379" s="107"/>
      <c r="AE379" s="107"/>
      <c r="AF379" s="107"/>
      <c r="AG379" s="107" t="s">
        <v>296</v>
      </c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</row>
    <row r="380" spans="1:60" outlineLevel="3">
      <c r="A380" s="110"/>
      <c r="B380" s="111"/>
      <c r="C380" s="200" t="s">
        <v>382</v>
      </c>
      <c r="D380" s="201"/>
      <c r="E380" s="201"/>
      <c r="F380" s="201"/>
      <c r="G380" s="201"/>
      <c r="H380" s="114"/>
      <c r="I380" s="114"/>
      <c r="J380" s="114"/>
      <c r="K380" s="114"/>
      <c r="L380" s="114"/>
      <c r="M380" s="114"/>
      <c r="N380" s="113"/>
      <c r="O380" s="113"/>
      <c r="P380" s="113"/>
      <c r="Q380" s="113"/>
      <c r="R380" s="114"/>
      <c r="S380" s="114"/>
      <c r="T380" s="114"/>
      <c r="U380" s="114"/>
      <c r="V380" s="114"/>
      <c r="W380" s="114"/>
      <c r="X380" s="114"/>
      <c r="Y380" s="114"/>
      <c r="Z380" s="107"/>
      <c r="AA380" s="107"/>
      <c r="AB380" s="107"/>
      <c r="AC380" s="107"/>
      <c r="AD380" s="107"/>
      <c r="AE380" s="107"/>
      <c r="AF380" s="107"/>
      <c r="AG380" s="107" t="s">
        <v>296</v>
      </c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</row>
    <row r="381" spans="1:60" ht="22.5" outlineLevel="1">
      <c r="A381" s="123">
        <v>149</v>
      </c>
      <c r="B381" s="124" t="s">
        <v>383</v>
      </c>
      <c r="C381" s="139" t="s">
        <v>384</v>
      </c>
      <c r="D381" s="125" t="s">
        <v>330</v>
      </c>
      <c r="E381" s="126">
        <v>23</v>
      </c>
      <c r="F381" s="127"/>
      <c r="G381" s="128">
        <f>ROUND(E381*F381,2)</f>
        <v>0</v>
      </c>
      <c r="H381" s="127"/>
      <c r="I381" s="128">
        <f>ROUND(E381*H381,2)</f>
        <v>0</v>
      </c>
      <c r="J381" s="127"/>
      <c r="K381" s="128">
        <f>ROUND(E381*J381,2)</f>
        <v>0</v>
      </c>
      <c r="L381" s="128">
        <v>21</v>
      </c>
      <c r="M381" s="128">
        <f>G381*(1+L381/100)</f>
        <v>0</v>
      </c>
      <c r="N381" s="126">
        <v>6.0000000000000002E-5</v>
      </c>
      <c r="O381" s="126">
        <f>ROUND(E381*N381,2)</f>
        <v>0</v>
      </c>
      <c r="P381" s="126">
        <v>0</v>
      </c>
      <c r="Q381" s="126">
        <f>ROUND(E381*P381,2)</f>
        <v>0</v>
      </c>
      <c r="R381" s="128" t="s">
        <v>350</v>
      </c>
      <c r="S381" s="128" t="s">
        <v>310</v>
      </c>
      <c r="T381" s="129" t="s">
        <v>331</v>
      </c>
      <c r="U381" s="114">
        <v>0.14000000000000001</v>
      </c>
      <c r="V381" s="114">
        <f>ROUND(E381*U381,2)</f>
        <v>3.22</v>
      </c>
      <c r="W381" s="114"/>
      <c r="X381" s="114" t="s">
        <v>332</v>
      </c>
      <c r="Y381" s="114" t="s">
        <v>293</v>
      </c>
      <c r="Z381" s="107"/>
      <c r="AA381" s="107"/>
      <c r="AB381" s="107"/>
      <c r="AC381" s="107"/>
      <c r="AD381" s="107"/>
      <c r="AE381" s="107"/>
      <c r="AF381" s="107"/>
      <c r="AG381" s="107" t="s">
        <v>333</v>
      </c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</row>
    <row r="382" spans="1:60" outlineLevel="2">
      <c r="A382" s="110"/>
      <c r="B382" s="111"/>
      <c r="C382" s="198" t="s">
        <v>372</v>
      </c>
      <c r="D382" s="199"/>
      <c r="E382" s="199"/>
      <c r="F382" s="199"/>
      <c r="G382" s="199"/>
      <c r="H382" s="114"/>
      <c r="I382" s="114"/>
      <c r="J382" s="114"/>
      <c r="K382" s="114"/>
      <c r="L382" s="114"/>
      <c r="M382" s="114"/>
      <c r="N382" s="113"/>
      <c r="O382" s="113"/>
      <c r="P382" s="113"/>
      <c r="Q382" s="113"/>
      <c r="R382" s="114"/>
      <c r="S382" s="114"/>
      <c r="T382" s="114"/>
      <c r="U382" s="114"/>
      <c r="V382" s="114"/>
      <c r="W382" s="114"/>
      <c r="X382" s="114"/>
      <c r="Y382" s="114"/>
      <c r="Z382" s="107"/>
      <c r="AA382" s="107"/>
      <c r="AB382" s="107"/>
      <c r="AC382" s="107"/>
      <c r="AD382" s="107"/>
      <c r="AE382" s="107"/>
      <c r="AF382" s="107"/>
      <c r="AG382" s="107" t="s">
        <v>296</v>
      </c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</row>
    <row r="383" spans="1:60" outlineLevel="3">
      <c r="A383" s="110"/>
      <c r="B383" s="111"/>
      <c r="C383" s="200" t="s">
        <v>382</v>
      </c>
      <c r="D383" s="201"/>
      <c r="E383" s="201"/>
      <c r="F383" s="201"/>
      <c r="G383" s="201"/>
      <c r="H383" s="114"/>
      <c r="I383" s="114"/>
      <c r="J383" s="114"/>
      <c r="K383" s="114"/>
      <c r="L383" s="114"/>
      <c r="M383" s="114"/>
      <c r="N383" s="113"/>
      <c r="O383" s="113"/>
      <c r="P383" s="113"/>
      <c r="Q383" s="113"/>
      <c r="R383" s="114"/>
      <c r="S383" s="114"/>
      <c r="T383" s="114"/>
      <c r="U383" s="114"/>
      <c r="V383" s="114"/>
      <c r="W383" s="114"/>
      <c r="X383" s="114"/>
      <c r="Y383" s="114"/>
      <c r="Z383" s="107"/>
      <c r="AA383" s="107"/>
      <c r="AB383" s="107"/>
      <c r="AC383" s="107"/>
      <c r="AD383" s="107"/>
      <c r="AE383" s="107"/>
      <c r="AF383" s="107"/>
      <c r="AG383" s="107" t="s">
        <v>296</v>
      </c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</row>
    <row r="384" spans="1:60" ht="22.5" outlineLevel="1">
      <c r="A384" s="123">
        <v>150</v>
      </c>
      <c r="B384" s="124" t="s">
        <v>385</v>
      </c>
      <c r="C384" s="139" t="s">
        <v>386</v>
      </c>
      <c r="D384" s="125" t="s">
        <v>330</v>
      </c>
      <c r="E384" s="126">
        <v>84</v>
      </c>
      <c r="F384" s="127"/>
      <c r="G384" s="128">
        <f>ROUND(E384*F384,2)</f>
        <v>0</v>
      </c>
      <c r="H384" s="127"/>
      <c r="I384" s="128">
        <f>ROUND(E384*H384,2)</f>
        <v>0</v>
      </c>
      <c r="J384" s="127"/>
      <c r="K384" s="128">
        <f>ROUND(E384*J384,2)</f>
        <v>0</v>
      </c>
      <c r="L384" s="128">
        <v>21</v>
      </c>
      <c r="M384" s="128">
        <f>G384*(1+L384/100)</f>
        <v>0</v>
      </c>
      <c r="N384" s="126">
        <v>3.0000000000000001E-5</v>
      </c>
      <c r="O384" s="126">
        <f>ROUND(E384*N384,2)</f>
        <v>0</v>
      </c>
      <c r="P384" s="126">
        <v>0</v>
      </c>
      <c r="Q384" s="126">
        <f>ROUND(E384*P384,2)</f>
        <v>0</v>
      </c>
      <c r="R384" s="128" t="s">
        <v>350</v>
      </c>
      <c r="S384" s="128" t="s">
        <v>310</v>
      </c>
      <c r="T384" s="129" t="s">
        <v>331</v>
      </c>
      <c r="U384" s="114">
        <v>0.14000000000000001</v>
      </c>
      <c r="V384" s="114">
        <f>ROUND(E384*U384,2)</f>
        <v>11.76</v>
      </c>
      <c r="W384" s="114"/>
      <c r="X384" s="114" t="s">
        <v>332</v>
      </c>
      <c r="Y384" s="114" t="s">
        <v>293</v>
      </c>
      <c r="Z384" s="107"/>
      <c r="AA384" s="107"/>
      <c r="AB384" s="107"/>
      <c r="AC384" s="107"/>
      <c r="AD384" s="107"/>
      <c r="AE384" s="107"/>
      <c r="AF384" s="107"/>
      <c r="AG384" s="107" t="s">
        <v>333</v>
      </c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</row>
    <row r="385" spans="1:60" outlineLevel="2">
      <c r="A385" s="110"/>
      <c r="B385" s="111"/>
      <c r="C385" s="198" t="s">
        <v>372</v>
      </c>
      <c r="D385" s="199"/>
      <c r="E385" s="199"/>
      <c r="F385" s="199"/>
      <c r="G385" s="199"/>
      <c r="H385" s="114"/>
      <c r="I385" s="114"/>
      <c r="J385" s="114"/>
      <c r="K385" s="114"/>
      <c r="L385" s="114"/>
      <c r="M385" s="114"/>
      <c r="N385" s="113"/>
      <c r="O385" s="113"/>
      <c r="P385" s="113"/>
      <c r="Q385" s="113"/>
      <c r="R385" s="114"/>
      <c r="S385" s="114"/>
      <c r="T385" s="114"/>
      <c r="U385" s="114"/>
      <c r="V385" s="114"/>
      <c r="W385" s="114"/>
      <c r="X385" s="114"/>
      <c r="Y385" s="114"/>
      <c r="Z385" s="107"/>
      <c r="AA385" s="107"/>
      <c r="AB385" s="107"/>
      <c r="AC385" s="107"/>
      <c r="AD385" s="107"/>
      <c r="AE385" s="107"/>
      <c r="AF385" s="107"/>
      <c r="AG385" s="107" t="s">
        <v>296</v>
      </c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</row>
    <row r="386" spans="1:60" outlineLevel="3">
      <c r="A386" s="110"/>
      <c r="B386" s="111"/>
      <c r="C386" s="200" t="s">
        <v>387</v>
      </c>
      <c r="D386" s="201"/>
      <c r="E386" s="201"/>
      <c r="F386" s="201"/>
      <c r="G386" s="201"/>
      <c r="H386" s="114"/>
      <c r="I386" s="114"/>
      <c r="J386" s="114"/>
      <c r="K386" s="114"/>
      <c r="L386" s="114"/>
      <c r="M386" s="114"/>
      <c r="N386" s="113"/>
      <c r="O386" s="113"/>
      <c r="P386" s="113"/>
      <c r="Q386" s="113"/>
      <c r="R386" s="114"/>
      <c r="S386" s="114"/>
      <c r="T386" s="114"/>
      <c r="U386" s="114"/>
      <c r="V386" s="114"/>
      <c r="W386" s="114"/>
      <c r="X386" s="114"/>
      <c r="Y386" s="114"/>
      <c r="Z386" s="107"/>
      <c r="AA386" s="107"/>
      <c r="AB386" s="107"/>
      <c r="AC386" s="107"/>
      <c r="AD386" s="107"/>
      <c r="AE386" s="107"/>
      <c r="AF386" s="107"/>
      <c r="AG386" s="107" t="s">
        <v>296</v>
      </c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</row>
    <row r="387" spans="1:60" ht="22.5" outlineLevel="1">
      <c r="A387" s="123">
        <v>151</v>
      </c>
      <c r="B387" s="124" t="s">
        <v>388</v>
      </c>
      <c r="C387" s="139" t="s">
        <v>389</v>
      </c>
      <c r="D387" s="125" t="s">
        <v>330</v>
      </c>
      <c r="E387" s="126">
        <v>58</v>
      </c>
      <c r="F387" s="127"/>
      <c r="G387" s="128">
        <f>ROUND(E387*F387,2)</f>
        <v>0</v>
      </c>
      <c r="H387" s="127"/>
      <c r="I387" s="128">
        <f>ROUND(E387*H387,2)</f>
        <v>0</v>
      </c>
      <c r="J387" s="127"/>
      <c r="K387" s="128">
        <f>ROUND(E387*J387,2)</f>
        <v>0</v>
      </c>
      <c r="L387" s="128">
        <v>21</v>
      </c>
      <c r="M387" s="128">
        <f>G387*(1+L387/100)</f>
        <v>0</v>
      </c>
      <c r="N387" s="126">
        <v>3.0000000000000001E-5</v>
      </c>
      <c r="O387" s="126">
        <f>ROUND(E387*N387,2)</f>
        <v>0</v>
      </c>
      <c r="P387" s="126">
        <v>0</v>
      </c>
      <c r="Q387" s="126">
        <f>ROUND(E387*P387,2)</f>
        <v>0</v>
      </c>
      <c r="R387" s="128" t="s">
        <v>350</v>
      </c>
      <c r="S387" s="128" t="s">
        <v>310</v>
      </c>
      <c r="T387" s="129" t="s">
        <v>331</v>
      </c>
      <c r="U387" s="114">
        <v>0.13</v>
      </c>
      <c r="V387" s="114">
        <f>ROUND(E387*U387,2)</f>
        <v>7.54</v>
      </c>
      <c r="W387" s="114"/>
      <c r="X387" s="114" t="s">
        <v>332</v>
      </c>
      <c r="Y387" s="114" t="s">
        <v>293</v>
      </c>
      <c r="Z387" s="107"/>
      <c r="AA387" s="107"/>
      <c r="AB387" s="107"/>
      <c r="AC387" s="107"/>
      <c r="AD387" s="107"/>
      <c r="AE387" s="107"/>
      <c r="AF387" s="107"/>
      <c r="AG387" s="107" t="s">
        <v>333</v>
      </c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</row>
    <row r="388" spans="1:60" outlineLevel="2">
      <c r="A388" s="110"/>
      <c r="B388" s="111"/>
      <c r="C388" s="198" t="s">
        <v>372</v>
      </c>
      <c r="D388" s="199"/>
      <c r="E388" s="199"/>
      <c r="F388" s="199"/>
      <c r="G388" s="199"/>
      <c r="H388" s="114"/>
      <c r="I388" s="114"/>
      <c r="J388" s="114"/>
      <c r="K388" s="114"/>
      <c r="L388" s="114"/>
      <c r="M388" s="114"/>
      <c r="N388" s="113"/>
      <c r="O388" s="113"/>
      <c r="P388" s="113"/>
      <c r="Q388" s="113"/>
      <c r="R388" s="114"/>
      <c r="S388" s="114"/>
      <c r="T388" s="114"/>
      <c r="U388" s="114"/>
      <c r="V388" s="114"/>
      <c r="W388" s="114"/>
      <c r="X388" s="114"/>
      <c r="Y388" s="114"/>
      <c r="Z388" s="107"/>
      <c r="AA388" s="107"/>
      <c r="AB388" s="107"/>
      <c r="AC388" s="107"/>
      <c r="AD388" s="107"/>
      <c r="AE388" s="107"/>
      <c r="AF388" s="107"/>
      <c r="AG388" s="107" t="s">
        <v>296</v>
      </c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</row>
    <row r="389" spans="1:60" outlineLevel="3">
      <c r="A389" s="110"/>
      <c r="B389" s="111"/>
      <c r="C389" s="200" t="s">
        <v>387</v>
      </c>
      <c r="D389" s="201"/>
      <c r="E389" s="201"/>
      <c r="F389" s="201"/>
      <c r="G389" s="201"/>
      <c r="H389" s="114"/>
      <c r="I389" s="114"/>
      <c r="J389" s="114"/>
      <c r="K389" s="114"/>
      <c r="L389" s="114"/>
      <c r="M389" s="114"/>
      <c r="N389" s="113"/>
      <c r="O389" s="113"/>
      <c r="P389" s="113"/>
      <c r="Q389" s="113"/>
      <c r="R389" s="114"/>
      <c r="S389" s="114"/>
      <c r="T389" s="114"/>
      <c r="U389" s="114"/>
      <c r="V389" s="114"/>
      <c r="W389" s="114"/>
      <c r="X389" s="114"/>
      <c r="Y389" s="114"/>
      <c r="Z389" s="107"/>
      <c r="AA389" s="107"/>
      <c r="AB389" s="107"/>
      <c r="AC389" s="107"/>
      <c r="AD389" s="107"/>
      <c r="AE389" s="107"/>
      <c r="AF389" s="107"/>
      <c r="AG389" s="107" t="s">
        <v>296</v>
      </c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</row>
    <row r="390" spans="1:60" ht="22.5" outlineLevel="1">
      <c r="A390" s="123">
        <v>152</v>
      </c>
      <c r="B390" s="124" t="s">
        <v>390</v>
      </c>
      <c r="C390" s="139" t="s">
        <v>391</v>
      </c>
      <c r="D390" s="125" t="s">
        <v>330</v>
      </c>
      <c r="E390" s="126">
        <v>74</v>
      </c>
      <c r="F390" s="127"/>
      <c r="G390" s="128">
        <f>ROUND(E390*F390,2)</f>
        <v>0</v>
      </c>
      <c r="H390" s="127"/>
      <c r="I390" s="128">
        <f>ROUND(E390*H390,2)</f>
        <v>0</v>
      </c>
      <c r="J390" s="127"/>
      <c r="K390" s="128">
        <f>ROUND(E390*J390,2)</f>
        <v>0</v>
      </c>
      <c r="L390" s="128">
        <v>21</v>
      </c>
      <c r="M390" s="128">
        <f>G390*(1+L390/100)</f>
        <v>0</v>
      </c>
      <c r="N390" s="126">
        <v>6.0000000000000002E-5</v>
      </c>
      <c r="O390" s="126">
        <f>ROUND(E390*N390,2)</f>
        <v>0</v>
      </c>
      <c r="P390" s="126">
        <v>0</v>
      </c>
      <c r="Q390" s="126">
        <f>ROUND(E390*P390,2)</f>
        <v>0</v>
      </c>
      <c r="R390" s="128" t="s">
        <v>350</v>
      </c>
      <c r="S390" s="128" t="s">
        <v>310</v>
      </c>
      <c r="T390" s="129" t="s">
        <v>331</v>
      </c>
      <c r="U390" s="114">
        <v>0.13</v>
      </c>
      <c r="V390" s="114">
        <f>ROUND(E390*U390,2)</f>
        <v>9.6199999999999992</v>
      </c>
      <c r="W390" s="114"/>
      <c r="X390" s="114" t="s">
        <v>332</v>
      </c>
      <c r="Y390" s="114" t="s">
        <v>293</v>
      </c>
      <c r="Z390" s="107"/>
      <c r="AA390" s="107"/>
      <c r="AB390" s="107"/>
      <c r="AC390" s="107"/>
      <c r="AD390" s="107"/>
      <c r="AE390" s="107"/>
      <c r="AF390" s="107"/>
      <c r="AG390" s="107" t="s">
        <v>333</v>
      </c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</row>
    <row r="391" spans="1:60" outlineLevel="2">
      <c r="A391" s="110"/>
      <c r="B391" s="111"/>
      <c r="C391" s="198" t="s">
        <v>372</v>
      </c>
      <c r="D391" s="199"/>
      <c r="E391" s="199"/>
      <c r="F391" s="199"/>
      <c r="G391" s="199"/>
      <c r="H391" s="114"/>
      <c r="I391" s="114"/>
      <c r="J391" s="114"/>
      <c r="K391" s="114"/>
      <c r="L391" s="114"/>
      <c r="M391" s="114"/>
      <c r="N391" s="113"/>
      <c r="O391" s="113"/>
      <c r="P391" s="113"/>
      <c r="Q391" s="113"/>
      <c r="R391" s="114"/>
      <c r="S391" s="114"/>
      <c r="T391" s="114"/>
      <c r="U391" s="114"/>
      <c r="V391" s="114"/>
      <c r="W391" s="114"/>
      <c r="X391" s="114"/>
      <c r="Y391" s="114"/>
      <c r="Z391" s="107"/>
      <c r="AA391" s="107"/>
      <c r="AB391" s="107"/>
      <c r="AC391" s="107"/>
      <c r="AD391" s="107"/>
      <c r="AE391" s="107"/>
      <c r="AF391" s="107"/>
      <c r="AG391" s="107" t="s">
        <v>296</v>
      </c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</row>
    <row r="392" spans="1:60" outlineLevel="3">
      <c r="A392" s="110"/>
      <c r="B392" s="111"/>
      <c r="C392" s="200" t="s">
        <v>387</v>
      </c>
      <c r="D392" s="201"/>
      <c r="E392" s="201"/>
      <c r="F392" s="201"/>
      <c r="G392" s="201"/>
      <c r="H392" s="114"/>
      <c r="I392" s="114"/>
      <c r="J392" s="114"/>
      <c r="K392" s="114"/>
      <c r="L392" s="114"/>
      <c r="M392" s="114"/>
      <c r="N392" s="113"/>
      <c r="O392" s="113"/>
      <c r="P392" s="113"/>
      <c r="Q392" s="113"/>
      <c r="R392" s="114"/>
      <c r="S392" s="114"/>
      <c r="T392" s="114"/>
      <c r="U392" s="114"/>
      <c r="V392" s="114"/>
      <c r="W392" s="114"/>
      <c r="X392" s="114"/>
      <c r="Y392" s="114"/>
      <c r="Z392" s="107"/>
      <c r="AA392" s="107"/>
      <c r="AB392" s="107"/>
      <c r="AC392" s="107"/>
      <c r="AD392" s="107"/>
      <c r="AE392" s="107"/>
      <c r="AF392" s="107"/>
      <c r="AG392" s="107" t="s">
        <v>296</v>
      </c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</row>
    <row r="393" spans="1:60" ht="22.5" outlineLevel="1">
      <c r="A393" s="123">
        <v>153</v>
      </c>
      <c r="B393" s="124" t="s">
        <v>392</v>
      </c>
      <c r="C393" s="139" t="s">
        <v>393</v>
      </c>
      <c r="D393" s="125" t="s">
        <v>330</v>
      </c>
      <c r="E393" s="126">
        <v>58</v>
      </c>
      <c r="F393" s="127"/>
      <c r="G393" s="128">
        <f>ROUND(E393*F393,2)</f>
        <v>0</v>
      </c>
      <c r="H393" s="127"/>
      <c r="I393" s="128">
        <f>ROUND(E393*H393,2)</f>
        <v>0</v>
      </c>
      <c r="J393" s="127"/>
      <c r="K393" s="128">
        <f>ROUND(E393*J393,2)</f>
        <v>0</v>
      </c>
      <c r="L393" s="128">
        <v>21</v>
      </c>
      <c r="M393" s="128">
        <f>G393*(1+L393/100)</f>
        <v>0</v>
      </c>
      <c r="N393" s="126">
        <v>6.0000000000000002E-5</v>
      </c>
      <c r="O393" s="126">
        <f>ROUND(E393*N393,2)</f>
        <v>0</v>
      </c>
      <c r="P393" s="126">
        <v>0</v>
      </c>
      <c r="Q393" s="126">
        <f>ROUND(E393*P393,2)</f>
        <v>0</v>
      </c>
      <c r="R393" s="128" t="s">
        <v>350</v>
      </c>
      <c r="S393" s="128" t="s">
        <v>310</v>
      </c>
      <c r="T393" s="129" t="s">
        <v>331</v>
      </c>
      <c r="U393" s="114">
        <v>0.14000000000000001</v>
      </c>
      <c r="V393" s="114">
        <f>ROUND(E393*U393,2)</f>
        <v>8.1199999999999992</v>
      </c>
      <c r="W393" s="114"/>
      <c r="X393" s="114" t="s">
        <v>332</v>
      </c>
      <c r="Y393" s="114" t="s">
        <v>293</v>
      </c>
      <c r="Z393" s="107"/>
      <c r="AA393" s="107"/>
      <c r="AB393" s="107"/>
      <c r="AC393" s="107"/>
      <c r="AD393" s="107"/>
      <c r="AE393" s="107"/>
      <c r="AF393" s="107"/>
      <c r="AG393" s="107" t="s">
        <v>333</v>
      </c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</row>
    <row r="394" spans="1:60" outlineLevel="2">
      <c r="A394" s="110"/>
      <c r="B394" s="111"/>
      <c r="C394" s="198" t="s">
        <v>372</v>
      </c>
      <c r="D394" s="199"/>
      <c r="E394" s="199"/>
      <c r="F394" s="199"/>
      <c r="G394" s="199"/>
      <c r="H394" s="114"/>
      <c r="I394" s="114"/>
      <c r="J394" s="114"/>
      <c r="K394" s="114"/>
      <c r="L394" s="114"/>
      <c r="M394" s="114"/>
      <c r="N394" s="113"/>
      <c r="O394" s="113"/>
      <c r="P394" s="113"/>
      <c r="Q394" s="113"/>
      <c r="R394" s="114"/>
      <c r="S394" s="114"/>
      <c r="T394" s="114"/>
      <c r="U394" s="114"/>
      <c r="V394" s="114"/>
      <c r="W394" s="114"/>
      <c r="X394" s="114"/>
      <c r="Y394" s="114"/>
      <c r="Z394" s="107"/>
      <c r="AA394" s="107"/>
      <c r="AB394" s="107"/>
      <c r="AC394" s="107"/>
      <c r="AD394" s="107"/>
      <c r="AE394" s="107"/>
      <c r="AF394" s="107"/>
      <c r="AG394" s="107" t="s">
        <v>296</v>
      </c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</row>
    <row r="395" spans="1:60" outlineLevel="3">
      <c r="A395" s="110"/>
      <c r="B395" s="111"/>
      <c r="C395" s="200" t="s">
        <v>387</v>
      </c>
      <c r="D395" s="201"/>
      <c r="E395" s="201"/>
      <c r="F395" s="201"/>
      <c r="G395" s="201"/>
      <c r="H395" s="114"/>
      <c r="I395" s="114"/>
      <c r="J395" s="114"/>
      <c r="K395" s="114"/>
      <c r="L395" s="114"/>
      <c r="M395" s="114"/>
      <c r="N395" s="113"/>
      <c r="O395" s="113"/>
      <c r="P395" s="113"/>
      <c r="Q395" s="113"/>
      <c r="R395" s="114"/>
      <c r="S395" s="114"/>
      <c r="T395" s="114"/>
      <c r="U395" s="114"/>
      <c r="V395" s="114"/>
      <c r="W395" s="114"/>
      <c r="X395" s="114"/>
      <c r="Y395" s="114"/>
      <c r="Z395" s="107"/>
      <c r="AA395" s="107"/>
      <c r="AB395" s="107"/>
      <c r="AC395" s="107"/>
      <c r="AD395" s="107"/>
      <c r="AE395" s="107"/>
      <c r="AF395" s="107"/>
      <c r="AG395" s="107" t="s">
        <v>296</v>
      </c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</row>
    <row r="396" spans="1:60" ht="22.5" outlineLevel="1">
      <c r="A396" s="123">
        <v>154</v>
      </c>
      <c r="B396" s="124" t="s">
        <v>461</v>
      </c>
      <c r="C396" s="139" t="s">
        <v>462</v>
      </c>
      <c r="D396" s="125" t="s">
        <v>330</v>
      </c>
      <c r="E396" s="126">
        <v>7</v>
      </c>
      <c r="F396" s="127"/>
      <c r="G396" s="128">
        <f>ROUND(E396*F396,2)</f>
        <v>0</v>
      </c>
      <c r="H396" s="127"/>
      <c r="I396" s="128">
        <f>ROUND(E396*H396,2)</f>
        <v>0</v>
      </c>
      <c r="J396" s="127"/>
      <c r="K396" s="128">
        <f>ROUND(E396*J396,2)</f>
        <v>0</v>
      </c>
      <c r="L396" s="128">
        <v>21</v>
      </c>
      <c r="M396" s="128">
        <f>G396*(1+L396/100)</f>
        <v>0</v>
      </c>
      <c r="N396" s="126">
        <v>1.1E-4</v>
      </c>
      <c r="O396" s="126">
        <f>ROUND(E396*N396,2)</f>
        <v>0</v>
      </c>
      <c r="P396" s="126">
        <v>0</v>
      </c>
      <c r="Q396" s="126">
        <f>ROUND(E396*P396,2)</f>
        <v>0</v>
      </c>
      <c r="R396" s="128" t="s">
        <v>350</v>
      </c>
      <c r="S396" s="128" t="s">
        <v>310</v>
      </c>
      <c r="T396" s="129" t="s">
        <v>331</v>
      </c>
      <c r="U396" s="114">
        <v>0.16</v>
      </c>
      <c r="V396" s="114">
        <f>ROUND(E396*U396,2)</f>
        <v>1.1200000000000001</v>
      </c>
      <c r="W396" s="114"/>
      <c r="X396" s="114" t="s">
        <v>332</v>
      </c>
      <c r="Y396" s="114" t="s">
        <v>293</v>
      </c>
      <c r="Z396" s="107"/>
      <c r="AA396" s="107"/>
      <c r="AB396" s="107"/>
      <c r="AC396" s="107"/>
      <c r="AD396" s="107"/>
      <c r="AE396" s="107"/>
      <c r="AF396" s="107"/>
      <c r="AG396" s="107" t="s">
        <v>333</v>
      </c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</row>
    <row r="397" spans="1:60" outlineLevel="2">
      <c r="A397" s="110"/>
      <c r="B397" s="111"/>
      <c r="C397" s="198" t="s">
        <v>372</v>
      </c>
      <c r="D397" s="199"/>
      <c r="E397" s="199"/>
      <c r="F397" s="199"/>
      <c r="G397" s="199"/>
      <c r="H397" s="114"/>
      <c r="I397" s="114"/>
      <c r="J397" s="114"/>
      <c r="K397" s="114"/>
      <c r="L397" s="114"/>
      <c r="M397" s="114"/>
      <c r="N397" s="113"/>
      <c r="O397" s="113"/>
      <c r="P397" s="113"/>
      <c r="Q397" s="113"/>
      <c r="R397" s="114"/>
      <c r="S397" s="114"/>
      <c r="T397" s="114"/>
      <c r="U397" s="114"/>
      <c r="V397" s="114"/>
      <c r="W397" s="114"/>
      <c r="X397" s="114"/>
      <c r="Y397" s="114"/>
      <c r="Z397" s="107"/>
      <c r="AA397" s="107"/>
      <c r="AB397" s="107"/>
      <c r="AC397" s="107"/>
      <c r="AD397" s="107"/>
      <c r="AE397" s="107"/>
      <c r="AF397" s="107"/>
      <c r="AG397" s="107" t="s">
        <v>296</v>
      </c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</row>
    <row r="398" spans="1:60" outlineLevel="3">
      <c r="A398" s="110"/>
      <c r="B398" s="111"/>
      <c r="C398" s="200" t="s">
        <v>387</v>
      </c>
      <c r="D398" s="201"/>
      <c r="E398" s="201"/>
      <c r="F398" s="201"/>
      <c r="G398" s="201"/>
      <c r="H398" s="114"/>
      <c r="I398" s="114"/>
      <c r="J398" s="114"/>
      <c r="K398" s="114"/>
      <c r="L398" s="114"/>
      <c r="M398" s="114"/>
      <c r="N398" s="113"/>
      <c r="O398" s="113"/>
      <c r="P398" s="113"/>
      <c r="Q398" s="113"/>
      <c r="R398" s="114"/>
      <c r="S398" s="114"/>
      <c r="T398" s="114"/>
      <c r="U398" s="114"/>
      <c r="V398" s="114"/>
      <c r="W398" s="114"/>
      <c r="X398" s="114"/>
      <c r="Y398" s="114"/>
      <c r="Z398" s="107"/>
      <c r="AA398" s="107"/>
      <c r="AB398" s="107"/>
      <c r="AC398" s="107"/>
      <c r="AD398" s="107"/>
      <c r="AE398" s="107"/>
      <c r="AF398" s="107"/>
      <c r="AG398" s="107" t="s">
        <v>296</v>
      </c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</row>
    <row r="399" spans="1:60" ht="22.5" outlineLevel="1">
      <c r="A399" s="123">
        <v>155</v>
      </c>
      <c r="B399" s="124" t="s">
        <v>394</v>
      </c>
      <c r="C399" s="139" t="s">
        <v>395</v>
      </c>
      <c r="D399" s="125" t="s">
        <v>330</v>
      </c>
      <c r="E399" s="126">
        <v>11</v>
      </c>
      <c r="F399" s="127"/>
      <c r="G399" s="128">
        <f>ROUND(E399*F399,2)</f>
        <v>0</v>
      </c>
      <c r="H399" s="127"/>
      <c r="I399" s="128">
        <f>ROUND(E399*H399,2)</f>
        <v>0</v>
      </c>
      <c r="J399" s="127"/>
      <c r="K399" s="128">
        <f>ROUND(E399*J399,2)</f>
        <v>0</v>
      </c>
      <c r="L399" s="128">
        <v>21</v>
      </c>
      <c r="M399" s="128">
        <f>G399*(1+L399/100)</f>
        <v>0</v>
      </c>
      <c r="N399" s="126">
        <v>2.0000000000000002E-5</v>
      </c>
      <c r="O399" s="126">
        <f>ROUND(E399*N399,2)</f>
        <v>0</v>
      </c>
      <c r="P399" s="126">
        <v>0</v>
      </c>
      <c r="Q399" s="126">
        <f>ROUND(E399*P399,2)</f>
        <v>0</v>
      </c>
      <c r="R399" s="128" t="s">
        <v>350</v>
      </c>
      <c r="S399" s="128" t="s">
        <v>310</v>
      </c>
      <c r="T399" s="129" t="s">
        <v>331</v>
      </c>
      <c r="U399" s="114">
        <v>0.14000000000000001</v>
      </c>
      <c r="V399" s="114">
        <f>ROUND(E399*U399,2)</f>
        <v>1.54</v>
      </c>
      <c r="W399" s="114"/>
      <c r="X399" s="114" t="s">
        <v>332</v>
      </c>
      <c r="Y399" s="114" t="s">
        <v>293</v>
      </c>
      <c r="Z399" s="107"/>
      <c r="AA399" s="107"/>
      <c r="AB399" s="107"/>
      <c r="AC399" s="107"/>
      <c r="AD399" s="107"/>
      <c r="AE399" s="107"/>
      <c r="AF399" s="107"/>
      <c r="AG399" s="107" t="s">
        <v>333</v>
      </c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</row>
    <row r="400" spans="1:60" outlineLevel="2">
      <c r="A400" s="110"/>
      <c r="B400" s="111"/>
      <c r="C400" s="198" t="s">
        <v>372</v>
      </c>
      <c r="D400" s="199"/>
      <c r="E400" s="199"/>
      <c r="F400" s="199"/>
      <c r="G400" s="199"/>
      <c r="H400" s="114"/>
      <c r="I400" s="114"/>
      <c r="J400" s="114"/>
      <c r="K400" s="114"/>
      <c r="L400" s="114"/>
      <c r="M400" s="114"/>
      <c r="N400" s="113"/>
      <c r="O400" s="113"/>
      <c r="P400" s="113"/>
      <c r="Q400" s="113"/>
      <c r="R400" s="114"/>
      <c r="S400" s="114"/>
      <c r="T400" s="114"/>
      <c r="U400" s="114"/>
      <c r="V400" s="114"/>
      <c r="W400" s="114"/>
      <c r="X400" s="114"/>
      <c r="Y400" s="114"/>
      <c r="Z400" s="107"/>
      <c r="AA400" s="107"/>
      <c r="AB400" s="107"/>
      <c r="AC400" s="107"/>
      <c r="AD400" s="107"/>
      <c r="AE400" s="107"/>
      <c r="AF400" s="107"/>
      <c r="AG400" s="107" t="s">
        <v>296</v>
      </c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</row>
    <row r="401" spans="1:60" outlineLevel="3">
      <c r="A401" s="110"/>
      <c r="B401" s="111"/>
      <c r="C401" s="200" t="s">
        <v>396</v>
      </c>
      <c r="D401" s="201"/>
      <c r="E401" s="201"/>
      <c r="F401" s="201"/>
      <c r="G401" s="201"/>
      <c r="H401" s="114"/>
      <c r="I401" s="114"/>
      <c r="J401" s="114"/>
      <c r="K401" s="114"/>
      <c r="L401" s="114"/>
      <c r="M401" s="114"/>
      <c r="N401" s="113"/>
      <c r="O401" s="113"/>
      <c r="P401" s="113"/>
      <c r="Q401" s="113"/>
      <c r="R401" s="114"/>
      <c r="S401" s="114"/>
      <c r="T401" s="114"/>
      <c r="U401" s="114"/>
      <c r="V401" s="114"/>
      <c r="W401" s="114"/>
      <c r="X401" s="114"/>
      <c r="Y401" s="114"/>
      <c r="Z401" s="107"/>
      <c r="AA401" s="107"/>
      <c r="AB401" s="107"/>
      <c r="AC401" s="107"/>
      <c r="AD401" s="107"/>
      <c r="AE401" s="107"/>
      <c r="AF401" s="107"/>
      <c r="AG401" s="107" t="s">
        <v>296</v>
      </c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</row>
    <row r="402" spans="1:60" ht="22.5" outlineLevel="1">
      <c r="A402" s="123">
        <v>156</v>
      </c>
      <c r="B402" s="124" t="s">
        <v>397</v>
      </c>
      <c r="C402" s="139" t="s">
        <v>398</v>
      </c>
      <c r="D402" s="125" t="s">
        <v>330</v>
      </c>
      <c r="E402" s="126">
        <v>23</v>
      </c>
      <c r="F402" s="127"/>
      <c r="G402" s="128">
        <f>ROUND(E402*F402,2)</f>
        <v>0</v>
      </c>
      <c r="H402" s="127"/>
      <c r="I402" s="128">
        <f>ROUND(E402*H402,2)</f>
        <v>0</v>
      </c>
      <c r="J402" s="127"/>
      <c r="K402" s="128">
        <f>ROUND(E402*J402,2)</f>
        <v>0</v>
      </c>
      <c r="L402" s="128">
        <v>21</v>
      </c>
      <c r="M402" s="128">
        <f>G402*(1+L402/100)</f>
        <v>0</v>
      </c>
      <c r="N402" s="126">
        <v>2.0000000000000002E-5</v>
      </c>
      <c r="O402" s="126">
        <f>ROUND(E402*N402,2)</f>
        <v>0</v>
      </c>
      <c r="P402" s="126">
        <v>0</v>
      </c>
      <c r="Q402" s="126">
        <f>ROUND(E402*P402,2)</f>
        <v>0</v>
      </c>
      <c r="R402" s="128" t="s">
        <v>350</v>
      </c>
      <c r="S402" s="128" t="s">
        <v>310</v>
      </c>
      <c r="T402" s="129" t="s">
        <v>331</v>
      </c>
      <c r="U402" s="114">
        <v>0.13</v>
      </c>
      <c r="V402" s="114">
        <f>ROUND(E402*U402,2)</f>
        <v>2.99</v>
      </c>
      <c r="W402" s="114"/>
      <c r="X402" s="114" t="s">
        <v>332</v>
      </c>
      <c r="Y402" s="114" t="s">
        <v>293</v>
      </c>
      <c r="Z402" s="107"/>
      <c r="AA402" s="107"/>
      <c r="AB402" s="107"/>
      <c r="AC402" s="107"/>
      <c r="AD402" s="107"/>
      <c r="AE402" s="107"/>
      <c r="AF402" s="107"/>
      <c r="AG402" s="107" t="s">
        <v>333</v>
      </c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</row>
    <row r="403" spans="1:60" outlineLevel="2">
      <c r="A403" s="110"/>
      <c r="B403" s="111"/>
      <c r="C403" s="198" t="s">
        <v>372</v>
      </c>
      <c r="D403" s="199"/>
      <c r="E403" s="199"/>
      <c r="F403" s="199"/>
      <c r="G403" s="199"/>
      <c r="H403" s="114"/>
      <c r="I403" s="114"/>
      <c r="J403" s="114"/>
      <c r="K403" s="114"/>
      <c r="L403" s="114"/>
      <c r="M403" s="114"/>
      <c r="N403" s="113"/>
      <c r="O403" s="113"/>
      <c r="P403" s="113"/>
      <c r="Q403" s="113"/>
      <c r="R403" s="114"/>
      <c r="S403" s="114"/>
      <c r="T403" s="114"/>
      <c r="U403" s="114"/>
      <c r="V403" s="114"/>
      <c r="W403" s="114"/>
      <c r="X403" s="114"/>
      <c r="Y403" s="114"/>
      <c r="Z403" s="107"/>
      <c r="AA403" s="107"/>
      <c r="AB403" s="107"/>
      <c r="AC403" s="107"/>
      <c r="AD403" s="107"/>
      <c r="AE403" s="107"/>
      <c r="AF403" s="107"/>
      <c r="AG403" s="107" t="s">
        <v>296</v>
      </c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</row>
    <row r="404" spans="1:60" outlineLevel="3">
      <c r="A404" s="110"/>
      <c r="B404" s="111"/>
      <c r="C404" s="200" t="s">
        <v>396</v>
      </c>
      <c r="D404" s="201"/>
      <c r="E404" s="201"/>
      <c r="F404" s="201"/>
      <c r="G404" s="201"/>
      <c r="H404" s="114"/>
      <c r="I404" s="114"/>
      <c r="J404" s="114"/>
      <c r="K404" s="114"/>
      <c r="L404" s="114"/>
      <c r="M404" s="114"/>
      <c r="N404" s="113"/>
      <c r="O404" s="113"/>
      <c r="P404" s="113"/>
      <c r="Q404" s="113"/>
      <c r="R404" s="114"/>
      <c r="S404" s="114"/>
      <c r="T404" s="114"/>
      <c r="U404" s="114"/>
      <c r="V404" s="114"/>
      <c r="W404" s="114"/>
      <c r="X404" s="114"/>
      <c r="Y404" s="114"/>
      <c r="Z404" s="107"/>
      <c r="AA404" s="107"/>
      <c r="AB404" s="107"/>
      <c r="AC404" s="107"/>
      <c r="AD404" s="107"/>
      <c r="AE404" s="107"/>
      <c r="AF404" s="107"/>
      <c r="AG404" s="107" t="s">
        <v>296</v>
      </c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</row>
    <row r="405" spans="1:60" ht="22.5" outlineLevel="1">
      <c r="A405" s="123">
        <v>157</v>
      </c>
      <c r="B405" s="124" t="s">
        <v>399</v>
      </c>
      <c r="C405" s="139" t="s">
        <v>400</v>
      </c>
      <c r="D405" s="125" t="s">
        <v>330</v>
      </c>
      <c r="E405" s="126">
        <v>39</v>
      </c>
      <c r="F405" s="127"/>
      <c r="G405" s="128">
        <f>ROUND(E405*F405,2)</f>
        <v>0</v>
      </c>
      <c r="H405" s="127"/>
      <c r="I405" s="128">
        <f>ROUND(E405*H405,2)</f>
        <v>0</v>
      </c>
      <c r="J405" s="127"/>
      <c r="K405" s="128">
        <f>ROUND(E405*J405,2)</f>
        <v>0</v>
      </c>
      <c r="L405" s="128">
        <v>21</v>
      </c>
      <c r="M405" s="128">
        <f>G405*(1+L405/100)</f>
        <v>0</v>
      </c>
      <c r="N405" s="126">
        <v>3.0000000000000001E-5</v>
      </c>
      <c r="O405" s="126">
        <f>ROUND(E405*N405,2)</f>
        <v>0</v>
      </c>
      <c r="P405" s="126">
        <v>0</v>
      </c>
      <c r="Q405" s="126">
        <f>ROUND(E405*P405,2)</f>
        <v>0</v>
      </c>
      <c r="R405" s="128" t="s">
        <v>350</v>
      </c>
      <c r="S405" s="128" t="s">
        <v>310</v>
      </c>
      <c r="T405" s="129" t="s">
        <v>331</v>
      </c>
      <c r="U405" s="114">
        <v>0.13</v>
      </c>
      <c r="V405" s="114">
        <f>ROUND(E405*U405,2)</f>
        <v>5.07</v>
      </c>
      <c r="W405" s="114"/>
      <c r="X405" s="114" t="s">
        <v>332</v>
      </c>
      <c r="Y405" s="114" t="s">
        <v>293</v>
      </c>
      <c r="Z405" s="107"/>
      <c r="AA405" s="107"/>
      <c r="AB405" s="107"/>
      <c r="AC405" s="107"/>
      <c r="AD405" s="107"/>
      <c r="AE405" s="107"/>
      <c r="AF405" s="107"/>
      <c r="AG405" s="107" t="s">
        <v>333</v>
      </c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</row>
    <row r="406" spans="1:60" outlineLevel="2">
      <c r="A406" s="110"/>
      <c r="B406" s="111"/>
      <c r="C406" s="198" t="s">
        <v>372</v>
      </c>
      <c r="D406" s="199"/>
      <c r="E406" s="199"/>
      <c r="F406" s="199"/>
      <c r="G406" s="199"/>
      <c r="H406" s="114"/>
      <c r="I406" s="114"/>
      <c r="J406" s="114"/>
      <c r="K406" s="114"/>
      <c r="L406" s="114"/>
      <c r="M406" s="114"/>
      <c r="N406" s="113"/>
      <c r="O406" s="113"/>
      <c r="P406" s="113"/>
      <c r="Q406" s="113"/>
      <c r="R406" s="114"/>
      <c r="S406" s="114"/>
      <c r="T406" s="114"/>
      <c r="U406" s="114"/>
      <c r="V406" s="114"/>
      <c r="W406" s="114"/>
      <c r="X406" s="114"/>
      <c r="Y406" s="114"/>
      <c r="Z406" s="107"/>
      <c r="AA406" s="107"/>
      <c r="AB406" s="107"/>
      <c r="AC406" s="107"/>
      <c r="AD406" s="107"/>
      <c r="AE406" s="107"/>
      <c r="AF406" s="107"/>
      <c r="AG406" s="107" t="s">
        <v>296</v>
      </c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</row>
    <row r="407" spans="1:60" outlineLevel="3">
      <c r="A407" s="110"/>
      <c r="B407" s="111"/>
      <c r="C407" s="200" t="s">
        <v>396</v>
      </c>
      <c r="D407" s="201"/>
      <c r="E407" s="201"/>
      <c r="F407" s="201"/>
      <c r="G407" s="201"/>
      <c r="H407" s="114"/>
      <c r="I407" s="114"/>
      <c r="J407" s="114"/>
      <c r="K407" s="114"/>
      <c r="L407" s="114"/>
      <c r="M407" s="114"/>
      <c r="N407" s="113"/>
      <c r="O407" s="113"/>
      <c r="P407" s="113"/>
      <c r="Q407" s="113"/>
      <c r="R407" s="114"/>
      <c r="S407" s="114"/>
      <c r="T407" s="114"/>
      <c r="U407" s="114"/>
      <c r="V407" s="114"/>
      <c r="W407" s="114"/>
      <c r="X407" s="114"/>
      <c r="Y407" s="114"/>
      <c r="Z407" s="107"/>
      <c r="AA407" s="107"/>
      <c r="AB407" s="107"/>
      <c r="AC407" s="107"/>
      <c r="AD407" s="107"/>
      <c r="AE407" s="107"/>
      <c r="AF407" s="107"/>
      <c r="AG407" s="107" t="s">
        <v>296</v>
      </c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</row>
    <row r="408" spans="1:60" ht="22.5" outlineLevel="1">
      <c r="A408" s="123">
        <v>158</v>
      </c>
      <c r="B408" s="124" t="s">
        <v>401</v>
      </c>
      <c r="C408" s="139" t="s">
        <v>402</v>
      </c>
      <c r="D408" s="125" t="s">
        <v>330</v>
      </c>
      <c r="E408" s="126">
        <v>71</v>
      </c>
      <c r="F408" s="127"/>
      <c r="G408" s="128">
        <f>ROUND(E408*F408,2)</f>
        <v>0</v>
      </c>
      <c r="H408" s="127"/>
      <c r="I408" s="128">
        <f>ROUND(E408*H408,2)</f>
        <v>0</v>
      </c>
      <c r="J408" s="127"/>
      <c r="K408" s="128">
        <f>ROUND(E408*J408,2)</f>
        <v>0</v>
      </c>
      <c r="L408" s="128">
        <v>21</v>
      </c>
      <c r="M408" s="128">
        <f>G408*(1+L408/100)</f>
        <v>0</v>
      </c>
      <c r="N408" s="126">
        <v>4.0000000000000003E-5</v>
      </c>
      <c r="O408" s="126">
        <f>ROUND(E408*N408,2)</f>
        <v>0</v>
      </c>
      <c r="P408" s="126">
        <v>0</v>
      </c>
      <c r="Q408" s="126">
        <f>ROUND(E408*P408,2)</f>
        <v>0</v>
      </c>
      <c r="R408" s="128" t="s">
        <v>350</v>
      </c>
      <c r="S408" s="128" t="s">
        <v>310</v>
      </c>
      <c r="T408" s="129" t="s">
        <v>331</v>
      </c>
      <c r="U408" s="114">
        <v>0.14000000000000001</v>
      </c>
      <c r="V408" s="114">
        <f>ROUND(E408*U408,2)</f>
        <v>9.94</v>
      </c>
      <c r="W408" s="114"/>
      <c r="X408" s="114" t="s">
        <v>332</v>
      </c>
      <c r="Y408" s="114" t="s">
        <v>293</v>
      </c>
      <c r="Z408" s="107"/>
      <c r="AA408" s="107"/>
      <c r="AB408" s="107"/>
      <c r="AC408" s="107"/>
      <c r="AD408" s="107"/>
      <c r="AE408" s="107"/>
      <c r="AF408" s="107"/>
      <c r="AG408" s="107" t="s">
        <v>333</v>
      </c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</row>
    <row r="409" spans="1:60" outlineLevel="2">
      <c r="A409" s="110"/>
      <c r="B409" s="111"/>
      <c r="C409" s="198" t="s">
        <v>372</v>
      </c>
      <c r="D409" s="199"/>
      <c r="E409" s="199"/>
      <c r="F409" s="199"/>
      <c r="G409" s="199"/>
      <c r="H409" s="114"/>
      <c r="I409" s="114"/>
      <c r="J409" s="114"/>
      <c r="K409" s="114"/>
      <c r="L409" s="114"/>
      <c r="M409" s="114"/>
      <c r="N409" s="113"/>
      <c r="O409" s="113"/>
      <c r="P409" s="113"/>
      <c r="Q409" s="113"/>
      <c r="R409" s="114"/>
      <c r="S409" s="114"/>
      <c r="T409" s="114"/>
      <c r="U409" s="114"/>
      <c r="V409" s="114"/>
      <c r="W409" s="114"/>
      <c r="X409" s="114"/>
      <c r="Y409" s="114"/>
      <c r="Z409" s="107"/>
      <c r="AA409" s="107"/>
      <c r="AB409" s="107"/>
      <c r="AC409" s="107"/>
      <c r="AD409" s="107"/>
      <c r="AE409" s="107"/>
      <c r="AF409" s="107"/>
      <c r="AG409" s="107" t="s">
        <v>296</v>
      </c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</row>
    <row r="410" spans="1:60" outlineLevel="3">
      <c r="A410" s="110"/>
      <c r="B410" s="111"/>
      <c r="C410" s="200" t="s">
        <v>396</v>
      </c>
      <c r="D410" s="201"/>
      <c r="E410" s="201"/>
      <c r="F410" s="201"/>
      <c r="G410" s="201"/>
      <c r="H410" s="114"/>
      <c r="I410" s="114"/>
      <c r="J410" s="114"/>
      <c r="K410" s="114"/>
      <c r="L410" s="114"/>
      <c r="M410" s="114"/>
      <c r="N410" s="113"/>
      <c r="O410" s="113"/>
      <c r="P410" s="113"/>
      <c r="Q410" s="113"/>
      <c r="R410" s="114"/>
      <c r="S410" s="114"/>
      <c r="T410" s="114"/>
      <c r="U410" s="114"/>
      <c r="V410" s="114"/>
      <c r="W410" s="114"/>
      <c r="X410" s="114"/>
      <c r="Y410" s="114"/>
      <c r="Z410" s="107"/>
      <c r="AA410" s="107"/>
      <c r="AB410" s="107"/>
      <c r="AC410" s="107"/>
      <c r="AD410" s="107"/>
      <c r="AE410" s="107"/>
      <c r="AF410" s="107"/>
      <c r="AG410" s="107" t="s">
        <v>296</v>
      </c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</row>
    <row r="411" spans="1:60" ht="22.5" outlineLevel="1">
      <c r="A411" s="123">
        <v>159</v>
      </c>
      <c r="B411" s="124" t="s">
        <v>403</v>
      </c>
      <c r="C411" s="139" t="s">
        <v>404</v>
      </c>
      <c r="D411" s="125" t="s">
        <v>330</v>
      </c>
      <c r="E411" s="126">
        <v>49</v>
      </c>
      <c r="F411" s="127"/>
      <c r="G411" s="128">
        <f>ROUND(E411*F411,2)</f>
        <v>0</v>
      </c>
      <c r="H411" s="127"/>
      <c r="I411" s="128">
        <f>ROUND(E411*H411,2)</f>
        <v>0</v>
      </c>
      <c r="J411" s="127"/>
      <c r="K411" s="128">
        <f>ROUND(E411*J411,2)</f>
        <v>0</v>
      </c>
      <c r="L411" s="128">
        <v>21</v>
      </c>
      <c r="M411" s="128">
        <f>G411*(1+L411/100)</f>
        <v>0</v>
      </c>
      <c r="N411" s="126">
        <v>6.9999999999999994E-5</v>
      </c>
      <c r="O411" s="126">
        <f>ROUND(E411*N411,2)</f>
        <v>0</v>
      </c>
      <c r="P411" s="126">
        <v>0</v>
      </c>
      <c r="Q411" s="126">
        <f>ROUND(E411*P411,2)</f>
        <v>0</v>
      </c>
      <c r="R411" s="128" t="s">
        <v>350</v>
      </c>
      <c r="S411" s="128" t="s">
        <v>310</v>
      </c>
      <c r="T411" s="129" t="s">
        <v>331</v>
      </c>
      <c r="U411" s="114">
        <v>0.16</v>
      </c>
      <c r="V411" s="114">
        <f>ROUND(E411*U411,2)</f>
        <v>7.84</v>
      </c>
      <c r="W411" s="114"/>
      <c r="X411" s="114" t="s">
        <v>332</v>
      </c>
      <c r="Y411" s="114" t="s">
        <v>293</v>
      </c>
      <c r="Z411" s="107"/>
      <c r="AA411" s="107"/>
      <c r="AB411" s="107"/>
      <c r="AC411" s="107"/>
      <c r="AD411" s="107"/>
      <c r="AE411" s="107"/>
      <c r="AF411" s="107"/>
      <c r="AG411" s="107" t="s">
        <v>333</v>
      </c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</row>
    <row r="412" spans="1:60" outlineLevel="2">
      <c r="A412" s="110"/>
      <c r="B412" s="111"/>
      <c r="C412" s="198" t="s">
        <v>372</v>
      </c>
      <c r="D412" s="199"/>
      <c r="E412" s="199"/>
      <c r="F412" s="199"/>
      <c r="G412" s="199"/>
      <c r="H412" s="114"/>
      <c r="I412" s="114"/>
      <c r="J412" s="114"/>
      <c r="K412" s="114"/>
      <c r="L412" s="114"/>
      <c r="M412" s="114"/>
      <c r="N412" s="113"/>
      <c r="O412" s="113"/>
      <c r="P412" s="113"/>
      <c r="Q412" s="113"/>
      <c r="R412" s="114"/>
      <c r="S412" s="114"/>
      <c r="T412" s="114"/>
      <c r="U412" s="114"/>
      <c r="V412" s="114"/>
      <c r="W412" s="114"/>
      <c r="X412" s="114"/>
      <c r="Y412" s="114"/>
      <c r="Z412" s="107"/>
      <c r="AA412" s="107"/>
      <c r="AB412" s="107"/>
      <c r="AC412" s="107"/>
      <c r="AD412" s="107"/>
      <c r="AE412" s="107"/>
      <c r="AF412" s="107"/>
      <c r="AG412" s="107" t="s">
        <v>296</v>
      </c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</row>
    <row r="413" spans="1:60" outlineLevel="3">
      <c r="A413" s="110"/>
      <c r="B413" s="111"/>
      <c r="C413" s="200" t="s">
        <v>396</v>
      </c>
      <c r="D413" s="201"/>
      <c r="E413" s="201"/>
      <c r="F413" s="201"/>
      <c r="G413" s="201"/>
      <c r="H413" s="114"/>
      <c r="I413" s="114"/>
      <c r="J413" s="114"/>
      <c r="K413" s="114"/>
      <c r="L413" s="114"/>
      <c r="M413" s="114"/>
      <c r="N413" s="113"/>
      <c r="O413" s="113"/>
      <c r="P413" s="113"/>
      <c r="Q413" s="113"/>
      <c r="R413" s="114"/>
      <c r="S413" s="114"/>
      <c r="T413" s="114"/>
      <c r="U413" s="114"/>
      <c r="V413" s="114"/>
      <c r="W413" s="114"/>
      <c r="X413" s="114"/>
      <c r="Y413" s="114"/>
      <c r="Z413" s="107"/>
      <c r="AA413" s="107"/>
      <c r="AB413" s="107"/>
      <c r="AC413" s="107"/>
      <c r="AD413" s="107"/>
      <c r="AE413" s="107"/>
      <c r="AF413" s="107"/>
      <c r="AG413" s="107" t="s">
        <v>296</v>
      </c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</row>
    <row r="414" spans="1:60" ht="22.5" outlineLevel="1">
      <c r="A414" s="123">
        <v>160</v>
      </c>
      <c r="B414" s="124" t="s">
        <v>405</v>
      </c>
      <c r="C414" s="139" t="s">
        <v>406</v>
      </c>
      <c r="D414" s="125" t="s">
        <v>330</v>
      </c>
      <c r="E414" s="126">
        <v>24</v>
      </c>
      <c r="F414" s="127"/>
      <c r="G414" s="128">
        <f>ROUND(E414*F414,2)</f>
        <v>0</v>
      </c>
      <c r="H414" s="127"/>
      <c r="I414" s="128">
        <f>ROUND(E414*H414,2)</f>
        <v>0</v>
      </c>
      <c r="J414" s="127"/>
      <c r="K414" s="128">
        <f>ROUND(E414*J414,2)</f>
        <v>0</v>
      </c>
      <c r="L414" s="128">
        <v>21</v>
      </c>
      <c r="M414" s="128">
        <f>G414*(1+L414/100)</f>
        <v>0</v>
      </c>
      <c r="N414" s="126">
        <v>1.2999999999999999E-4</v>
      </c>
      <c r="O414" s="126">
        <f>ROUND(E414*N414,2)</f>
        <v>0</v>
      </c>
      <c r="P414" s="126">
        <v>0</v>
      </c>
      <c r="Q414" s="126">
        <f>ROUND(E414*P414,2)</f>
        <v>0</v>
      </c>
      <c r="R414" s="128" t="s">
        <v>350</v>
      </c>
      <c r="S414" s="128" t="s">
        <v>310</v>
      </c>
      <c r="T414" s="129" t="s">
        <v>331</v>
      </c>
      <c r="U414" s="114">
        <v>0.17</v>
      </c>
      <c r="V414" s="114">
        <f>ROUND(E414*U414,2)</f>
        <v>4.08</v>
      </c>
      <c r="W414" s="114"/>
      <c r="X414" s="114" t="s">
        <v>332</v>
      </c>
      <c r="Y414" s="114" t="s">
        <v>293</v>
      </c>
      <c r="Z414" s="107"/>
      <c r="AA414" s="107"/>
      <c r="AB414" s="107"/>
      <c r="AC414" s="107"/>
      <c r="AD414" s="107"/>
      <c r="AE414" s="107"/>
      <c r="AF414" s="107"/>
      <c r="AG414" s="107" t="s">
        <v>333</v>
      </c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</row>
    <row r="415" spans="1:60" outlineLevel="2">
      <c r="A415" s="110"/>
      <c r="B415" s="111"/>
      <c r="C415" s="198" t="s">
        <v>372</v>
      </c>
      <c r="D415" s="199"/>
      <c r="E415" s="199"/>
      <c r="F415" s="199"/>
      <c r="G415" s="199"/>
      <c r="H415" s="114"/>
      <c r="I415" s="114"/>
      <c r="J415" s="114"/>
      <c r="K415" s="114"/>
      <c r="L415" s="114"/>
      <c r="M415" s="114"/>
      <c r="N415" s="113"/>
      <c r="O415" s="113"/>
      <c r="P415" s="113"/>
      <c r="Q415" s="113"/>
      <c r="R415" s="114"/>
      <c r="S415" s="114"/>
      <c r="T415" s="114"/>
      <c r="U415" s="114"/>
      <c r="V415" s="114"/>
      <c r="W415" s="114"/>
      <c r="X415" s="114"/>
      <c r="Y415" s="114"/>
      <c r="Z415" s="107"/>
      <c r="AA415" s="107"/>
      <c r="AB415" s="107"/>
      <c r="AC415" s="107"/>
      <c r="AD415" s="107"/>
      <c r="AE415" s="107"/>
      <c r="AF415" s="107"/>
      <c r="AG415" s="107" t="s">
        <v>296</v>
      </c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</row>
    <row r="416" spans="1:60" outlineLevel="3">
      <c r="A416" s="110"/>
      <c r="B416" s="111"/>
      <c r="C416" s="200" t="s">
        <v>396</v>
      </c>
      <c r="D416" s="201"/>
      <c r="E416" s="201"/>
      <c r="F416" s="201"/>
      <c r="G416" s="201"/>
      <c r="H416" s="114"/>
      <c r="I416" s="114"/>
      <c r="J416" s="114"/>
      <c r="K416" s="114"/>
      <c r="L416" s="114"/>
      <c r="M416" s="114"/>
      <c r="N416" s="113"/>
      <c r="O416" s="113"/>
      <c r="P416" s="113"/>
      <c r="Q416" s="113"/>
      <c r="R416" s="114"/>
      <c r="S416" s="114"/>
      <c r="T416" s="114"/>
      <c r="U416" s="114"/>
      <c r="V416" s="114"/>
      <c r="W416" s="114"/>
      <c r="X416" s="114"/>
      <c r="Y416" s="114"/>
      <c r="Z416" s="107"/>
      <c r="AA416" s="107"/>
      <c r="AB416" s="107"/>
      <c r="AC416" s="107"/>
      <c r="AD416" s="107"/>
      <c r="AE416" s="107"/>
      <c r="AF416" s="107"/>
      <c r="AG416" s="107" t="s">
        <v>296</v>
      </c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</row>
    <row r="417" spans="1:60" ht="22.5" outlineLevel="1">
      <c r="A417" s="123">
        <v>161</v>
      </c>
      <c r="B417" s="124" t="s">
        <v>407</v>
      </c>
      <c r="C417" s="139" t="s">
        <v>408</v>
      </c>
      <c r="D417" s="125" t="s">
        <v>330</v>
      </c>
      <c r="E417" s="126">
        <v>31</v>
      </c>
      <c r="F417" s="127"/>
      <c r="G417" s="128">
        <f>ROUND(E417*F417,2)</f>
        <v>0</v>
      </c>
      <c r="H417" s="127"/>
      <c r="I417" s="128">
        <f>ROUND(E417*H417,2)</f>
        <v>0</v>
      </c>
      <c r="J417" s="127"/>
      <c r="K417" s="128">
        <f>ROUND(E417*J417,2)</f>
        <v>0</v>
      </c>
      <c r="L417" s="128">
        <v>21</v>
      </c>
      <c r="M417" s="128">
        <f>G417*(1+L417/100)</f>
        <v>0</v>
      </c>
      <c r="N417" s="126">
        <v>1.4999999999999999E-4</v>
      </c>
      <c r="O417" s="126">
        <f>ROUND(E417*N417,2)</f>
        <v>0</v>
      </c>
      <c r="P417" s="126">
        <v>0</v>
      </c>
      <c r="Q417" s="126">
        <f>ROUND(E417*P417,2)</f>
        <v>0</v>
      </c>
      <c r="R417" s="128" t="s">
        <v>350</v>
      </c>
      <c r="S417" s="128" t="s">
        <v>310</v>
      </c>
      <c r="T417" s="129" t="s">
        <v>331</v>
      </c>
      <c r="U417" s="114">
        <v>0.2</v>
      </c>
      <c r="V417" s="114">
        <f>ROUND(E417*U417,2)</f>
        <v>6.2</v>
      </c>
      <c r="W417" s="114"/>
      <c r="X417" s="114" t="s">
        <v>332</v>
      </c>
      <c r="Y417" s="114" t="s">
        <v>293</v>
      </c>
      <c r="Z417" s="107"/>
      <c r="AA417" s="107"/>
      <c r="AB417" s="107"/>
      <c r="AC417" s="107"/>
      <c r="AD417" s="107"/>
      <c r="AE417" s="107"/>
      <c r="AF417" s="107"/>
      <c r="AG417" s="107" t="s">
        <v>333</v>
      </c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</row>
    <row r="418" spans="1:60" outlineLevel="2">
      <c r="A418" s="110"/>
      <c r="B418" s="111"/>
      <c r="C418" s="198" t="s">
        <v>372</v>
      </c>
      <c r="D418" s="199"/>
      <c r="E418" s="199"/>
      <c r="F418" s="199"/>
      <c r="G418" s="199"/>
      <c r="H418" s="114"/>
      <c r="I418" s="114"/>
      <c r="J418" s="114"/>
      <c r="K418" s="114"/>
      <c r="L418" s="114"/>
      <c r="M418" s="114"/>
      <c r="N418" s="113"/>
      <c r="O418" s="113"/>
      <c r="P418" s="113"/>
      <c r="Q418" s="113"/>
      <c r="R418" s="114"/>
      <c r="S418" s="114"/>
      <c r="T418" s="114"/>
      <c r="U418" s="114"/>
      <c r="V418" s="114"/>
      <c r="W418" s="114"/>
      <c r="X418" s="114"/>
      <c r="Y418" s="114"/>
      <c r="Z418" s="107"/>
      <c r="AA418" s="107"/>
      <c r="AB418" s="107"/>
      <c r="AC418" s="107"/>
      <c r="AD418" s="107"/>
      <c r="AE418" s="107"/>
      <c r="AF418" s="107"/>
      <c r="AG418" s="107" t="s">
        <v>296</v>
      </c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</row>
    <row r="419" spans="1:60" outlineLevel="3">
      <c r="A419" s="110"/>
      <c r="B419" s="111"/>
      <c r="C419" s="200" t="s">
        <v>396</v>
      </c>
      <c r="D419" s="201"/>
      <c r="E419" s="201"/>
      <c r="F419" s="201"/>
      <c r="G419" s="201"/>
      <c r="H419" s="114"/>
      <c r="I419" s="114"/>
      <c r="J419" s="114"/>
      <c r="K419" s="114"/>
      <c r="L419" s="114"/>
      <c r="M419" s="114"/>
      <c r="N419" s="113"/>
      <c r="O419" s="113"/>
      <c r="P419" s="113"/>
      <c r="Q419" s="113"/>
      <c r="R419" s="114"/>
      <c r="S419" s="114"/>
      <c r="T419" s="114"/>
      <c r="U419" s="114"/>
      <c r="V419" s="114"/>
      <c r="W419" s="114"/>
      <c r="X419" s="114"/>
      <c r="Y419" s="114"/>
      <c r="Z419" s="107"/>
      <c r="AA419" s="107"/>
      <c r="AB419" s="107"/>
      <c r="AC419" s="107"/>
      <c r="AD419" s="107"/>
      <c r="AE419" s="107"/>
      <c r="AF419" s="107"/>
      <c r="AG419" s="107" t="s">
        <v>296</v>
      </c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</row>
    <row r="420" spans="1:60" ht="22.5" outlineLevel="1">
      <c r="A420" s="123">
        <v>162</v>
      </c>
      <c r="B420" s="124" t="s">
        <v>463</v>
      </c>
      <c r="C420" s="139" t="s">
        <v>464</v>
      </c>
      <c r="D420" s="125" t="s">
        <v>330</v>
      </c>
      <c r="E420" s="126">
        <v>51</v>
      </c>
      <c r="F420" s="127"/>
      <c r="G420" s="128">
        <f>ROUND(E420*F420,2)</f>
        <v>0</v>
      </c>
      <c r="H420" s="127"/>
      <c r="I420" s="128">
        <f>ROUND(E420*H420,2)</f>
        <v>0</v>
      </c>
      <c r="J420" s="127"/>
      <c r="K420" s="128">
        <f>ROUND(E420*J420,2)</f>
        <v>0</v>
      </c>
      <c r="L420" s="128">
        <v>21</v>
      </c>
      <c r="M420" s="128">
        <f>G420*(1+L420/100)</f>
        <v>0</v>
      </c>
      <c r="N420" s="126">
        <v>2.3000000000000001E-4</v>
      </c>
      <c r="O420" s="126">
        <f>ROUND(E420*N420,2)</f>
        <v>0.01</v>
      </c>
      <c r="P420" s="126">
        <v>0</v>
      </c>
      <c r="Q420" s="126">
        <f>ROUND(E420*P420,2)</f>
        <v>0</v>
      </c>
      <c r="R420" s="128" t="s">
        <v>350</v>
      </c>
      <c r="S420" s="128" t="s">
        <v>310</v>
      </c>
      <c r="T420" s="129" t="s">
        <v>331</v>
      </c>
      <c r="U420" s="114">
        <v>0.22</v>
      </c>
      <c r="V420" s="114">
        <f>ROUND(E420*U420,2)</f>
        <v>11.22</v>
      </c>
      <c r="W420" s="114"/>
      <c r="X420" s="114" t="s">
        <v>332</v>
      </c>
      <c r="Y420" s="114" t="s">
        <v>293</v>
      </c>
      <c r="Z420" s="107"/>
      <c r="AA420" s="107"/>
      <c r="AB420" s="107"/>
      <c r="AC420" s="107"/>
      <c r="AD420" s="107"/>
      <c r="AE420" s="107"/>
      <c r="AF420" s="107"/>
      <c r="AG420" s="107" t="s">
        <v>333</v>
      </c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</row>
    <row r="421" spans="1:60" outlineLevel="2">
      <c r="A421" s="110"/>
      <c r="B421" s="111"/>
      <c r="C421" s="198" t="s">
        <v>372</v>
      </c>
      <c r="D421" s="199"/>
      <c r="E421" s="199"/>
      <c r="F421" s="199"/>
      <c r="G421" s="199"/>
      <c r="H421" s="114"/>
      <c r="I421" s="114"/>
      <c r="J421" s="114"/>
      <c r="K421" s="114"/>
      <c r="L421" s="114"/>
      <c r="M421" s="114"/>
      <c r="N421" s="113"/>
      <c r="O421" s="113"/>
      <c r="P421" s="113"/>
      <c r="Q421" s="113"/>
      <c r="R421" s="114"/>
      <c r="S421" s="114"/>
      <c r="T421" s="114"/>
      <c r="U421" s="114"/>
      <c r="V421" s="114"/>
      <c r="W421" s="114"/>
      <c r="X421" s="114"/>
      <c r="Y421" s="114"/>
      <c r="Z421" s="107"/>
      <c r="AA421" s="107"/>
      <c r="AB421" s="107"/>
      <c r="AC421" s="107"/>
      <c r="AD421" s="107"/>
      <c r="AE421" s="107"/>
      <c r="AF421" s="107"/>
      <c r="AG421" s="107" t="s">
        <v>296</v>
      </c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</row>
    <row r="422" spans="1:60" outlineLevel="3">
      <c r="A422" s="110"/>
      <c r="B422" s="111"/>
      <c r="C422" s="200" t="s">
        <v>396</v>
      </c>
      <c r="D422" s="201"/>
      <c r="E422" s="201"/>
      <c r="F422" s="201"/>
      <c r="G422" s="201"/>
      <c r="H422" s="114"/>
      <c r="I422" s="114"/>
      <c r="J422" s="114"/>
      <c r="K422" s="114"/>
      <c r="L422" s="114"/>
      <c r="M422" s="114"/>
      <c r="N422" s="113"/>
      <c r="O422" s="113"/>
      <c r="P422" s="113"/>
      <c r="Q422" s="113"/>
      <c r="R422" s="114"/>
      <c r="S422" s="114"/>
      <c r="T422" s="114"/>
      <c r="U422" s="114"/>
      <c r="V422" s="114"/>
      <c r="W422" s="114"/>
      <c r="X422" s="114"/>
      <c r="Y422" s="114"/>
      <c r="Z422" s="107"/>
      <c r="AA422" s="107"/>
      <c r="AB422" s="107"/>
      <c r="AC422" s="107"/>
      <c r="AD422" s="107"/>
      <c r="AE422" s="107"/>
      <c r="AF422" s="107"/>
      <c r="AG422" s="107" t="s">
        <v>296</v>
      </c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</row>
    <row r="423" spans="1:60" ht="33.75" outlineLevel="1">
      <c r="A423" s="123">
        <v>163</v>
      </c>
      <c r="B423" s="124" t="s">
        <v>411</v>
      </c>
      <c r="C423" s="139" t="s">
        <v>412</v>
      </c>
      <c r="D423" s="125" t="s">
        <v>330</v>
      </c>
      <c r="E423" s="126">
        <v>42</v>
      </c>
      <c r="F423" s="127"/>
      <c r="G423" s="128">
        <f>ROUND(E423*F423,2)</f>
        <v>0</v>
      </c>
      <c r="H423" s="127"/>
      <c r="I423" s="128">
        <f>ROUND(E423*H423,2)</f>
        <v>0</v>
      </c>
      <c r="J423" s="127"/>
      <c r="K423" s="128">
        <f>ROUND(E423*J423,2)</f>
        <v>0</v>
      </c>
      <c r="L423" s="128">
        <v>21</v>
      </c>
      <c r="M423" s="128">
        <f>G423*(1+L423/100)</f>
        <v>0</v>
      </c>
      <c r="N423" s="126">
        <v>2.7E-4</v>
      </c>
      <c r="O423" s="126">
        <f>ROUND(E423*N423,2)</f>
        <v>0.01</v>
      </c>
      <c r="P423" s="126">
        <v>0</v>
      </c>
      <c r="Q423" s="126">
        <f>ROUND(E423*P423,2)</f>
        <v>0</v>
      </c>
      <c r="R423" s="128" t="s">
        <v>413</v>
      </c>
      <c r="S423" s="128" t="s">
        <v>310</v>
      </c>
      <c r="T423" s="129" t="s">
        <v>331</v>
      </c>
      <c r="U423" s="114">
        <v>0</v>
      </c>
      <c r="V423" s="114">
        <f>ROUND(E423*U423,2)</f>
        <v>0</v>
      </c>
      <c r="W423" s="114"/>
      <c r="X423" s="114" t="s">
        <v>414</v>
      </c>
      <c r="Y423" s="114" t="s">
        <v>293</v>
      </c>
      <c r="Z423" s="107"/>
      <c r="AA423" s="107"/>
      <c r="AB423" s="107"/>
      <c r="AC423" s="107"/>
      <c r="AD423" s="107"/>
      <c r="AE423" s="107"/>
      <c r="AF423" s="107"/>
      <c r="AG423" s="107" t="s">
        <v>415</v>
      </c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</row>
    <row r="424" spans="1:60" outlineLevel="2">
      <c r="A424" s="110"/>
      <c r="B424" s="111"/>
      <c r="C424" s="198" t="s">
        <v>416</v>
      </c>
      <c r="D424" s="199"/>
      <c r="E424" s="199"/>
      <c r="F424" s="199"/>
      <c r="G424" s="199"/>
      <c r="H424" s="114"/>
      <c r="I424" s="114"/>
      <c r="J424" s="114"/>
      <c r="K424" s="114"/>
      <c r="L424" s="114"/>
      <c r="M424" s="114"/>
      <c r="N424" s="113"/>
      <c r="O424" s="113"/>
      <c r="P424" s="113"/>
      <c r="Q424" s="113"/>
      <c r="R424" s="114"/>
      <c r="S424" s="114"/>
      <c r="T424" s="114"/>
      <c r="U424" s="114"/>
      <c r="V424" s="114"/>
      <c r="W424" s="114"/>
      <c r="X424" s="114"/>
      <c r="Y424" s="114"/>
      <c r="Z424" s="107"/>
      <c r="AA424" s="107"/>
      <c r="AB424" s="107"/>
      <c r="AC424" s="107"/>
      <c r="AD424" s="107"/>
      <c r="AE424" s="107"/>
      <c r="AF424" s="107"/>
      <c r="AG424" s="107" t="s">
        <v>296</v>
      </c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</row>
    <row r="425" spans="1:60" ht="33.75" outlineLevel="1">
      <c r="A425" s="123">
        <v>164</v>
      </c>
      <c r="B425" s="124" t="s">
        <v>417</v>
      </c>
      <c r="C425" s="139" t="s">
        <v>418</v>
      </c>
      <c r="D425" s="125" t="s">
        <v>330</v>
      </c>
      <c r="E425" s="126">
        <v>62</v>
      </c>
      <c r="F425" s="127"/>
      <c r="G425" s="128">
        <f>ROUND(E425*F425,2)</f>
        <v>0</v>
      </c>
      <c r="H425" s="127"/>
      <c r="I425" s="128">
        <f>ROUND(E425*H425,2)</f>
        <v>0</v>
      </c>
      <c r="J425" s="127"/>
      <c r="K425" s="128">
        <f>ROUND(E425*J425,2)</f>
        <v>0</v>
      </c>
      <c r="L425" s="128">
        <v>21</v>
      </c>
      <c r="M425" s="128">
        <f>G425*(1+L425/100)</f>
        <v>0</v>
      </c>
      <c r="N425" s="126">
        <v>5.5999999999999995E-4</v>
      </c>
      <c r="O425" s="126">
        <f>ROUND(E425*N425,2)</f>
        <v>0.03</v>
      </c>
      <c r="P425" s="126">
        <v>0</v>
      </c>
      <c r="Q425" s="126">
        <f>ROUND(E425*P425,2)</f>
        <v>0</v>
      </c>
      <c r="R425" s="128" t="s">
        <v>413</v>
      </c>
      <c r="S425" s="128" t="s">
        <v>310</v>
      </c>
      <c r="T425" s="129" t="s">
        <v>331</v>
      </c>
      <c r="U425" s="114">
        <v>0</v>
      </c>
      <c r="V425" s="114">
        <f>ROUND(E425*U425,2)</f>
        <v>0</v>
      </c>
      <c r="W425" s="114"/>
      <c r="X425" s="114" t="s">
        <v>414</v>
      </c>
      <c r="Y425" s="114" t="s">
        <v>293</v>
      </c>
      <c r="Z425" s="107"/>
      <c r="AA425" s="107"/>
      <c r="AB425" s="107"/>
      <c r="AC425" s="107"/>
      <c r="AD425" s="107"/>
      <c r="AE425" s="107"/>
      <c r="AF425" s="107"/>
      <c r="AG425" s="107" t="s">
        <v>415</v>
      </c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</row>
    <row r="426" spans="1:60" outlineLevel="2">
      <c r="A426" s="110"/>
      <c r="B426" s="111"/>
      <c r="C426" s="198" t="s">
        <v>416</v>
      </c>
      <c r="D426" s="199"/>
      <c r="E426" s="199"/>
      <c r="F426" s="199"/>
      <c r="G426" s="199"/>
      <c r="H426" s="114"/>
      <c r="I426" s="114"/>
      <c r="J426" s="114"/>
      <c r="K426" s="114"/>
      <c r="L426" s="114"/>
      <c r="M426" s="114"/>
      <c r="N426" s="113"/>
      <c r="O426" s="113"/>
      <c r="P426" s="113"/>
      <c r="Q426" s="113"/>
      <c r="R426" s="114"/>
      <c r="S426" s="114"/>
      <c r="T426" s="114"/>
      <c r="U426" s="114"/>
      <c r="V426" s="114"/>
      <c r="W426" s="114"/>
      <c r="X426" s="114"/>
      <c r="Y426" s="114"/>
      <c r="Z426" s="107"/>
      <c r="AA426" s="107"/>
      <c r="AB426" s="107"/>
      <c r="AC426" s="107"/>
      <c r="AD426" s="107"/>
      <c r="AE426" s="107"/>
      <c r="AF426" s="107"/>
      <c r="AG426" s="107" t="s">
        <v>296</v>
      </c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</row>
    <row r="427" spans="1:60" ht="33.75" outlineLevel="1">
      <c r="A427" s="123">
        <v>165</v>
      </c>
      <c r="B427" s="124" t="s">
        <v>419</v>
      </c>
      <c r="C427" s="139" t="s">
        <v>420</v>
      </c>
      <c r="D427" s="125" t="s">
        <v>330</v>
      </c>
      <c r="E427" s="126">
        <v>153</v>
      </c>
      <c r="F427" s="127"/>
      <c r="G427" s="128">
        <f>ROUND(E427*F427,2)</f>
        <v>0</v>
      </c>
      <c r="H427" s="127"/>
      <c r="I427" s="128">
        <f>ROUND(E427*H427,2)</f>
        <v>0</v>
      </c>
      <c r="J427" s="127"/>
      <c r="K427" s="128">
        <f>ROUND(E427*J427,2)</f>
        <v>0</v>
      </c>
      <c r="L427" s="128">
        <v>21</v>
      </c>
      <c r="M427" s="128">
        <f>G427*(1+L427/100)</f>
        <v>0</v>
      </c>
      <c r="N427" s="126">
        <v>3.1E-4</v>
      </c>
      <c r="O427" s="126">
        <f>ROUND(E427*N427,2)</f>
        <v>0.05</v>
      </c>
      <c r="P427" s="126">
        <v>0</v>
      </c>
      <c r="Q427" s="126">
        <f>ROUND(E427*P427,2)</f>
        <v>0</v>
      </c>
      <c r="R427" s="128" t="s">
        <v>413</v>
      </c>
      <c r="S427" s="128" t="s">
        <v>310</v>
      </c>
      <c r="T427" s="129" t="s">
        <v>331</v>
      </c>
      <c r="U427" s="114">
        <v>0</v>
      </c>
      <c r="V427" s="114">
        <f>ROUND(E427*U427,2)</f>
        <v>0</v>
      </c>
      <c r="W427" s="114"/>
      <c r="X427" s="114" t="s">
        <v>414</v>
      </c>
      <c r="Y427" s="114" t="s">
        <v>293</v>
      </c>
      <c r="Z427" s="107"/>
      <c r="AA427" s="107"/>
      <c r="AB427" s="107"/>
      <c r="AC427" s="107"/>
      <c r="AD427" s="107"/>
      <c r="AE427" s="107"/>
      <c r="AF427" s="107"/>
      <c r="AG427" s="107" t="s">
        <v>415</v>
      </c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</row>
    <row r="428" spans="1:60" outlineLevel="2">
      <c r="A428" s="110"/>
      <c r="B428" s="111"/>
      <c r="C428" s="198" t="s">
        <v>416</v>
      </c>
      <c r="D428" s="199"/>
      <c r="E428" s="199"/>
      <c r="F428" s="199"/>
      <c r="G428" s="199"/>
      <c r="H428" s="114"/>
      <c r="I428" s="114"/>
      <c r="J428" s="114"/>
      <c r="K428" s="114"/>
      <c r="L428" s="114"/>
      <c r="M428" s="114"/>
      <c r="N428" s="113"/>
      <c r="O428" s="113"/>
      <c r="P428" s="113"/>
      <c r="Q428" s="113"/>
      <c r="R428" s="114"/>
      <c r="S428" s="114"/>
      <c r="T428" s="114"/>
      <c r="U428" s="114"/>
      <c r="V428" s="114"/>
      <c r="W428" s="114"/>
      <c r="X428" s="114"/>
      <c r="Y428" s="114"/>
      <c r="Z428" s="107"/>
      <c r="AA428" s="107"/>
      <c r="AB428" s="107"/>
      <c r="AC428" s="107"/>
      <c r="AD428" s="107"/>
      <c r="AE428" s="107"/>
      <c r="AF428" s="107"/>
      <c r="AG428" s="107" t="s">
        <v>296</v>
      </c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</row>
    <row r="429" spans="1:60" ht="33.75" outlineLevel="1">
      <c r="A429" s="123">
        <v>166</v>
      </c>
      <c r="B429" s="124" t="s">
        <v>421</v>
      </c>
      <c r="C429" s="139" t="s">
        <v>422</v>
      </c>
      <c r="D429" s="125" t="s">
        <v>330</v>
      </c>
      <c r="E429" s="126">
        <v>192</v>
      </c>
      <c r="F429" s="127"/>
      <c r="G429" s="128">
        <f>ROUND(E429*F429,2)</f>
        <v>0</v>
      </c>
      <c r="H429" s="127"/>
      <c r="I429" s="128">
        <f>ROUND(E429*H429,2)</f>
        <v>0</v>
      </c>
      <c r="J429" s="127"/>
      <c r="K429" s="128">
        <f>ROUND(E429*J429,2)</f>
        <v>0</v>
      </c>
      <c r="L429" s="128">
        <v>21</v>
      </c>
      <c r="M429" s="128">
        <f>G429*(1+L429/100)</f>
        <v>0</v>
      </c>
      <c r="N429" s="126">
        <v>6.7000000000000002E-4</v>
      </c>
      <c r="O429" s="126">
        <f>ROUND(E429*N429,2)</f>
        <v>0.13</v>
      </c>
      <c r="P429" s="126">
        <v>0</v>
      </c>
      <c r="Q429" s="126">
        <f>ROUND(E429*P429,2)</f>
        <v>0</v>
      </c>
      <c r="R429" s="128" t="s">
        <v>413</v>
      </c>
      <c r="S429" s="128" t="s">
        <v>310</v>
      </c>
      <c r="T429" s="129" t="s">
        <v>331</v>
      </c>
      <c r="U429" s="114">
        <v>0</v>
      </c>
      <c r="V429" s="114">
        <f>ROUND(E429*U429,2)</f>
        <v>0</v>
      </c>
      <c r="W429" s="114"/>
      <c r="X429" s="114" t="s">
        <v>414</v>
      </c>
      <c r="Y429" s="114" t="s">
        <v>293</v>
      </c>
      <c r="Z429" s="107"/>
      <c r="AA429" s="107"/>
      <c r="AB429" s="107"/>
      <c r="AC429" s="107"/>
      <c r="AD429" s="107"/>
      <c r="AE429" s="107"/>
      <c r="AF429" s="107"/>
      <c r="AG429" s="107" t="s">
        <v>415</v>
      </c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</row>
    <row r="430" spans="1:60" outlineLevel="2">
      <c r="A430" s="110"/>
      <c r="B430" s="111"/>
      <c r="C430" s="198" t="s">
        <v>416</v>
      </c>
      <c r="D430" s="199"/>
      <c r="E430" s="199"/>
      <c r="F430" s="199"/>
      <c r="G430" s="199"/>
      <c r="H430" s="114"/>
      <c r="I430" s="114"/>
      <c r="J430" s="114"/>
      <c r="K430" s="114"/>
      <c r="L430" s="114"/>
      <c r="M430" s="114"/>
      <c r="N430" s="113"/>
      <c r="O430" s="113"/>
      <c r="P430" s="113"/>
      <c r="Q430" s="113"/>
      <c r="R430" s="114"/>
      <c r="S430" s="114"/>
      <c r="T430" s="114"/>
      <c r="U430" s="114"/>
      <c r="V430" s="114"/>
      <c r="W430" s="114"/>
      <c r="X430" s="114"/>
      <c r="Y430" s="114"/>
      <c r="Z430" s="107"/>
      <c r="AA430" s="107"/>
      <c r="AB430" s="107"/>
      <c r="AC430" s="107"/>
      <c r="AD430" s="107"/>
      <c r="AE430" s="107"/>
      <c r="AF430" s="107"/>
      <c r="AG430" s="107" t="s">
        <v>296</v>
      </c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</row>
    <row r="431" spans="1:60" ht="33.75" outlineLevel="1">
      <c r="A431" s="123">
        <v>167</v>
      </c>
      <c r="B431" s="124" t="s">
        <v>423</v>
      </c>
      <c r="C431" s="139" t="s">
        <v>424</v>
      </c>
      <c r="D431" s="125" t="s">
        <v>330</v>
      </c>
      <c r="E431" s="126">
        <v>60</v>
      </c>
      <c r="F431" s="127"/>
      <c r="G431" s="128">
        <f>ROUND(E431*F431,2)</f>
        <v>0</v>
      </c>
      <c r="H431" s="127"/>
      <c r="I431" s="128">
        <f>ROUND(E431*H431,2)</f>
        <v>0</v>
      </c>
      <c r="J431" s="127"/>
      <c r="K431" s="128">
        <f>ROUND(E431*J431,2)</f>
        <v>0</v>
      </c>
      <c r="L431" s="128">
        <v>21</v>
      </c>
      <c r="M431" s="128">
        <f>G431*(1+L431/100)</f>
        <v>0</v>
      </c>
      <c r="N431" s="126">
        <v>1.0300000000000001E-3</v>
      </c>
      <c r="O431" s="126">
        <f>ROUND(E431*N431,2)</f>
        <v>0.06</v>
      </c>
      <c r="P431" s="126">
        <v>0</v>
      </c>
      <c r="Q431" s="126">
        <f>ROUND(E431*P431,2)</f>
        <v>0</v>
      </c>
      <c r="R431" s="128" t="s">
        <v>413</v>
      </c>
      <c r="S431" s="128" t="s">
        <v>310</v>
      </c>
      <c r="T431" s="129" t="s">
        <v>331</v>
      </c>
      <c r="U431" s="114">
        <v>0</v>
      </c>
      <c r="V431" s="114">
        <f>ROUND(E431*U431,2)</f>
        <v>0</v>
      </c>
      <c r="W431" s="114"/>
      <c r="X431" s="114" t="s">
        <v>414</v>
      </c>
      <c r="Y431" s="114" t="s">
        <v>293</v>
      </c>
      <c r="Z431" s="107"/>
      <c r="AA431" s="107"/>
      <c r="AB431" s="107"/>
      <c r="AC431" s="107"/>
      <c r="AD431" s="107"/>
      <c r="AE431" s="107"/>
      <c r="AF431" s="107"/>
      <c r="AG431" s="107" t="s">
        <v>415</v>
      </c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</row>
    <row r="432" spans="1:60" outlineLevel="2">
      <c r="A432" s="110"/>
      <c r="B432" s="111"/>
      <c r="C432" s="198" t="s">
        <v>416</v>
      </c>
      <c r="D432" s="199"/>
      <c r="E432" s="199"/>
      <c r="F432" s="199"/>
      <c r="G432" s="199"/>
      <c r="H432" s="114"/>
      <c r="I432" s="114"/>
      <c r="J432" s="114"/>
      <c r="K432" s="114"/>
      <c r="L432" s="114"/>
      <c r="M432" s="114"/>
      <c r="N432" s="113"/>
      <c r="O432" s="113"/>
      <c r="P432" s="113"/>
      <c r="Q432" s="113"/>
      <c r="R432" s="114"/>
      <c r="S432" s="114"/>
      <c r="T432" s="114"/>
      <c r="U432" s="114"/>
      <c r="V432" s="114"/>
      <c r="W432" s="114"/>
      <c r="X432" s="114"/>
      <c r="Y432" s="114"/>
      <c r="Z432" s="107"/>
      <c r="AA432" s="107"/>
      <c r="AB432" s="107"/>
      <c r="AC432" s="107"/>
      <c r="AD432" s="107"/>
      <c r="AE432" s="107"/>
      <c r="AF432" s="107"/>
      <c r="AG432" s="107" t="s">
        <v>296</v>
      </c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</row>
    <row r="433" spans="1:60" ht="33.75" outlineLevel="1">
      <c r="A433" s="123">
        <v>168</v>
      </c>
      <c r="B433" s="124" t="s">
        <v>425</v>
      </c>
      <c r="C433" s="139" t="s">
        <v>426</v>
      </c>
      <c r="D433" s="125" t="s">
        <v>330</v>
      </c>
      <c r="E433" s="126">
        <v>24</v>
      </c>
      <c r="F433" s="127"/>
      <c r="G433" s="128">
        <f>ROUND(E433*F433,2)</f>
        <v>0</v>
      </c>
      <c r="H433" s="127"/>
      <c r="I433" s="128">
        <f>ROUND(E433*H433,2)</f>
        <v>0</v>
      </c>
      <c r="J433" s="127"/>
      <c r="K433" s="128">
        <f>ROUND(E433*J433,2)</f>
        <v>0</v>
      </c>
      <c r="L433" s="128">
        <v>21</v>
      </c>
      <c r="M433" s="128">
        <f>G433*(1+L433/100)</f>
        <v>0</v>
      </c>
      <c r="N433" s="126">
        <v>8.4999999999999995E-4</v>
      </c>
      <c r="O433" s="126">
        <f>ROUND(E433*N433,2)</f>
        <v>0.02</v>
      </c>
      <c r="P433" s="126">
        <v>0</v>
      </c>
      <c r="Q433" s="126">
        <f>ROUND(E433*P433,2)</f>
        <v>0</v>
      </c>
      <c r="R433" s="128" t="s">
        <v>413</v>
      </c>
      <c r="S433" s="128" t="s">
        <v>310</v>
      </c>
      <c r="T433" s="129" t="s">
        <v>331</v>
      </c>
      <c r="U433" s="114">
        <v>0</v>
      </c>
      <c r="V433" s="114">
        <f>ROUND(E433*U433,2)</f>
        <v>0</v>
      </c>
      <c r="W433" s="114"/>
      <c r="X433" s="114" t="s">
        <v>414</v>
      </c>
      <c r="Y433" s="114" t="s">
        <v>293</v>
      </c>
      <c r="Z433" s="107"/>
      <c r="AA433" s="107"/>
      <c r="AB433" s="107"/>
      <c r="AC433" s="107"/>
      <c r="AD433" s="107"/>
      <c r="AE433" s="107"/>
      <c r="AF433" s="107"/>
      <c r="AG433" s="107" t="s">
        <v>415</v>
      </c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</row>
    <row r="434" spans="1:60" outlineLevel="2">
      <c r="A434" s="110"/>
      <c r="B434" s="111"/>
      <c r="C434" s="198" t="s">
        <v>416</v>
      </c>
      <c r="D434" s="199"/>
      <c r="E434" s="199"/>
      <c r="F434" s="199"/>
      <c r="G434" s="199"/>
      <c r="H434" s="114"/>
      <c r="I434" s="114"/>
      <c r="J434" s="114"/>
      <c r="K434" s="114"/>
      <c r="L434" s="114"/>
      <c r="M434" s="114"/>
      <c r="N434" s="113"/>
      <c r="O434" s="113"/>
      <c r="P434" s="113"/>
      <c r="Q434" s="113"/>
      <c r="R434" s="114"/>
      <c r="S434" s="114"/>
      <c r="T434" s="114"/>
      <c r="U434" s="114"/>
      <c r="V434" s="114"/>
      <c r="W434" s="114"/>
      <c r="X434" s="114"/>
      <c r="Y434" s="114"/>
      <c r="Z434" s="107"/>
      <c r="AA434" s="107"/>
      <c r="AB434" s="107"/>
      <c r="AC434" s="107"/>
      <c r="AD434" s="107"/>
      <c r="AE434" s="107"/>
      <c r="AF434" s="107"/>
      <c r="AG434" s="107" t="s">
        <v>296</v>
      </c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</row>
    <row r="435" spans="1:60" ht="33.75" outlineLevel="1">
      <c r="A435" s="123">
        <v>169</v>
      </c>
      <c r="B435" s="124" t="s">
        <v>427</v>
      </c>
      <c r="C435" s="139" t="s">
        <v>428</v>
      </c>
      <c r="D435" s="125" t="s">
        <v>330</v>
      </c>
      <c r="E435" s="126">
        <v>51</v>
      </c>
      <c r="F435" s="127"/>
      <c r="G435" s="128">
        <f>ROUND(E435*F435,2)</f>
        <v>0</v>
      </c>
      <c r="H435" s="127"/>
      <c r="I435" s="128">
        <f>ROUND(E435*H435,2)</f>
        <v>0</v>
      </c>
      <c r="J435" s="127"/>
      <c r="K435" s="128">
        <f>ROUND(E435*J435,2)</f>
        <v>0</v>
      </c>
      <c r="L435" s="128">
        <v>21</v>
      </c>
      <c r="M435" s="128">
        <f>G435*(1+L435/100)</f>
        <v>0</v>
      </c>
      <c r="N435" s="126">
        <v>9.7000000000000005E-4</v>
      </c>
      <c r="O435" s="126">
        <f>ROUND(E435*N435,2)</f>
        <v>0.05</v>
      </c>
      <c r="P435" s="126">
        <v>0</v>
      </c>
      <c r="Q435" s="126">
        <f>ROUND(E435*P435,2)</f>
        <v>0</v>
      </c>
      <c r="R435" s="128" t="s">
        <v>413</v>
      </c>
      <c r="S435" s="128" t="s">
        <v>310</v>
      </c>
      <c r="T435" s="129" t="s">
        <v>331</v>
      </c>
      <c r="U435" s="114">
        <v>0</v>
      </c>
      <c r="V435" s="114">
        <f>ROUND(E435*U435,2)</f>
        <v>0</v>
      </c>
      <c r="W435" s="114"/>
      <c r="X435" s="114" t="s">
        <v>414</v>
      </c>
      <c r="Y435" s="114" t="s">
        <v>293</v>
      </c>
      <c r="Z435" s="107"/>
      <c r="AA435" s="107"/>
      <c r="AB435" s="107"/>
      <c r="AC435" s="107"/>
      <c r="AD435" s="107"/>
      <c r="AE435" s="107"/>
      <c r="AF435" s="107"/>
      <c r="AG435" s="107" t="s">
        <v>415</v>
      </c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</row>
    <row r="436" spans="1:60" outlineLevel="2">
      <c r="A436" s="110"/>
      <c r="B436" s="111"/>
      <c r="C436" s="198" t="s">
        <v>416</v>
      </c>
      <c r="D436" s="199"/>
      <c r="E436" s="199"/>
      <c r="F436" s="199"/>
      <c r="G436" s="199"/>
      <c r="H436" s="114"/>
      <c r="I436" s="114"/>
      <c r="J436" s="114"/>
      <c r="K436" s="114"/>
      <c r="L436" s="114"/>
      <c r="M436" s="114"/>
      <c r="N436" s="113"/>
      <c r="O436" s="113"/>
      <c r="P436" s="113"/>
      <c r="Q436" s="113"/>
      <c r="R436" s="114"/>
      <c r="S436" s="114"/>
      <c r="T436" s="114"/>
      <c r="U436" s="114"/>
      <c r="V436" s="114"/>
      <c r="W436" s="114"/>
      <c r="X436" s="114"/>
      <c r="Y436" s="114"/>
      <c r="Z436" s="107"/>
      <c r="AA436" s="107"/>
      <c r="AB436" s="107"/>
      <c r="AC436" s="107"/>
      <c r="AD436" s="107"/>
      <c r="AE436" s="107"/>
      <c r="AF436" s="107"/>
      <c r="AG436" s="107" t="s">
        <v>296</v>
      </c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</row>
    <row r="437" spans="1:60" outlineLevel="1">
      <c r="A437" s="123">
        <v>170</v>
      </c>
      <c r="B437" s="124" t="s">
        <v>431</v>
      </c>
      <c r="C437" s="139" t="s">
        <v>432</v>
      </c>
      <c r="D437" s="125" t="s">
        <v>330</v>
      </c>
      <c r="E437" s="126">
        <v>257</v>
      </c>
      <c r="F437" s="127"/>
      <c r="G437" s="128">
        <f>ROUND(E437*F437,2)</f>
        <v>0</v>
      </c>
      <c r="H437" s="127"/>
      <c r="I437" s="128">
        <f>ROUND(E437*H437,2)</f>
        <v>0</v>
      </c>
      <c r="J437" s="127"/>
      <c r="K437" s="128">
        <f>ROUND(E437*J437,2)</f>
        <v>0</v>
      </c>
      <c r="L437" s="128">
        <v>21</v>
      </c>
      <c r="M437" s="128">
        <f>G437*(1+L437/100)</f>
        <v>0</v>
      </c>
      <c r="N437" s="126">
        <v>0</v>
      </c>
      <c r="O437" s="126">
        <f>ROUND(E437*N437,2)</f>
        <v>0</v>
      </c>
      <c r="P437" s="126">
        <v>0</v>
      </c>
      <c r="Q437" s="126">
        <f>ROUND(E437*P437,2)</f>
        <v>0</v>
      </c>
      <c r="R437" s="128" t="s">
        <v>350</v>
      </c>
      <c r="S437" s="128" t="s">
        <v>310</v>
      </c>
      <c r="T437" s="129" t="s">
        <v>331</v>
      </c>
      <c r="U437" s="114">
        <v>0.11</v>
      </c>
      <c r="V437" s="114">
        <f>ROUND(E437*U437,2)</f>
        <v>28.27</v>
      </c>
      <c r="W437" s="114"/>
      <c r="X437" s="114" t="s">
        <v>332</v>
      </c>
      <c r="Y437" s="114" t="s">
        <v>293</v>
      </c>
      <c r="Z437" s="107"/>
      <c r="AA437" s="107"/>
      <c r="AB437" s="107"/>
      <c r="AC437" s="107"/>
      <c r="AD437" s="107"/>
      <c r="AE437" s="107"/>
      <c r="AF437" s="107"/>
      <c r="AG437" s="107" t="s">
        <v>333</v>
      </c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</row>
    <row r="438" spans="1:60" outlineLevel="2">
      <c r="A438" s="110"/>
      <c r="B438" s="111"/>
      <c r="C438" s="146" t="s">
        <v>485</v>
      </c>
      <c r="D438" s="143"/>
      <c r="E438" s="144">
        <v>42</v>
      </c>
      <c r="F438" s="114"/>
      <c r="G438" s="114"/>
      <c r="H438" s="114"/>
      <c r="I438" s="114"/>
      <c r="J438" s="114"/>
      <c r="K438" s="114"/>
      <c r="L438" s="114"/>
      <c r="M438" s="114"/>
      <c r="N438" s="113"/>
      <c r="O438" s="113"/>
      <c r="P438" s="113"/>
      <c r="Q438" s="113"/>
      <c r="R438" s="114"/>
      <c r="S438" s="114"/>
      <c r="T438" s="114"/>
      <c r="U438" s="114"/>
      <c r="V438" s="114"/>
      <c r="W438" s="114"/>
      <c r="X438" s="114"/>
      <c r="Y438" s="114"/>
      <c r="Z438" s="107"/>
      <c r="AA438" s="107"/>
      <c r="AB438" s="107"/>
      <c r="AC438" s="107"/>
      <c r="AD438" s="107"/>
      <c r="AE438" s="107"/>
      <c r="AF438" s="107"/>
      <c r="AG438" s="107" t="s">
        <v>341</v>
      </c>
      <c r="AH438" s="107">
        <v>5</v>
      </c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</row>
    <row r="439" spans="1:60" outlineLevel="3">
      <c r="A439" s="110"/>
      <c r="B439" s="111"/>
      <c r="C439" s="146" t="s">
        <v>486</v>
      </c>
      <c r="D439" s="143"/>
      <c r="E439" s="144">
        <v>62</v>
      </c>
      <c r="F439" s="114"/>
      <c r="G439" s="114"/>
      <c r="H439" s="114"/>
      <c r="I439" s="114"/>
      <c r="J439" s="114"/>
      <c r="K439" s="114"/>
      <c r="L439" s="114"/>
      <c r="M439" s="114"/>
      <c r="N439" s="113"/>
      <c r="O439" s="113"/>
      <c r="P439" s="113"/>
      <c r="Q439" s="113"/>
      <c r="R439" s="114"/>
      <c r="S439" s="114"/>
      <c r="T439" s="114"/>
      <c r="U439" s="114"/>
      <c r="V439" s="114"/>
      <c r="W439" s="114"/>
      <c r="X439" s="114"/>
      <c r="Y439" s="114"/>
      <c r="Z439" s="107"/>
      <c r="AA439" s="107"/>
      <c r="AB439" s="107"/>
      <c r="AC439" s="107"/>
      <c r="AD439" s="107"/>
      <c r="AE439" s="107"/>
      <c r="AF439" s="107"/>
      <c r="AG439" s="107" t="s">
        <v>341</v>
      </c>
      <c r="AH439" s="107">
        <v>5</v>
      </c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</row>
    <row r="440" spans="1:60" outlineLevel="3">
      <c r="A440" s="110"/>
      <c r="B440" s="111"/>
      <c r="C440" s="146" t="s">
        <v>487</v>
      </c>
      <c r="D440" s="143"/>
      <c r="E440" s="144">
        <v>153</v>
      </c>
      <c r="F440" s="114"/>
      <c r="G440" s="114"/>
      <c r="H440" s="114"/>
      <c r="I440" s="114"/>
      <c r="J440" s="114"/>
      <c r="K440" s="114"/>
      <c r="L440" s="114"/>
      <c r="M440" s="114"/>
      <c r="N440" s="113"/>
      <c r="O440" s="113"/>
      <c r="P440" s="113"/>
      <c r="Q440" s="113"/>
      <c r="R440" s="114"/>
      <c r="S440" s="114"/>
      <c r="T440" s="114"/>
      <c r="U440" s="114"/>
      <c r="V440" s="114"/>
      <c r="W440" s="114"/>
      <c r="X440" s="114"/>
      <c r="Y440" s="114"/>
      <c r="Z440" s="107"/>
      <c r="AA440" s="107"/>
      <c r="AB440" s="107"/>
      <c r="AC440" s="107"/>
      <c r="AD440" s="107"/>
      <c r="AE440" s="107"/>
      <c r="AF440" s="107"/>
      <c r="AG440" s="107" t="s">
        <v>341</v>
      </c>
      <c r="AH440" s="107">
        <v>5</v>
      </c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</row>
    <row r="441" spans="1:60" outlineLevel="1">
      <c r="A441" s="123">
        <v>171</v>
      </c>
      <c r="B441" s="124" t="s">
        <v>436</v>
      </c>
      <c r="C441" s="139" t="s">
        <v>437</v>
      </c>
      <c r="D441" s="125" t="s">
        <v>330</v>
      </c>
      <c r="E441" s="126">
        <v>252</v>
      </c>
      <c r="F441" s="127"/>
      <c r="G441" s="128">
        <f>ROUND(E441*F441,2)</f>
        <v>0</v>
      </c>
      <c r="H441" s="127"/>
      <c r="I441" s="128">
        <f>ROUND(E441*H441,2)</f>
        <v>0</v>
      </c>
      <c r="J441" s="127"/>
      <c r="K441" s="128">
        <f>ROUND(E441*J441,2)</f>
        <v>0</v>
      </c>
      <c r="L441" s="128">
        <v>21</v>
      </c>
      <c r="M441" s="128">
        <f>G441*(1+L441/100)</f>
        <v>0</v>
      </c>
      <c r="N441" s="126">
        <v>0</v>
      </c>
      <c r="O441" s="126">
        <f>ROUND(E441*N441,2)</f>
        <v>0</v>
      </c>
      <c r="P441" s="126">
        <v>0</v>
      </c>
      <c r="Q441" s="126">
        <f>ROUND(E441*P441,2)</f>
        <v>0</v>
      </c>
      <c r="R441" s="128" t="s">
        <v>350</v>
      </c>
      <c r="S441" s="128" t="s">
        <v>310</v>
      </c>
      <c r="T441" s="129" t="s">
        <v>331</v>
      </c>
      <c r="U441" s="114">
        <v>0.14000000000000001</v>
      </c>
      <c r="V441" s="114">
        <f>ROUND(E441*U441,2)</f>
        <v>35.28</v>
      </c>
      <c r="W441" s="114"/>
      <c r="X441" s="114" t="s">
        <v>332</v>
      </c>
      <c r="Y441" s="114" t="s">
        <v>293</v>
      </c>
      <c r="Z441" s="107"/>
      <c r="AA441" s="107"/>
      <c r="AB441" s="107"/>
      <c r="AC441" s="107"/>
      <c r="AD441" s="107"/>
      <c r="AE441" s="107"/>
      <c r="AF441" s="107"/>
      <c r="AG441" s="107" t="s">
        <v>333</v>
      </c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</row>
    <row r="442" spans="1:60" outlineLevel="2">
      <c r="A442" s="110"/>
      <c r="B442" s="111"/>
      <c r="C442" s="146" t="s">
        <v>488</v>
      </c>
      <c r="D442" s="143"/>
      <c r="E442" s="144">
        <v>192</v>
      </c>
      <c r="F442" s="114"/>
      <c r="G442" s="114"/>
      <c r="H442" s="114"/>
      <c r="I442" s="114"/>
      <c r="J442" s="114"/>
      <c r="K442" s="114"/>
      <c r="L442" s="114"/>
      <c r="M442" s="114"/>
      <c r="N442" s="113"/>
      <c r="O442" s="113"/>
      <c r="P442" s="113"/>
      <c r="Q442" s="113"/>
      <c r="R442" s="114"/>
      <c r="S442" s="114"/>
      <c r="T442" s="114"/>
      <c r="U442" s="114"/>
      <c r="V442" s="114"/>
      <c r="W442" s="114"/>
      <c r="X442" s="114"/>
      <c r="Y442" s="114"/>
      <c r="Z442" s="107"/>
      <c r="AA442" s="107"/>
      <c r="AB442" s="107"/>
      <c r="AC442" s="107"/>
      <c r="AD442" s="107"/>
      <c r="AE442" s="107"/>
      <c r="AF442" s="107"/>
      <c r="AG442" s="107" t="s">
        <v>341</v>
      </c>
      <c r="AH442" s="107">
        <v>5</v>
      </c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</row>
    <row r="443" spans="1:60" outlineLevel="3">
      <c r="A443" s="110"/>
      <c r="B443" s="111"/>
      <c r="C443" s="146" t="s">
        <v>489</v>
      </c>
      <c r="D443" s="143"/>
      <c r="E443" s="144">
        <v>60</v>
      </c>
      <c r="F443" s="114"/>
      <c r="G443" s="114"/>
      <c r="H443" s="114"/>
      <c r="I443" s="114"/>
      <c r="J443" s="114"/>
      <c r="K443" s="114"/>
      <c r="L443" s="114"/>
      <c r="M443" s="114"/>
      <c r="N443" s="113"/>
      <c r="O443" s="113"/>
      <c r="P443" s="113"/>
      <c r="Q443" s="113"/>
      <c r="R443" s="114"/>
      <c r="S443" s="114"/>
      <c r="T443" s="114"/>
      <c r="U443" s="114"/>
      <c r="V443" s="114"/>
      <c r="W443" s="114"/>
      <c r="X443" s="114"/>
      <c r="Y443" s="114"/>
      <c r="Z443" s="107"/>
      <c r="AA443" s="107"/>
      <c r="AB443" s="107"/>
      <c r="AC443" s="107"/>
      <c r="AD443" s="107"/>
      <c r="AE443" s="107"/>
      <c r="AF443" s="107"/>
      <c r="AG443" s="107" t="s">
        <v>341</v>
      </c>
      <c r="AH443" s="107">
        <v>5</v>
      </c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</row>
    <row r="444" spans="1:60" outlineLevel="1">
      <c r="A444" s="123">
        <v>172</v>
      </c>
      <c r="B444" s="124" t="s">
        <v>440</v>
      </c>
      <c r="C444" s="139" t="s">
        <v>441</v>
      </c>
      <c r="D444" s="125" t="s">
        <v>330</v>
      </c>
      <c r="E444" s="126">
        <v>75</v>
      </c>
      <c r="F444" s="127"/>
      <c r="G444" s="128">
        <f>ROUND(E444*F444,2)</f>
        <v>0</v>
      </c>
      <c r="H444" s="127"/>
      <c r="I444" s="128">
        <f>ROUND(E444*H444,2)</f>
        <v>0</v>
      </c>
      <c r="J444" s="127"/>
      <c r="K444" s="128">
        <f>ROUND(E444*J444,2)</f>
        <v>0</v>
      </c>
      <c r="L444" s="128">
        <v>21</v>
      </c>
      <c r="M444" s="128">
        <f>G444*(1+L444/100)</f>
        <v>0</v>
      </c>
      <c r="N444" s="126">
        <v>0</v>
      </c>
      <c r="O444" s="126">
        <f>ROUND(E444*N444,2)</f>
        <v>0</v>
      </c>
      <c r="P444" s="126">
        <v>0</v>
      </c>
      <c r="Q444" s="126">
        <f>ROUND(E444*P444,2)</f>
        <v>0</v>
      </c>
      <c r="R444" s="128" t="s">
        <v>350</v>
      </c>
      <c r="S444" s="128" t="s">
        <v>310</v>
      </c>
      <c r="T444" s="129" t="s">
        <v>331</v>
      </c>
      <c r="U444" s="114">
        <v>0.2</v>
      </c>
      <c r="V444" s="114">
        <f>ROUND(E444*U444,2)</f>
        <v>15</v>
      </c>
      <c r="W444" s="114"/>
      <c r="X444" s="114" t="s">
        <v>332</v>
      </c>
      <c r="Y444" s="114" t="s">
        <v>293</v>
      </c>
      <c r="Z444" s="107"/>
      <c r="AA444" s="107"/>
      <c r="AB444" s="107"/>
      <c r="AC444" s="107"/>
      <c r="AD444" s="107"/>
      <c r="AE444" s="107"/>
      <c r="AF444" s="107"/>
      <c r="AG444" s="107" t="s">
        <v>333</v>
      </c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</row>
    <row r="445" spans="1:60" outlineLevel="2">
      <c r="A445" s="110"/>
      <c r="B445" s="111"/>
      <c r="C445" s="146" t="s">
        <v>490</v>
      </c>
      <c r="D445" s="143"/>
      <c r="E445" s="144">
        <v>24</v>
      </c>
      <c r="F445" s="114"/>
      <c r="G445" s="114"/>
      <c r="H445" s="114"/>
      <c r="I445" s="114"/>
      <c r="J445" s="114"/>
      <c r="K445" s="114"/>
      <c r="L445" s="114"/>
      <c r="M445" s="114"/>
      <c r="N445" s="113"/>
      <c r="O445" s="113"/>
      <c r="P445" s="113"/>
      <c r="Q445" s="113"/>
      <c r="R445" s="114"/>
      <c r="S445" s="114"/>
      <c r="T445" s="114"/>
      <c r="U445" s="114"/>
      <c r="V445" s="114"/>
      <c r="W445" s="114"/>
      <c r="X445" s="114"/>
      <c r="Y445" s="114"/>
      <c r="Z445" s="107"/>
      <c r="AA445" s="107"/>
      <c r="AB445" s="107"/>
      <c r="AC445" s="107"/>
      <c r="AD445" s="107"/>
      <c r="AE445" s="107"/>
      <c r="AF445" s="107"/>
      <c r="AG445" s="107" t="s">
        <v>341</v>
      </c>
      <c r="AH445" s="107">
        <v>5</v>
      </c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</row>
    <row r="446" spans="1:60" outlineLevel="3">
      <c r="A446" s="110"/>
      <c r="B446" s="111"/>
      <c r="C446" s="146" t="s">
        <v>491</v>
      </c>
      <c r="D446" s="143"/>
      <c r="E446" s="144">
        <v>51</v>
      </c>
      <c r="F446" s="114"/>
      <c r="G446" s="114"/>
      <c r="H446" s="114"/>
      <c r="I446" s="114"/>
      <c r="J446" s="114"/>
      <c r="K446" s="114"/>
      <c r="L446" s="114"/>
      <c r="M446" s="114"/>
      <c r="N446" s="113"/>
      <c r="O446" s="113"/>
      <c r="P446" s="113"/>
      <c r="Q446" s="113"/>
      <c r="R446" s="114"/>
      <c r="S446" s="114"/>
      <c r="T446" s="114"/>
      <c r="U446" s="114"/>
      <c r="V446" s="114"/>
      <c r="W446" s="114"/>
      <c r="X446" s="114"/>
      <c r="Y446" s="114"/>
      <c r="Z446" s="107"/>
      <c r="AA446" s="107"/>
      <c r="AB446" s="107"/>
      <c r="AC446" s="107"/>
      <c r="AD446" s="107"/>
      <c r="AE446" s="107"/>
      <c r="AF446" s="107"/>
      <c r="AG446" s="107" t="s">
        <v>341</v>
      </c>
      <c r="AH446" s="107">
        <v>5</v>
      </c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</row>
    <row r="447" spans="1:60" outlineLevel="1">
      <c r="A447" s="123">
        <v>173</v>
      </c>
      <c r="B447" s="124" t="s">
        <v>492</v>
      </c>
      <c r="C447" s="139" t="s">
        <v>493</v>
      </c>
      <c r="D447" s="125" t="s">
        <v>353</v>
      </c>
      <c r="E447" s="126">
        <v>0.40581</v>
      </c>
      <c r="F447" s="127"/>
      <c r="G447" s="128">
        <f>ROUND(E447*F447,2)</f>
        <v>0</v>
      </c>
      <c r="H447" s="127"/>
      <c r="I447" s="128">
        <f>ROUND(E447*H447,2)</f>
        <v>0</v>
      </c>
      <c r="J447" s="127"/>
      <c r="K447" s="128">
        <f>ROUND(E447*J447,2)</f>
        <v>0</v>
      </c>
      <c r="L447" s="128">
        <v>21</v>
      </c>
      <c r="M447" s="128">
        <f>G447*(1+L447/100)</f>
        <v>0</v>
      </c>
      <c r="N447" s="126">
        <v>0</v>
      </c>
      <c r="O447" s="126">
        <f>ROUND(E447*N447,2)</f>
        <v>0</v>
      </c>
      <c r="P447" s="126">
        <v>0</v>
      </c>
      <c r="Q447" s="126">
        <f>ROUND(E447*P447,2)</f>
        <v>0</v>
      </c>
      <c r="R447" s="128" t="s">
        <v>447</v>
      </c>
      <c r="S447" s="128" t="s">
        <v>310</v>
      </c>
      <c r="T447" s="129" t="s">
        <v>331</v>
      </c>
      <c r="U447" s="114">
        <v>1.97</v>
      </c>
      <c r="V447" s="114">
        <f>ROUND(E447*U447,2)</f>
        <v>0.8</v>
      </c>
      <c r="W447" s="114"/>
      <c r="X447" s="114" t="s">
        <v>448</v>
      </c>
      <c r="Y447" s="114" t="s">
        <v>293</v>
      </c>
      <c r="Z447" s="107"/>
      <c r="AA447" s="107"/>
      <c r="AB447" s="107"/>
      <c r="AC447" s="107"/>
      <c r="AD447" s="107"/>
      <c r="AE447" s="107"/>
      <c r="AF447" s="107"/>
      <c r="AG447" s="107" t="s">
        <v>449</v>
      </c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</row>
    <row r="448" spans="1:60" outlineLevel="2">
      <c r="A448" s="110"/>
      <c r="B448" s="111"/>
      <c r="C448" s="203" t="s">
        <v>450</v>
      </c>
      <c r="D448" s="204"/>
      <c r="E448" s="204"/>
      <c r="F448" s="204"/>
      <c r="G448" s="204"/>
      <c r="H448" s="114"/>
      <c r="I448" s="114"/>
      <c r="J448" s="114"/>
      <c r="K448" s="114"/>
      <c r="L448" s="114"/>
      <c r="M448" s="114"/>
      <c r="N448" s="113"/>
      <c r="O448" s="113"/>
      <c r="P448" s="113"/>
      <c r="Q448" s="113"/>
      <c r="R448" s="114"/>
      <c r="S448" s="114"/>
      <c r="T448" s="114"/>
      <c r="U448" s="114"/>
      <c r="V448" s="114"/>
      <c r="W448" s="114"/>
      <c r="X448" s="114"/>
      <c r="Y448" s="114"/>
      <c r="Z448" s="107"/>
      <c r="AA448" s="107"/>
      <c r="AB448" s="107"/>
      <c r="AC448" s="107"/>
      <c r="AD448" s="107"/>
      <c r="AE448" s="107"/>
      <c r="AF448" s="107"/>
      <c r="AG448" s="107" t="s">
        <v>451</v>
      </c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</row>
    <row r="449" spans="1:60">
      <c r="A449" s="117" t="s">
        <v>285</v>
      </c>
      <c r="B449" s="118" t="s">
        <v>125</v>
      </c>
      <c r="C449" s="138" t="s">
        <v>126</v>
      </c>
      <c r="D449" s="119"/>
      <c r="E449" s="120"/>
      <c r="F449" s="121"/>
      <c r="G449" s="121">
        <f>SUMIF(AG450:AG455,"&lt;&gt;NOR",G450:G455)</f>
        <v>0</v>
      </c>
      <c r="H449" s="121"/>
      <c r="I449" s="121">
        <f>SUM(I450:I455)</f>
        <v>0</v>
      </c>
      <c r="J449" s="121"/>
      <c r="K449" s="121">
        <f>SUM(K450:K455)</f>
        <v>0</v>
      </c>
      <c r="L449" s="121"/>
      <c r="M449" s="121">
        <f>SUM(M450:M455)</f>
        <v>0</v>
      </c>
      <c r="N449" s="120"/>
      <c r="O449" s="120">
        <f>SUM(O450:O455)</f>
        <v>0.03</v>
      </c>
      <c r="P449" s="120"/>
      <c r="Q449" s="120">
        <f>SUM(Q450:Q455)</f>
        <v>0</v>
      </c>
      <c r="R449" s="121"/>
      <c r="S449" s="121"/>
      <c r="T449" s="122"/>
      <c r="U449" s="116"/>
      <c r="V449" s="116">
        <f>SUM(V450:V455)</f>
        <v>26.339999999999996</v>
      </c>
      <c r="W449" s="116"/>
      <c r="X449" s="116"/>
      <c r="Y449" s="116"/>
      <c r="AG449" t="s">
        <v>286</v>
      </c>
    </row>
    <row r="450" spans="1:60" outlineLevel="1">
      <c r="A450" s="123">
        <v>174</v>
      </c>
      <c r="B450" s="124" t="s">
        <v>452</v>
      </c>
      <c r="C450" s="139" t="s">
        <v>453</v>
      </c>
      <c r="D450" s="125" t="s">
        <v>347</v>
      </c>
      <c r="E450" s="126">
        <v>12</v>
      </c>
      <c r="F450" s="127"/>
      <c r="G450" s="128">
        <f>ROUND(E450*F450,2)</f>
        <v>0</v>
      </c>
      <c r="H450" s="127"/>
      <c r="I450" s="128">
        <f>ROUND(E450*H450,2)</f>
        <v>0</v>
      </c>
      <c r="J450" s="127"/>
      <c r="K450" s="128">
        <f>ROUND(E450*J450,2)</f>
        <v>0</v>
      </c>
      <c r="L450" s="128">
        <v>21</v>
      </c>
      <c r="M450" s="128">
        <f>G450*(1+L450/100)</f>
        <v>0</v>
      </c>
      <c r="N450" s="126">
        <v>1.89E-3</v>
      </c>
      <c r="O450" s="126">
        <f>ROUND(E450*N450,2)</f>
        <v>0.02</v>
      </c>
      <c r="P450" s="126">
        <v>0</v>
      </c>
      <c r="Q450" s="126">
        <f>ROUND(E450*P450,2)</f>
        <v>0</v>
      </c>
      <c r="R450" s="128" t="s">
        <v>447</v>
      </c>
      <c r="S450" s="128" t="s">
        <v>310</v>
      </c>
      <c r="T450" s="129" t="s">
        <v>331</v>
      </c>
      <c r="U450" s="114">
        <v>1.45</v>
      </c>
      <c r="V450" s="114">
        <f>ROUND(E450*U450,2)</f>
        <v>17.399999999999999</v>
      </c>
      <c r="W450" s="114"/>
      <c r="X450" s="114" t="s">
        <v>332</v>
      </c>
      <c r="Y450" s="114" t="s">
        <v>293</v>
      </c>
      <c r="Z450" s="107"/>
      <c r="AA450" s="107"/>
      <c r="AB450" s="107"/>
      <c r="AC450" s="107"/>
      <c r="AD450" s="107"/>
      <c r="AE450" s="107"/>
      <c r="AF450" s="107"/>
      <c r="AG450" s="107" t="s">
        <v>333</v>
      </c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</row>
    <row r="451" spans="1:60" ht="22.5" outlineLevel="2">
      <c r="A451" s="110"/>
      <c r="B451" s="111"/>
      <c r="C451" s="198" t="s">
        <v>454</v>
      </c>
      <c r="D451" s="199"/>
      <c r="E451" s="199"/>
      <c r="F451" s="199"/>
      <c r="G451" s="199"/>
      <c r="H451" s="114"/>
      <c r="I451" s="114"/>
      <c r="J451" s="114"/>
      <c r="K451" s="114"/>
      <c r="L451" s="114"/>
      <c r="M451" s="114"/>
      <c r="N451" s="113"/>
      <c r="O451" s="113"/>
      <c r="P451" s="113"/>
      <c r="Q451" s="113"/>
      <c r="R451" s="114"/>
      <c r="S451" s="114"/>
      <c r="T451" s="114"/>
      <c r="U451" s="114"/>
      <c r="V451" s="114"/>
      <c r="W451" s="114"/>
      <c r="X451" s="114"/>
      <c r="Y451" s="114"/>
      <c r="Z451" s="107"/>
      <c r="AA451" s="107"/>
      <c r="AB451" s="107"/>
      <c r="AC451" s="107"/>
      <c r="AD451" s="107"/>
      <c r="AE451" s="107"/>
      <c r="AF451" s="107"/>
      <c r="AG451" s="107" t="s">
        <v>296</v>
      </c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37" t="str">
        <f>C451</f>
        <v>Otvor se utěsní minerální vlnou. Prostup i potrubí před a za prostupem je natřeno protipožární stěrkou. Cena obsahuje dodávku minerální vlny a požární stěrky.</v>
      </c>
      <c r="BB451" s="107"/>
      <c r="BC451" s="107"/>
      <c r="BD451" s="107"/>
      <c r="BE451" s="107"/>
      <c r="BF451" s="107"/>
      <c r="BG451" s="107"/>
      <c r="BH451" s="107"/>
    </row>
    <row r="452" spans="1:60" outlineLevel="3">
      <c r="A452" s="110"/>
      <c r="B452" s="111"/>
      <c r="C452" s="200" t="s">
        <v>455</v>
      </c>
      <c r="D452" s="201"/>
      <c r="E452" s="201"/>
      <c r="F452" s="201"/>
      <c r="G452" s="201"/>
      <c r="H452" s="114"/>
      <c r="I452" s="114"/>
      <c r="J452" s="114"/>
      <c r="K452" s="114"/>
      <c r="L452" s="114"/>
      <c r="M452" s="114"/>
      <c r="N452" s="113"/>
      <c r="O452" s="113"/>
      <c r="P452" s="113"/>
      <c r="Q452" s="113"/>
      <c r="R452" s="114"/>
      <c r="S452" s="114"/>
      <c r="T452" s="114"/>
      <c r="U452" s="114"/>
      <c r="V452" s="114"/>
      <c r="W452" s="114"/>
      <c r="X452" s="114"/>
      <c r="Y452" s="114"/>
      <c r="Z452" s="107"/>
      <c r="AA452" s="107"/>
      <c r="AB452" s="107"/>
      <c r="AC452" s="107"/>
      <c r="AD452" s="107"/>
      <c r="AE452" s="107"/>
      <c r="AF452" s="107"/>
      <c r="AG452" s="107" t="s">
        <v>296</v>
      </c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</row>
    <row r="453" spans="1:60" outlineLevel="1">
      <c r="A453" s="123">
        <v>175</v>
      </c>
      <c r="B453" s="124" t="s">
        <v>456</v>
      </c>
      <c r="C453" s="139" t="s">
        <v>457</v>
      </c>
      <c r="D453" s="125" t="s">
        <v>347</v>
      </c>
      <c r="E453" s="126">
        <v>6</v>
      </c>
      <c r="F453" s="127"/>
      <c r="G453" s="128">
        <f>ROUND(E453*F453,2)</f>
        <v>0</v>
      </c>
      <c r="H453" s="127"/>
      <c r="I453" s="128">
        <f>ROUND(E453*H453,2)</f>
        <v>0</v>
      </c>
      <c r="J453" s="127"/>
      <c r="K453" s="128">
        <f>ROUND(E453*J453,2)</f>
        <v>0</v>
      </c>
      <c r="L453" s="128">
        <v>21</v>
      </c>
      <c r="M453" s="128">
        <f>G453*(1+L453/100)</f>
        <v>0</v>
      </c>
      <c r="N453" s="126">
        <v>2.4599999999999999E-3</v>
      </c>
      <c r="O453" s="126">
        <f>ROUND(E453*N453,2)</f>
        <v>0.01</v>
      </c>
      <c r="P453" s="126">
        <v>0</v>
      </c>
      <c r="Q453" s="126">
        <f>ROUND(E453*P453,2)</f>
        <v>0</v>
      </c>
      <c r="R453" s="128" t="s">
        <v>447</v>
      </c>
      <c r="S453" s="128" t="s">
        <v>310</v>
      </c>
      <c r="T453" s="129" t="s">
        <v>331</v>
      </c>
      <c r="U453" s="114">
        <v>1.49</v>
      </c>
      <c r="V453" s="114">
        <f>ROUND(E453*U453,2)</f>
        <v>8.94</v>
      </c>
      <c r="W453" s="114"/>
      <c r="X453" s="114" t="s">
        <v>332</v>
      </c>
      <c r="Y453" s="114" t="s">
        <v>293</v>
      </c>
      <c r="Z453" s="107"/>
      <c r="AA453" s="107"/>
      <c r="AB453" s="107"/>
      <c r="AC453" s="107"/>
      <c r="AD453" s="107"/>
      <c r="AE453" s="107"/>
      <c r="AF453" s="107"/>
      <c r="AG453" s="107" t="s">
        <v>333</v>
      </c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</row>
    <row r="454" spans="1:60" ht="22.5" outlineLevel="2">
      <c r="A454" s="110"/>
      <c r="B454" s="111"/>
      <c r="C454" s="198" t="s">
        <v>458</v>
      </c>
      <c r="D454" s="199"/>
      <c r="E454" s="199"/>
      <c r="F454" s="199"/>
      <c r="G454" s="199"/>
      <c r="H454" s="114"/>
      <c r="I454" s="114"/>
      <c r="J454" s="114"/>
      <c r="K454" s="114"/>
      <c r="L454" s="114"/>
      <c r="M454" s="114"/>
      <c r="N454" s="113"/>
      <c r="O454" s="113"/>
      <c r="P454" s="113"/>
      <c r="Q454" s="113"/>
      <c r="R454" s="114"/>
      <c r="S454" s="114"/>
      <c r="T454" s="114"/>
      <c r="U454" s="114"/>
      <c r="V454" s="114"/>
      <c r="W454" s="114"/>
      <c r="X454" s="114"/>
      <c r="Y454" s="114"/>
      <c r="Z454" s="107"/>
      <c r="AA454" s="107"/>
      <c r="AB454" s="107"/>
      <c r="AC454" s="107"/>
      <c r="AD454" s="107"/>
      <c r="AE454" s="107"/>
      <c r="AF454" s="107"/>
      <c r="AG454" s="107" t="s">
        <v>296</v>
      </c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37" t="str">
        <f>C454</f>
        <v>Otvor se utěsní minerální vlnou. Prostup i potrubí před a za prostupem je natřeno protipožární stěrkou. Cena obsahuje dodávku požární minerální vlny a požární stěrky.</v>
      </c>
      <c r="BB454" s="107"/>
      <c r="BC454" s="107"/>
      <c r="BD454" s="107"/>
      <c r="BE454" s="107"/>
      <c r="BF454" s="107"/>
      <c r="BG454" s="107"/>
      <c r="BH454" s="107"/>
    </row>
    <row r="455" spans="1:60" outlineLevel="3">
      <c r="A455" s="110"/>
      <c r="B455" s="111"/>
      <c r="C455" s="200" t="s">
        <v>455</v>
      </c>
      <c r="D455" s="201"/>
      <c r="E455" s="201"/>
      <c r="F455" s="201"/>
      <c r="G455" s="201"/>
      <c r="H455" s="114"/>
      <c r="I455" s="114"/>
      <c r="J455" s="114"/>
      <c r="K455" s="114"/>
      <c r="L455" s="114"/>
      <c r="M455" s="114"/>
      <c r="N455" s="113"/>
      <c r="O455" s="113"/>
      <c r="P455" s="113"/>
      <c r="Q455" s="113"/>
      <c r="R455" s="114"/>
      <c r="S455" s="114"/>
      <c r="T455" s="114"/>
      <c r="U455" s="114"/>
      <c r="V455" s="114"/>
      <c r="W455" s="114"/>
      <c r="X455" s="114"/>
      <c r="Y455" s="114"/>
      <c r="Z455" s="107"/>
      <c r="AA455" s="107"/>
      <c r="AB455" s="107"/>
      <c r="AC455" s="107"/>
      <c r="AD455" s="107"/>
      <c r="AE455" s="107"/>
      <c r="AF455" s="107"/>
      <c r="AG455" s="107" t="s">
        <v>296</v>
      </c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</row>
    <row r="456" spans="1:60">
      <c r="A456" s="117" t="s">
        <v>285</v>
      </c>
      <c r="B456" s="118" t="s">
        <v>127</v>
      </c>
      <c r="C456" s="138" t="s">
        <v>128</v>
      </c>
      <c r="D456" s="119"/>
      <c r="E456" s="120"/>
      <c r="F456" s="121"/>
      <c r="G456" s="121">
        <f>SUMIF(AG457:AG476,"&lt;&gt;NOR",G457:G476)</f>
        <v>0</v>
      </c>
      <c r="H456" s="121"/>
      <c r="I456" s="121">
        <f>SUM(I457:I476)</f>
        <v>0</v>
      </c>
      <c r="J456" s="121"/>
      <c r="K456" s="121">
        <f>SUM(K457:K476)</f>
        <v>0</v>
      </c>
      <c r="L456" s="121"/>
      <c r="M456" s="121">
        <f>SUM(M457:M476)</f>
        <v>0</v>
      </c>
      <c r="N456" s="120"/>
      <c r="O456" s="120">
        <f>SUM(O457:O476)</f>
        <v>0</v>
      </c>
      <c r="P456" s="120"/>
      <c r="Q456" s="120">
        <f>SUM(Q457:Q476)</f>
        <v>0</v>
      </c>
      <c r="R456" s="121"/>
      <c r="S456" s="121"/>
      <c r="T456" s="122"/>
      <c r="U456" s="116"/>
      <c r="V456" s="116">
        <f>SUM(V457:V476)</f>
        <v>3.8000000000000003</v>
      </c>
      <c r="W456" s="116"/>
      <c r="X456" s="116"/>
      <c r="Y456" s="116"/>
      <c r="AG456" t="s">
        <v>286</v>
      </c>
    </row>
    <row r="457" spans="1:60" ht="22.5" outlineLevel="1">
      <c r="A457" s="123">
        <v>176</v>
      </c>
      <c r="B457" s="124" t="s">
        <v>370</v>
      </c>
      <c r="C457" s="139" t="s">
        <v>371</v>
      </c>
      <c r="D457" s="125" t="s">
        <v>330</v>
      </c>
      <c r="E457" s="126">
        <v>2</v>
      </c>
      <c r="F457" s="127"/>
      <c r="G457" s="128">
        <f>ROUND(E457*F457,2)</f>
        <v>0</v>
      </c>
      <c r="H457" s="127"/>
      <c r="I457" s="128">
        <f>ROUND(E457*H457,2)</f>
        <v>0</v>
      </c>
      <c r="J457" s="127"/>
      <c r="K457" s="128">
        <f>ROUND(E457*J457,2)</f>
        <v>0</v>
      </c>
      <c r="L457" s="128">
        <v>21</v>
      </c>
      <c r="M457" s="128">
        <f>G457*(1+L457/100)</f>
        <v>0</v>
      </c>
      <c r="N457" s="126">
        <v>1.0000000000000001E-5</v>
      </c>
      <c r="O457" s="126">
        <f>ROUND(E457*N457,2)</f>
        <v>0</v>
      </c>
      <c r="P457" s="126">
        <v>0</v>
      </c>
      <c r="Q457" s="126">
        <f>ROUND(E457*P457,2)</f>
        <v>0</v>
      </c>
      <c r="R457" s="128" t="s">
        <v>350</v>
      </c>
      <c r="S457" s="128" t="s">
        <v>310</v>
      </c>
      <c r="T457" s="129" t="s">
        <v>331</v>
      </c>
      <c r="U457" s="114">
        <v>0.14000000000000001</v>
      </c>
      <c r="V457" s="114">
        <f>ROUND(E457*U457,2)</f>
        <v>0.28000000000000003</v>
      </c>
      <c r="W457" s="114"/>
      <c r="X457" s="114" t="s">
        <v>332</v>
      </c>
      <c r="Y457" s="114" t="s">
        <v>293</v>
      </c>
      <c r="Z457" s="107"/>
      <c r="AA457" s="107"/>
      <c r="AB457" s="107"/>
      <c r="AC457" s="107"/>
      <c r="AD457" s="107"/>
      <c r="AE457" s="107"/>
      <c r="AF457" s="107"/>
      <c r="AG457" s="107" t="s">
        <v>333</v>
      </c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</row>
    <row r="458" spans="1:60" outlineLevel="2">
      <c r="A458" s="110"/>
      <c r="B458" s="111"/>
      <c r="C458" s="198" t="s">
        <v>372</v>
      </c>
      <c r="D458" s="199"/>
      <c r="E458" s="199"/>
      <c r="F458" s="199"/>
      <c r="G458" s="199"/>
      <c r="H458" s="114"/>
      <c r="I458" s="114"/>
      <c r="J458" s="114"/>
      <c r="K458" s="114"/>
      <c r="L458" s="114"/>
      <c r="M458" s="114"/>
      <c r="N458" s="113"/>
      <c r="O458" s="113"/>
      <c r="P458" s="113"/>
      <c r="Q458" s="113"/>
      <c r="R458" s="114"/>
      <c r="S458" s="114"/>
      <c r="T458" s="114"/>
      <c r="U458" s="114"/>
      <c r="V458" s="114"/>
      <c r="W458" s="114"/>
      <c r="X458" s="114"/>
      <c r="Y458" s="114"/>
      <c r="Z458" s="107"/>
      <c r="AA458" s="107"/>
      <c r="AB458" s="107"/>
      <c r="AC458" s="107"/>
      <c r="AD458" s="107"/>
      <c r="AE458" s="107"/>
      <c r="AF458" s="107"/>
      <c r="AG458" s="107" t="s">
        <v>296</v>
      </c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</row>
    <row r="459" spans="1:60" outlineLevel="3">
      <c r="A459" s="110"/>
      <c r="B459" s="111"/>
      <c r="C459" s="200" t="s">
        <v>373</v>
      </c>
      <c r="D459" s="201"/>
      <c r="E459" s="201"/>
      <c r="F459" s="201"/>
      <c r="G459" s="201"/>
      <c r="H459" s="114"/>
      <c r="I459" s="114"/>
      <c r="J459" s="114"/>
      <c r="K459" s="114"/>
      <c r="L459" s="114"/>
      <c r="M459" s="114"/>
      <c r="N459" s="113"/>
      <c r="O459" s="113"/>
      <c r="P459" s="113"/>
      <c r="Q459" s="113"/>
      <c r="R459" s="114"/>
      <c r="S459" s="114"/>
      <c r="T459" s="114"/>
      <c r="U459" s="114"/>
      <c r="V459" s="114"/>
      <c r="W459" s="114"/>
      <c r="X459" s="114"/>
      <c r="Y459" s="114"/>
      <c r="Z459" s="107"/>
      <c r="AA459" s="107"/>
      <c r="AB459" s="107"/>
      <c r="AC459" s="107"/>
      <c r="AD459" s="107"/>
      <c r="AE459" s="107"/>
      <c r="AF459" s="107"/>
      <c r="AG459" s="107" t="s">
        <v>296</v>
      </c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</row>
    <row r="460" spans="1:60" ht="22.5" outlineLevel="1">
      <c r="A460" s="123">
        <v>177</v>
      </c>
      <c r="B460" s="124" t="s">
        <v>374</v>
      </c>
      <c r="C460" s="139" t="s">
        <v>375</v>
      </c>
      <c r="D460" s="125" t="s">
        <v>330</v>
      </c>
      <c r="E460" s="126">
        <v>1</v>
      </c>
      <c r="F460" s="127"/>
      <c r="G460" s="128">
        <f>ROUND(E460*F460,2)</f>
        <v>0</v>
      </c>
      <c r="H460" s="127"/>
      <c r="I460" s="128">
        <f>ROUND(E460*H460,2)</f>
        <v>0</v>
      </c>
      <c r="J460" s="127"/>
      <c r="K460" s="128">
        <f>ROUND(E460*J460,2)</f>
        <v>0</v>
      </c>
      <c r="L460" s="128">
        <v>21</v>
      </c>
      <c r="M460" s="128">
        <f>G460*(1+L460/100)</f>
        <v>0</v>
      </c>
      <c r="N460" s="126">
        <v>1.0000000000000001E-5</v>
      </c>
      <c r="O460" s="126">
        <f>ROUND(E460*N460,2)</f>
        <v>0</v>
      </c>
      <c r="P460" s="126">
        <v>0</v>
      </c>
      <c r="Q460" s="126">
        <f>ROUND(E460*P460,2)</f>
        <v>0</v>
      </c>
      <c r="R460" s="128" t="s">
        <v>350</v>
      </c>
      <c r="S460" s="128" t="s">
        <v>310</v>
      </c>
      <c r="T460" s="129" t="s">
        <v>331</v>
      </c>
      <c r="U460" s="114">
        <v>0.13</v>
      </c>
      <c r="V460" s="114">
        <f>ROUND(E460*U460,2)</f>
        <v>0.13</v>
      </c>
      <c r="W460" s="114"/>
      <c r="X460" s="114" t="s">
        <v>332</v>
      </c>
      <c r="Y460" s="114" t="s">
        <v>293</v>
      </c>
      <c r="Z460" s="107"/>
      <c r="AA460" s="107"/>
      <c r="AB460" s="107"/>
      <c r="AC460" s="107"/>
      <c r="AD460" s="107"/>
      <c r="AE460" s="107"/>
      <c r="AF460" s="107"/>
      <c r="AG460" s="107" t="s">
        <v>333</v>
      </c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</row>
    <row r="461" spans="1:60" outlineLevel="2">
      <c r="A461" s="110"/>
      <c r="B461" s="111"/>
      <c r="C461" s="198" t="s">
        <v>372</v>
      </c>
      <c r="D461" s="199"/>
      <c r="E461" s="199"/>
      <c r="F461" s="199"/>
      <c r="G461" s="199"/>
      <c r="H461" s="114"/>
      <c r="I461" s="114"/>
      <c r="J461" s="114"/>
      <c r="K461" s="114"/>
      <c r="L461" s="114"/>
      <c r="M461" s="114"/>
      <c r="N461" s="113"/>
      <c r="O461" s="113"/>
      <c r="P461" s="113"/>
      <c r="Q461" s="113"/>
      <c r="R461" s="114"/>
      <c r="S461" s="114"/>
      <c r="T461" s="114"/>
      <c r="U461" s="114"/>
      <c r="V461" s="114"/>
      <c r="W461" s="114"/>
      <c r="X461" s="114"/>
      <c r="Y461" s="114"/>
      <c r="Z461" s="107"/>
      <c r="AA461" s="107"/>
      <c r="AB461" s="107"/>
      <c r="AC461" s="107"/>
      <c r="AD461" s="107"/>
      <c r="AE461" s="107"/>
      <c r="AF461" s="107"/>
      <c r="AG461" s="107" t="s">
        <v>296</v>
      </c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</row>
    <row r="462" spans="1:60" outlineLevel="3">
      <c r="A462" s="110"/>
      <c r="B462" s="111"/>
      <c r="C462" s="200" t="s">
        <v>373</v>
      </c>
      <c r="D462" s="201"/>
      <c r="E462" s="201"/>
      <c r="F462" s="201"/>
      <c r="G462" s="201"/>
      <c r="H462" s="114"/>
      <c r="I462" s="114"/>
      <c r="J462" s="114"/>
      <c r="K462" s="114"/>
      <c r="L462" s="114"/>
      <c r="M462" s="114"/>
      <c r="N462" s="113"/>
      <c r="O462" s="113"/>
      <c r="P462" s="113"/>
      <c r="Q462" s="113"/>
      <c r="R462" s="114"/>
      <c r="S462" s="114"/>
      <c r="T462" s="114"/>
      <c r="U462" s="114"/>
      <c r="V462" s="114"/>
      <c r="W462" s="114"/>
      <c r="X462" s="114"/>
      <c r="Y462" s="114"/>
      <c r="Z462" s="107"/>
      <c r="AA462" s="107"/>
      <c r="AB462" s="107"/>
      <c r="AC462" s="107"/>
      <c r="AD462" s="107"/>
      <c r="AE462" s="107"/>
      <c r="AF462" s="107"/>
      <c r="AG462" s="107" t="s">
        <v>296</v>
      </c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</row>
    <row r="463" spans="1:60" ht="22.5" outlineLevel="1">
      <c r="A463" s="123">
        <v>178</v>
      </c>
      <c r="B463" s="124" t="s">
        <v>385</v>
      </c>
      <c r="C463" s="139" t="s">
        <v>386</v>
      </c>
      <c r="D463" s="125" t="s">
        <v>330</v>
      </c>
      <c r="E463" s="126">
        <v>1</v>
      </c>
      <c r="F463" s="127"/>
      <c r="G463" s="128">
        <f>ROUND(E463*F463,2)</f>
        <v>0</v>
      </c>
      <c r="H463" s="127"/>
      <c r="I463" s="128">
        <f>ROUND(E463*H463,2)</f>
        <v>0</v>
      </c>
      <c r="J463" s="127"/>
      <c r="K463" s="128">
        <f>ROUND(E463*J463,2)</f>
        <v>0</v>
      </c>
      <c r="L463" s="128">
        <v>21</v>
      </c>
      <c r="M463" s="128">
        <f>G463*(1+L463/100)</f>
        <v>0</v>
      </c>
      <c r="N463" s="126">
        <v>3.0000000000000001E-5</v>
      </c>
      <c r="O463" s="126">
        <f>ROUND(E463*N463,2)</f>
        <v>0</v>
      </c>
      <c r="P463" s="126">
        <v>0</v>
      </c>
      <c r="Q463" s="126">
        <f>ROUND(E463*P463,2)</f>
        <v>0</v>
      </c>
      <c r="R463" s="128" t="s">
        <v>350</v>
      </c>
      <c r="S463" s="128" t="s">
        <v>310</v>
      </c>
      <c r="T463" s="129" t="s">
        <v>331</v>
      </c>
      <c r="U463" s="114">
        <v>0.14000000000000001</v>
      </c>
      <c r="V463" s="114">
        <f>ROUND(E463*U463,2)</f>
        <v>0.14000000000000001</v>
      </c>
      <c r="W463" s="114"/>
      <c r="X463" s="114" t="s">
        <v>332</v>
      </c>
      <c r="Y463" s="114" t="s">
        <v>293</v>
      </c>
      <c r="Z463" s="107"/>
      <c r="AA463" s="107"/>
      <c r="AB463" s="107"/>
      <c r="AC463" s="107"/>
      <c r="AD463" s="107"/>
      <c r="AE463" s="107"/>
      <c r="AF463" s="107"/>
      <c r="AG463" s="107" t="s">
        <v>333</v>
      </c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</row>
    <row r="464" spans="1:60" outlineLevel="2">
      <c r="A464" s="110"/>
      <c r="B464" s="111"/>
      <c r="C464" s="198" t="s">
        <v>372</v>
      </c>
      <c r="D464" s="199"/>
      <c r="E464" s="199"/>
      <c r="F464" s="199"/>
      <c r="G464" s="199"/>
      <c r="H464" s="114"/>
      <c r="I464" s="114"/>
      <c r="J464" s="114"/>
      <c r="K464" s="114"/>
      <c r="L464" s="114"/>
      <c r="M464" s="114"/>
      <c r="N464" s="113"/>
      <c r="O464" s="113"/>
      <c r="P464" s="113"/>
      <c r="Q464" s="113"/>
      <c r="R464" s="114"/>
      <c r="S464" s="114"/>
      <c r="T464" s="114"/>
      <c r="U464" s="114"/>
      <c r="V464" s="114"/>
      <c r="W464" s="114"/>
      <c r="X464" s="114"/>
      <c r="Y464" s="114"/>
      <c r="Z464" s="107"/>
      <c r="AA464" s="107"/>
      <c r="AB464" s="107"/>
      <c r="AC464" s="107"/>
      <c r="AD464" s="107"/>
      <c r="AE464" s="107"/>
      <c r="AF464" s="107"/>
      <c r="AG464" s="107" t="s">
        <v>296</v>
      </c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</row>
    <row r="465" spans="1:60" outlineLevel="3">
      <c r="A465" s="110"/>
      <c r="B465" s="111"/>
      <c r="C465" s="200" t="s">
        <v>387</v>
      </c>
      <c r="D465" s="201"/>
      <c r="E465" s="201"/>
      <c r="F465" s="201"/>
      <c r="G465" s="201"/>
      <c r="H465" s="114"/>
      <c r="I465" s="114"/>
      <c r="J465" s="114"/>
      <c r="K465" s="114"/>
      <c r="L465" s="114"/>
      <c r="M465" s="114"/>
      <c r="N465" s="113"/>
      <c r="O465" s="113"/>
      <c r="P465" s="113"/>
      <c r="Q465" s="113"/>
      <c r="R465" s="114"/>
      <c r="S465" s="114"/>
      <c r="T465" s="114"/>
      <c r="U465" s="114"/>
      <c r="V465" s="114"/>
      <c r="W465" s="114"/>
      <c r="X465" s="114"/>
      <c r="Y465" s="114"/>
      <c r="Z465" s="107"/>
      <c r="AA465" s="107"/>
      <c r="AB465" s="107"/>
      <c r="AC465" s="107"/>
      <c r="AD465" s="107"/>
      <c r="AE465" s="107"/>
      <c r="AF465" s="107"/>
      <c r="AG465" s="107" t="s">
        <v>296</v>
      </c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</row>
    <row r="466" spans="1:60" ht="22.5" outlineLevel="1">
      <c r="A466" s="123">
        <v>179</v>
      </c>
      <c r="B466" s="124" t="s">
        <v>388</v>
      </c>
      <c r="C466" s="139" t="s">
        <v>389</v>
      </c>
      <c r="D466" s="125" t="s">
        <v>330</v>
      </c>
      <c r="E466" s="126">
        <v>2</v>
      </c>
      <c r="F466" s="127"/>
      <c r="G466" s="128">
        <f>ROUND(E466*F466,2)</f>
        <v>0</v>
      </c>
      <c r="H466" s="127"/>
      <c r="I466" s="128">
        <f>ROUND(E466*H466,2)</f>
        <v>0</v>
      </c>
      <c r="J466" s="127"/>
      <c r="K466" s="128">
        <f>ROUND(E466*J466,2)</f>
        <v>0</v>
      </c>
      <c r="L466" s="128">
        <v>21</v>
      </c>
      <c r="M466" s="128">
        <f>G466*(1+L466/100)</f>
        <v>0</v>
      </c>
      <c r="N466" s="126">
        <v>3.0000000000000001E-5</v>
      </c>
      <c r="O466" s="126">
        <f>ROUND(E466*N466,2)</f>
        <v>0</v>
      </c>
      <c r="P466" s="126">
        <v>0</v>
      </c>
      <c r="Q466" s="126">
        <f>ROUND(E466*P466,2)</f>
        <v>0</v>
      </c>
      <c r="R466" s="128" t="s">
        <v>350</v>
      </c>
      <c r="S466" s="128" t="s">
        <v>310</v>
      </c>
      <c r="T466" s="129" t="s">
        <v>331</v>
      </c>
      <c r="U466" s="114">
        <v>0.13</v>
      </c>
      <c r="V466" s="114">
        <f>ROUND(E466*U466,2)</f>
        <v>0.26</v>
      </c>
      <c r="W466" s="114"/>
      <c r="X466" s="114" t="s">
        <v>332</v>
      </c>
      <c r="Y466" s="114" t="s">
        <v>293</v>
      </c>
      <c r="Z466" s="107"/>
      <c r="AA466" s="107"/>
      <c r="AB466" s="107"/>
      <c r="AC466" s="107"/>
      <c r="AD466" s="107"/>
      <c r="AE466" s="107"/>
      <c r="AF466" s="107"/>
      <c r="AG466" s="107" t="s">
        <v>333</v>
      </c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</row>
    <row r="467" spans="1:60" outlineLevel="2">
      <c r="A467" s="110"/>
      <c r="B467" s="111"/>
      <c r="C467" s="198" t="s">
        <v>372</v>
      </c>
      <c r="D467" s="199"/>
      <c r="E467" s="199"/>
      <c r="F467" s="199"/>
      <c r="G467" s="199"/>
      <c r="H467" s="114"/>
      <c r="I467" s="114"/>
      <c r="J467" s="114"/>
      <c r="K467" s="114"/>
      <c r="L467" s="114"/>
      <c r="M467" s="114"/>
      <c r="N467" s="113"/>
      <c r="O467" s="113"/>
      <c r="P467" s="113"/>
      <c r="Q467" s="113"/>
      <c r="R467" s="114"/>
      <c r="S467" s="114"/>
      <c r="T467" s="114"/>
      <c r="U467" s="114"/>
      <c r="V467" s="114"/>
      <c r="W467" s="114"/>
      <c r="X467" s="114"/>
      <c r="Y467" s="114"/>
      <c r="Z467" s="107"/>
      <c r="AA467" s="107"/>
      <c r="AB467" s="107"/>
      <c r="AC467" s="107"/>
      <c r="AD467" s="107"/>
      <c r="AE467" s="107"/>
      <c r="AF467" s="107"/>
      <c r="AG467" s="107" t="s">
        <v>296</v>
      </c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</row>
    <row r="468" spans="1:60" outlineLevel="3">
      <c r="A468" s="110"/>
      <c r="B468" s="111"/>
      <c r="C468" s="200" t="s">
        <v>387</v>
      </c>
      <c r="D468" s="201"/>
      <c r="E468" s="201"/>
      <c r="F468" s="201"/>
      <c r="G468" s="201"/>
      <c r="H468" s="114"/>
      <c r="I468" s="114"/>
      <c r="J468" s="114"/>
      <c r="K468" s="114"/>
      <c r="L468" s="114"/>
      <c r="M468" s="114"/>
      <c r="N468" s="113"/>
      <c r="O468" s="113"/>
      <c r="P468" s="113"/>
      <c r="Q468" s="113"/>
      <c r="R468" s="114"/>
      <c r="S468" s="114"/>
      <c r="T468" s="114"/>
      <c r="U468" s="114"/>
      <c r="V468" s="114"/>
      <c r="W468" s="114"/>
      <c r="X468" s="114"/>
      <c r="Y468" s="114"/>
      <c r="Z468" s="107"/>
      <c r="AA468" s="107"/>
      <c r="AB468" s="107"/>
      <c r="AC468" s="107"/>
      <c r="AD468" s="107"/>
      <c r="AE468" s="107"/>
      <c r="AF468" s="107"/>
      <c r="AG468" s="107" t="s">
        <v>296</v>
      </c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</row>
    <row r="469" spans="1:60" ht="22.5" outlineLevel="1">
      <c r="A469" s="123">
        <v>180</v>
      </c>
      <c r="B469" s="124" t="s">
        <v>397</v>
      </c>
      <c r="C469" s="139" t="s">
        <v>398</v>
      </c>
      <c r="D469" s="125" t="s">
        <v>330</v>
      </c>
      <c r="E469" s="126">
        <v>4</v>
      </c>
      <c r="F469" s="127"/>
      <c r="G469" s="128">
        <f>ROUND(E469*F469,2)</f>
        <v>0</v>
      </c>
      <c r="H469" s="127"/>
      <c r="I469" s="128">
        <f>ROUND(E469*H469,2)</f>
        <v>0</v>
      </c>
      <c r="J469" s="127"/>
      <c r="K469" s="128">
        <f>ROUND(E469*J469,2)</f>
        <v>0</v>
      </c>
      <c r="L469" s="128">
        <v>21</v>
      </c>
      <c r="M469" s="128">
        <f>G469*(1+L469/100)</f>
        <v>0</v>
      </c>
      <c r="N469" s="126">
        <v>2.0000000000000002E-5</v>
      </c>
      <c r="O469" s="126">
        <f>ROUND(E469*N469,2)</f>
        <v>0</v>
      </c>
      <c r="P469" s="126">
        <v>0</v>
      </c>
      <c r="Q469" s="126">
        <f>ROUND(E469*P469,2)</f>
        <v>0</v>
      </c>
      <c r="R469" s="128" t="s">
        <v>350</v>
      </c>
      <c r="S469" s="128" t="s">
        <v>310</v>
      </c>
      <c r="T469" s="129" t="s">
        <v>331</v>
      </c>
      <c r="U469" s="114">
        <v>0.13</v>
      </c>
      <c r="V469" s="114">
        <f>ROUND(E469*U469,2)</f>
        <v>0.52</v>
      </c>
      <c r="W469" s="114"/>
      <c r="X469" s="114" t="s">
        <v>332</v>
      </c>
      <c r="Y469" s="114" t="s">
        <v>293</v>
      </c>
      <c r="Z469" s="107"/>
      <c r="AA469" s="107"/>
      <c r="AB469" s="107"/>
      <c r="AC469" s="107"/>
      <c r="AD469" s="107"/>
      <c r="AE469" s="107"/>
      <c r="AF469" s="107"/>
      <c r="AG469" s="107" t="s">
        <v>333</v>
      </c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</row>
    <row r="470" spans="1:60" outlineLevel="2">
      <c r="A470" s="110"/>
      <c r="B470" s="111"/>
      <c r="C470" s="198" t="s">
        <v>372</v>
      </c>
      <c r="D470" s="199"/>
      <c r="E470" s="199"/>
      <c r="F470" s="199"/>
      <c r="G470" s="199"/>
      <c r="H470" s="114"/>
      <c r="I470" s="114"/>
      <c r="J470" s="114"/>
      <c r="K470" s="114"/>
      <c r="L470" s="114"/>
      <c r="M470" s="114"/>
      <c r="N470" s="113"/>
      <c r="O470" s="113"/>
      <c r="P470" s="113"/>
      <c r="Q470" s="113"/>
      <c r="R470" s="114"/>
      <c r="S470" s="114"/>
      <c r="T470" s="114"/>
      <c r="U470" s="114"/>
      <c r="V470" s="114"/>
      <c r="W470" s="114"/>
      <c r="X470" s="114"/>
      <c r="Y470" s="114"/>
      <c r="Z470" s="107"/>
      <c r="AA470" s="107"/>
      <c r="AB470" s="107"/>
      <c r="AC470" s="107"/>
      <c r="AD470" s="107"/>
      <c r="AE470" s="107"/>
      <c r="AF470" s="107"/>
      <c r="AG470" s="107" t="s">
        <v>296</v>
      </c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</row>
    <row r="471" spans="1:60" outlineLevel="3">
      <c r="A471" s="110"/>
      <c r="B471" s="111"/>
      <c r="C471" s="200" t="s">
        <v>396</v>
      </c>
      <c r="D471" s="201"/>
      <c r="E471" s="201"/>
      <c r="F471" s="201"/>
      <c r="G471" s="201"/>
      <c r="H471" s="114"/>
      <c r="I471" s="114"/>
      <c r="J471" s="114"/>
      <c r="K471" s="114"/>
      <c r="L471" s="114"/>
      <c r="M471" s="114"/>
      <c r="N471" s="113"/>
      <c r="O471" s="113"/>
      <c r="P471" s="113"/>
      <c r="Q471" s="113"/>
      <c r="R471" s="114"/>
      <c r="S471" s="114"/>
      <c r="T471" s="114"/>
      <c r="U471" s="114"/>
      <c r="V471" s="114"/>
      <c r="W471" s="114"/>
      <c r="X471" s="114"/>
      <c r="Y471" s="114"/>
      <c r="Z471" s="107"/>
      <c r="AA471" s="107"/>
      <c r="AB471" s="107"/>
      <c r="AC471" s="107"/>
      <c r="AD471" s="107"/>
      <c r="AE471" s="107"/>
      <c r="AF471" s="107"/>
      <c r="AG471" s="107" t="s">
        <v>296</v>
      </c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</row>
    <row r="472" spans="1:60" ht="22.5" outlineLevel="1">
      <c r="A472" s="123">
        <v>181</v>
      </c>
      <c r="B472" s="124" t="s">
        <v>399</v>
      </c>
      <c r="C472" s="139" t="s">
        <v>400</v>
      </c>
      <c r="D472" s="125" t="s">
        <v>330</v>
      </c>
      <c r="E472" s="126">
        <v>19</v>
      </c>
      <c r="F472" s="127"/>
      <c r="G472" s="128">
        <f>ROUND(E472*F472,2)</f>
        <v>0</v>
      </c>
      <c r="H472" s="127"/>
      <c r="I472" s="128">
        <f>ROUND(E472*H472,2)</f>
        <v>0</v>
      </c>
      <c r="J472" s="127"/>
      <c r="K472" s="128">
        <f>ROUND(E472*J472,2)</f>
        <v>0</v>
      </c>
      <c r="L472" s="128">
        <v>21</v>
      </c>
      <c r="M472" s="128">
        <f>G472*(1+L472/100)</f>
        <v>0</v>
      </c>
      <c r="N472" s="126">
        <v>3.0000000000000001E-5</v>
      </c>
      <c r="O472" s="126">
        <f>ROUND(E472*N472,2)</f>
        <v>0</v>
      </c>
      <c r="P472" s="126">
        <v>0</v>
      </c>
      <c r="Q472" s="126">
        <f>ROUND(E472*P472,2)</f>
        <v>0</v>
      </c>
      <c r="R472" s="128" t="s">
        <v>350</v>
      </c>
      <c r="S472" s="128" t="s">
        <v>310</v>
      </c>
      <c r="T472" s="129" t="s">
        <v>331</v>
      </c>
      <c r="U472" s="114">
        <v>0.13</v>
      </c>
      <c r="V472" s="114">
        <f>ROUND(E472*U472,2)</f>
        <v>2.4700000000000002</v>
      </c>
      <c r="W472" s="114"/>
      <c r="X472" s="114" t="s">
        <v>332</v>
      </c>
      <c r="Y472" s="114" t="s">
        <v>293</v>
      </c>
      <c r="Z472" s="107"/>
      <c r="AA472" s="107"/>
      <c r="AB472" s="107"/>
      <c r="AC472" s="107"/>
      <c r="AD472" s="107"/>
      <c r="AE472" s="107"/>
      <c r="AF472" s="107"/>
      <c r="AG472" s="107" t="s">
        <v>333</v>
      </c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</row>
    <row r="473" spans="1:60" outlineLevel="2">
      <c r="A473" s="110"/>
      <c r="B473" s="111"/>
      <c r="C473" s="198" t="s">
        <v>372</v>
      </c>
      <c r="D473" s="199"/>
      <c r="E473" s="199"/>
      <c r="F473" s="199"/>
      <c r="G473" s="199"/>
      <c r="H473" s="114"/>
      <c r="I473" s="114"/>
      <c r="J473" s="114"/>
      <c r="K473" s="114"/>
      <c r="L473" s="114"/>
      <c r="M473" s="114"/>
      <c r="N473" s="113"/>
      <c r="O473" s="113"/>
      <c r="P473" s="113"/>
      <c r="Q473" s="113"/>
      <c r="R473" s="114"/>
      <c r="S473" s="114"/>
      <c r="T473" s="114"/>
      <c r="U473" s="114"/>
      <c r="V473" s="114"/>
      <c r="W473" s="114"/>
      <c r="X473" s="114"/>
      <c r="Y473" s="114"/>
      <c r="Z473" s="107"/>
      <c r="AA473" s="107"/>
      <c r="AB473" s="107"/>
      <c r="AC473" s="107"/>
      <c r="AD473" s="107"/>
      <c r="AE473" s="107"/>
      <c r="AF473" s="107"/>
      <c r="AG473" s="107" t="s">
        <v>296</v>
      </c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</row>
    <row r="474" spans="1:60" outlineLevel="3">
      <c r="A474" s="110"/>
      <c r="B474" s="111"/>
      <c r="C474" s="200" t="s">
        <v>396</v>
      </c>
      <c r="D474" s="201"/>
      <c r="E474" s="201"/>
      <c r="F474" s="201"/>
      <c r="G474" s="201"/>
      <c r="H474" s="114"/>
      <c r="I474" s="114"/>
      <c r="J474" s="114"/>
      <c r="K474" s="114"/>
      <c r="L474" s="114"/>
      <c r="M474" s="114"/>
      <c r="N474" s="113"/>
      <c r="O474" s="113"/>
      <c r="P474" s="113"/>
      <c r="Q474" s="113"/>
      <c r="R474" s="114"/>
      <c r="S474" s="114"/>
      <c r="T474" s="114"/>
      <c r="U474" s="114"/>
      <c r="V474" s="114"/>
      <c r="W474" s="114"/>
      <c r="X474" s="114"/>
      <c r="Y474" s="114"/>
      <c r="Z474" s="107"/>
      <c r="AA474" s="107"/>
      <c r="AB474" s="107"/>
      <c r="AC474" s="107"/>
      <c r="AD474" s="107"/>
      <c r="AE474" s="107"/>
      <c r="AF474" s="107"/>
      <c r="AG474" s="107" t="s">
        <v>296</v>
      </c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</row>
    <row r="475" spans="1:60" outlineLevel="1">
      <c r="A475" s="123">
        <v>182</v>
      </c>
      <c r="B475" s="124" t="s">
        <v>492</v>
      </c>
      <c r="C475" s="139" t="s">
        <v>493</v>
      </c>
      <c r="D475" s="125" t="s">
        <v>353</v>
      </c>
      <c r="E475" s="126">
        <v>7.6999999999999996E-4</v>
      </c>
      <c r="F475" s="127"/>
      <c r="G475" s="128">
        <f>ROUND(E475*F475,2)</f>
        <v>0</v>
      </c>
      <c r="H475" s="127"/>
      <c r="I475" s="128">
        <f>ROUND(E475*H475,2)</f>
        <v>0</v>
      </c>
      <c r="J475" s="127"/>
      <c r="K475" s="128">
        <f>ROUND(E475*J475,2)</f>
        <v>0</v>
      </c>
      <c r="L475" s="128">
        <v>21</v>
      </c>
      <c r="M475" s="128">
        <f>G475*(1+L475/100)</f>
        <v>0</v>
      </c>
      <c r="N475" s="126">
        <v>0</v>
      </c>
      <c r="O475" s="126">
        <f>ROUND(E475*N475,2)</f>
        <v>0</v>
      </c>
      <c r="P475" s="126">
        <v>0</v>
      </c>
      <c r="Q475" s="126">
        <f>ROUND(E475*P475,2)</f>
        <v>0</v>
      </c>
      <c r="R475" s="128" t="s">
        <v>447</v>
      </c>
      <c r="S475" s="128" t="s">
        <v>310</v>
      </c>
      <c r="T475" s="129" t="s">
        <v>331</v>
      </c>
      <c r="U475" s="114">
        <v>1.97</v>
      </c>
      <c r="V475" s="114">
        <f>ROUND(E475*U475,2)</f>
        <v>0</v>
      </c>
      <c r="W475" s="114"/>
      <c r="X475" s="114" t="s">
        <v>448</v>
      </c>
      <c r="Y475" s="114" t="s">
        <v>293</v>
      </c>
      <c r="Z475" s="107"/>
      <c r="AA475" s="107"/>
      <c r="AB475" s="107"/>
      <c r="AC475" s="107"/>
      <c r="AD475" s="107"/>
      <c r="AE475" s="107"/>
      <c r="AF475" s="107"/>
      <c r="AG475" s="107" t="s">
        <v>449</v>
      </c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</row>
    <row r="476" spans="1:60" outlineLevel="2">
      <c r="A476" s="110"/>
      <c r="B476" s="111"/>
      <c r="C476" s="203" t="s">
        <v>450</v>
      </c>
      <c r="D476" s="204"/>
      <c r="E476" s="204"/>
      <c r="F476" s="204"/>
      <c r="G476" s="204"/>
      <c r="H476" s="114"/>
      <c r="I476" s="114"/>
      <c r="J476" s="114"/>
      <c r="K476" s="114"/>
      <c r="L476" s="114"/>
      <c r="M476" s="114"/>
      <c r="N476" s="113"/>
      <c r="O476" s="113"/>
      <c r="P476" s="113"/>
      <c r="Q476" s="113"/>
      <c r="R476" s="114"/>
      <c r="S476" s="114"/>
      <c r="T476" s="114"/>
      <c r="U476" s="114"/>
      <c r="V476" s="114"/>
      <c r="W476" s="114"/>
      <c r="X476" s="114"/>
      <c r="Y476" s="114"/>
      <c r="Z476" s="107"/>
      <c r="AA476" s="107"/>
      <c r="AB476" s="107"/>
      <c r="AC476" s="107"/>
      <c r="AD476" s="107"/>
      <c r="AE476" s="107"/>
      <c r="AF476" s="107"/>
      <c r="AG476" s="107" t="s">
        <v>451</v>
      </c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</row>
    <row r="477" spans="1:60">
      <c r="A477" s="117" t="s">
        <v>285</v>
      </c>
      <c r="B477" s="118" t="s">
        <v>129</v>
      </c>
      <c r="C477" s="138" t="s">
        <v>130</v>
      </c>
      <c r="D477" s="119"/>
      <c r="E477" s="120"/>
      <c r="F477" s="121"/>
      <c r="G477" s="121">
        <f>SUMIF(AG478:AG592,"&lt;&gt;NOR",G478:G592)</f>
        <v>0</v>
      </c>
      <c r="H477" s="121"/>
      <c r="I477" s="121">
        <f>SUM(I478:I592)</f>
        <v>0</v>
      </c>
      <c r="J477" s="121"/>
      <c r="K477" s="121">
        <f>SUM(K478:K592)</f>
        <v>0</v>
      </c>
      <c r="L477" s="121"/>
      <c r="M477" s="121">
        <f>SUM(M478:M592)</f>
        <v>0</v>
      </c>
      <c r="N477" s="120"/>
      <c r="O477" s="120">
        <f>SUM(O478:O592)</f>
        <v>0.91</v>
      </c>
      <c r="P477" s="120"/>
      <c r="Q477" s="120">
        <f>SUM(Q478:Q592)</f>
        <v>0</v>
      </c>
      <c r="R477" s="121"/>
      <c r="S477" s="121"/>
      <c r="T477" s="122"/>
      <c r="U477" s="116"/>
      <c r="V477" s="116">
        <f>SUM(V478:V592)</f>
        <v>768.62</v>
      </c>
      <c r="W477" s="116"/>
      <c r="X477" s="116"/>
      <c r="Y477" s="116"/>
      <c r="AG477" t="s">
        <v>286</v>
      </c>
    </row>
    <row r="478" spans="1:60" ht="22.5" outlineLevel="1">
      <c r="A478" s="123">
        <v>183</v>
      </c>
      <c r="B478" s="124" t="s">
        <v>494</v>
      </c>
      <c r="C478" s="139" t="s">
        <v>495</v>
      </c>
      <c r="D478" s="125" t="s">
        <v>496</v>
      </c>
      <c r="E478" s="126">
        <v>89</v>
      </c>
      <c r="F478" s="127"/>
      <c r="G478" s="128">
        <f>ROUND(E478*F478,2)</f>
        <v>0</v>
      </c>
      <c r="H478" s="127"/>
      <c r="I478" s="128">
        <f>ROUND(E478*H478,2)</f>
        <v>0</v>
      </c>
      <c r="J478" s="127"/>
      <c r="K478" s="128">
        <f>ROUND(E478*J478,2)</f>
        <v>0</v>
      </c>
      <c r="L478" s="128">
        <v>21</v>
      </c>
      <c r="M478" s="128">
        <f>G478*(1+L478/100)</f>
        <v>0</v>
      </c>
      <c r="N478" s="126">
        <v>0</v>
      </c>
      <c r="O478" s="126">
        <f>ROUND(E478*N478,2)</f>
        <v>0</v>
      </c>
      <c r="P478" s="126">
        <v>0</v>
      </c>
      <c r="Q478" s="126">
        <f>ROUND(E478*P478,2)</f>
        <v>0</v>
      </c>
      <c r="R478" s="128"/>
      <c r="S478" s="128" t="s">
        <v>290</v>
      </c>
      <c r="T478" s="129" t="s">
        <v>291</v>
      </c>
      <c r="U478" s="114">
        <v>0</v>
      </c>
      <c r="V478" s="114">
        <f>ROUND(E478*U478,2)</f>
        <v>0</v>
      </c>
      <c r="W478" s="114"/>
      <c r="X478" s="114" t="s">
        <v>332</v>
      </c>
      <c r="Y478" s="114" t="s">
        <v>293</v>
      </c>
      <c r="Z478" s="107"/>
      <c r="AA478" s="107"/>
      <c r="AB478" s="107"/>
      <c r="AC478" s="107"/>
      <c r="AD478" s="107"/>
      <c r="AE478" s="107"/>
      <c r="AF478" s="107"/>
      <c r="AG478" s="107" t="s">
        <v>333</v>
      </c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</row>
    <row r="479" spans="1:60" outlineLevel="2">
      <c r="A479" s="110"/>
      <c r="B479" s="111"/>
      <c r="C479" s="198" t="s">
        <v>497</v>
      </c>
      <c r="D479" s="199"/>
      <c r="E479" s="199"/>
      <c r="F479" s="199"/>
      <c r="G479" s="199"/>
      <c r="H479" s="114"/>
      <c r="I479" s="114"/>
      <c r="J479" s="114"/>
      <c r="K479" s="114"/>
      <c r="L479" s="114"/>
      <c r="M479" s="114"/>
      <c r="N479" s="113"/>
      <c r="O479" s="113"/>
      <c r="P479" s="113"/>
      <c r="Q479" s="113"/>
      <c r="R479" s="114"/>
      <c r="S479" s="114"/>
      <c r="T479" s="114"/>
      <c r="U479" s="114"/>
      <c r="V479" s="114"/>
      <c r="W479" s="114"/>
      <c r="X479" s="114"/>
      <c r="Y479" s="114"/>
      <c r="Z479" s="107"/>
      <c r="AA479" s="107"/>
      <c r="AB479" s="107"/>
      <c r="AC479" s="107"/>
      <c r="AD479" s="107"/>
      <c r="AE479" s="107"/>
      <c r="AF479" s="107"/>
      <c r="AG479" s="107" t="s">
        <v>296</v>
      </c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</row>
    <row r="480" spans="1:60" outlineLevel="3">
      <c r="A480" s="110"/>
      <c r="B480" s="111"/>
      <c r="C480" s="200" t="s">
        <v>498</v>
      </c>
      <c r="D480" s="201"/>
      <c r="E480" s="201"/>
      <c r="F480" s="201"/>
      <c r="G480" s="201"/>
      <c r="H480" s="114"/>
      <c r="I480" s="114"/>
      <c r="J480" s="114"/>
      <c r="K480" s="114"/>
      <c r="L480" s="114"/>
      <c r="M480" s="114"/>
      <c r="N480" s="113"/>
      <c r="O480" s="113"/>
      <c r="P480" s="113"/>
      <c r="Q480" s="113"/>
      <c r="R480" s="114"/>
      <c r="S480" s="114"/>
      <c r="T480" s="114"/>
      <c r="U480" s="114"/>
      <c r="V480" s="114"/>
      <c r="W480" s="114"/>
      <c r="X480" s="114"/>
      <c r="Y480" s="114"/>
      <c r="Z480" s="107"/>
      <c r="AA480" s="107"/>
      <c r="AB480" s="107"/>
      <c r="AC480" s="107"/>
      <c r="AD480" s="107"/>
      <c r="AE480" s="107"/>
      <c r="AF480" s="107"/>
      <c r="AG480" s="107" t="s">
        <v>296</v>
      </c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</row>
    <row r="481" spans="1:60" ht="22.5" outlineLevel="1">
      <c r="A481" s="123">
        <v>184</v>
      </c>
      <c r="B481" s="124" t="s">
        <v>499</v>
      </c>
      <c r="C481" s="139" t="s">
        <v>500</v>
      </c>
      <c r="D481" s="125" t="s">
        <v>496</v>
      </c>
      <c r="E481" s="126">
        <v>221</v>
      </c>
      <c r="F481" s="127"/>
      <c r="G481" s="128">
        <f>ROUND(E481*F481,2)</f>
        <v>0</v>
      </c>
      <c r="H481" s="127"/>
      <c r="I481" s="128">
        <f>ROUND(E481*H481,2)</f>
        <v>0</v>
      </c>
      <c r="J481" s="127"/>
      <c r="K481" s="128">
        <f>ROUND(E481*J481,2)</f>
        <v>0</v>
      </c>
      <c r="L481" s="128">
        <v>21</v>
      </c>
      <c r="M481" s="128">
        <f>G481*(1+L481/100)</f>
        <v>0</v>
      </c>
      <c r="N481" s="126">
        <v>0</v>
      </c>
      <c r="O481" s="126">
        <f>ROUND(E481*N481,2)</f>
        <v>0</v>
      </c>
      <c r="P481" s="126">
        <v>0</v>
      </c>
      <c r="Q481" s="126">
        <f>ROUND(E481*P481,2)</f>
        <v>0</v>
      </c>
      <c r="R481" s="128"/>
      <c r="S481" s="128" t="s">
        <v>290</v>
      </c>
      <c r="T481" s="129" t="s">
        <v>291</v>
      </c>
      <c r="U481" s="114">
        <v>0</v>
      </c>
      <c r="V481" s="114">
        <f>ROUND(E481*U481,2)</f>
        <v>0</v>
      </c>
      <c r="W481" s="114"/>
      <c r="X481" s="114" t="s">
        <v>332</v>
      </c>
      <c r="Y481" s="114" t="s">
        <v>293</v>
      </c>
      <c r="Z481" s="107"/>
      <c r="AA481" s="107"/>
      <c r="AB481" s="107"/>
      <c r="AC481" s="107"/>
      <c r="AD481" s="107"/>
      <c r="AE481" s="107"/>
      <c r="AF481" s="107"/>
      <c r="AG481" s="107" t="s">
        <v>333</v>
      </c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</row>
    <row r="482" spans="1:60" outlineLevel="2">
      <c r="A482" s="110"/>
      <c r="B482" s="111"/>
      <c r="C482" s="198" t="s">
        <v>497</v>
      </c>
      <c r="D482" s="199"/>
      <c r="E482" s="199"/>
      <c r="F482" s="199"/>
      <c r="G482" s="199"/>
      <c r="H482" s="114"/>
      <c r="I482" s="114"/>
      <c r="J482" s="114"/>
      <c r="K482" s="114"/>
      <c r="L482" s="114"/>
      <c r="M482" s="114"/>
      <c r="N482" s="113"/>
      <c r="O482" s="113"/>
      <c r="P482" s="113"/>
      <c r="Q482" s="113"/>
      <c r="R482" s="114"/>
      <c r="S482" s="114"/>
      <c r="T482" s="114"/>
      <c r="U482" s="114"/>
      <c r="V482" s="114"/>
      <c r="W482" s="114"/>
      <c r="X482" s="114"/>
      <c r="Y482" s="114"/>
      <c r="Z482" s="107"/>
      <c r="AA482" s="107"/>
      <c r="AB482" s="107"/>
      <c r="AC482" s="107"/>
      <c r="AD482" s="107"/>
      <c r="AE482" s="107"/>
      <c r="AF482" s="107"/>
      <c r="AG482" s="107" t="s">
        <v>296</v>
      </c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</row>
    <row r="483" spans="1:60" outlineLevel="3">
      <c r="A483" s="110"/>
      <c r="B483" s="111"/>
      <c r="C483" s="200" t="s">
        <v>498</v>
      </c>
      <c r="D483" s="201"/>
      <c r="E483" s="201"/>
      <c r="F483" s="201"/>
      <c r="G483" s="201"/>
      <c r="H483" s="114"/>
      <c r="I483" s="114"/>
      <c r="J483" s="114"/>
      <c r="K483" s="114"/>
      <c r="L483" s="114"/>
      <c r="M483" s="114"/>
      <c r="N483" s="113"/>
      <c r="O483" s="113"/>
      <c r="P483" s="113"/>
      <c r="Q483" s="113"/>
      <c r="R483" s="114"/>
      <c r="S483" s="114"/>
      <c r="T483" s="114"/>
      <c r="U483" s="114"/>
      <c r="V483" s="114"/>
      <c r="W483" s="114"/>
      <c r="X483" s="114"/>
      <c r="Y483" s="114"/>
      <c r="Z483" s="107"/>
      <c r="AA483" s="107"/>
      <c r="AB483" s="107"/>
      <c r="AC483" s="107"/>
      <c r="AD483" s="107"/>
      <c r="AE483" s="107"/>
      <c r="AF483" s="107"/>
      <c r="AG483" s="107" t="s">
        <v>296</v>
      </c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</row>
    <row r="484" spans="1:60" ht="22.5" outlineLevel="1">
      <c r="A484" s="123">
        <v>185</v>
      </c>
      <c r="B484" s="124" t="s">
        <v>501</v>
      </c>
      <c r="C484" s="139" t="s">
        <v>502</v>
      </c>
      <c r="D484" s="125" t="s">
        <v>496</v>
      </c>
      <c r="E484" s="126">
        <v>98</v>
      </c>
      <c r="F484" s="127"/>
      <c r="G484" s="128">
        <f>ROUND(E484*F484,2)</f>
        <v>0</v>
      </c>
      <c r="H484" s="127"/>
      <c r="I484" s="128">
        <f>ROUND(E484*H484,2)</f>
        <v>0</v>
      </c>
      <c r="J484" s="127"/>
      <c r="K484" s="128">
        <f>ROUND(E484*J484,2)</f>
        <v>0</v>
      </c>
      <c r="L484" s="128">
        <v>21</v>
      </c>
      <c r="M484" s="128">
        <f>G484*(1+L484/100)</f>
        <v>0</v>
      </c>
      <c r="N484" s="126">
        <v>0</v>
      </c>
      <c r="O484" s="126">
        <f>ROUND(E484*N484,2)</f>
        <v>0</v>
      </c>
      <c r="P484" s="126">
        <v>0</v>
      </c>
      <c r="Q484" s="126">
        <f>ROUND(E484*P484,2)</f>
        <v>0</v>
      </c>
      <c r="R484" s="128"/>
      <c r="S484" s="128" t="s">
        <v>290</v>
      </c>
      <c r="T484" s="129" t="s">
        <v>291</v>
      </c>
      <c r="U484" s="114">
        <v>0</v>
      </c>
      <c r="V484" s="114">
        <f>ROUND(E484*U484,2)</f>
        <v>0</v>
      </c>
      <c r="W484" s="114"/>
      <c r="X484" s="114" t="s">
        <v>332</v>
      </c>
      <c r="Y484" s="114" t="s">
        <v>293</v>
      </c>
      <c r="Z484" s="107"/>
      <c r="AA484" s="107"/>
      <c r="AB484" s="107"/>
      <c r="AC484" s="107"/>
      <c r="AD484" s="107"/>
      <c r="AE484" s="107"/>
      <c r="AF484" s="107"/>
      <c r="AG484" s="107" t="s">
        <v>333</v>
      </c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</row>
    <row r="485" spans="1:60" outlineLevel="2">
      <c r="A485" s="110"/>
      <c r="B485" s="111"/>
      <c r="C485" s="198" t="s">
        <v>497</v>
      </c>
      <c r="D485" s="199"/>
      <c r="E485" s="199"/>
      <c r="F485" s="199"/>
      <c r="G485" s="199"/>
      <c r="H485" s="114"/>
      <c r="I485" s="114"/>
      <c r="J485" s="114"/>
      <c r="K485" s="114"/>
      <c r="L485" s="114"/>
      <c r="M485" s="114"/>
      <c r="N485" s="113"/>
      <c r="O485" s="113"/>
      <c r="P485" s="113"/>
      <c r="Q485" s="113"/>
      <c r="R485" s="114"/>
      <c r="S485" s="114"/>
      <c r="T485" s="114"/>
      <c r="U485" s="114"/>
      <c r="V485" s="114"/>
      <c r="W485" s="114"/>
      <c r="X485" s="114"/>
      <c r="Y485" s="114"/>
      <c r="Z485" s="107"/>
      <c r="AA485" s="107"/>
      <c r="AB485" s="107"/>
      <c r="AC485" s="107"/>
      <c r="AD485" s="107"/>
      <c r="AE485" s="107"/>
      <c r="AF485" s="107"/>
      <c r="AG485" s="107" t="s">
        <v>296</v>
      </c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</row>
    <row r="486" spans="1:60" outlineLevel="3">
      <c r="A486" s="110"/>
      <c r="B486" s="111"/>
      <c r="C486" s="200" t="s">
        <v>498</v>
      </c>
      <c r="D486" s="201"/>
      <c r="E486" s="201"/>
      <c r="F486" s="201"/>
      <c r="G486" s="201"/>
      <c r="H486" s="114"/>
      <c r="I486" s="114"/>
      <c r="J486" s="114"/>
      <c r="K486" s="114"/>
      <c r="L486" s="114"/>
      <c r="M486" s="114"/>
      <c r="N486" s="113"/>
      <c r="O486" s="113"/>
      <c r="P486" s="113"/>
      <c r="Q486" s="113"/>
      <c r="R486" s="114"/>
      <c r="S486" s="114"/>
      <c r="T486" s="114"/>
      <c r="U486" s="114"/>
      <c r="V486" s="114"/>
      <c r="W486" s="114"/>
      <c r="X486" s="114"/>
      <c r="Y486" s="114"/>
      <c r="Z486" s="107"/>
      <c r="AA486" s="107"/>
      <c r="AB486" s="107"/>
      <c r="AC486" s="107"/>
      <c r="AD486" s="107"/>
      <c r="AE486" s="107"/>
      <c r="AF486" s="107"/>
      <c r="AG486" s="107" t="s">
        <v>296</v>
      </c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</row>
    <row r="487" spans="1:60" ht="22.5" outlineLevel="1">
      <c r="A487" s="123">
        <v>186</v>
      </c>
      <c r="B487" s="124" t="s">
        <v>503</v>
      </c>
      <c r="C487" s="139" t="s">
        <v>504</v>
      </c>
      <c r="D487" s="125" t="s">
        <v>496</v>
      </c>
      <c r="E487" s="126">
        <v>85</v>
      </c>
      <c r="F487" s="127"/>
      <c r="G487" s="128">
        <f>ROUND(E487*F487,2)</f>
        <v>0</v>
      </c>
      <c r="H487" s="127"/>
      <c r="I487" s="128">
        <f>ROUND(E487*H487,2)</f>
        <v>0</v>
      </c>
      <c r="J487" s="127"/>
      <c r="K487" s="128">
        <f>ROUND(E487*J487,2)</f>
        <v>0</v>
      </c>
      <c r="L487" s="128">
        <v>21</v>
      </c>
      <c r="M487" s="128">
        <f>G487*(1+L487/100)</f>
        <v>0</v>
      </c>
      <c r="N487" s="126">
        <v>0</v>
      </c>
      <c r="O487" s="126">
        <f>ROUND(E487*N487,2)</f>
        <v>0</v>
      </c>
      <c r="P487" s="126">
        <v>0</v>
      </c>
      <c r="Q487" s="126">
        <f>ROUND(E487*P487,2)</f>
        <v>0</v>
      </c>
      <c r="R487" s="128"/>
      <c r="S487" s="128" t="s">
        <v>290</v>
      </c>
      <c r="T487" s="129" t="s">
        <v>291</v>
      </c>
      <c r="U487" s="114">
        <v>0</v>
      </c>
      <c r="V487" s="114">
        <f>ROUND(E487*U487,2)</f>
        <v>0</v>
      </c>
      <c r="W487" s="114"/>
      <c r="X487" s="114" t="s">
        <v>332</v>
      </c>
      <c r="Y487" s="114" t="s">
        <v>293</v>
      </c>
      <c r="Z487" s="107"/>
      <c r="AA487" s="107"/>
      <c r="AB487" s="107"/>
      <c r="AC487" s="107"/>
      <c r="AD487" s="107"/>
      <c r="AE487" s="107"/>
      <c r="AF487" s="107"/>
      <c r="AG487" s="107" t="s">
        <v>333</v>
      </c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</row>
    <row r="488" spans="1:60" outlineLevel="2">
      <c r="A488" s="110"/>
      <c r="B488" s="111"/>
      <c r="C488" s="198" t="s">
        <v>497</v>
      </c>
      <c r="D488" s="199"/>
      <c r="E488" s="199"/>
      <c r="F488" s="199"/>
      <c r="G488" s="199"/>
      <c r="H488" s="114"/>
      <c r="I488" s="114"/>
      <c r="J488" s="114"/>
      <c r="K488" s="114"/>
      <c r="L488" s="114"/>
      <c r="M488" s="114"/>
      <c r="N488" s="113"/>
      <c r="O488" s="113"/>
      <c r="P488" s="113"/>
      <c r="Q488" s="113"/>
      <c r="R488" s="114"/>
      <c r="S488" s="114"/>
      <c r="T488" s="114"/>
      <c r="U488" s="114"/>
      <c r="V488" s="114"/>
      <c r="W488" s="114"/>
      <c r="X488" s="114"/>
      <c r="Y488" s="114"/>
      <c r="Z488" s="107"/>
      <c r="AA488" s="107"/>
      <c r="AB488" s="107"/>
      <c r="AC488" s="107"/>
      <c r="AD488" s="107"/>
      <c r="AE488" s="107"/>
      <c r="AF488" s="107"/>
      <c r="AG488" s="107" t="s">
        <v>296</v>
      </c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</row>
    <row r="489" spans="1:60" outlineLevel="3">
      <c r="A489" s="110"/>
      <c r="B489" s="111"/>
      <c r="C489" s="200" t="s">
        <v>498</v>
      </c>
      <c r="D489" s="201"/>
      <c r="E489" s="201"/>
      <c r="F489" s="201"/>
      <c r="G489" s="201"/>
      <c r="H489" s="114"/>
      <c r="I489" s="114"/>
      <c r="J489" s="114"/>
      <c r="K489" s="114"/>
      <c r="L489" s="114"/>
      <c r="M489" s="114"/>
      <c r="N489" s="113"/>
      <c r="O489" s="113"/>
      <c r="P489" s="113"/>
      <c r="Q489" s="113"/>
      <c r="R489" s="114"/>
      <c r="S489" s="114"/>
      <c r="T489" s="114"/>
      <c r="U489" s="114"/>
      <c r="V489" s="114"/>
      <c r="W489" s="114"/>
      <c r="X489" s="114"/>
      <c r="Y489" s="114"/>
      <c r="Z489" s="107"/>
      <c r="AA489" s="107"/>
      <c r="AB489" s="107"/>
      <c r="AC489" s="107"/>
      <c r="AD489" s="107"/>
      <c r="AE489" s="107"/>
      <c r="AF489" s="107"/>
      <c r="AG489" s="107" t="s">
        <v>296</v>
      </c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</row>
    <row r="490" spans="1:60" outlineLevel="1">
      <c r="A490" s="123">
        <v>187</v>
      </c>
      <c r="B490" s="124" t="s">
        <v>505</v>
      </c>
      <c r="C490" s="139" t="s">
        <v>506</v>
      </c>
      <c r="D490" s="125" t="s">
        <v>496</v>
      </c>
      <c r="E490" s="126">
        <v>48</v>
      </c>
      <c r="F490" s="127"/>
      <c r="G490" s="128">
        <f>ROUND(E490*F490,2)</f>
        <v>0</v>
      </c>
      <c r="H490" s="127"/>
      <c r="I490" s="128">
        <f>ROUND(E490*H490,2)</f>
        <v>0</v>
      </c>
      <c r="J490" s="127"/>
      <c r="K490" s="128">
        <f>ROUND(E490*J490,2)</f>
        <v>0</v>
      </c>
      <c r="L490" s="128">
        <v>21</v>
      </c>
      <c r="M490" s="128">
        <f>G490*(1+L490/100)</f>
        <v>0</v>
      </c>
      <c r="N490" s="126">
        <v>0</v>
      </c>
      <c r="O490" s="126">
        <f>ROUND(E490*N490,2)</f>
        <v>0</v>
      </c>
      <c r="P490" s="126">
        <v>0</v>
      </c>
      <c r="Q490" s="126">
        <f>ROUND(E490*P490,2)</f>
        <v>0</v>
      </c>
      <c r="R490" s="128"/>
      <c r="S490" s="128" t="s">
        <v>290</v>
      </c>
      <c r="T490" s="129" t="s">
        <v>291</v>
      </c>
      <c r="U490" s="114">
        <v>0</v>
      </c>
      <c r="V490" s="114">
        <f>ROUND(E490*U490,2)</f>
        <v>0</v>
      </c>
      <c r="W490" s="114"/>
      <c r="X490" s="114" t="s">
        <v>332</v>
      </c>
      <c r="Y490" s="114" t="s">
        <v>293</v>
      </c>
      <c r="Z490" s="107"/>
      <c r="AA490" s="107"/>
      <c r="AB490" s="107"/>
      <c r="AC490" s="107"/>
      <c r="AD490" s="107"/>
      <c r="AE490" s="107"/>
      <c r="AF490" s="107"/>
      <c r="AG490" s="107" t="s">
        <v>333</v>
      </c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</row>
    <row r="491" spans="1:60" outlineLevel="2">
      <c r="A491" s="110"/>
      <c r="B491" s="111"/>
      <c r="C491" s="198" t="s">
        <v>497</v>
      </c>
      <c r="D491" s="199"/>
      <c r="E491" s="199"/>
      <c r="F491" s="199"/>
      <c r="G491" s="199"/>
      <c r="H491" s="114"/>
      <c r="I491" s="114"/>
      <c r="J491" s="114"/>
      <c r="K491" s="114"/>
      <c r="L491" s="114"/>
      <c r="M491" s="114"/>
      <c r="N491" s="113"/>
      <c r="O491" s="113"/>
      <c r="P491" s="113"/>
      <c r="Q491" s="113"/>
      <c r="R491" s="114"/>
      <c r="S491" s="114"/>
      <c r="T491" s="114"/>
      <c r="U491" s="114"/>
      <c r="V491" s="114"/>
      <c r="W491" s="114"/>
      <c r="X491" s="114"/>
      <c r="Y491" s="114"/>
      <c r="Z491" s="107"/>
      <c r="AA491" s="107"/>
      <c r="AB491" s="107"/>
      <c r="AC491" s="107"/>
      <c r="AD491" s="107"/>
      <c r="AE491" s="107"/>
      <c r="AF491" s="107"/>
      <c r="AG491" s="107" t="s">
        <v>296</v>
      </c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</row>
    <row r="492" spans="1:60" outlineLevel="3">
      <c r="A492" s="110"/>
      <c r="B492" s="111"/>
      <c r="C492" s="200" t="s">
        <v>498</v>
      </c>
      <c r="D492" s="201"/>
      <c r="E492" s="201"/>
      <c r="F492" s="201"/>
      <c r="G492" s="201"/>
      <c r="H492" s="114"/>
      <c r="I492" s="114"/>
      <c r="J492" s="114"/>
      <c r="K492" s="114"/>
      <c r="L492" s="114"/>
      <c r="M492" s="114"/>
      <c r="N492" s="113"/>
      <c r="O492" s="113"/>
      <c r="P492" s="113"/>
      <c r="Q492" s="113"/>
      <c r="R492" s="114"/>
      <c r="S492" s="114"/>
      <c r="T492" s="114"/>
      <c r="U492" s="114"/>
      <c r="V492" s="114"/>
      <c r="W492" s="114"/>
      <c r="X492" s="114"/>
      <c r="Y492" s="114"/>
      <c r="Z492" s="107"/>
      <c r="AA492" s="107"/>
      <c r="AB492" s="107"/>
      <c r="AC492" s="107"/>
      <c r="AD492" s="107"/>
      <c r="AE492" s="107"/>
      <c r="AF492" s="107"/>
      <c r="AG492" s="107" t="s">
        <v>296</v>
      </c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</row>
    <row r="493" spans="1:60" outlineLevel="1">
      <c r="A493" s="123">
        <v>188</v>
      </c>
      <c r="B493" s="124" t="s">
        <v>507</v>
      </c>
      <c r="C493" s="139" t="s">
        <v>508</v>
      </c>
      <c r="D493" s="125" t="s">
        <v>496</v>
      </c>
      <c r="E493" s="126">
        <v>150</v>
      </c>
      <c r="F493" s="127"/>
      <c r="G493" s="128">
        <f>ROUND(E493*F493,2)</f>
        <v>0</v>
      </c>
      <c r="H493" s="127"/>
      <c r="I493" s="128">
        <f>ROUND(E493*H493,2)</f>
        <v>0</v>
      </c>
      <c r="J493" s="127"/>
      <c r="K493" s="128">
        <f>ROUND(E493*J493,2)</f>
        <v>0</v>
      </c>
      <c r="L493" s="128">
        <v>21</v>
      </c>
      <c r="M493" s="128">
        <f>G493*(1+L493/100)</f>
        <v>0</v>
      </c>
      <c r="N493" s="126">
        <v>0</v>
      </c>
      <c r="O493" s="126">
        <f>ROUND(E493*N493,2)</f>
        <v>0</v>
      </c>
      <c r="P493" s="126">
        <v>0</v>
      </c>
      <c r="Q493" s="126">
        <f>ROUND(E493*P493,2)</f>
        <v>0</v>
      </c>
      <c r="R493" s="128"/>
      <c r="S493" s="128" t="s">
        <v>290</v>
      </c>
      <c r="T493" s="129" t="s">
        <v>291</v>
      </c>
      <c r="U493" s="114">
        <v>0</v>
      </c>
      <c r="V493" s="114">
        <f>ROUND(E493*U493,2)</f>
        <v>0</v>
      </c>
      <c r="W493" s="114"/>
      <c r="X493" s="114" t="s">
        <v>332</v>
      </c>
      <c r="Y493" s="114" t="s">
        <v>293</v>
      </c>
      <c r="Z493" s="107"/>
      <c r="AA493" s="107"/>
      <c r="AB493" s="107"/>
      <c r="AC493" s="107"/>
      <c r="AD493" s="107"/>
      <c r="AE493" s="107"/>
      <c r="AF493" s="107"/>
      <c r="AG493" s="107" t="s">
        <v>333</v>
      </c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</row>
    <row r="494" spans="1:60" outlineLevel="2">
      <c r="A494" s="110"/>
      <c r="B494" s="111"/>
      <c r="C494" s="198" t="s">
        <v>497</v>
      </c>
      <c r="D494" s="199"/>
      <c r="E494" s="199"/>
      <c r="F494" s="199"/>
      <c r="G494" s="199"/>
      <c r="H494" s="114"/>
      <c r="I494" s="114"/>
      <c r="J494" s="114"/>
      <c r="K494" s="114"/>
      <c r="L494" s="114"/>
      <c r="M494" s="114"/>
      <c r="N494" s="113"/>
      <c r="O494" s="113"/>
      <c r="P494" s="113"/>
      <c r="Q494" s="113"/>
      <c r="R494" s="114"/>
      <c r="S494" s="114"/>
      <c r="T494" s="114"/>
      <c r="U494" s="114"/>
      <c r="V494" s="114"/>
      <c r="W494" s="114"/>
      <c r="X494" s="114"/>
      <c r="Y494" s="114"/>
      <c r="Z494" s="107"/>
      <c r="AA494" s="107"/>
      <c r="AB494" s="107"/>
      <c r="AC494" s="107"/>
      <c r="AD494" s="107"/>
      <c r="AE494" s="107"/>
      <c r="AF494" s="107"/>
      <c r="AG494" s="107" t="s">
        <v>296</v>
      </c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</row>
    <row r="495" spans="1:60" outlineLevel="3">
      <c r="A495" s="110"/>
      <c r="B495" s="111"/>
      <c r="C495" s="200" t="s">
        <v>498</v>
      </c>
      <c r="D495" s="201"/>
      <c r="E495" s="201"/>
      <c r="F495" s="201"/>
      <c r="G495" s="201"/>
      <c r="H495" s="114"/>
      <c r="I495" s="114"/>
      <c r="J495" s="114"/>
      <c r="K495" s="114"/>
      <c r="L495" s="114"/>
      <c r="M495" s="114"/>
      <c r="N495" s="113"/>
      <c r="O495" s="113"/>
      <c r="P495" s="113"/>
      <c r="Q495" s="113"/>
      <c r="R495" s="114"/>
      <c r="S495" s="114"/>
      <c r="T495" s="114"/>
      <c r="U495" s="114"/>
      <c r="V495" s="114"/>
      <c r="W495" s="114"/>
      <c r="X495" s="114"/>
      <c r="Y495" s="114"/>
      <c r="Z495" s="107"/>
      <c r="AA495" s="107"/>
      <c r="AB495" s="107"/>
      <c r="AC495" s="107"/>
      <c r="AD495" s="107"/>
      <c r="AE495" s="107"/>
      <c r="AF495" s="107"/>
      <c r="AG495" s="107" t="s">
        <v>296</v>
      </c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</row>
    <row r="496" spans="1:60" outlineLevel="1">
      <c r="A496" s="123">
        <v>189</v>
      </c>
      <c r="B496" s="124" t="s">
        <v>509</v>
      </c>
      <c r="C496" s="139" t="s">
        <v>510</v>
      </c>
      <c r="D496" s="125" t="s">
        <v>496</v>
      </c>
      <c r="E496" s="126">
        <v>118</v>
      </c>
      <c r="F496" s="127"/>
      <c r="G496" s="128">
        <f>ROUND(E496*F496,2)</f>
        <v>0</v>
      </c>
      <c r="H496" s="127"/>
      <c r="I496" s="128">
        <f>ROUND(E496*H496,2)</f>
        <v>0</v>
      </c>
      <c r="J496" s="127"/>
      <c r="K496" s="128">
        <f>ROUND(E496*J496,2)</f>
        <v>0</v>
      </c>
      <c r="L496" s="128">
        <v>21</v>
      </c>
      <c r="M496" s="128">
        <f>G496*(1+L496/100)</f>
        <v>0</v>
      </c>
      <c r="N496" s="126">
        <v>0</v>
      </c>
      <c r="O496" s="126">
        <f>ROUND(E496*N496,2)</f>
        <v>0</v>
      </c>
      <c r="P496" s="126">
        <v>0</v>
      </c>
      <c r="Q496" s="126">
        <f>ROUND(E496*P496,2)</f>
        <v>0</v>
      </c>
      <c r="R496" s="128"/>
      <c r="S496" s="128" t="s">
        <v>290</v>
      </c>
      <c r="T496" s="129" t="s">
        <v>291</v>
      </c>
      <c r="U496" s="114">
        <v>0</v>
      </c>
      <c r="V496" s="114">
        <f>ROUND(E496*U496,2)</f>
        <v>0</v>
      </c>
      <c r="W496" s="114"/>
      <c r="X496" s="114" t="s">
        <v>332</v>
      </c>
      <c r="Y496" s="114" t="s">
        <v>293</v>
      </c>
      <c r="Z496" s="107"/>
      <c r="AA496" s="107"/>
      <c r="AB496" s="107"/>
      <c r="AC496" s="107"/>
      <c r="AD496" s="107"/>
      <c r="AE496" s="107"/>
      <c r="AF496" s="107"/>
      <c r="AG496" s="107" t="s">
        <v>333</v>
      </c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</row>
    <row r="497" spans="1:60" outlineLevel="2">
      <c r="A497" s="110"/>
      <c r="B497" s="111"/>
      <c r="C497" s="198" t="s">
        <v>497</v>
      </c>
      <c r="D497" s="199"/>
      <c r="E497" s="199"/>
      <c r="F497" s="199"/>
      <c r="G497" s="199"/>
      <c r="H497" s="114"/>
      <c r="I497" s="114"/>
      <c r="J497" s="114"/>
      <c r="K497" s="114"/>
      <c r="L497" s="114"/>
      <c r="M497" s="114"/>
      <c r="N497" s="113"/>
      <c r="O497" s="113"/>
      <c r="P497" s="113"/>
      <c r="Q497" s="113"/>
      <c r="R497" s="114"/>
      <c r="S497" s="114"/>
      <c r="T497" s="114"/>
      <c r="U497" s="114"/>
      <c r="V497" s="114"/>
      <c r="W497" s="114"/>
      <c r="X497" s="114"/>
      <c r="Y497" s="114"/>
      <c r="Z497" s="107"/>
      <c r="AA497" s="107"/>
      <c r="AB497" s="107"/>
      <c r="AC497" s="107"/>
      <c r="AD497" s="107"/>
      <c r="AE497" s="107"/>
      <c r="AF497" s="107"/>
      <c r="AG497" s="107" t="s">
        <v>296</v>
      </c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</row>
    <row r="498" spans="1:60" outlineLevel="3">
      <c r="A498" s="110"/>
      <c r="B498" s="111"/>
      <c r="C498" s="200" t="s">
        <v>498</v>
      </c>
      <c r="D498" s="201"/>
      <c r="E498" s="201"/>
      <c r="F498" s="201"/>
      <c r="G498" s="201"/>
      <c r="H498" s="114"/>
      <c r="I498" s="114"/>
      <c r="J498" s="114"/>
      <c r="K498" s="114"/>
      <c r="L498" s="114"/>
      <c r="M498" s="114"/>
      <c r="N498" s="113"/>
      <c r="O498" s="113"/>
      <c r="P498" s="113"/>
      <c r="Q498" s="113"/>
      <c r="R498" s="114"/>
      <c r="S498" s="114"/>
      <c r="T498" s="114"/>
      <c r="U498" s="114"/>
      <c r="V498" s="114"/>
      <c r="W498" s="114"/>
      <c r="X498" s="114"/>
      <c r="Y498" s="114"/>
      <c r="Z498" s="107"/>
      <c r="AA498" s="107"/>
      <c r="AB498" s="107"/>
      <c r="AC498" s="107"/>
      <c r="AD498" s="107"/>
      <c r="AE498" s="107"/>
      <c r="AF498" s="107"/>
      <c r="AG498" s="107" t="s">
        <v>296</v>
      </c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</row>
    <row r="499" spans="1:60" outlineLevel="1">
      <c r="A499" s="123">
        <v>190</v>
      </c>
      <c r="B499" s="124" t="s">
        <v>511</v>
      </c>
      <c r="C499" s="139" t="s">
        <v>512</v>
      </c>
      <c r="D499" s="125" t="s">
        <v>496</v>
      </c>
      <c r="E499" s="126">
        <v>135</v>
      </c>
      <c r="F499" s="127"/>
      <c r="G499" s="128">
        <f>ROUND(E499*F499,2)</f>
        <v>0</v>
      </c>
      <c r="H499" s="127"/>
      <c r="I499" s="128">
        <f>ROUND(E499*H499,2)</f>
        <v>0</v>
      </c>
      <c r="J499" s="127"/>
      <c r="K499" s="128">
        <f>ROUND(E499*J499,2)</f>
        <v>0</v>
      </c>
      <c r="L499" s="128">
        <v>21</v>
      </c>
      <c r="M499" s="128">
        <f>G499*(1+L499/100)</f>
        <v>0</v>
      </c>
      <c r="N499" s="126">
        <v>0</v>
      </c>
      <c r="O499" s="126">
        <f>ROUND(E499*N499,2)</f>
        <v>0</v>
      </c>
      <c r="P499" s="126">
        <v>0</v>
      </c>
      <c r="Q499" s="126">
        <f>ROUND(E499*P499,2)</f>
        <v>0</v>
      </c>
      <c r="R499" s="128"/>
      <c r="S499" s="128" t="s">
        <v>290</v>
      </c>
      <c r="T499" s="129" t="s">
        <v>291</v>
      </c>
      <c r="U499" s="114">
        <v>0</v>
      </c>
      <c r="V499" s="114">
        <f>ROUND(E499*U499,2)</f>
        <v>0</v>
      </c>
      <c r="W499" s="114"/>
      <c r="X499" s="114" t="s">
        <v>332</v>
      </c>
      <c r="Y499" s="114" t="s">
        <v>293</v>
      </c>
      <c r="Z499" s="107"/>
      <c r="AA499" s="107"/>
      <c r="AB499" s="107"/>
      <c r="AC499" s="107"/>
      <c r="AD499" s="107"/>
      <c r="AE499" s="107"/>
      <c r="AF499" s="107"/>
      <c r="AG499" s="107" t="s">
        <v>333</v>
      </c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</row>
    <row r="500" spans="1:60" outlineLevel="2">
      <c r="A500" s="110"/>
      <c r="B500" s="111"/>
      <c r="C500" s="198" t="s">
        <v>497</v>
      </c>
      <c r="D500" s="199"/>
      <c r="E500" s="199"/>
      <c r="F500" s="199"/>
      <c r="G500" s="199"/>
      <c r="H500" s="114"/>
      <c r="I500" s="114"/>
      <c r="J500" s="114"/>
      <c r="K500" s="114"/>
      <c r="L500" s="114"/>
      <c r="M500" s="114"/>
      <c r="N500" s="113"/>
      <c r="O500" s="113"/>
      <c r="P500" s="113"/>
      <c r="Q500" s="113"/>
      <c r="R500" s="114"/>
      <c r="S500" s="114"/>
      <c r="T500" s="114"/>
      <c r="U500" s="114"/>
      <c r="V500" s="114"/>
      <c r="W500" s="114"/>
      <c r="X500" s="114"/>
      <c r="Y500" s="114"/>
      <c r="Z500" s="107"/>
      <c r="AA500" s="107"/>
      <c r="AB500" s="107"/>
      <c r="AC500" s="107"/>
      <c r="AD500" s="107"/>
      <c r="AE500" s="107"/>
      <c r="AF500" s="107"/>
      <c r="AG500" s="107" t="s">
        <v>296</v>
      </c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</row>
    <row r="501" spans="1:60" outlineLevel="3">
      <c r="A501" s="110"/>
      <c r="B501" s="111"/>
      <c r="C501" s="200" t="s">
        <v>498</v>
      </c>
      <c r="D501" s="201"/>
      <c r="E501" s="201"/>
      <c r="F501" s="201"/>
      <c r="G501" s="201"/>
      <c r="H501" s="114"/>
      <c r="I501" s="114"/>
      <c r="J501" s="114"/>
      <c r="K501" s="114"/>
      <c r="L501" s="114"/>
      <c r="M501" s="114"/>
      <c r="N501" s="113"/>
      <c r="O501" s="113"/>
      <c r="P501" s="113"/>
      <c r="Q501" s="113"/>
      <c r="R501" s="114"/>
      <c r="S501" s="114"/>
      <c r="T501" s="114"/>
      <c r="U501" s="114"/>
      <c r="V501" s="114"/>
      <c r="W501" s="114"/>
      <c r="X501" s="114"/>
      <c r="Y501" s="114"/>
      <c r="Z501" s="107"/>
      <c r="AA501" s="107"/>
      <c r="AB501" s="107"/>
      <c r="AC501" s="107"/>
      <c r="AD501" s="107"/>
      <c r="AE501" s="107"/>
      <c r="AF501" s="107"/>
      <c r="AG501" s="107" t="s">
        <v>296</v>
      </c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</row>
    <row r="502" spans="1:60" outlineLevel="1">
      <c r="A502" s="123">
        <v>191</v>
      </c>
      <c r="B502" s="124" t="s">
        <v>513</v>
      </c>
      <c r="C502" s="139" t="s">
        <v>514</v>
      </c>
      <c r="D502" s="125" t="s">
        <v>496</v>
      </c>
      <c r="E502" s="126">
        <v>118</v>
      </c>
      <c r="F502" s="127"/>
      <c r="G502" s="128">
        <f>ROUND(E502*F502,2)</f>
        <v>0</v>
      </c>
      <c r="H502" s="127"/>
      <c r="I502" s="128">
        <f>ROUND(E502*H502,2)</f>
        <v>0</v>
      </c>
      <c r="J502" s="127"/>
      <c r="K502" s="128">
        <f>ROUND(E502*J502,2)</f>
        <v>0</v>
      </c>
      <c r="L502" s="128">
        <v>21</v>
      </c>
      <c r="M502" s="128">
        <f>G502*(1+L502/100)</f>
        <v>0</v>
      </c>
      <c r="N502" s="126">
        <v>0</v>
      </c>
      <c r="O502" s="126">
        <f>ROUND(E502*N502,2)</f>
        <v>0</v>
      </c>
      <c r="P502" s="126">
        <v>0</v>
      </c>
      <c r="Q502" s="126">
        <f>ROUND(E502*P502,2)</f>
        <v>0</v>
      </c>
      <c r="R502" s="128"/>
      <c r="S502" s="128" t="s">
        <v>290</v>
      </c>
      <c r="T502" s="129" t="s">
        <v>291</v>
      </c>
      <c r="U502" s="114">
        <v>0</v>
      </c>
      <c r="V502" s="114">
        <f>ROUND(E502*U502,2)</f>
        <v>0</v>
      </c>
      <c r="W502" s="114"/>
      <c r="X502" s="114" t="s">
        <v>332</v>
      </c>
      <c r="Y502" s="114" t="s">
        <v>293</v>
      </c>
      <c r="Z502" s="107"/>
      <c r="AA502" s="107"/>
      <c r="AB502" s="107"/>
      <c r="AC502" s="107"/>
      <c r="AD502" s="107"/>
      <c r="AE502" s="107"/>
      <c r="AF502" s="107"/>
      <c r="AG502" s="107" t="s">
        <v>333</v>
      </c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</row>
    <row r="503" spans="1:60" outlineLevel="2">
      <c r="A503" s="110"/>
      <c r="B503" s="111"/>
      <c r="C503" s="198" t="s">
        <v>497</v>
      </c>
      <c r="D503" s="199"/>
      <c r="E503" s="199"/>
      <c r="F503" s="199"/>
      <c r="G503" s="199"/>
      <c r="H503" s="114"/>
      <c r="I503" s="114"/>
      <c r="J503" s="114"/>
      <c r="K503" s="114"/>
      <c r="L503" s="114"/>
      <c r="M503" s="114"/>
      <c r="N503" s="113"/>
      <c r="O503" s="113"/>
      <c r="P503" s="113"/>
      <c r="Q503" s="113"/>
      <c r="R503" s="114"/>
      <c r="S503" s="114"/>
      <c r="T503" s="114"/>
      <c r="U503" s="114"/>
      <c r="V503" s="114"/>
      <c r="W503" s="114"/>
      <c r="X503" s="114"/>
      <c r="Y503" s="114"/>
      <c r="Z503" s="107"/>
      <c r="AA503" s="107"/>
      <c r="AB503" s="107"/>
      <c r="AC503" s="107"/>
      <c r="AD503" s="107"/>
      <c r="AE503" s="107"/>
      <c r="AF503" s="107"/>
      <c r="AG503" s="107" t="s">
        <v>296</v>
      </c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</row>
    <row r="504" spans="1:60" outlineLevel="3">
      <c r="A504" s="110"/>
      <c r="B504" s="111"/>
      <c r="C504" s="200" t="s">
        <v>498</v>
      </c>
      <c r="D504" s="201"/>
      <c r="E504" s="201"/>
      <c r="F504" s="201"/>
      <c r="G504" s="201"/>
      <c r="H504" s="114"/>
      <c r="I504" s="114"/>
      <c r="J504" s="114"/>
      <c r="K504" s="114"/>
      <c r="L504" s="114"/>
      <c r="M504" s="114"/>
      <c r="N504" s="113"/>
      <c r="O504" s="113"/>
      <c r="P504" s="113"/>
      <c r="Q504" s="113"/>
      <c r="R504" s="114"/>
      <c r="S504" s="114"/>
      <c r="T504" s="114"/>
      <c r="U504" s="114"/>
      <c r="V504" s="114"/>
      <c r="W504" s="114"/>
      <c r="X504" s="114"/>
      <c r="Y504" s="114"/>
      <c r="Z504" s="107"/>
      <c r="AA504" s="107"/>
      <c r="AB504" s="107"/>
      <c r="AC504" s="107"/>
      <c r="AD504" s="107"/>
      <c r="AE504" s="107"/>
      <c r="AF504" s="107"/>
      <c r="AG504" s="107" t="s">
        <v>296</v>
      </c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</row>
    <row r="505" spans="1:60" outlineLevel="1">
      <c r="A505" s="123">
        <v>192</v>
      </c>
      <c r="B505" s="124" t="s">
        <v>515</v>
      </c>
      <c r="C505" s="139" t="s">
        <v>516</v>
      </c>
      <c r="D505" s="125" t="s">
        <v>496</v>
      </c>
      <c r="E505" s="126">
        <v>44</v>
      </c>
      <c r="F505" s="127"/>
      <c r="G505" s="128">
        <f>ROUND(E505*F505,2)</f>
        <v>0</v>
      </c>
      <c r="H505" s="127"/>
      <c r="I505" s="128">
        <f>ROUND(E505*H505,2)</f>
        <v>0</v>
      </c>
      <c r="J505" s="127"/>
      <c r="K505" s="128">
        <f>ROUND(E505*J505,2)</f>
        <v>0</v>
      </c>
      <c r="L505" s="128">
        <v>21</v>
      </c>
      <c r="M505" s="128">
        <f>G505*(1+L505/100)</f>
        <v>0</v>
      </c>
      <c r="N505" s="126">
        <v>0</v>
      </c>
      <c r="O505" s="126">
        <f>ROUND(E505*N505,2)</f>
        <v>0</v>
      </c>
      <c r="P505" s="126">
        <v>0</v>
      </c>
      <c r="Q505" s="126">
        <f>ROUND(E505*P505,2)</f>
        <v>0</v>
      </c>
      <c r="R505" s="128"/>
      <c r="S505" s="128" t="s">
        <v>290</v>
      </c>
      <c r="T505" s="129" t="s">
        <v>291</v>
      </c>
      <c r="U505" s="114">
        <v>0</v>
      </c>
      <c r="V505" s="114">
        <f>ROUND(E505*U505,2)</f>
        <v>0</v>
      </c>
      <c r="W505" s="114"/>
      <c r="X505" s="114" t="s">
        <v>332</v>
      </c>
      <c r="Y505" s="114" t="s">
        <v>293</v>
      </c>
      <c r="Z505" s="107"/>
      <c r="AA505" s="107"/>
      <c r="AB505" s="107"/>
      <c r="AC505" s="107"/>
      <c r="AD505" s="107"/>
      <c r="AE505" s="107"/>
      <c r="AF505" s="107"/>
      <c r="AG505" s="107" t="s">
        <v>333</v>
      </c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</row>
    <row r="506" spans="1:60" outlineLevel="2">
      <c r="A506" s="110"/>
      <c r="B506" s="111"/>
      <c r="C506" s="198" t="s">
        <v>497</v>
      </c>
      <c r="D506" s="199"/>
      <c r="E506" s="199"/>
      <c r="F506" s="199"/>
      <c r="G506" s="199"/>
      <c r="H506" s="114"/>
      <c r="I506" s="114"/>
      <c r="J506" s="114"/>
      <c r="K506" s="114"/>
      <c r="L506" s="114"/>
      <c r="M506" s="114"/>
      <c r="N506" s="113"/>
      <c r="O506" s="113"/>
      <c r="P506" s="113"/>
      <c r="Q506" s="113"/>
      <c r="R506" s="114"/>
      <c r="S506" s="114"/>
      <c r="T506" s="114"/>
      <c r="U506" s="114"/>
      <c r="V506" s="114"/>
      <c r="W506" s="114"/>
      <c r="X506" s="114"/>
      <c r="Y506" s="114"/>
      <c r="Z506" s="107"/>
      <c r="AA506" s="107"/>
      <c r="AB506" s="107"/>
      <c r="AC506" s="107"/>
      <c r="AD506" s="107"/>
      <c r="AE506" s="107"/>
      <c r="AF506" s="107"/>
      <c r="AG506" s="107" t="s">
        <v>296</v>
      </c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</row>
    <row r="507" spans="1:60" outlineLevel="3">
      <c r="A507" s="110"/>
      <c r="B507" s="111"/>
      <c r="C507" s="200" t="s">
        <v>498</v>
      </c>
      <c r="D507" s="201"/>
      <c r="E507" s="201"/>
      <c r="F507" s="201"/>
      <c r="G507" s="201"/>
      <c r="H507" s="114"/>
      <c r="I507" s="114"/>
      <c r="J507" s="114"/>
      <c r="K507" s="114"/>
      <c r="L507" s="114"/>
      <c r="M507" s="114"/>
      <c r="N507" s="113"/>
      <c r="O507" s="113"/>
      <c r="P507" s="113"/>
      <c r="Q507" s="113"/>
      <c r="R507" s="114"/>
      <c r="S507" s="114"/>
      <c r="T507" s="114"/>
      <c r="U507" s="114"/>
      <c r="V507" s="114"/>
      <c r="W507" s="114"/>
      <c r="X507" s="114"/>
      <c r="Y507" s="114"/>
      <c r="Z507" s="107"/>
      <c r="AA507" s="107"/>
      <c r="AB507" s="107"/>
      <c r="AC507" s="107"/>
      <c r="AD507" s="107"/>
      <c r="AE507" s="107"/>
      <c r="AF507" s="107"/>
      <c r="AG507" s="107" t="s">
        <v>296</v>
      </c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</row>
    <row r="508" spans="1:60" outlineLevel="1">
      <c r="A508" s="123">
        <v>193</v>
      </c>
      <c r="B508" s="124" t="s">
        <v>517</v>
      </c>
      <c r="C508" s="139" t="s">
        <v>518</v>
      </c>
      <c r="D508" s="125" t="s">
        <v>496</v>
      </c>
      <c r="E508" s="126">
        <v>104</v>
      </c>
      <c r="F508" s="127"/>
      <c r="G508" s="128">
        <f>ROUND(E508*F508,2)</f>
        <v>0</v>
      </c>
      <c r="H508" s="127"/>
      <c r="I508" s="128">
        <f>ROUND(E508*H508,2)</f>
        <v>0</v>
      </c>
      <c r="J508" s="127"/>
      <c r="K508" s="128">
        <f>ROUND(E508*J508,2)</f>
        <v>0</v>
      </c>
      <c r="L508" s="128">
        <v>21</v>
      </c>
      <c r="M508" s="128">
        <f>G508*(1+L508/100)</f>
        <v>0</v>
      </c>
      <c r="N508" s="126">
        <v>0</v>
      </c>
      <c r="O508" s="126">
        <f>ROUND(E508*N508,2)</f>
        <v>0</v>
      </c>
      <c r="P508" s="126">
        <v>0</v>
      </c>
      <c r="Q508" s="126">
        <f>ROUND(E508*P508,2)</f>
        <v>0</v>
      </c>
      <c r="R508" s="128"/>
      <c r="S508" s="128" t="s">
        <v>290</v>
      </c>
      <c r="T508" s="129" t="s">
        <v>291</v>
      </c>
      <c r="U508" s="114">
        <v>0</v>
      </c>
      <c r="V508" s="114">
        <f>ROUND(E508*U508,2)</f>
        <v>0</v>
      </c>
      <c r="W508" s="114"/>
      <c r="X508" s="114" t="s">
        <v>332</v>
      </c>
      <c r="Y508" s="114" t="s">
        <v>293</v>
      </c>
      <c r="Z508" s="107"/>
      <c r="AA508" s="107"/>
      <c r="AB508" s="107"/>
      <c r="AC508" s="107"/>
      <c r="AD508" s="107"/>
      <c r="AE508" s="107"/>
      <c r="AF508" s="107"/>
      <c r="AG508" s="107" t="s">
        <v>333</v>
      </c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</row>
    <row r="509" spans="1:60" outlineLevel="2">
      <c r="A509" s="110"/>
      <c r="B509" s="111"/>
      <c r="C509" s="198" t="s">
        <v>497</v>
      </c>
      <c r="D509" s="199"/>
      <c r="E509" s="199"/>
      <c r="F509" s="199"/>
      <c r="G509" s="199"/>
      <c r="H509" s="114"/>
      <c r="I509" s="114"/>
      <c r="J509" s="114"/>
      <c r="K509" s="114"/>
      <c r="L509" s="114"/>
      <c r="M509" s="114"/>
      <c r="N509" s="113"/>
      <c r="O509" s="113"/>
      <c r="P509" s="113"/>
      <c r="Q509" s="113"/>
      <c r="R509" s="114"/>
      <c r="S509" s="114"/>
      <c r="T509" s="114"/>
      <c r="U509" s="114"/>
      <c r="V509" s="114"/>
      <c r="W509" s="114"/>
      <c r="X509" s="114"/>
      <c r="Y509" s="114"/>
      <c r="Z509" s="107"/>
      <c r="AA509" s="107"/>
      <c r="AB509" s="107"/>
      <c r="AC509" s="107"/>
      <c r="AD509" s="107"/>
      <c r="AE509" s="107"/>
      <c r="AF509" s="107"/>
      <c r="AG509" s="107" t="s">
        <v>296</v>
      </c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</row>
    <row r="510" spans="1:60" outlineLevel="3">
      <c r="A510" s="110"/>
      <c r="B510" s="111"/>
      <c r="C510" s="200" t="s">
        <v>498</v>
      </c>
      <c r="D510" s="201"/>
      <c r="E510" s="201"/>
      <c r="F510" s="201"/>
      <c r="G510" s="201"/>
      <c r="H510" s="114"/>
      <c r="I510" s="114"/>
      <c r="J510" s="114"/>
      <c r="K510" s="114"/>
      <c r="L510" s="114"/>
      <c r="M510" s="114"/>
      <c r="N510" s="113"/>
      <c r="O510" s="113"/>
      <c r="P510" s="113"/>
      <c r="Q510" s="113"/>
      <c r="R510" s="114"/>
      <c r="S510" s="114"/>
      <c r="T510" s="114"/>
      <c r="U510" s="114"/>
      <c r="V510" s="114"/>
      <c r="W510" s="114"/>
      <c r="X510" s="114"/>
      <c r="Y510" s="114"/>
      <c r="Z510" s="107"/>
      <c r="AA510" s="107"/>
      <c r="AB510" s="107"/>
      <c r="AC510" s="107"/>
      <c r="AD510" s="107"/>
      <c r="AE510" s="107"/>
      <c r="AF510" s="107"/>
      <c r="AG510" s="107" t="s">
        <v>296</v>
      </c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</row>
    <row r="511" spans="1:60" outlineLevel="1">
      <c r="A511" s="123">
        <v>194</v>
      </c>
      <c r="B511" s="124" t="s">
        <v>519</v>
      </c>
      <c r="C511" s="139" t="s">
        <v>520</v>
      </c>
      <c r="D511" s="125" t="s">
        <v>330</v>
      </c>
      <c r="E511" s="126">
        <v>137</v>
      </c>
      <c r="F511" s="127"/>
      <c r="G511" s="128">
        <f>ROUND(E511*F511,2)</f>
        <v>0</v>
      </c>
      <c r="H511" s="127"/>
      <c r="I511" s="128">
        <f>ROUND(E511*H511,2)</f>
        <v>0</v>
      </c>
      <c r="J511" s="127"/>
      <c r="K511" s="128">
        <f>ROUND(E511*J511,2)</f>
        <v>0</v>
      </c>
      <c r="L511" s="128">
        <v>21</v>
      </c>
      <c r="M511" s="128">
        <f>G511*(1+L511/100)</f>
        <v>0</v>
      </c>
      <c r="N511" s="126">
        <v>0</v>
      </c>
      <c r="O511" s="126">
        <f>ROUND(E511*N511,2)</f>
        <v>0</v>
      </c>
      <c r="P511" s="126">
        <v>0</v>
      </c>
      <c r="Q511" s="126">
        <f>ROUND(E511*P511,2)</f>
        <v>0</v>
      </c>
      <c r="R511" s="128" t="s">
        <v>350</v>
      </c>
      <c r="S511" s="128" t="s">
        <v>310</v>
      </c>
      <c r="T511" s="129" t="s">
        <v>331</v>
      </c>
      <c r="U511" s="114">
        <v>0.22</v>
      </c>
      <c r="V511" s="114">
        <f>ROUND(E511*U511,2)</f>
        <v>30.14</v>
      </c>
      <c r="W511" s="114"/>
      <c r="X511" s="114" t="s">
        <v>332</v>
      </c>
      <c r="Y511" s="114" t="s">
        <v>293</v>
      </c>
      <c r="Z511" s="107"/>
      <c r="AA511" s="107"/>
      <c r="AB511" s="107"/>
      <c r="AC511" s="107"/>
      <c r="AD511" s="107"/>
      <c r="AE511" s="107"/>
      <c r="AF511" s="107"/>
      <c r="AG511" s="107" t="s">
        <v>333</v>
      </c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</row>
    <row r="512" spans="1:60" outlineLevel="2">
      <c r="A512" s="110"/>
      <c r="B512" s="111"/>
      <c r="C512" s="203" t="s">
        <v>521</v>
      </c>
      <c r="D512" s="204"/>
      <c r="E512" s="204"/>
      <c r="F512" s="204"/>
      <c r="G512" s="204"/>
      <c r="H512" s="114"/>
      <c r="I512" s="114"/>
      <c r="J512" s="114"/>
      <c r="K512" s="114"/>
      <c r="L512" s="114"/>
      <c r="M512" s="114"/>
      <c r="N512" s="113"/>
      <c r="O512" s="113"/>
      <c r="P512" s="113"/>
      <c r="Q512" s="113"/>
      <c r="R512" s="114"/>
      <c r="S512" s="114"/>
      <c r="T512" s="114"/>
      <c r="U512" s="114"/>
      <c r="V512" s="114"/>
      <c r="W512" s="114"/>
      <c r="X512" s="114"/>
      <c r="Y512" s="114"/>
      <c r="Z512" s="107"/>
      <c r="AA512" s="107"/>
      <c r="AB512" s="107"/>
      <c r="AC512" s="107"/>
      <c r="AD512" s="107"/>
      <c r="AE512" s="107"/>
      <c r="AF512" s="107"/>
      <c r="AG512" s="107" t="s">
        <v>451</v>
      </c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</row>
    <row r="513" spans="1:60" outlineLevel="2">
      <c r="A513" s="110"/>
      <c r="B513" s="111"/>
      <c r="C513" s="200" t="s">
        <v>522</v>
      </c>
      <c r="D513" s="201"/>
      <c r="E513" s="201"/>
      <c r="F513" s="201"/>
      <c r="G513" s="201"/>
      <c r="H513" s="114"/>
      <c r="I513" s="114"/>
      <c r="J513" s="114"/>
      <c r="K513" s="114"/>
      <c r="L513" s="114"/>
      <c r="M513" s="114"/>
      <c r="N513" s="113"/>
      <c r="O513" s="113"/>
      <c r="P513" s="113"/>
      <c r="Q513" s="113"/>
      <c r="R513" s="114"/>
      <c r="S513" s="114"/>
      <c r="T513" s="114"/>
      <c r="U513" s="114"/>
      <c r="V513" s="114"/>
      <c r="W513" s="114"/>
      <c r="X513" s="114"/>
      <c r="Y513" s="114"/>
      <c r="Z513" s="107"/>
      <c r="AA513" s="107"/>
      <c r="AB513" s="107"/>
      <c r="AC513" s="107"/>
      <c r="AD513" s="107"/>
      <c r="AE513" s="107"/>
      <c r="AF513" s="107"/>
      <c r="AG513" s="107" t="s">
        <v>296</v>
      </c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</row>
    <row r="514" spans="1:60" outlineLevel="3">
      <c r="A514" s="110"/>
      <c r="B514" s="111"/>
      <c r="C514" s="200" t="s">
        <v>455</v>
      </c>
      <c r="D514" s="201"/>
      <c r="E514" s="201"/>
      <c r="F514" s="201"/>
      <c r="G514" s="201"/>
      <c r="H514" s="114"/>
      <c r="I514" s="114"/>
      <c r="J514" s="114"/>
      <c r="K514" s="114"/>
      <c r="L514" s="114"/>
      <c r="M514" s="114"/>
      <c r="N514" s="113"/>
      <c r="O514" s="113"/>
      <c r="P514" s="113"/>
      <c r="Q514" s="113"/>
      <c r="R514" s="114"/>
      <c r="S514" s="114"/>
      <c r="T514" s="114"/>
      <c r="U514" s="114"/>
      <c r="V514" s="114"/>
      <c r="W514" s="114"/>
      <c r="X514" s="114"/>
      <c r="Y514" s="114"/>
      <c r="Z514" s="107"/>
      <c r="AA514" s="107"/>
      <c r="AB514" s="107"/>
      <c r="AC514" s="107"/>
      <c r="AD514" s="107"/>
      <c r="AE514" s="107"/>
      <c r="AF514" s="107"/>
      <c r="AG514" s="107" t="s">
        <v>296</v>
      </c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</row>
    <row r="515" spans="1:60" outlineLevel="3">
      <c r="A515" s="110"/>
      <c r="B515" s="111"/>
      <c r="C515" s="200" t="s">
        <v>523</v>
      </c>
      <c r="D515" s="201"/>
      <c r="E515" s="201"/>
      <c r="F515" s="201"/>
      <c r="G515" s="201"/>
      <c r="H515" s="114"/>
      <c r="I515" s="114"/>
      <c r="J515" s="114"/>
      <c r="K515" s="114"/>
      <c r="L515" s="114"/>
      <c r="M515" s="114"/>
      <c r="N515" s="113"/>
      <c r="O515" s="113"/>
      <c r="P515" s="113"/>
      <c r="Q515" s="113"/>
      <c r="R515" s="114"/>
      <c r="S515" s="114"/>
      <c r="T515" s="114"/>
      <c r="U515" s="114"/>
      <c r="V515" s="114"/>
      <c r="W515" s="114"/>
      <c r="X515" s="114"/>
      <c r="Y515" s="114"/>
      <c r="Z515" s="107"/>
      <c r="AA515" s="107"/>
      <c r="AB515" s="107"/>
      <c r="AC515" s="107"/>
      <c r="AD515" s="107"/>
      <c r="AE515" s="107"/>
      <c r="AF515" s="107"/>
      <c r="AG515" s="107" t="s">
        <v>296</v>
      </c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</row>
    <row r="516" spans="1:60" outlineLevel="2">
      <c r="A516" s="110"/>
      <c r="B516" s="111"/>
      <c r="C516" s="146" t="s">
        <v>524</v>
      </c>
      <c r="D516" s="143"/>
      <c r="E516" s="144">
        <v>89</v>
      </c>
      <c r="F516" s="114"/>
      <c r="G516" s="114"/>
      <c r="H516" s="114"/>
      <c r="I516" s="114"/>
      <c r="J516" s="114"/>
      <c r="K516" s="114"/>
      <c r="L516" s="114"/>
      <c r="M516" s="114"/>
      <c r="N516" s="113"/>
      <c r="O516" s="113"/>
      <c r="P516" s="113"/>
      <c r="Q516" s="113"/>
      <c r="R516" s="114"/>
      <c r="S516" s="114"/>
      <c r="T516" s="114"/>
      <c r="U516" s="114"/>
      <c r="V516" s="114"/>
      <c r="W516" s="114"/>
      <c r="X516" s="114"/>
      <c r="Y516" s="114"/>
      <c r="Z516" s="107"/>
      <c r="AA516" s="107"/>
      <c r="AB516" s="107"/>
      <c r="AC516" s="107"/>
      <c r="AD516" s="107"/>
      <c r="AE516" s="107"/>
      <c r="AF516" s="107"/>
      <c r="AG516" s="107" t="s">
        <v>341</v>
      </c>
      <c r="AH516" s="107">
        <v>5</v>
      </c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</row>
    <row r="517" spans="1:60" outlineLevel="3">
      <c r="A517" s="110"/>
      <c r="B517" s="111"/>
      <c r="C517" s="146" t="s">
        <v>525</v>
      </c>
      <c r="D517" s="143"/>
      <c r="E517" s="144">
        <v>48</v>
      </c>
      <c r="F517" s="114"/>
      <c r="G517" s="114"/>
      <c r="H517" s="114"/>
      <c r="I517" s="114"/>
      <c r="J517" s="114"/>
      <c r="K517" s="114"/>
      <c r="L517" s="114"/>
      <c r="M517" s="114"/>
      <c r="N517" s="113"/>
      <c r="O517" s="113"/>
      <c r="P517" s="113"/>
      <c r="Q517" s="113"/>
      <c r="R517" s="114"/>
      <c r="S517" s="114"/>
      <c r="T517" s="114"/>
      <c r="U517" s="114"/>
      <c r="V517" s="114"/>
      <c r="W517" s="114"/>
      <c r="X517" s="114"/>
      <c r="Y517" s="114"/>
      <c r="Z517" s="107"/>
      <c r="AA517" s="107"/>
      <c r="AB517" s="107"/>
      <c r="AC517" s="107"/>
      <c r="AD517" s="107"/>
      <c r="AE517" s="107"/>
      <c r="AF517" s="107"/>
      <c r="AG517" s="107" t="s">
        <v>341</v>
      </c>
      <c r="AH517" s="107">
        <v>5</v>
      </c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</row>
    <row r="518" spans="1:60" outlineLevel="1">
      <c r="A518" s="123">
        <v>195</v>
      </c>
      <c r="B518" s="124" t="s">
        <v>526</v>
      </c>
      <c r="C518" s="139" t="s">
        <v>527</v>
      </c>
      <c r="D518" s="125" t="s">
        <v>330</v>
      </c>
      <c r="E518" s="126">
        <v>371</v>
      </c>
      <c r="F518" s="127"/>
      <c r="G518" s="128">
        <f>ROUND(E518*F518,2)</f>
        <v>0</v>
      </c>
      <c r="H518" s="127"/>
      <c r="I518" s="128">
        <f>ROUND(E518*H518,2)</f>
        <v>0</v>
      </c>
      <c r="J518" s="127"/>
      <c r="K518" s="128">
        <f>ROUND(E518*J518,2)</f>
        <v>0</v>
      </c>
      <c r="L518" s="128">
        <v>21</v>
      </c>
      <c r="M518" s="128">
        <f>G518*(1+L518/100)</f>
        <v>0</v>
      </c>
      <c r="N518" s="126">
        <v>0</v>
      </c>
      <c r="O518" s="126">
        <f>ROUND(E518*N518,2)</f>
        <v>0</v>
      </c>
      <c r="P518" s="126">
        <v>0</v>
      </c>
      <c r="Q518" s="126">
        <f>ROUND(E518*P518,2)</f>
        <v>0</v>
      </c>
      <c r="R518" s="128" t="s">
        <v>350</v>
      </c>
      <c r="S518" s="128" t="s">
        <v>310</v>
      </c>
      <c r="T518" s="129" t="s">
        <v>331</v>
      </c>
      <c r="U518" s="114">
        <v>0.25</v>
      </c>
      <c r="V518" s="114">
        <f>ROUND(E518*U518,2)</f>
        <v>92.75</v>
      </c>
      <c r="W518" s="114"/>
      <c r="X518" s="114" t="s">
        <v>332</v>
      </c>
      <c r="Y518" s="114" t="s">
        <v>293</v>
      </c>
      <c r="Z518" s="107"/>
      <c r="AA518" s="107"/>
      <c r="AB518" s="107"/>
      <c r="AC518" s="107"/>
      <c r="AD518" s="107"/>
      <c r="AE518" s="107"/>
      <c r="AF518" s="107"/>
      <c r="AG518" s="107" t="s">
        <v>333</v>
      </c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</row>
    <row r="519" spans="1:60" outlineLevel="2">
      <c r="A519" s="110"/>
      <c r="B519" s="111"/>
      <c r="C519" s="203" t="s">
        <v>521</v>
      </c>
      <c r="D519" s="204"/>
      <c r="E519" s="204"/>
      <c r="F519" s="204"/>
      <c r="G519" s="204"/>
      <c r="H519" s="114"/>
      <c r="I519" s="114"/>
      <c r="J519" s="114"/>
      <c r="K519" s="114"/>
      <c r="L519" s="114"/>
      <c r="M519" s="114"/>
      <c r="N519" s="113"/>
      <c r="O519" s="113"/>
      <c r="P519" s="113"/>
      <c r="Q519" s="113"/>
      <c r="R519" s="114"/>
      <c r="S519" s="114"/>
      <c r="T519" s="114"/>
      <c r="U519" s="114"/>
      <c r="V519" s="114"/>
      <c r="W519" s="114"/>
      <c r="X519" s="114"/>
      <c r="Y519" s="114"/>
      <c r="Z519" s="107"/>
      <c r="AA519" s="107"/>
      <c r="AB519" s="107"/>
      <c r="AC519" s="107"/>
      <c r="AD519" s="107"/>
      <c r="AE519" s="107"/>
      <c r="AF519" s="107"/>
      <c r="AG519" s="107" t="s">
        <v>451</v>
      </c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</row>
    <row r="520" spans="1:60" outlineLevel="2">
      <c r="A520" s="110"/>
      <c r="B520" s="111"/>
      <c r="C520" s="200" t="s">
        <v>522</v>
      </c>
      <c r="D520" s="201"/>
      <c r="E520" s="201"/>
      <c r="F520" s="201"/>
      <c r="G520" s="201"/>
      <c r="H520" s="114"/>
      <c r="I520" s="114"/>
      <c r="J520" s="114"/>
      <c r="K520" s="114"/>
      <c r="L520" s="114"/>
      <c r="M520" s="114"/>
      <c r="N520" s="113"/>
      <c r="O520" s="113"/>
      <c r="P520" s="113"/>
      <c r="Q520" s="113"/>
      <c r="R520" s="114"/>
      <c r="S520" s="114"/>
      <c r="T520" s="114"/>
      <c r="U520" s="114"/>
      <c r="V520" s="114"/>
      <c r="W520" s="114"/>
      <c r="X520" s="114"/>
      <c r="Y520" s="114"/>
      <c r="Z520" s="107"/>
      <c r="AA520" s="107"/>
      <c r="AB520" s="107"/>
      <c r="AC520" s="107"/>
      <c r="AD520" s="107"/>
      <c r="AE520" s="107"/>
      <c r="AF520" s="107"/>
      <c r="AG520" s="107" t="s">
        <v>296</v>
      </c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</row>
    <row r="521" spans="1:60" outlineLevel="3">
      <c r="A521" s="110"/>
      <c r="B521" s="111"/>
      <c r="C521" s="200" t="s">
        <v>455</v>
      </c>
      <c r="D521" s="201"/>
      <c r="E521" s="201"/>
      <c r="F521" s="201"/>
      <c r="G521" s="201"/>
      <c r="H521" s="114"/>
      <c r="I521" s="114"/>
      <c r="J521" s="114"/>
      <c r="K521" s="114"/>
      <c r="L521" s="114"/>
      <c r="M521" s="114"/>
      <c r="N521" s="113"/>
      <c r="O521" s="113"/>
      <c r="P521" s="113"/>
      <c r="Q521" s="113"/>
      <c r="R521" s="114"/>
      <c r="S521" s="114"/>
      <c r="T521" s="114"/>
      <c r="U521" s="114"/>
      <c r="V521" s="114"/>
      <c r="W521" s="114"/>
      <c r="X521" s="114"/>
      <c r="Y521" s="114"/>
      <c r="Z521" s="107"/>
      <c r="AA521" s="107"/>
      <c r="AB521" s="107"/>
      <c r="AC521" s="107"/>
      <c r="AD521" s="107"/>
      <c r="AE521" s="107"/>
      <c r="AF521" s="107"/>
      <c r="AG521" s="107" t="s">
        <v>296</v>
      </c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</row>
    <row r="522" spans="1:60" outlineLevel="3">
      <c r="A522" s="110"/>
      <c r="B522" s="111"/>
      <c r="C522" s="200" t="s">
        <v>523</v>
      </c>
      <c r="D522" s="201"/>
      <c r="E522" s="201"/>
      <c r="F522" s="201"/>
      <c r="G522" s="201"/>
      <c r="H522" s="114"/>
      <c r="I522" s="114"/>
      <c r="J522" s="114"/>
      <c r="K522" s="114"/>
      <c r="L522" s="114"/>
      <c r="M522" s="114"/>
      <c r="N522" s="113"/>
      <c r="O522" s="113"/>
      <c r="P522" s="113"/>
      <c r="Q522" s="113"/>
      <c r="R522" s="114"/>
      <c r="S522" s="114"/>
      <c r="T522" s="114"/>
      <c r="U522" s="114"/>
      <c r="V522" s="114"/>
      <c r="W522" s="114"/>
      <c r="X522" s="114"/>
      <c r="Y522" s="114"/>
      <c r="Z522" s="107"/>
      <c r="AA522" s="107"/>
      <c r="AB522" s="107"/>
      <c r="AC522" s="107"/>
      <c r="AD522" s="107"/>
      <c r="AE522" s="107"/>
      <c r="AF522" s="107"/>
      <c r="AG522" s="107" t="s">
        <v>296</v>
      </c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</row>
    <row r="523" spans="1:60" outlineLevel="2">
      <c r="A523" s="110"/>
      <c r="B523" s="111"/>
      <c r="C523" s="146" t="s">
        <v>528</v>
      </c>
      <c r="D523" s="143"/>
      <c r="E523" s="144">
        <v>221</v>
      </c>
      <c r="F523" s="114"/>
      <c r="G523" s="114"/>
      <c r="H523" s="114"/>
      <c r="I523" s="114"/>
      <c r="J523" s="114"/>
      <c r="K523" s="114"/>
      <c r="L523" s="114"/>
      <c r="M523" s="114"/>
      <c r="N523" s="113"/>
      <c r="O523" s="113"/>
      <c r="P523" s="113"/>
      <c r="Q523" s="113"/>
      <c r="R523" s="114"/>
      <c r="S523" s="114"/>
      <c r="T523" s="114"/>
      <c r="U523" s="114"/>
      <c r="V523" s="114"/>
      <c r="W523" s="114"/>
      <c r="X523" s="114"/>
      <c r="Y523" s="114"/>
      <c r="Z523" s="107"/>
      <c r="AA523" s="107"/>
      <c r="AB523" s="107"/>
      <c r="AC523" s="107"/>
      <c r="AD523" s="107"/>
      <c r="AE523" s="107"/>
      <c r="AF523" s="107"/>
      <c r="AG523" s="107" t="s">
        <v>341</v>
      </c>
      <c r="AH523" s="107">
        <v>5</v>
      </c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</row>
    <row r="524" spans="1:60" outlineLevel="3">
      <c r="A524" s="110"/>
      <c r="B524" s="111"/>
      <c r="C524" s="146" t="s">
        <v>529</v>
      </c>
      <c r="D524" s="143"/>
      <c r="E524" s="144">
        <v>150</v>
      </c>
      <c r="F524" s="114"/>
      <c r="G524" s="114"/>
      <c r="H524" s="114"/>
      <c r="I524" s="114"/>
      <c r="J524" s="114"/>
      <c r="K524" s="114"/>
      <c r="L524" s="114"/>
      <c r="M524" s="114"/>
      <c r="N524" s="113"/>
      <c r="O524" s="113"/>
      <c r="P524" s="113"/>
      <c r="Q524" s="113"/>
      <c r="R524" s="114"/>
      <c r="S524" s="114"/>
      <c r="T524" s="114"/>
      <c r="U524" s="114"/>
      <c r="V524" s="114"/>
      <c r="W524" s="114"/>
      <c r="X524" s="114"/>
      <c r="Y524" s="114"/>
      <c r="Z524" s="107"/>
      <c r="AA524" s="107"/>
      <c r="AB524" s="107"/>
      <c r="AC524" s="107"/>
      <c r="AD524" s="107"/>
      <c r="AE524" s="107"/>
      <c r="AF524" s="107"/>
      <c r="AG524" s="107" t="s">
        <v>341</v>
      </c>
      <c r="AH524" s="107">
        <v>5</v>
      </c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</row>
    <row r="525" spans="1:60" outlineLevel="1">
      <c r="A525" s="123">
        <v>196</v>
      </c>
      <c r="B525" s="124" t="s">
        <v>530</v>
      </c>
      <c r="C525" s="139" t="s">
        <v>531</v>
      </c>
      <c r="D525" s="125" t="s">
        <v>330</v>
      </c>
      <c r="E525" s="126">
        <v>216</v>
      </c>
      <c r="F525" s="127"/>
      <c r="G525" s="128">
        <f>ROUND(E525*F525,2)</f>
        <v>0</v>
      </c>
      <c r="H525" s="127"/>
      <c r="I525" s="128">
        <f>ROUND(E525*H525,2)</f>
        <v>0</v>
      </c>
      <c r="J525" s="127"/>
      <c r="K525" s="128">
        <f>ROUND(E525*J525,2)</f>
        <v>0</v>
      </c>
      <c r="L525" s="128">
        <v>21</v>
      </c>
      <c r="M525" s="128">
        <f>G525*(1+L525/100)</f>
        <v>0</v>
      </c>
      <c r="N525" s="126">
        <v>0</v>
      </c>
      <c r="O525" s="126">
        <f>ROUND(E525*N525,2)</f>
        <v>0</v>
      </c>
      <c r="P525" s="126">
        <v>0</v>
      </c>
      <c r="Q525" s="126">
        <f>ROUND(E525*P525,2)</f>
        <v>0</v>
      </c>
      <c r="R525" s="128" t="s">
        <v>350</v>
      </c>
      <c r="S525" s="128" t="s">
        <v>310</v>
      </c>
      <c r="T525" s="129" t="s">
        <v>331</v>
      </c>
      <c r="U525" s="114">
        <v>0.27</v>
      </c>
      <c r="V525" s="114">
        <f>ROUND(E525*U525,2)</f>
        <v>58.32</v>
      </c>
      <c r="W525" s="114"/>
      <c r="X525" s="114" t="s">
        <v>332</v>
      </c>
      <c r="Y525" s="114" t="s">
        <v>293</v>
      </c>
      <c r="Z525" s="107"/>
      <c r="AA525" s="107"/>
      <c r="AB525" s="107"/>
      <c r="AC525" s="107"/>
      <c r="AD525" s="107"/>
      <c r="AE525" s="107"/>
      <c r="AF525" s="107"/>
      <c r="AG525" s="107" t="s">
        <v>333</v>
      </c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</row>
    <row r="526" spans="1:60" outlineLevel="2">
      <c r="A526" s="110"/>
      <c r="B526" s="111"/>
      <c r="C526" s="203" t="s">
        <v>521</v>
      </c>
      <c r="D526" s="204"/>
      <c r="E526" s="204"/>
      <c r="F526" s="204"/>
      <c r="G526" s="204"/>
      <c r="H526" s="114"/>
      <c r="I526" s="114"/>
      <c r="J526" s="114"/>
      <c r="K526" s="114"/>
      <c r="L526" s="114"/>
      <c r="M526" s="114"/>
      <c r="N526" s="113"/>
      <c r="O526" s="113"/>
      <c r="P526" s="113"/>
      <c r="Q526" s="113"/>
      <c r="R526" s="114"/>
      <c r="S526" s="114"/>
      <c r="T526" s="114"/>
      <c r="U526" s="114"/>
      <c r="V526" s="114"/>
      <c r="W526" s="114"/>
      <c r="X526" s="114"/>
      <c r="Y526" s="114"/>
      <c r="Z526" s="107"/>
      <c r="AA526" s="107"/>
      <c r="AB526" s="107"/>
      <c r="AC526" s="107"/>
      <c r="AD526" s="107"/>
      <c r="AE526" s="107"/>
      <c r="AF526" s="107"/>
      <c r="AG526" s="107" t="s">
        <v>451</v>
      </c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</row>
    <row r="527" spans="1:60" outlineLevel="2">
      <c r="A527" s="110"/>
      <c r="B527" s="111"/>
      <c r="C527" s="200" t="s">
        <v>522</v>
      </c>
      <c r="D527" s="201"/>
      <c r="E527" s="201"/>
      <c r="F527" s="201"/>
      <c r="G527" s="201"/>
      <c r="H527" s="114"/>
      <c r="I527" s="114"/>
      <c r="J527" s="114"/>
      <c r="K527" s="114"/>
      <c r="L527" s="114"/>
      <c r="M527" s="114"/>
      <c r="N527" s="113"/>
      <c r="O527" s="113"/>
      <c r="P527" s="113"/>
      <c r="Q527" s="113"/>
      <c r="R527" s="114"/>
      <c r="S527" s="114"/>
      <c r="T527" s="114"/>
      <c r="U527" s="114"/>
      <c r="V527" s="114"/>
      <c r="W527" s="114"/>
      <c r="X527" s="114"/>
      <c r="Y527" s="114"/>
      <c r="Z527" s="107"/>
      <c r="AA527" s="107"/>
      <c r="AB527" s="107"/>
      <c r="AC527" s="107"/>
      <c r="AD527" s="107"/>
      <c r="AE527" s="107"/>
      <c r="AF527" s="107"/>
      <c r="AG527" s="107" t="s">
        <v>296</v>
      </c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</row>
    <row r="528" spans="1:60" outlineLevel="3">
      <c r="A528" s="110"/>
      <c r="B528" s="111"/>
      <c r="C528" s="200" t="s">
        <v>455</v>
      </c>
      <c r="D528" s="201"/>
      <c r="E528" s="201"/>
      <c r="F528" s="201"/>
      <c r="G528" s="201"/>
      <c r="H528" s="114"/>
      <c r="I528" s="114"/>
      <c r="J528" s="114"/>
      <c r="K528" s="114"/>
      <c r="L528" s="114"/>
      <c r="M528" s="114"/>
      <c r="N528" s="113"/>
      <c r="O528" s="113"/>
      <c r="P528" s="113"/>
      <c r="Q528" s="113"/>
      <c r="R528" s="114"/>
      <c r="S528" s="114"/>
      <c r="T528" s="114"/>
      <c r="U528" s="114"/>
      <c r="V528" s="114"/>
      <c r="W528" s="114"/>
      <c r="X528" s="114"/>
      <c r="Y528" s="114"/>
      <c r="Z528" s="107"/>
      <c r="AA528" s="107"/>
      <c r="AB528" s="107"/>
      <c r="AC528" s="107"/>
      <c r="AD528" s="107"/>
      <c r="AE528" s="107"/>
      <c r="AF528" s="107"/>
      <c r="AG528" s="107" t="s">
        <v>296</v>
      </c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</row>
    <row r="529" spans="1:60" outlineLevel="3">
      <c r="A529" s="110"/>
      <c r="B529" s="111"/>
      <c r="C529" s="200" t="s">
        <v>523</v>
      </c>
      <c r="D529" s="201"/>
      <c r="E529" s="201"/>
      <c r="F529" s="201"/>
      <c r="G529" s="201"/>
      <c r="H529" s="114"/>
      <c r="I529" s="114"/>
      <c r="J529" s="114"/>
      <c r="K529" s="114"/>
      <c r="L529" s="114"/>
      <c r="M529" s="114"/>
      <c r="N529" s="113"/>
      <c r="O529" s="113"/>
      <c r="P529" s="113"/>
      <c r="Q529" s="113"/>
      <c r="R529" s="114"/>
      <c r="S529" s="114"/>
      <c r="T529" s="114"/>
      <c r="U529" s="114"/>
      <c r="V529" s="114"/>
      <c r="W529" s="114"/>
      <c r="X529" s="114"/>
      <c r="Y529" s="114"/>
      <c r="Z529" s="107"/>
      <c r="AA529" s="107"/>
      <c r="AB529" s="107"/>
      <c r="AC529" s="107"/>
      <c r="AD529" s="107"/>
      <c r="AE529" s="107"/>
      <c r="AF529" s="107"/>
      <c r="AG529" s="107" t="s">
        <v>296</v>
      </c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</row>
    <row r="530" spans="1:60" outlineLevel="2">
      <c r="A530" s="110"/>
      <c r="B530" s="111"/>
      <c r="C530" s="146" t="s">
        <v>532</v>
      </c>
      <c r="D530" s="143"/>
      <c r="E530" s="144">
        <v>98</v>
      </c>
      <c r="F530" s="114"/>
      <c r="G530" s="114"/>
      <c r="H530" s="114"/>
      <c r="I530" s="114"/>
      <c r="J530" s="114"/>
      <c r="K530" s="114"/>
      <c r="L530" s="114"/>
      <c r="M530" s="114"/>
      <c r="N530" s="113"/>
      <c r="O530" s="113"/>
      <c r="P530" s="113"/>
      <c r="Q530" s="113"/>
      <c r="R530" s="114"/>
      <c r="S530" s="114"/>
      <c r="T530" s="114"/>
      <c r="U530" s="114"/>
      <c r="V530" s="114"/>
      <c r="W530" s="114"/>
      <c r="X530" s="114"/>
      <c r="Y530" s="114"/>
      <c r="Z530" s="107"/>
      <c r="AA530" s="107"/>
      <c r="AB530" s="107"/>
      <c r="AC530" s="107"/>
      <c r="AD530" s="107"/>
      <c r="AE530" s="107"/>
      <c r="AF530" s="107"/>
      <c r="AG530" s="107" t="s">
        <v>341</v>
      </c>
      <c r="AH530" s="107">
        <v>5</v>
      </c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</row>
    <row r="531" spans="1:60" outlineLevel="3">
      <c r="A531" s="110"/>
      <c r="B531" s="111"/>
      <c r="C531" s="146" t="s">
        <v>533</v>
      </c>
      <c r="D531" s="143"/>
      <c r="E531" s="144">
        <v>118</v>
      </c>
      <c r="F531" s="114"/>
      <c r="G531" s="114"/>
      <c r="H531" s="114"/>
      <c r="I531" s="114"/>
      <c r="J531" s="114"/>
      <c r="K531" s="114"/>
      <c r="L531" s="114"/>
      <c r="M531" s="114"/>
      <c r="N531" s="113"/>
      <c r="O531" s="113"/>
      <c r="P531" s="113"/>
      <c r="Q531" s="113"/>
      <c r="R531" s="114"/>
      <c r="S531" s="114"/>
      <c r="T531" s="114"/>
      <c r="U531" s="114"/>
      <c r="V531" s="114"/>
      <c r="W531" s="114"/>
      <c r="X531" s="114"/>
      <c r="Y531" s="114"/>
      <c r="Z531" s="107"/>
      <c r="AA531" s="107"/>
      <c r="AB531" s="107"/>
      <c r="AC531" s="107"/>
      <c r="AD531" s="107"/>
      <c r="AE531" s="107"/>
      <c r="AF531" s="107"/>
      <c r="AG531" s="107" t="s">
        <v>341</v>
      </c>
      <c r="AH531" s="107">
        <v>5</v>
      </c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</row>
    <row r="532" spans="1:60" outlineLevel="1">
      <c r="A532" s="123">
        <v>197</v>
      </c>
      <c r="B532" s="124" t="s">
        <v>534</v>
      </c>
      <c r="C532" s="139" t="s">
        <v>535</v>
      </c>
      <c r="D532" s="125" t="s">
        <v>330</v>
      </c>
      <c r="E532" s="126">
        <v>220</v>
      </c>
      <c r="F532" s="127"/>
      <c r="G532" s="128">
        <f>ROUND(E532*F532,2)</f>
        <v>0</v>
      </c>
      <c r="H532" s="127"/>
      <c r="I532" s="128">
        <f>ROUND(E532*H532,2)</f>
        <v>0</v>
      </c>
      <c r="J532" s="127"/>
      <c r="K532" s="128">
        <f>ROUND(E532*J532,2)</f>
        <v>0</v>
      </c>
      <c r="L532" s="128">
        <v>21</v>
      </c>
      <c r="M532" s="128">
        <f>G532*(1+L532/100)</f>
        <v>0</v>
      </c>
      <c r="N532" s="126">
        <v>0</v>
      </c>
      <c r="O532" s="126">
        <f>ROUND(E532*N532,2)</f>
        <v>0</v>
      </c>
      <c r="P532" s="126">
        <v>0</v>
      </c>
      <c r="Q532" s="126">
        <f>ROUND(E532*P532,2)</f>
        <v>0</v>
      </c>
      <c r="R532" s="128" t="s">
        <v>350</v>
      </c>
      <c r="S532" s="128" t="s">
        <v>310</v>
      </c>
      <c r="T532" s="129" t="s">
        <v>331</v>
      </c>
      <c r="U532" s="114">
        <v>0.32</v>
      </c>
      <c r="V532" s="114">
        <f>ROUND(E532*U532,2)</f>
        <v>70.400000000000006</v>
      </c>
      <c r="W532" s="114"/>
      <c r="X532" s="114" t="s">
        <v>332</v>
      </c>
      <c r="Y532" s="114" t="s">
        <v>293</v>
      </c>
      <c r="Z532" s="107"/>
      <c r="AA532" s="107"/>
      <c r="AB532" s="107"/>
      <c r="AC532" s="107"/>
      <c r="AD532" s="107"/>
      <c r="AE532" s="107"/>
      <c r="AF532" s="107"/>
      <c r="AG532" s="107" t="s">
        <v>333</v>
      </c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</row>
    <row r="533" spans="1:60" outlineLevel="2">
      <c r="A533" s="110"/>
      <c r="B533" s="111"/>
      <c r="C533" s="203" t="s">
        <v>521</v>
      </c>
      <c r="D533" s="204"/>
      <c r="E533" s="204"/>
      <c r="F533" s="204"/>
      <c r="G533" s="204"/>
      <c r="H533" s="114"/>
      <c r="I533" s="114"/>
      <c r="J533" s="114"/>
      <c r="K533" s="114"/>
      <c r="L533" s="114"/>
      <c r="M533" s="114"/>
      <c r="N533" s="113"/>
      <c r="O533" s="113"/>
      <c r="P533" s="113"/>
      <c r="Q533" s="113"/>
      <c r="R533" s="114"/>
      <c r="S533" s="114"/>
      <c r="T533" s="114"/>
      <c r="U533" s="114"/>
      <c r="V533" s="114"/>
      <c r="W533" s="114"/>
      <c r="X533" s="114"/>
      <c r="Y533" s="114"/>
      <c r="Z533" s="107"/>
      <c r="AA533" s="107"/>
      <c r="AB533" s="107"/>
      <c r="AC533" s="107"/>
      <c r="AD533" s="107"/>
      <c r="AE533" s="107"/>
      <c r="AF533" s="107"/>
      <c r="AG533" s="107" t="s">
        <v>451</v>
      </c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</row>
    <row r="534" spans="1:60" outlineLevel="2">
      <c r="A534" s="110"/>
      <c r="B534" s="111"/>
      <c r="C534" s="200" t="s">
        <v>522</v>
      </c>
      <c r="D534" s="201"/>
      <c r="E534" s="201"/>
      <c r="F534" s="201"/>
      <c r="G534" s="201"/>
      <c r="H534" s="114"/>
      <c r="I534" s="114"/>
      <c r="J534" s="114"/>
      <c r="K534" s="114"/>
      <c r="L534" s="114"/>
      <c r="M534" s="114"/>
      <c r="N534" s="113"/>
      <c r="O534" s="113"/>
      <c r="P534" s="113"/>
      <c r="Q534" s="113"/>
      <c r="R534" s="114"/>
      <c r="S534" s="114"/>
      <c r="T534" s="114"/>
      <c r="U534" s="114"/>
      <c r="V534" s="114"/>
      <c r="W534" s="114"/>
      <c r="X534" s="114"/>
      <c r="Y534" s="114"/>
      <c r="Z534" s="107"/>
      <c r="AA534" s="107"/>
      <c r="AB534" s="107"/>
      <c r="AC534" s="107"/>
      <c r="AD534" s="107"/>
      <c r="AE534" s="107"/>
      <c r="AF534" s="107"/>
      <c r="AG534" s="107" t="s">
        <v>296</v>
      </c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</row>
    <row r="535" spans="1:60" outlineLevel="3">
      <c r="A535" s="110"/>
      <c r="B535" s="111"/>
      <c r="C535" s="200" t="s">
        <v>455</v>
      </c>
      <c r="D535" s="201"/>
      <c r="E535" s="201"/>
      <c r="F535" s="201"/>
      <c r="G535" s="201"/>
      <c r="H535" s="114"/>
      <c r="I535" s="114"/>
      <c r="J535" s="114"/>
      <c r="K535" s="114"/>
      <c r="L535" s="114"/>
      <c r="M535" s="114"/>
      <c r="N535" s="113"/>
      <c r="O535" s="113"/>
      <c r="P535" s="113"/>
      <c r="Q535" s="113"/>
      <c r="R535" s="114"/>
      <c r="S535" s="114"/>
      <c r="T535" s="114"/>
      <c r="U535" s="114"/>
      <c r="V535" s="114"/>
      <c r="W535" s="114"/>
      <c r="X535" s="114"/>
      <c r="Y535" s="114"/>
      <c r="Z535" s="107"/>
      <c r="AA535" s="107"/>
      <c r="AB535" s="107"/>
      <c r="AC535" s="107"/>
      <c r="AD535" s="107"/>
      <c r="AE535" s="107"/>
      <c r="AF535" s="107"/>
      <c r="AG535" s="107" t="s">
        <v>296</v>
      </c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</row>
    <row r="536" spans="1:60" outlineLevel="3">
      <c r="A536" s="110"/>
      <c r="B536" s="111"/>
      <c r="C536" s="200" t="s">
        <v>523</v>
      </c>
      <c r="D536" s="201"/>
      <c r="E536" s="201"/>
      <c r="F536" s="201"/>
      <c r="G536" s="201"/>
      <c r="H536" s="114"/>
      <c r="I536" s="114"/>
      <c r="J536" s="114"/>
      <c r="K536" s="114"/>
      <c r="L536" s="114"/>
      <c r="M536" s="114"/>
      <c r="N536" s="113"/>
      <c r="O536" s="113"/>
      <c r="P536" s="113"/>
      <c r="Q536" s="113"/>
      <c r="R536" s="114"/>
      <c r="S536" s="114"/>
      <c r="T536" s="114"/>
      <c r="U536" s="114"/>
      <c r="V536" s="114"/>
      <c r="W536" s="114"/>
      <c r="X536" s="114"/>
      <c r="Y536" s="114"/>
      <c r="Z536" s="107"/>
      <c r="AA536" s="107"/>
      <c r="AB536" s="107"/>
      <c r="AC536" s="107"/>
      <c r="AD536" s="107"/>
      <c r="AE536" s="107"/>
      <c r="AF536" s="107"/>
      <c r="AG536" s="107" t="s">
        <v>296</v>
      </c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</row>
    <row r="537" spans="1:60" outlineLevel="2">
      <c r="A537" s="110"/>
      <c r="B537" s="111"/>
      <c r="C537" s="146" t="s">
        <v>536</v>
      </c>
      <c r="D537" s="143"/>
      <c r="E537" s="144">
        <v>85</v>
      </c>
      <c r="F537" s="114"/>
      <c r="G537" s="114"/>
      <c r="H537" s="114"/>
      <c r="I537" s="114"/>
      <c r="J537" s="114"/>
      <c r="K537" s="114"/>
      <c r="L537" s="114"/>
      <c r="M537" s="114"/>
      <c r="N537" s="113"/>
      <c r="O537" s="113"/>
      <c r="P537" s="113"/>
      <c r="Q537" s="113"/>
      <c r="R537" s="114"/>
      <c r="S537" s="114"/>
      <c r="T537" s="114"/>
      <c r="U537" s="114"/>
      <c r="V537" s="114"/>
      <c r="W537" s="114"/>
      <c r="X537" s="114"/>
      <c r="Y537" s="114"/>
      <c r="Z537" s="107"/>
      <c r="AA537" s="107"/>
      <c r="AB537" s="107"/>
      <c r="AC537" s="107"/>
      <c r="AD537" s="107"/>
      <c r="AE537" s="107"/>
      <c r="AF537" s="107"/>
      <c r="AG537" s="107" t="s">
        <v>341</v>
      </c>
      <c r="AH537" s="107">
        <v>5</v>
      </c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</row>
    <row r="538" spans="1:60" outlineLevel="3">
      <c r="A538" s="110"/>
      <c r="B538" s="111"/>
      <c r="C538" s="146" t="s">
        <v>537</v>
      </c>
      <c r="D538" s="143"/>
      <c r="E538" s="144">
        <v>135</v>
      </c>
      <c r="F538" s="114"/>
      <c r="G538" s="114"/>
      <c r="H538" s="114"/>
      <c r="I538" s="114"/>
      <c r="J538" s="114"/>
      <c r="K538" s="114"/>
      <c r="L538" s="114"/>
      <c r="M538" s="114"/>
      <c r="N538" s="113"/>
      <c r="O538" s="113"/>
      <c r="P538" s="113"/>
      <c r="Q538" s="113"/>
      <c r="R538" s="114"/>
      <c r="S538" s="114"/>
      <c r="T538" s="114"/>
      <c r="U538" s="114"/>
      <c r="V538" s="114"/>
      <c r="W538" s="114"/>
      <c r="X538" s="114"/>
      <c r="Y538" s="114"/>
      <c r="Z538" s="107"/>
      <c r="AA538" s="107"/>
      <c r="AB538" s="107"/>
      <c r="AC538" s="107"/>
      <c r="AD538" s="107"/>
      <c r="AE538" s="107"/>
      <c r="AF538" s="107"/>
      <c r="AG538" s="107" t="s">
        <v>341</v>
      </c>
      <c r="AH538" s="107">
        <v>5</v>
      </c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</row>
    <row r="539" spans="1:60" outlineLevel="1">
      <c r="A539" s="123">
        <v>198</v>
      </c>
      <c r="B539" s="124" t="s">
        <v>538</v>
      </c>
      <c r="C539" s="139" t="s">
        <v>539</v>
      </c>
      <c r="D539" s="125" t="s">
        <v>330</v>
      </c>
      <c r="E539" s="126">
        <v>118</v>
      </c>
      <c r="F539" s="127"/>
      <c r="G539" s="128">
        <f>ROUND(E539*F539,2)</f>
        <v>0</v>
      </c>
      <c r="H539" s="127"/>
      <c r="I539" s="128">
        <f>ROUND(E539*H539,2)</f>
        <v>0</v>
      </c>
      <c r="J539" s="127"/>
      <c r="K539" s="128">
        <f>ROUND(E539*J539,2)</f>
        <v>0</v>
      </c>
      <c r="L539" s="128">
        <v>21</v>
      </c>
      <c r="M539" s="128">
        <f>G539*(1+L539/100)</f>
        <v>0</v>
      </c>
      <c r="N539" s="126">
        <v>0</v>
      </c>
      <c r="O539" s="126">
        <f>ROUND(E539*N539,2)</f>
        <v>0</v>
      </c>
      <c r="P539" s="126">
        <v>0</v>
      </c>
      <c r="Q539" s="126">
        <f>ROUND(E539*P539,2)</f>
        <v>0</v>
      </c>
      <c r="R539" s="128" t="s">
        <v>350</v>
      </c>
      <c r="S539" s="128" t="s">
        <v>310</v>
      </c>
      <c r="T539" s="129" t="s">
        <v>331</v>
      </c>
      <c r="U539" s="114">
        <v>0.35</v>
      </c>
      <c r="V539" s="114">
        <f>ROUND(E539*U539,2)</f>
        <v>41.3</v>
      </c>
      <c r="W539" s="114"/>
      <c r="X539" s="114" t="s">
        <v>332</v>
      </c>
      <c r="Y539" s="114" t="s">
        <v>293</v>
      </c>
      <c r="Z539" s="107"/>
      <c r="AA539" s="107"/>
      <c r="AB539" s="107"/>
      <c r="AC539" s="107"/>
      <c r="AD539" s="107"/>
      <c r="AE539" s="107"/>
      <c r="AF539" s="107"/>
      <c r="AG539" s="107" t="s">
        <v>333</v>
      </c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</row>
    <row r="540" spans="1:60" outlineLevel="2">
      <c r="A540" s="110"/>
      <c r="B540" s="111"/>
      <c r="C540" s="203" t="s">
        <v>521</v>
      </c>
      <c r="D540" s="204"/>
      <c r="E540" s="204"/>
      <c r="F540" s="204"/>
      <c r="G540" s="204"/>
      <c r="H540" s="114"/>
      <c r="I540" s="114"/>
      <c r="J540" s="114"/>
      <c r="K540" s="114"/>
      <c r="L540" s="114"/>
      <c r="M540" s="114"/>
      <c r="N540" s="113"/>
      <c r="O540" s="113"/>
      <c r="P540" s="113"/>
      <c r="Q540" s="113"/>
      <c r="R540" s="114"/>
      <c r="S540" s="114"/>
      <c r="T540" s="114"/>
      <c r="U540" s="114"/>
      <c r="V540" s="114"/>
      <c r="W540" s="114"/>
      <c r="X540" s="114"/>
      <c r="Y540" s="114"/>
      <c r="Z540" s="107"/>
      <c r="AA540" s="107"/>
      <c r="AB540" s="107"/>
      <c r="AC540" s="107"/>
      <c r="AD540" s="107"/>
      <c r="AE540" s="107"/>
      <c r="AF540" s="107"/>
      <c r="AG540" s="107" t="s">
        <v>451</v>
      </c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</row>
    <row r="541" spans="1:60" outlineLevel="2">
      <c r="A541" s="110"/>
      <c r="B541" s="111"/>
      <c r="C541" s="200" t="s">
        <v>522</v>
      </c>
      <c r="D541" s="201"/>
      <c r="E541" s="201"/>
      <c r="F541" s="201"/>
      <c r="G541" s="201"/>
      <c r="H541" s="114"/>
      <c r="I541" s="114"/>
      <c r="J541" s="114"/>
      <c r="K541" s="114"/>
      <c r="L541" s="114"/>
      <c r="M541" s="114"/>
      <c r="N541" s="113"/>
      <c r="O541" s="113"/>
      <c r="P541" s="113"/>
      <c r="Q541" s="113"/>
      <c r="R541" s="114"/>
      <c r="S541" s="114"/>
      <c r="T541" s="114"/>
      <c r="U541" s="114"/>
      <c r="V541" s="114"/>
      <c r="W541" s="114"/>
      <c r="X541" s="114"/>
      <c r="Y541" s="114"/>
      <c r="Z541" s="107"/>
      <c r="AA541" s="107"/>
      <c r="AB541" s="107"/>
      <c r="AC541" s="107"/>
      <c r="AD541" s="107"/>
      <c r="AE541" s="107"/>
      <c r="AF541" s="107"/>
      <c r="AG541" s="107" t="s">
        <v>296</v>
      </c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</row>
    <row r="542" spans="1:60" outlineLevel="3">
      <c r="A542" s="110"/>
      <c r="B542" s="111"/>
      <c r="C542" s="200" t="s">
        <v>455</v>
      </c>
      <c r="D542" s="201"/>
      <c r="E542" s="201"/>
      <c r="F542" s="201"/>
      <c r="G542" s="201"/>
      <c r="H542" s="114"/>
      <c r="I542" s="114"/>
      <c r="J542" s="114"/>
      <c r="K542" s="114"/>
      <c r="L542" s="114"/>
      <c r="M542" s="114"/>
      <c r="N542" s="113"/>
      <c r="O542" s="113"/>
      <c r="P542" s="113"/>
      <c r="Q542" s="113"/>
      <c r="R542" s="114"/>
      <c r="S542" s="114"/>
      <c r="T542" s="114"/>
      <c r="U542" s="114"/>
      <c r="V542" s="114"/>
      <c r="W542" s="114"/>
      <c r="X542" s="114"/>
      <c r="Y542" s="114"/>
      <c r="Z542" s="107"/>
      <c r="AA542" s="107"/>
      <c r="AB542" s="107"/>
      <c r="AC542" s="107"/>
      <c r="AD542" s="107"/>
      <c r="AE542" s="107"/>
      <c r="AF542" s="107"/>
      <c r="AG542" s="107" t="s">
        <v>296</v>
      </c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</row>
    <row r="543" spans="1:60" outlineLevel="3">
      <c r="A543" s="110"/>
      <c r="B543" s="111"/>
      <c r="C543" s="200" t="s">
        <v>523</v>
      </c>
      <c r="D543" s="201"/>
      <c r="E543" s="201"/>
      <c r="F543" s="201"/>
      <c r="G543" s="201"/>
      <c r="H543" s="114"/>
      <c r="I543" s="114"/>
      <c r="J543" s="114"/>
      <c r="K543" s="114"/>
      <c r="L543" s="114"/>
      <c r="M543" s="114"/>
      <c r="N543" s="113"/>
      <c r="O543" s="113"/>
      <c r="P543" s="113"/>
      <c r="Q543" s="113"/>
      <c r="R543" s="114"/>
      <c r="S543" s="114"/>
      <c r="T543" s="114"/>
      <c r="U543" s="114"/>
      <c r="V543" s="114"/>
      <c r="W543" s="114"/>
      <c r="X543" s="114"/>
      <c r="Y543" s="114"/>
      <c r="Z543" s="107"/>
      <c r="AA543" s="107"/>
      <c r="AB543" s="107"/>
      <c r="AC543" s="107"/>
      <c r="AD543" s="107"/>
      <c r="AE543" s="107"/>
      <c r="AF543" s="107"/>
      <c r="AG543" s="107" t="s">
        <v>296</v>
      </c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</row>
    <row r="544" spans="1:60" outlineLevel="2">
      <c r="A544" s="110"/>
      <c r="B544" s="111"/>
      <c r="C544" s="146" t="s">
        <v>540</v>
      </c>
      <c r="D544" s="143"/>
      <c r="E544" s="144">
        <v>118</v>
      </c>
      <c r="F544" s="114"/>
      <c r="G544" s="114"/>
      <c r="H544" s="114"/>
      <c r="I544" s="114"/>
      <c r="J544" s="114"/>
      <c r="K544" s="114"/>
      <c r="L544" s="114"/>
      <c r="M544" s="114"/>
      <c r="N544" s="113"/>
      <c r="O544" s="113"/>
      <c r="P544" s="113"/>
      <c r="Q544" s="113"/>
      <c r="R544" s="114"/>
      <c r="S544" s="114"/>
      <c r="T544" s="114"/>
      <c r="U544" s="114"/>
      <c r="V544" s="114"/>
      <c r="W544" s="114"/>
      <c r="X544" s="114"/>
      <c r="Y544" s="114"/>
      <c r="Z544" s="107"/>
      <c r="AA544" s="107"/>
      <c r="AB544" s="107"/>
      <c r="AC544" s="107"/>
      <c r="AD544" s="107"/>
      <c r="AE544" s="107"/>
      <c r="AF544" s="107"/>
      <c r="AG544" s="107" t="s">
        <v>341</v>
      </c>
      <c r="AH544" s="107">
        <v>5</v>
      </c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</row>
    <row r="545" spans="1:60" outlineLevel="1">
      <c r="A545" s="123">
        <v>199</v>
      </c>
      <c r="B545" s="124" t="s">
        <v>541</v>
      </c>
      <c r="C545" s="139" t="s">
        <v>542</v>
      </c>
      <c r="D545" s="125" t="s">
        <v>330</v>
      </c>
      <c r="E545" s="126">
        <v>44</v>
      </c>
      <c r="F545" s="127"/>
      <c r="G545" s="128">
        <f>ROUND(E545*F545,2)</f>
        <v>0</v>
      </c>
      <c r="H545" s="127"/>
      <c r="I545" s="128">
        <f>ROUND(E545*H545,2)</f>
        <v>0</v>
      </c>
      <c r="J545" s="127"/>
      <c r="K545" s="128">
        <f>ROUND(E545*J545,2)</f>
        <v>0</v>
      </c>
      <c r="L545" s="128">
        <v>21</v>
      </c>
      <c r="M545" s="128">
        <f>G545*(1+L545/100)</f>
        <v>0</v>
      </c>
      <c r="N545" s="126">
        <v>0</v>
      </c>
      <c r="O545" s="126">
        <f>ROUND(E545*N545,2)</f>
        <v>0</v>
      </c>
      <c r="P545" s="126">
        <v>0</v>
      </c>
      <c r="Q545" s="126">
        <f>ROUND(E545*P545,2)</f>
        <v>0</v>
      </c>
      <c r="R545" s="128" t="s">
        <v>350</v>
      </c>
      <c r="S545" s="128" t="s">
        <v>310</v>
      </c>
      <c r="T545" s="129" t="s">
        <v>331</v>
      </c>
      <c r="U545" s="114">
        <v>0.37</v>
      </c>
      <c r="V545" s="114">
        <f>ROUND(E545*U545,2)</f>
        <v>16.28</v>
      </c>
      <c r="W545" s="114"/>
      <c r="X545" s="114" t="s">
        <v>332</v>
      </c>
      <c r="Y545" s="114" t="s">
        <v>293</v>
      </c>
      <c r="Z545" s="107"/>
      <c r="AA545" s="107"/>
      <c r="AB545" s="107"/>
      <c r="AC545" s="107"/>
      <c r="AD545" s="107"/>
      <c r="AE545" s="107"/>
      <c r="AF545" s="107"/>
      <c r="AG545" s="107" t="s">
        <v>333</v>
      </c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</row>
    <row r="546" spans="1:60" outlineLevel="2">
      <c r="A546" s="110"/>
      <c r="B546" s="111"/>
      <c r="C546" s="203" t="s">
        <v>521</v>
      </c>
      <c r="D546" s="204"/>
      <c r="E546" s="204"/>
      <c r="F546" s="204"/>
      <c r="G546" s="204"/>
      <c r="H546" s="114"/>
      <c r="I546" s="114"/>
      <c r="J546" s="114"/>
      <c r="K546" s="114"/>
      <c r="L546" s="114"/>
      <c r="M546" s="114"/>
      <c r="N546" s="113"/>
      <c r="O546" s="113"/>
      <c r="P546" s="113"/>
      <c r="Q546" s="113"/>
      <c r="R546" s="114"/>
      <c r="S546" s="114"/>
      <c r="T546" s="114"/>
      <c r="U546" s="114"/>
      <c r="V546" s="114"/>
      <c r="W546" s="114"/>
      <c r="X546" s="114"/>
      <c r="Y546" s="114"/>
      <c r="Z546" s="107"/>
      <c r="AA546" s="107"/>
      <c r="AB546" s="107"/>
      <c r="AC546" s="107"/>
      <c r="AD546" s="107"/>
      <c r="AE546" s="107"/>
      <c r="AF546" s="107"/>
      <c r="AG546" s="107" t="s">
        <v>451</v>
      </c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</row>
    <row r="547" spans="1:60" outlineLevel="2">
      <c r="A547" s="110"/>
      <c r="B547" s="111"/>
      <c r="C547" s="200" t="s">
        <v>522</v>
      </c>
      <c r="D547" s="201"/>
      <c r="E547" s="201"/>
      <c r="F547" s="201"/>
      <c r="G547" s="201"/>
      <c r="H547" s="114"/>
      <c r="I547" s="114"/>
      <c r="J547" s="114"/>
      <c r="K547" s="114"/>
      <c r="L547" s="114"/>
      <c r="M547" s="114"/>
      <c r="N547" s="113"/>
      <c r="O547" s="113"/>
      <c r="P547" s="113"/>
      <c r="Q547" s="113"/>
      <c r="R547" s="114"/>
      <c r="S547" s="114"/>
      <c r="T547" s="114"/>
      <c r="U547" s="114"/>
      <c r="V547" s="114"/>
      <c r="W547" s="114"/>
      <c r="X547" s="114"/>
      <c r="Y547" s="114"/>
      <c r="Z547" s="107"/>
      <c r="AA547" s="107"/>
      <c r="AB547" s="107"/>
      <c r="AC547" s="107"/>
      <c r="AD547" s="107"/>
      <c r="AE547" s="107"/>
      <c r="AF547" s="107"/>
      <c r="AG547" s="107" t="s">
        <v>296</v>
      </c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</row>
    <row r="548" spans="1:60" outlineLevel="3">
      <c r="A548" s="110"/>
      <c r="B548" s="111"/>
      <c r="C548" s="200" t="s">
        <v>455</v>
      </c>
      <c r="D548" s="201"/>
      <c r="E548" s="201"/>
      <c r="F548" s="201"/>
      <c r="G548" s="201"/>
      <c r="H548" s="114"/>
      <c r="I548" s="114"/>
      <c r="J548" s="114"/>
      <c r="K548" s="114"/>
      <c r="L548" s="114"/>
      <c r="M548" s="114"/>
      <c r="N548" s="113"/>
      <c r="O548" s="113"/>
      <c r="P548" s="113"/>
      <c r="Q548" s="113"/>
      <c r="R548" s="114"/>
      <c r="S548" s="114"/>
      <c r="T548" s="114"/>
      <c r="U548" s="114"/>
      <c r="V548" s="114"/>
      <c r="W548" s="114"/>
      <c r="X548" s="114"/>
      <c r="Y548" s="114"/>
      <c r="Z548" s="107"/>
      <c r="AA548" s="107"/>
      <c r="AB548" s="107"/>
      <c r="AC548" s="107"/>
      <c r="AD548" s="107"/>
      <c r="AE548" s="107"/>
      <c r="AF548" s="107"/>
      <c r="AG548" s="107" t="s">
        <v>296</v>
      </c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</row>
    <row r="549" spans="1:60" outlineLevel="3">
      <c r="A549" s="110"/>
      <c r="B549" s="111"/>
      <c r="C549" s="200" t="s">
        <v>523</v>
      </c>
      <c r="D549" s="201"/>
      <c r="E549" s="201"/>
      <c r="F549" s="201"/>
      <c r="G549" s="201"/>
      <c r="H549" s="114"/>
      <c r="I549" s="114"/>
      <c r="J549" s="114"/>
      <c r="K549" s="114"/>
      <c r="L549" s="114"/>
      <c r="M549" s="114"/>
      <c r="N549" s="113"/>
      <c r="O549" s="113"/>
      <c r="P549" s="113"/>
      <c r="Q549" s="113"/>
      <c r="R549" s="114"/>
      <c r="S549" s="114"/>
      <c r="T549" s="114"/>
      <c r="U549" s="114"/>
      <c r="V549" s="114"/>
      <c r="W549" s="114"/>
      <c r="X549" s="114"/>
      <c r="Y549" s="114"/>
      <c r="Z549" s="107"/>
      <c r="AA549" s="107"/>
      <c r="AB549" s="107"/>
      <c r="AC549" s="107"/>
      <c r="AD549" s="107"/>
      <c r="AE549" s="107"/>
      <c r="AF549" s="107"/>
      <c r="AG549" s="107" t="s">
        <v>296</v>
      </c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</row>
    <row r="550" spans="1:60" outlineLevel="2">
      <c r="A550" s="110"/>
      <c r="B550" s="111"/>
      <c r="C550" s="146" t="s">
        <v>543</v>
      </c>
      <c r="D550" s="143"/>
      <c r="E550" s="144">
        <v>44</v>
      </c>
      <c r="F550" s="114"/>
      <c r="G550" s="114"/>
      <c r="H550" s="114"/>
      <c r="I550" s="114"/>
      <c r="J550" s="114"/>
      <c r="K550" s="114"/>
      <c r="L550" s="114"/>
      <c r="M550" s="114"/>
      <c r="N550" s="113"/>
      <c r="O550" s="113"/>
      <c r="P550" s="113"/>
      <c r="Q550" s="113"/>
      <c r="R550" s="114"/>
      <c r="S550" s="114"/>
      <c r="T550" s="114"/>
      <c r="U550" s="114"/>
      <c r="V550" s="114"/>
      <c r="W550" s="114"/>
      <c r="X550" s="114"/>
      <c r="Y550" s="114"/>
      <c r="Z550" s="107"/>
      <c r="AA550" s="107"/>
      <c r="AB550" s="107"/>
      <c r="AC550" s="107"/>
      <c r="AD550" s="107"/>
      <c r="AE550" s="107"/>
      <c r="AF550" s="107"/>
      <c r="AG550" s="107" t="s">
        <v>341</v>
      </c>
      <c r="AH550" s="107">
        <v>5</v>
      </c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</row>
    <row r="551" spans="1:60" outlineLevel="1">
      <c r="A551" s="123">
        <v>200</v>
      </c>
      <c r="B551" s="124" t="s">
        <v>544</v>
      </c>
      <c r="C551" s="139" t="s">
        <v>545</v>
      </c>
      <c r="D551" s="125" t="s">
        <v>330</v>
      </c>
      <c r="E551" s="126">
        <v>104</v>
      </c>
      <c r="F551" s="127"/>
      <c r="G551" s="128">
        <f>ROUND(E551*F551,2)</f>
        <v>0</v>
      </c>
      <c r="H551" s="127"/>
      <c r="I551" s="128">
        <f>ROUND(E551*H551,2)</f>
        <v>0</v>
      </c>
      <c r="J551" s="127"/>
      <c r="K551" s="128">
        <f>ROUND(E551*J551,2)</f>
        <v>0</v>
      </c>
      <c r="L551" s="128">
        <v>21</v>
      </c>
      <c r="M551" s="128">
        <f>G551*(1+L551/100)</f>
        <v>0</v>
      </c>
      <c r="N551" s="126">
        <v>0</v>
      </c>
      <c r="O551" s="126">
        <f>ROUND(E551*N551,2)</f>
        <v>0</v>
      </c>
      <c r="P551" s="126">
        <v>0</v>
      </c>
      <c r="Q551" s="126">
        <f>ROUND(E551*P551,2)</f>
        <v>0</v>
      </c>
      <c r="R551" s="128" t="s">
        <v>350</v>
      </c>
      <c r="S551" s="128" t="s">
        <v>310</v>
      </c>
      <c r="T551" s="129" t="s">
        <v>331</v>
      </c>
      <c r="U551" s="114">
        <v>0.41</v>
      </c>
      <c r="V551" s="114">
        <f>ROUND(E551*U551,2)</f>
        <v>42.64</v>
      </c>
      <c r="W551" s="114"/>
      <c r="X551" s="114" t="s">
        <v>332</v>
      </c>
      <c r="Y551" s="114" t="s">
        <v>293</v>
      </c>
      <c r="Z551" s="107"/>
      <c r="AA551" s="107"/>
      <c r="AB551" s="107"/>
      <c r="AC551" s="107"/>
      <c r="AD551" s="107"/>
      <c r="AE551" s="107"/>
      <c r="AF551" s="107"/>
      <c r="AG551" s="107" t="s">
        <v>333</v>
      </c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</row>
    <row r="552" spans="1:60" outlineLevel="2">
      <c r="A552" s="110"/>
      <c r="B552" s="111"/>
      <c r="C552" s="203" t="s">
        <v>521</v>
      </c>
      <c r="D552" s="204"/>
      <c r="E552" s="204"/>
      <c r="F552" s="204"/>
      <c r="G552" s="204"/>
      <c r="H552" s="114"/>
      <c r="I552" s="114"/>
      <c r="J552" s="114"/>
      <c r="K552" s="114"/>
      <c r="L552" s="114"/>
      <c r="M552" s="114"/>
      <c r="N552" s="113"/>
      <c r="O552" s="113"/>
      <c r="P552" s="113"/>
      <c r="Q552" s="113"/>
      <c r="R552" s="114"/>
      <c r="S552" s="114"/>
      <c r="T552" s="114"/>
      <c r="U552" s="114"/>
      <c r="V552" s="114"/>
      <c r="W552" s="114"/>
      <c r="X552" s="114"/>
      <c r="Y552" s="114"/>
      <c r="Z552" s="107"/>
      <c r="AA552" s="107"/>
      <c r="AB552" s="107"/>
      <c r="AC552" s="107"/>
      <c r="AD552" s="107"/>
      <c r="AE552" s="107"/>
      <c r="AF552" s="107"/>
      <c r="AG552" s="107" t="s">
        <v>451</v>
      </c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</row>
    <row r="553" spans="1:60" outlineLevel="2">
      <c r="A553" s="110"/>
      <c r="B553" s="111"/>
      <c r="C553" s="200" t="s">
        <v>522</v>
      </c>
      <c r="D553" s="201"/>
      <c r="E553" s="201"/>
      <c r="F553" s="201"/>
      <c r="G553" s="201"/>
      <c r="H553" s="114"/>
      <c r="I553" s="114"/>
      <c r="J553" s="114"/>
      <c r="K553" s="114"/>
      <c r="L553" s="114"/>
      <c r="M553" s="114"/>
      <c r="N553" s="113"/>
      <c r="O553" s="113"/>
      <c r="P553" s="113"/>
      <c r="Q553" s="113"/>
      <c r="R553" s="114"/>
      <c r="S553" s="114"/>
      <c r="T553" s="114"/>
      <c r="U553" s="114"/>
      <c r="V553" s="114"/>
      <c r="W553" s="114"/>
      <c r="X553" s="114"/>
      <c r="Y553" s="114"/>
      <c r="Z553" s="107"/>
      <c r="AA553" s="107"/>
      <c r="AB553" s="107"/>
      <c r="AC553" s="107"/>
      <c r="AD553" s="107"/>
      <c r="AE553" s="107"/>
      <c r="AF553" s="107"/>
      <c r="AG553" s="107" t="s">
        <v>296</v>
      </c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</row>
    <row r="554" spans="1:60" outlineLevel="3">
      <c r="A554" s="110"/>
      <c r="B554" s="111"/>
      <c r="C554" s="200" t="s">
        <v>455</v>
      </c>
      <c r="D554" s="201"/>
      <c r="E554" s="201"/>
      <c r="F554" s="201"/>
      <c r="G554" s="201"/>
      <c r="H554" s="114"/>
      <c r="I554" s="114"/>
      <c r="J554" s="114"/>
      <c r="K554" s="114"/>
      <c r="L554" s="114"/>
      <c r="M554" s="114"/>
      <c r="N554" s="113"/>
      <c r="O554" s="113"/>
      <c r="P554" s="113"/>
      <c r="Q554" s="113"/>
      <c r="R554" s="114"/>
      <c r="S554" s="114"/>
      <c r="T554" s="114"/>
      <c r="U554" s="114"/>
      <c r="V554" s="114"/>
      <c r="W554" s="114"/>
      <c r="X554" s="114"/>
      <c r="Y554" s="114"/>
      <c r="Z554" s="107"/>
      <c r="AA554" s="107"/>
      <c r="AB554" s="107"/>
      <c r="AC554" s="107"/>
      <c r="AD554" s="107"/>
      <c r="AE554" s="107"/>
      <c r="AF554" s="107"/>
      <c r="AG554" s="107" t="s">
        <v>296</v>
      </c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</row>
    <row r="555" spans="1:60" outlineLevel="3">
      <c r="A555" s="110"/>
      <c r="B555" s="111"/>
      <c r="C555" s="200" t="s">
        <v>523</v>
      </c>
      <c r="D555" s="201"/>
      <c r="E555" s="201"/>
      <c r="F555" s="201"/>
      <c r="G555" s="201"/>
      <c r="H555" s="114"/>
      <c r="I555" s="114"/>
      <c r="J555" s="114"/>
      <c r="K555" s="114"/>
      <c r="L555" s="114"/>
      <c r="M555" s="114"/>
      <c r="N555" s="113"/>
      <c r="O555" s="113"/>
      <c r="P555" s="113"/>
      <c r="Q555" s="113"/>
      <c r="R555" s="114"/>
      <c r="S555" s="114"/>
      <c r="T555" s="114"/>
      <c r="U555" s="114"/>
      <c r="V555" s="114"/>
      <c r="W555" s="114"/>
      <c r="X555" s="114"/>
      <c r="Y555" s="114"/>
      <c r="Z555" s="107"/>
      <c r="AA555" s="107"/>
      <c r="AB555" s="107"/>
      <c r="AC555" s="107"/>
      <c r="AD555" s="107"/>
      <c r="AE555" s="107"/>
      <c r="AF555" s="107"/>
      <c r="AG555" s="107" t="s">
        <v>296</v>
      </c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</row>
    <row r="556" spans="1:60" outlineLevel="2">
      <c r="A556" s="110"/>
      <c r="B556" s="111"/>
      <c r="C556" s="146" t="s">
        <v>546</v>
      </c>
      <c r="D556" s="143"/>
      <c r="E556" s="144">
        <v>104</v>
      </c>
      <c r="F556" s="114"/>
      <c r="G556" s="114"/>
      <c r="H556" s="114"/>
      <c r="I556" s="114"/>
      <c r="J556" s="114"/>
      <c r="K556" s="114"/>
      <c r="L556" s="114"/>
      <c r="M556" s="114"/>
      <c r="N556" s="113"/>
      <c r="O556" s="113"/>
      <c r="P556" s="113"/>
      <c r="Q556" s="113"/>
      <c r="R556" s="114"/>
      <c r="S556" s="114"/>
      <c r="T556" s="114"/>
      <c r="U556" s="114"/>
      <c r="V556" s="114"/>
      <c r="W556" s="114"/>
      <c r="X556" s="114"/>
      <c r="Y556" s="114"/>
      <c r="Z556" s="107"/>
      <c r="AA556" s="107"/>
      <c r="AB556" s="107"/>
      <c r="AC556" s="107"/>
      <c r="AD556" s="107"/>
      <c r="AE556" s="107"/>
      <c r="AF556" s="107"/>
      <c r="AG556" s="107" t="s">
        <v>341</v>
      </c>
      <c r="AH556" s="107">
        <v>5</v>
      </c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</row>
    <row r="557" spans="1:60" ht="22.5" outlineLevel="1">
      <c r="A557" s="123">
        <v>201</v>
      </c>
      <c r="B557" s="124" t="s">
        <v>547</v>
      </c>
      <c r="C557" s="139" t="s">
        <v>548</v>
      </c>
      <c r="D557" s="125" t="s">
        <v>330</v>
      </c>
      <c r="E557" s="126">
        <v>76</v>
      </c>
      <c r="F557" s="127"/>
      <c r="G557" s="128">
        <f>ROUND(E557*F557,2)</f>
        <v>0</v>
      </c>
      <c r="H557" s="127"/>
      <c r="I557" s="128">
        <f>ROUND(E557*H557,2)</f>
        <v>0</v>
      </c>
      <c r="J557" s="127"/>
      <c r="K557" s="128">
        <f>ROUND(E557*J557,2)</f>
        <v>0</v>
      </c>
      <c r="L557" s="128">
        <v>21</v>
      </c>
      <c r="M557" s="128">
        <f>G557*(1+L557/100)</f>
        <v>0</v>
      </c>
      <c r="N557" s="126">
        <v>5.1399999999999996E-3</v>
      </c>
      <c r="O557" s="126">
        <f>ROUND(E557*N557,2)</f>
        <v>0.39</v>
      </c>
      <c r="P557" s="126">
        <v>0</v>
      </c>
      <c r="Q557" s="126">
        <f>ROUND(E557*P557,2)</f>
        <v>0</v>
      </c>
      <c r="R557" s="128" t="s">
        <v>350</v>
      </c>
      <c r="S557" s="128" t="s">
        <v>310</v>
      </c>
      <c r="T557" s="129" t="s">
        <v>331</v>
      </c>
      <c r="U557" s="114">
        <v>0.85</v>
      </c>
      <c r="V557" s="114">
        <f>ROUND(E557*U557,2)</f>
        <v>64.599999999999994</v>
      </c>
      <c r="W557" s="114"/>
      <c r="X557" s="114" t="s">
        <v>332</v>
      </c>
      <c r="Y557" s="114" t="s">
        <v>293</v>
      </c>
      <c r="Z557" s="107"/>
      <c r="AA557" s="107"/>
      <c r="AB557" s="107"/>
      <c r="AC557" s="107"/>
      <c r="AD557" s="107"/>
      <c r="AE557" s="107"/>
      <c r="AF557" s="107"/>
      <c r="AG557" s="107" t="s">
        <v>333</v>
      </c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</row>
    <row r="558" spans="1:60" outlineLevel="2">
      <c r="A558" s="110"/>
      <c r="B558" s="111"/>
      <c r="C558" s="203" t="s">
        <v>549</v>
      </c>
      <c r="D558" s="204"/>
      <c r="E558" s="204"/>
      <c r="F558" s="204"/>
      <c r="G558" s="204"/>
      <c r="H558" s="114"/>
      <c r="I558" s="114"/>
      <c r="J558" s="114"/>
      <c r="K558" s="114"/>
      <c r="L558" s="114"/>
      <c r="M558" s="114"/>
      <c r="N558" s="113"/>
      <c r="O558" s="113"/>
      <c r="P558" s="113"/>
      <c r="Q558" s="113"/>
      <c r="R558" s="114"/>
      <c r="S558" s="114"/>
      <c r="T558" s="114"/>
      <c r="U558" s="114"/>
      <c r="V558" s="114"/>
      <c r="W558" s="114"/>
      <c r="X558" s="114"/>
      <c r="Y558" s="114"/>
      <c r="Z558" s="107"/>
      <c r="AA558" s="107"/>
      <c r="AB558" s="107"/>
      <c r="AC558" s="107"/>
      <c r="AD558" s="107"/>
      <c r="AE558" s="107"/>
      <c r="AF558" s="107"/>
      <c r="AG558" s="107" t="s">
        <v>451</v>
      </c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</row>
    <row r="559" spans="1:60" outlineLevel="2">
      <c r="A559" s="110"/>
      <c r="B559" s="111"/>
      <c r="C559" s="200" t="s">
        <v>455</v>
      </c>
      <c r="D559" s="201"/>
      <c r="E559" s="201"/>
      <c r="F559" s="201"/>
      <c r="G559" s="201"/>
      <c r="H559" s="114"/>
      <c r="I559" s="114"/>
      <c r="J559" s="114"/>
      <c r="K559" s="114"/>
      <c r="L559" s="114"/>
      <c r="M559" s="114"/>
      <c r="N559" s="113"/>
      <c r="O559" s="113"/>
      <c r="P559" s="113"/>
      <c r="Q559" s="113"/>
      <c r="R559" s="114"/>
      <c r="S559" s="114"/>
      <c r="T559" s="114"/>
      <c r="U559" s="114"/>
      <c r="V559" s="114"/>
      <c r="W559" s="114"/>
      <c r="X559" s="114"/>
      <c r="Y559" s="114"/>
      <c r="Z559" s="107"/>
      <c r="AA559" s="107"/>
      <c r="AB559" s="107"/>
      <c r="AC559" s="107"/>
      <c r="AD559" s="107"/>
      <c r="AE559" s="107"/>
      <c r="AF559" s="107"/>
      <c r="AG559" s="107" t="s">
        <v>296</v>
      </c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</row>
    <row r="560" spans="1:60" outlineLevel="3">
      <c r="A560" s="110"/>
      <c r="B560" s="111"/>
      <c r="C560" s="200" t="s">
        <v>550</v>
      </c>
      <c r="D560" s="201"/>
      <c r="E560" s="201"/>
      <c r="F560" s="201"/>
      <c r="G560" s="201"/>
      <c r="H560" s="114"/>
      <c r="I560" s="114"/>
      <c r="J560" s="114"/>
      <c r="K560" s="114"/>
      <c r="L560" s="114"/>
      <c r="M560" s="114"/>
      <c r="N560" s="113"/>
      <c r="O560" s="113"/>
      <c r="P560" s="113"/>
      <c r="Q560" s="113"/>
      <c r="R560" s="114"/>
      <c r="S560" s="114"/>
      <c r="T560" s="114"/>
      <c r="U560" s="114"/>
      <c r="V560" s="114"/>
      <c r="W560" s="114"/>
      <c r="X560" s="114"/>
      <c r="Y560" s="114"/>
      <c r="Z560" s="107"/>
      <c r="AA560" s="107"/>
      <c r="AB560" s="107"/>
      <c r="AC560" s="107"/>
      <c r="AD560" s="107"/>
      <c r="AE560" s="107"/>
      <c r="AF560" s="107"/>
      <c r="AG560" s="107" t="s">
        <v>296</v>
      </c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</row>
    <row r="561" spans="1:60" outlineLevel="1">
      <c r="A561" s="123">
        <v>202</v>
      </c>
      <c r="B561" s="124" t="s">
        <v>551</v>
      </c>
      <c r="C561" s="139" t="s">
        <v>552</v>
      </c>
      <c r="D561" s="125" t="s">
        <v>330</v>
      </c>
      <c r="E561" s="126">
        <v>1286</v>
      </c>
      <c r="F561" s="127"/>
      <c r="G561" s="128">
        <f>ROUND(E561*F561,2)</f>
        <v>0</v>
      </c>
      <c r="H561" s="127"/>
      <c r="I561" s="128">
        <f>ROUND(E561*H561,2)</f>
        <v>0</v>
      </c>
      <c r="J561" s="127"/>
      <c r="K561" s="128">
        <f>ROUND(E561*J561,2)</f>
        <v>0</v>
      </c>
      <c r="L561" s="128">
        <v>21</v>
      </c>
      <c r="M561" s="128">
        <f>G561*(1+L561/100)</f>
        <v>0</v>
      </c>
      <c r="N561" s="126">
        <v>3.8000000000000002E-4</v>
      </c>
      <c r="O561" s="126">
        <f>ROUND(E561*N561,2)</f>
        <v>0.49</v>
      </c>
      <c r="P561" s="126">
        <v>0</v>
      </c>
      <c r="Q561" s="126">
        <f>ROUND(E561*P561,2)</f>
        <v>0</v>
      </c>
      <c r="R561" s="128" t="s">
        <v>350</v>
      </c>
      <c r="S561" s="128" t="s">
        <v>310</v>
      </c>
      <c r="T561" s="129" t="s">
        <v>331</v>
      </c>
      <c r="U561" s="114">
        <v>0.18</v>
      </c>
      <c r="V561" s="114">
        <f>ROUND(E561*U561,2)</f>
        <v>231.48</v>
      </c>
      <c r="W561" s="114"/>
      <c r="X561" s="114" t="s">
        <v>332</v>
      </c>
      <c r="Y561" s="114" t="s">
        <v>293</v>
      </c>
      <c r="Z561" s="107"/>
      <c r="AA561" s="107"/>
      <c r="AB561" s="107"/>
      <c r="AC561" s="107"/>
      <c r="AD561" s="107"/>
      <c r="AE561" s="107"/>
      <c r="AF561" s="107"/>
      <c r="AG561" s="107" t="s">
        <v>333</v>
      </c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</row>
    <row r="562" spans="1:60" outlineLevel="2">
      <c r="A562" s="110"/>
      <c r="B562" s="111"/>
      <c r="C562" s="198" t="s">
        <v>553</v>
      </c>
      <c r="D562" s="199"/>
      <c r="E562" s="199"/>
      <c r="F562" s="199"/>
      <c r="G562" s="199"/>
      <c r="H562" s="114"/>
      <c r="I562" s="114"/>
      <c r="J562" s="114"/>
      <c r="K562" s="114"/>
      <c r="L562" s="114"/>
      <c r="M562" s="114"/>
      <c r="N562" s="113"/>
      <c r="O562" s="113"/>
      <c r="P562" s="113"/>
      <c r="Q562" s="113"/>
      <c r="R562" s="114"/>
      <c r="S562" s="114"/>
      <c r="T562" s="114"/>
      <c r="U562" s="114"/>
      <c r="V562" s="114"/>
      <c r="W562" s="114"/>
      <c r="X562" s="114"/>
      <c r="Y562" s="114"/>
      <c r="Z562" s="107"/>
      <c r="AA562" s="107"/>
      <c r="AB562" s="107"/>
      <c r="AC562" s="107"/>
      <c r="AD562" s="107"/>
      <c r="AE562" s="107"/>
      <c r="AF562" s="107"/>
      <c r="AG562" s="107" t="s">
        <v>296</v>
      </c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</row>
    <row r="563" spans="1:60" outlineLevel="2">
      <c r="A563" s="110"/>
      <c r="B563" s="111"/>
      <c r="C563" s="146" t="s">
        <v>524</v>
      </c>
      <c r="D563" s="143"/>
      <c r="E563" s="144">
        <v>89</v>
      </c>
      <c r="F563" s="114"/>
      <c r="G563" s="114"/>
      <c r="H563" s="114"/>
      <c r="I563" s="114"/>
      <c r="J563" s="114"/>
      <c r="K563" s="114"/>
      <c r="L563" s="114"/>
      <c r="M563" s="114"/>
      <c r="N563" s="113"/>
      <c r="O563" s="113"/>
      <c r="P563" s="113"/>
      <c r="Q563" s="113"/>
      <c r="R563" s="114"/>
      <c r="S563" s="114"/>
      <c r="T563" s="114"/>
      <c r="U563" s="114"/>
      <c r="V563" s="114"/>
      <c r="W563" s="114"/>
      <c r="X563" s="114"/>
      <c r="Y563" s="114"/>
      <c r="Z563" s="107"/>
      <c r="AA563" s="107"/>
      <c r="AB563" s="107"/>
      <c r="AC563" s="107"/>
      <c r="AD563" s="107"/>
      <c r="AE563" s="107"/>
      <c r="AF563" s="107"/>
      <c r="AG563" s="107" t="s">
        <v>341</v>
      </c>
      <c r="AH563" s="107">
        <v>5</v>
      </c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</row>
    <row r="564" spans="1:60" outlineLevel="3">
      <c r="A564" s="110"/>
      <c r="B564" s="111"/>
      <c r="C564" s="146" t="s">
        <v>528</v>
      </c>
      <c r="D564" s="143"/>
      <c r="E564" s="144">
        <v>221</v>
      </c>
      <c r="F564" s="114"/>
      <c r="G564" s="114"/>
      <c r="H564" s="114"/>
      <c r="I564" s="114"/>
      <c r="J564" s="114"/>
      <c r="K564" s="114"/>
      <c r="L564" s="114"/>
      <c r="M564" s="114"/>
      <c r="N564" s="113"/>
      <c r="O564" s="113"/>
      <c r="P564" s="113"/>
      <c r="Q564" s="113"/>
      <c r="R564" s="114"/>
      <c r="S564" s="114"/>
      <c r="T564" s="114"/>
      <c r="U564" s="114"/>
      <c r="V564" s="114"/>
      <c r="W564" s="114"/>
      <c r="X564" s="114"/>
      <c r="Y564" s="114"/>
      <c r="Z564" s="107"/>
      <c r="AA564" s="107"/>
      <c r="AB564" s="107"/>
      <c r="AC564" s="107"/>
      <c r="AD564" s="107"/>
      <c r="AE564" s="107"/>
      <c r="AF564" s="107"/>
      <c r="AG564" s="107" t="s">
        <v>341</v>
      </c>
      <c r="AH564" s="107">
        <v>5</v>
      </c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</row>
    <row r="565" spans="1:60" outlineLevel="3">
      <c r="A565" s="110"/>
      <c r="B565" s="111"/>
      <c r="C565" s="146" t="s">
        <v>532</v>
      </c>
      <c r="D565" s="143"/>
      <c r="E565" s="144">
        <v>98</v>
      </c>
      <c r="F565" s="114"/>
      <c r="G565" s="114"/>
      <c r="H565" s="114"/>
      <c r="I565" s="114"/>
      <c r="J565" s="114"/>
      <c r="K565" s="114"/>
      <c r="L565" s="114"/>
      <c r="M565" s="114"/>
      <c r="N565" s="113"/>
      <c r="O565" s="113"/>
      <c r="P565" s="113"/>
      <c r="Q565" s="113"/>
      <c r="R565" s="114"/>
      <c r="S565" s="114"/>
      <c r="T565" s="114"/>
      <c r="U565" s="114"/>
      <c r="V565" s="114"/>
      <c r="W565" s="114"/>
      <c r="X565" s="114"/>
      <c r="Y565" s="114"/>
      <c r="Z565" s="107"/>
      <c r="AA565" s="107"/>
      <c r="AB565" s="107"/>
      <c r="AC565" s="107"/>
      <c r="AD565" s="107"/>
      <c r="AE565" s="107"/>
      <c r="AF565" s="107"/>
      <c r="AG565" s="107" t="s">
        <v>341</v>
      </c>
      <c r="AH565" s="107">
        <v>5</v>
      </c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</row>
    <row r="566" spans="1:60" outlineLevel="3">
      <c r="A566" s="110"/>
      <c r="B566" s="111"/>
      <c r="C566" s="146" t="s">
        <v>536</v>
      </c>
      <c r="D566" s="143"/>
      <c r="E566" s="144">
        <v>85</v>
      </c>
      <c r="F566" s="114"/>
      <c r="G566" s="114"/>
      <c r="H566" s="114"/>
      <c r="I566" s="114"/>
      <c r="J566" s="114"/>
      <c r="K566" s="114"/>
      <c r="L566" s="114"/>
      <c r="M566" s="114"/>
      <c r="N566" s="113"/>
      <c r="O566" s="113"/>
      <c r="P566" s="113"/>
      <c r="Q566" s="113"/>
      <c r="R566" s="114"/>
      <c r="S566" s="114"/>
      <c r="T566" s="114"/>
      <c r="U566" s="114"/>
      <c r="V566" s="114"/>
      <c r="W566" s="114"/>
      <c r="X566" s="114"/>
      <c r="Y566" s="114"/>
      <c r="Z566" s="107"/>
      <c r="AA566" s="107"/>
      <c r="AB566" s="107"/>
      <c r="AC566" s="107"/>
      <c r="AD566" s="107"/>
      <c r="AE566" s="107"/>
      <c r="AF566" s="107"/>
      <c r="AG566" s="107" t="s">
        <v>341</v>
      </c>
      <c r="AH566" s="107">
        <v>5</v>
      </c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</row>
    <row r="567" spans="1:60" outlineLevel="3">
      <c r="A567" s="110"/>
      <c r="B567" s="111"/>
      <c r="C567" s="146" t="s">
        <v>525</v>
      </c>
      <c r="D567" s="143"/>
      <c r="E567" s="144">
        <v>48</v>
      </c>
      <c r="F567" s="114"/>
      <c r="G567" s="114"/>
      <c r="H567" s="114"/>
      <c r="I567" s="114"/>
      <c r="J567" s="114"/>
      <c r="K567" s="114"/>
      <c r="L567" s="114"/>
      <c r="M567" s="114"/>
      <c r="N567" s="113"/>
      <c r="O567" s="113"/>
      <c r="P567" s="113"/>
      <c r="Q567" s="113"/>
      <c r="R567" s="114"/>
      <c r="S567" s="114"/>
      <c r="T567" s="114"/>
      <c r="U567" s="114"/>
      <c r="V567" s="114"/>
      <c r="W567" s="114"/>
      <c r="X567" s="114"/>
      <c r="Y567" s="114"/>
      <c r="Z567" s="107"/>
      <c r="AA567" s="107"/>
      <c r="AB567" s="107"/>
      <c r="AC567" s="107"/>
      <c r="AD567" s="107"/>
      <c r="AE567" s="107"/>
      <c r="AF567" s="107"/>
      <c r="AG567" s="107" t="s">
        <v>341</v>
      </c>
      <c r="AH567" s="107">
        <v>5</v>
      </c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</row>
    <row r="568" spans="1:60" outlineLevel="3">
      <c r="A568" s="110"/>
      <c r="B568" s="111"/>
      <c r="C568" s="146" t="s">
        <v>529</v>
      </c>
      <c r="D568" s="143"/>
      <c r="E568" s="144">
        <v>150</v>
      </c>
      <c r="F568" s="114"/>
      <c r="G568" s="114"/>
      <c r="H568" s="114"/>
      <c r="I568" s="114"/>
      <c r="J568" s="114"/>
      <c r="K568" s="114"/>
      <c r="L568" s="114"/>
      <c r="M568" s="114"/>
      <c r="N568" s="113"/>
      <c r="O568" s="113"/>
      <c r="P568" s="113"/>
      <c r="Q568" s="113"/>
      <c r="R568" s="114"/>
      <c r="S568" s="114"/>
      <c r="T568" s="114"/>
      <c r="U568" s="114"/>
      <c r="V568" s="114"/>
      <c r="W568" s="114"/>
      <c r="X568" s="114"/>
      <c r="Y568" s="114"/>
      <c r="Z568" s="107"/>
      <c r="AA568" s="107"/>
      <c r="AB568" s="107"/>
      <c r="AC568" s="107"/>
      <c r="AD568" s="107"/>
      <c r="AE568" s="107"/>
      <c r="AF568" s="107"/>
      <c r="AG568" s="107" t="s">
        <v>341</v>
      </c>
      <c r="AH568" s="107">
        <v>5</v>
      </c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</row>
    <row r="569" spans="1:60" outlineLevel="3">
      <c r="A569" s="110"/>
      <c r="B569" s="111"/>
      <c r="C569" s="146" t="s">
        <v>533</v>
      </c>
      <c r="D569" s="143"/>
      <c r="E569" s="144">
        <v>118</v>
      </c>
      <c r="F569" s="114"/>
      <c r="G569" s="114"/>
      <c r="H569" s="114"/>
      <c r="I569" s="114"/>
      <c r="J569" s="114"/>
      <c r="K569" s="114"/>
      <c r="L569" s="114"/>
      <c r="M569" s="114"/>
      <c r="N569" s="113"/>
      <c r="O569" s="113"/>
      <c r="P569" s="113"/>
      <c r="Q569" s="113"/>
      <c r="R569" s="114"/>
      <c r="S569" s="114"/>
      <c r="T569" s="114"/>
      <c r="U569" s="114"/>
      <c r="V569" s="114"/>
      <c r="W569" s="114"/>
      <c r="X569" s="114"/>
      <c r="Y569" s="114"/>
      <c r="Z569" s="107"/>
      <c r="AA569" s="107"/>
      <c r="AB569" s="107"/>
      <c r="AC569" s="107"/>
      <c r="AD569" s="107"/>
      <c r="AE569" s="107"/>
      <c r="AF569" s="107"/>
      <c r="AG569" s="107" t="s">
        <v>341</v>
      </c>
      <c r="AH569" s="107">
        <v>5</v>
      </c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</row>
    <row r="570" spans="1:60" outlineLevel="3">
      <c r="A570" s="110"/>
      <c r="B570" s="111"/>
      <c r="C570" s="146" t="s">
        <v>537</v>
      </c>
      <c r="D570" s="143"/>
      <c r="E570" s="144">
        <v>135</v>
      </c>
      <c r="F570" s="114"/>
      <c r="G570" s="114"/>
      <c r="H570" s="114"/>
      <c r="I570" s="114"/>
      <c r="J570" s="114"/>
      <c r="K570" s="114"/>
      <c r="L570" s="114"/>
      <c r="M570" s="114"/>
      <c r="N570" s="113"/>
      <c r="O570" s="113"/>
      <c r="P570" s="113"/>
      <c r="Q570" s="113"/>
      <c r="R570" s="114"/>
      <c r="S570" s="114"/>
      <c r="T570" s="114"/>
      <c r="U570" s="114"/>
      <c r="V570" s="114"/>
      <c r="W570" s="114"/>
      <c r="X570" s="114"/>
      <c r="Y570" s="114"/>
      <c r="Z570" s="107"/>
      <c r="AA570" s="107"/>
      <c r="AB570" s="107"/>
      <c r="AC570" s="107"/>
      <c r="AD570" s="107"/>
      <c r="AE570" s="107"/>
      <c r="AF570" s="107"/>
      <c r="AG570" s="107" t="s">
        <v>341</v>
      </c>
      <c r="AH570" s="107">
        <v>5</v>
      </c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</row>
    <row r="571" spans="1:60" outlineLevel="3">
      <c r="A571" s="110"/>
      <c r="B571" s="111"/>
      <c r="C571" s="146" t="s">
        <v>540</v>
      </c>
      <c r="D571" s="143"/>
      <c r="E571" s="144">
        <v>118</v>
      </c>
      <c r="F571" s="114"/>
      <c r="G571" s="114"/>
      <c r="H571" s="114"/>
      <c r="I571" s="114"/>
      <c r="J571" s="114"/>
      <c r="K571" s="114"/>
      <c r="L571" s="114"/>
      <c r="M571" s="114"/>
      <c r="N571" s="113"/>
      <c r="O571" s="113"/>
      <c r="P571" s="113"/>
      <c r="Q571" s="113"/>
      <c r="R571" s="114"/>
      <c r="S571" s="114"/>
      <c r="T571" s="114"/>
      <c r="U571" s="114"/>
      <c r="V571" s="114"/>
      <c r="W571" s="114"/>
      <c r="X571" s="114"/>
      <c r="Y571" s="114"/>
      <c r="Z571" s="107"/>
      <c r="AA571" s="107"/>
      <c r="AB571" s="107"/>
      <c r="AC571" s="107"/>
      <c r="AD571" s="107"/>
      <c r="AE571" s="107"/>
      <c r="AF571" s="107"/>
      <c r="AG571" s="107" t="s">
        <v>341</v>
      </c>
      <c r="AH571" s="107">
        <v>5</v>
      </c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</row>
    <row r="572" spans="1:60" outlineLevel="3">
      <c r="A572" s="110"/>
      <c r="B572" s="111"/>
      <c r="C572" s="146" t="s">
        <v>543</v>
      </c>
      <c r="D572" s="143"/>
      <c r="E572" s="144">
        <v>44</v>
      </c>
      <c r="F572" s="114"/>
      <c r="G572" s="114"/>
      <c r="H572" s="114"/>
      <c r="I572" s="114"/>
      <c r="J572" s="114"/>
      <c r="K572" s="114"/>
      <c r="L572" s="114"/>
      <c r="M572" s="114"/>
      <c r="N572" s="113"/>
      <c r="O572" s="113"/>
      <c r="P572" s="113"/>
      <c r="Q572" s="113"/>
      <c r="R572" s="114"/>
      <c r="S572" s="114"/>
      <c r="T572" s="114"/>
      <c r="U572" s="114"/>
      <c r="V572" s="114"/>
      <c r="W572" s="114"/>
      <c r="X572" s="114"/>
      <c r="Y572" s="114"/>
      <c r="Z572" s="107"/>
      <c r="AA572" s="107"/>
      <c r="AB572" s="107"/>
      <c r="AC572" s="107"/>
      <c r="AD572" s="107"/>
      <c r="AE572" s="107"/>
      <c r="AF572" s="107"/>
      <c r="AG572" s="107" t="s">
        <v>341</v>
      </c>
      <c r="AH572" s="107">
        <v>5</v>
      </c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</row>
    <row r="573" spans="1:60" outlineLevel="3">
      <c r="A573" s="110"/>
      <c r="B573" s="111"/>
      <c r="C573" s="146" t="s">
        <v>546</v>
      </c>
      <c r="D573" s="143"/>
      <c r="E573" s="144">
        <v>104</v>
      </c>
      <c r="F573" s="114"/>
      <c r="G573" s="114"/>
      <c r="H573" s="114"/>
      <c r="I573" s="114"/>
      <c r="J573" s="114"/>
      <c r="K573" s="114"/>
      <c r="L573" s="114"/>
      <c r="M573" s="114"/>
      <c r="N573" s="113"/>
      <c r="O573" s="113"/>
      <c r="P573" s="113"/>
      <c r="Q573" s="113"/>
      <c r="R573" s="114"/>
      <c r="S573" s="114"/>
      <c r="T573" s="114"/>
      <c r="U573" s="114"/>
      <c r="V573" s="114"/>
      <c r="W573" s="114"/>
      <c r="X573" s="114"/>
      <c r="Y573" s="114"/>
      <c r="Z573" s="107"/>
      <c r="AA573" s="107"/>
      <c r="AB573" s="107"/>
      <c r="AC573" s="107"/>
      <c r="AD573" s="107"/>
      <c r="AE573" s="107"/>
      <c r="AF573" s="107"/>
      <c r="AG573" s="107" t="s">
        <v>341</v>
      </c>
      <c r="AH573" s="107">
        <v>5</v>
      </c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</row>
    <row r="574" spans="1:60" outlineLevel="3">
      <c r="A574" s="110"/>
      <c r="B574" s="111"/>
      <c r="C574" s="146" t="s">
        <v>554</v>
      </c>
      <c r="D574" s="143"/>
      <c r="E574" s="144">
        <v>76</v>
      </c>
      <c r="F574" s="114"/>
      <c r="G574" s="114"/>
      <c r="H574" s="114"/>
      <c r="I574" s="114"/>
      <c r="J574" s="114"/>
      <c r="K574" s="114"/>
      <c r="L574" s="114"/>
      <c r="M574" s="114"/>
      <c r="N574" s="113"/>
      <c r="O574" s="113"/>
      <c r="P574" s="113"/>
      <c r="Q574" s="113"/>
      <c r="R574" s="114"/>
      <c r="S574" s="114"/>
      <c r="T574" s="114"/>
      <c r="U574" s="114"/>
      <c r="V574" s="114"/>
      <c r="W574" s="114"/>
      <c r="X574" s="114"/>
      <c r="Y574" s="114"/>
      <c r="Z574" s="107"/>
      <c r="AA574" s="107"/>
      <c r="AB574" s="107"/>
      <c r="AC574" s="107"/>
      <c r="AD574" s="107"/>
      <c r="AE574" s="107"/>
      <c r="AF574" s="107"/>
      <c r="AG574" s="107" t="s">
        <v>341</v>
      </c>
      <c r="AH574" s="107">
        <v>5</v>
      </c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</row>
    <row r="575" spans="1:60" outlineLevel="1">
      <c r="A575" s="123">
        <v>203</v>
      </c>
      <c r="B575" s="124" t="s">
        <v>555</v>
      </c>
      <c r="C575" s="139" t="s">
        <v>556</v>
      </c>
      <c r="D575" s="125" t="s">
        <v>330</v>
      </c>
      <c r="E575" s="126">
        <v>1286</v>
      </c>
      <c r="F575" s="127"/>
      <c r="G575" s="128">
        <f>ROUND(E575*F575,2)</f>
        <v>0</v>
      </c>
      <c r="H575" s="127"/>
      <c r="I575" s="128">
        <f>ROUND(E575*H575,2)</f>
        <v>0</v>
      </c>
      <c r="J575" s="127"/>
      <c r="K575" s="128">
        <f>ROUND(E575*J575,2)</f>
        <v>0</v>
      </c>
      <c r="L575" s="128">
        <v>21</v>
      </c>
      <c r="M575" s="128">
        <f>G575*(1+L575/100)</f>
        <v>0</v>
      </c>
      <c r="N575" s="126">
        <v>1.0000000000000001E-5</v>
      </c>
      <c r="O575" s="126">
        <f>ROUND(E575*N575,2)</f>
        <v>0.01</v>
      </c>
      <c r="P575" s="126">
        <v>0</v>
      </c>
      <c r="Q575" s="126">
        <f>ROUND(E575*P575,2)</f>
        <v>0</v>
      </c>
      <c r="R575" s="128" t="s">
        <v>350</v>
      </c>
      <c r="S575" s="128" t="s">
        <v>310</v>
      </c>
      <c r="T575" s="129" t="s">
        <v>331</v>
      </c>
      <c r="U575" s="114">
        <v>0.06</v>
      </c>
      <c r="V575" s="114">
        <f>ROUND(E575*U575,2)</f>
        <v>77.16</v>
      </c>
      <c r="W575" s="114"/>
      <c r="X575" s="114" t="s">
        <v>332</v>
      </c>
      <c r="Y575" s="114" t="s">
        <v>293</v>
      </c>
      <c r="Z575" s="107"/>
      <c r="AA575" s="107"/>
      <c r="AB575" s="107"/>
      <c r="AC575" s="107"/>
      <c r="AD575" s="107"/>
      <c r="AE575" s="107"/>
      <c r="AF575" s="107"/>
      <c r="AG575" s="107" t="s">
        <v>333</v>
      </c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</row>
    <row r="576" spans="1:60" outlineLevel="2">
      <c r="A576" s="110"/>
      <c r="B576" s="111"/>
      <c r="C576" s="198" t="s">
        <v>557</v>
      </c>
      <c r="D576" s="199"/>
      <c r="E576" s="199"/>
      <c r="F576" s="199"/>
      <c r="G576" s="199"/>
      <c r="H576" s="114"/>
      <c r="I576" s="114"/>
      <c r="J576" s="114"/>
      <c r="K576" s="114"/>
      <c r="L576" s="114"/>
      <c r="M576" s="114"/>
      <c r="N576" s="113"/>
      <c r="O576" s="113"/>
      <c r="P576" s="113"/>
      <c r="Q576" s="113"/>
      <c r="R576" s="114"/>
      <c r="S576" s="114"/>
      <c r="T576" s="114"/>
      <c r="U576" s="114"/>
      <c r="V576" s="114"/>
      <c r="W576" s="114"/>
      <c r="X576" s="114"/>
      <c r="Y576" s="114"/>
      <c r="Z576" s="107"/>
      <c r="AA576" s="107"/>
      <c r="AB576" s="107"/>
      <c r="AC576" s="107"/>
      <c r="AD576" s="107"/>
      <c r="AE576" s="107"/>
      <c r="AF576" s="107"/>
      <c r="AG576" s="107" t="s">
        <v>296</v>
      </c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</row>
    <row r="577" spans="1:60" outlineLevel="2">
      <c r="A577" s="110"/>
      <c r="B577" s="111"/>
      <c r="C577" s="146" t="s">
        <v>524</v>
      </c>
      <c r="D577" s="143"/>
      <c r="E577" s="144">
        <v>89</v>
      </c>
      <c r="F577" s="114"/>
      <c r="G577" s="114"/>
      <c r="H577" s="114"/>
      <c r="I577" s="114"/>
      <c r="J577" s="114"/>
      <c r="K577" s="114"/>
      <c r="L577" s="114"/>
      <c r="M577" s="114"/>
      <c r="N577" s="113"/>
      <c r="O577" s="113"/>
      <c r="P577" s="113"/>
      <c r="Q577" s="113"/>
      <c r="R577" s="114"/>
      <c r="S577" s="114"/>
      <c r="T577" s="114"/>
      <c r="U577" s="114"/>
      <c r="V577" s="114"/>
      <c r="W577" s="114"/>
      <c r="X577" s="114"/>
      <c r="Y577" s="114"/>
      <c r="Z577" s="107"/>
      <c r="AA577" s="107"/>
      <c r="AB577" s="107"/>
      <c r="AC577" s="107"/>
      <c r="AD577" s="107"/>
      <c r="AE577" s="107"/>
      <c r="AF577" s="107"/>
      <c r="AG577" s="107" t="s">
        <v>341</v>
      </c>
      <c r="AH577" s="107">
        <v>5</v>
      </c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</row>
    <row r="578" spans="1:60" outlineLevel="3">
      <c r="A578" s="110"/>
      <c r="B578" s="111"/>
      <c r="C578" s="146" t="s">
        <v>528</v>
      </c>
      <c r="D578" s="143"/>
      <c r="E578" s="144">
        <v>221</v>
      </c>
      <c r="F578" s="114"/>
      <c r="G578" s="114"/>
      <c r="H578" s="114"/>
      <c r="I578" s="114"/>
      <c r="J578" s="114"/>
      <c r="K578" s="114"/>
      <c r="L578" s="114"/>
      <c r="M578" s="114"/>
      <c r="N578" s="113"/>
      <c r="O578" s="113"/>
      <c r="P578" s="113"/>
      <c r="Q578" s="113"/>
      <c r="R578" s="114"/>
      <c r="S578" s="114"/>
      <c r="T578" s="114"/>
      <c r="U578" s="114"/>
      <c r="V578" s="114"/>
      <c r="W578" s="114"/>
      <c r="X578" s="114"/>
      <c r="Y578" s="114"/>
      <c r="Z578" s="107"/>
      <c r="AA578" s="107"/>
      <c r="AB578" s="107"/>
      <c r="AC578" s="107"/>
      <c r="AD578" s="107"/>
      <c r="AE578" s="107"/>
      <c r="AF578" s="107"/>
      <c r="AG578" s="107" t="s">
        <v>341</v>
      </c>
      <c r="AH578" s="107">
        <v>5</v>
      </c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</row>
    <row r="579" spans="1:60" outlineLevel="3">
      <c r="A579" s="110"/>
      <c r="B579" s="111"/>
      <c r="C579" s="146" t="s">
        <v>532</v>
      </c>
      <c r="D579" s="143"/>
      <c r="E579" s="144">
        <v>98</v>
      </c>
      <c r="F579" s="114"/>
      <c r="G579" s="114"/>
      <c r="H579" s="114"/>
      <c r="I579" s="114"/>
      <c r="J579" s="114"/>
      <c r="K579" s="114"/>
      <c r="L579" s="114"/>
      <c r="M579" s="114"/>
      <c r="N579" s="113"/>
      <c r="O579" s="113"/>
      <c r="P579" s="113"/>
      <c r="Q579" s="113"/>
      <c r="R579" s="114"/>
      <c r="S579" s="114"/>
      <c r="T579" s="114"/>
      <c r="U579" s="114"/>
      <c r="V579" s="114"/>
      <c r="W579" s="114"/>
      <c r="X579" s="114"/>
      <c r="Y579" s="114"/>
      <c r="Z579" s="107"/>
      <c r="AA579" s="107"/>
      <c r="AB579" s="107"/>
      <c r="AC579" s="107"/>
      <c r="AD579" s="107"/>
      <c r="AE579" s="107"/>
      <c r="AF579" s="107"/>
      <c r="AG579" s="107" t="s">
        <v>341</v>
      </c>
      <c r="AH579" s="107">
        <v>5</v>
      </c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</row>
    <row r="580" spans="1:60" outlineLevel="3">
      <c r="A580" s="110"/>
      <c r="B580" s="111"/>
      <c r="C580" s="146" t="s">
        <v>536</v>
      </c>
      <c r="D580" s="143"/>
      <c r="E580" s="144">
        <v>85</v>
      </c>
      <c r="F580" s="114"/>
      <c r="G580" s="114"/>
      <c r="H580" s="114"/>
      <c r="I580" s="114"/>
      <c r="J580" s="114"/>
      <c r="K580" s="114"/>
      <c r="L580" s="114"/>
      <c r="M580" s="114"/>
      <c r="N580" s="113"/>
      <c r="O580" s="113"/>
      <c r="P580" s="113"/>
      <c r="Q580" s="113"/>
      <c r="R580" s="114"/>
      <c r="S580" s="114"/>
      <c r="T580" s="114"/>
      <c r="U580" s="114"/>
      <c r="V580" s="114"/>
      <c r="W580" s="114"/>
      <c r="X580" s="114"/>
      <c r="Y580" s="114"/>
      <c r="Z580" s="107"/>
      <c r="AA580" s="107"/>
      <c r="AB580" s="107"/>
      <c r="AC580" s="107"/>
      <c r="AD580" s="107"/>
      <c r="AE580" s="107"/>
      <c r="AF580" s="107"/>
      <c r="AG580" s="107" t="s">
        <v>341</v>
      </c>
      <c r="AH580" s="107">
        <v>5</v>
      </c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</row>
    <row r="581" spans="1:60" outlineLevel="3">
      <c r="A581" s="110"/>
      <c r="B581" s="111"/>
      <c r="C581" s="146" t="s">
        <v>525</v>
      </c>
      <c r="D581" s="143"/>
      <c r="E581" s="144">
        <v>48</v>
      </c>
      <c r="F581" s="114"/>
      <c r="G581" s="114"/>
      <c r="H581" s="114"/>
      <c r="I581" s="114"/>
      <c r="J581" s="114"/>
      <c r="K581" s="114"/>
      <c r="L581" s="114"/>
      <c r="M581" s="114"/>
      <c r="N581" s="113"/>
      <c r="O581" s="113"/>
      <c r="P581" s="113"/>
      <c r="Q581" s="113"/>
      <c r="R581" s="114"/>
      <c r="S581" s="114"/>
      <c r="T581" s="114"/>
      <c r="U581" s="114"/>
      <c r="V581" s="114"/>
      <c r="W581" s="114"/>
      <c r="X581" s="114"/>
      <c r="Y581" s="114"/>
      <c r="Z581" s="107"/>
      <c r="AA581" s="107"/>
      <c r="AB581" s="107"/>
      <c r="AC581" s="107"/>
      <c r="AD581" s="107"/>
      <c r="AE581" s="107"/>
      <c r="AF581" s="107"/>
      <c r="AG581" s="107" t="s">
        <v>341</v>
      </c>
      <c r="AH581" s="107">
        <v>5</v>
      </c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</row>
    <row r="582" spans="1:60" outlineLevel="3">
      <c r="A582" s="110"/>
      <c r="B582" s="111"/>
      <c r="C582" s="146" t="s">
        <v>529</v>
      </c>
      <c r="D582" s="143"/>
      <c r="E582" s="144">
        <v>150</v>
      </c>
      <c r="F582" s="114"/>
      <c r="G582" s="114"/>
      <c r="H582" s="114"/>
      <c r="I582" s="114"/>
      <c r="J582" s="114"/>
      <c r="K582" s="114"/>
      <c r="L582" s="114"/>
      <c r="M582" s="114"/>
      <c r="N582" s="113"/>
      <c r="O582" s="113"/>
      <c r="P582" s="113"/>
      <c r="Q582" s="113"/>
      <c r="R582" s="114"/>
      <c r="S582" s="114"/>
      <c r="T582" s="114"/>
      <c r="U582" s="114"/>
      <c r="V582" s="114"/>
      <c r="W582" s="114"/>
      <c r="X582" s="114"/>
      <c r="Y582" s="114"/>
      <c r="Z582" s="107"/>
      <c r="AA582" s="107"/>
      <c r="AB582" s="107"/>
      <c r="AC582" s="107"/>
      <c r="AD582" s="107"/>
      <c r="AE582" s="107"/>
      <c r="AF582" s="107"/>
      <c r="AG582" s="107" t="s">
        <v>341</v>
      </c>
      <c r="AH582" s="107">
        <v>5</v>
      </c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</row>
    <row r="583" spans="1:60" outlineLevel="3">
      <c r="A583" s="110"/>
      <c r="B583" s="111"/>
      <c r="C583" s="146" t="s">
        <v>533</v>
      </c>
      <c r="D583" s="143"/>
      <c r="E583" s="144">
        <v>118</v>
      </c>
      <c r="F583" s="114"/>
      <c r="G583" s="114"/>
      <c r="H583" s="114"/>
      <c r="I583" s="114"/>
      <c r="J583" s="114"/>
      <c r="K583" s="114"/>
      <c r="L583" s="114"/>
      <c r="M583" s="114"/>
      <c r="N583" s="113"/>
      <c r="O583" s="113"/>
      <c r="P583" s="113"/>
      <c r="Q583" s="113"/>
      <c r="R583" s="114"/>
      <c r="S583" s="114"/>
      <c r="T583" s="114"/>
      <c r="U583" s="114"/>
      <c r="V583" s="114"/>
      <c r="W583" s="114"/>
      <c r="X583" s="114"/>
      <c r="Y583" s="114"/>
      <c r="Z583" s="107"/>
      <c r="AA583" s="107"/>
      <c r="AB583" s="107"/>
      <c r="AC583" s="107"/>
      <c r="AD583" s="107"/>
      <c r="AE583" s="107"/>
      <c r="AF583" s="107"/>
      <c r="AG583" s="107" t="s">
        <v>341</v>
      </c>
      <c r="AH583" s="107">
        <v>5</v>
      </c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</row>
    <row r="584" spans="1:60" outlineLevel="3">
      <c r="A584" s="110"/>
      <c r="B584" s="111"/>
      <c r="C584" s="146" t="s">
        <v>537</v>
      </c>
      <c r="D584" s="143"/>
      <c r="E584" s="144">
        <v>135</v>
      </c>
      <c r="F584" s="114"/>
      <c r="G584" s="114"/>
      <c r="H584" s="114"/>
      <c r="I584" s="114"/>
      <c r="J584" s="114"/>
      <c r="K584" s="114"/>
      <c r="L584" s="114"/>
      <c r="M584" s="114"/>
      <c r="N584" s="113"/>
      <c r="O584" s="113"/>
      <c r="P584" s="113"/>
      <c r="Q584" s="113"/>
      <c r="R584" s="114"/>
      <c r="S584" s="114"/>
      <c r="T584" s="114"/>
      <c r="U584" s="114"/>
      <c r="V584" s="114"/>
      <c r="W584" s="114"/>
      <c r="X584" s="114"/>
      <c r="Y584" s="114"/>
      <c r="Z584" s="107"/>
      <c r="AA584" s="107"/>
      <c r="AB584" s="107"/>
      <c r="AC584" s="107"/>
      <c r="AD584" s="107"/>
      <c r="AE584" s="107"/>
      <c r="AF584" s="107"/>
      <c r="AG584" s="107" t="s">
        <v>341</v>
      </c>
      <c r="AH584" s="107">
        <v>5</v>
      </c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</row>
    <row r="585" spans="1:60" outlineLevel="3">
      <c r="A585" s="110"/>
      <c r="B585" s="111"/>
      <c r="C585" s="146" t="s">
        <v>540</v>
      </c>
      <c r="D585" s="143"/>
      <c r="E585" s="144">
        <v>118</v>
      </c>
      <c r="F585" s="114"/>
      <c r="G585" s="114"/>
      <c r="H585" s="114"/>
      <c r="I585" s="114"/>
      <c r="J585" s="114"/>
      <c r="K585" s="114"/>
      <c r="L585" s="114"/>
      <c r="M585" s="114"/>
      <c r="N585" s="113"/>
      <c r="O585" s="113"/>
      <c r="P585" s="113"/>
      <c r="Q585" s="113"/>
      <c r="R585" s="114"/>
      <c r="S585" s="114"/>
      <c r="T585" s="114"/>
      <c r="U585" s="114"/>
      <c r="V585" s="114"/>
      <c r="W585" s="114"/>
      <c r="X585" s="114"/>
      <c r="Y585" s="114"/>
      <c r="Z585" s="107"/>
      <c r="AA585" s="107"/>
      <c r="AB585" s="107"/>
      <c r="AC585" s="107"/>
      <c r="AD585" s="107"/>
      <c r="AE585" s="107"/>
      <c r="AF585" s="107"/>
      <c r="AG585" s="107" t="s">
        <v>341</v>
      </c>
      <c r="AH585" s="107">
        <v>5</v>
      </c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</row>
    <row r="586" spans="1:60" outlineLevel="3">
      <c r="A586" s="110"/>
      <c r="B586" s="111"/>
      <c r="C586" s="146" t="s">
        <v>543</v>
      </c>
      <c r="D586" s="143"/>
      <c r="E586" s="144">
        <v>44</v>
      </c>
      <c r="F586" s="114"/>
      <c r="G586" s="114"/>
      <c r="H586" s="114"/>
      <c r="I586" s="114"/>
      <c r="J586" s="114"/>
      <c r="K586" s="114"/>
      <c r="L586" s="114"/>
      <c r="M586" s="114"/>
      <c r="N586" s="113"/>
      <c r="O586" s="113"/>
      <c r="P586" s="113"/>
      <c r="Q586" s="113"/>
      <c r="R586" s="114"/>
      <c r="S586" s="114"/>
      <c r="T586" s="114"/>
      <c r="U586" s="114"/>
      <c r="V586" s="114"/>
      <c r="W586" s="114"/>
      <c r="X586" s="114"/>
      <c r="Y586" s="114"/>
      <c r="Z586" s="107"/>
      <c r="AA586" s="107"/>
      <c r="AB586" s="107"/>
      <c r="AC586" s="107"/>
      <c r="AD586" s="107"/>
      <c r="AE586" s="107"/>
      <c r="AF586" s="107"/>
      <c r="AG586" s="107" t="s">
        <v>341</v>
      </c>
      <c r="AH586" s="107">
        <v>5</v>
      </c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</row>
    <row r="587" spans="1:60" outlineLevel="3">
      <c r="A587" s="110"/>
      <c r="B587" s="111"/>
      <c r="C587" s="146" t="s">
        <v>546</v>
      </c>
      <c r="D587" s="143"/>
      <c r="E587" s="144">
        <v>104</v>
      </c>
      <c r="F587" s="114"/>
      <c r="G587" s="114"/>
      <c r="H587" s="114"/>
      <c r="I587" s="114"/>
      <c r="J587" s="114"/>
      <c r="K587" s="114"/>
      <c r="L587" s="114"/>
      <c r="M587" s="114"/>
      <c r="N587" s="113"/>
      <c r="O587" s="113"/>
      <c r="P587" s="113"/>
      <c r="Q587" s="113"/>
      <c r="R587" s="114"/>
      <c r="S587" s="114"/>
      <c r="T587" s="114"/>
      <c r="U587" s="114"/>
      <c r="V587" s="114"/>
      <c r="W587" s="114"/>
      <c r="X587" s="114"/>
      <c r="Y587" s="114"/>
      <c r="Z587" s="107"/>
      <c r="AA587" s="107"/>
      <c r="AB587" s="107"/>
      <c r="AC587" s="107"/>
      <c r="AD587" s="107"/>
      <c r="AE587" s="107"/>
      <c r="AF587" s="107"/>
      <c r="AG587" s="107" t="s">
        <v>341</v>
      </c>
      <c r="AH587" s="107">
        <v>5</v>
      </c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</row>
    <row r="588" spans="1:60" outlineLevel="3">
      <c r="A588" s="110"/>
      <c r="B588" s="111"/>
      <c r="C588" s="146" t="s">
        <v>554</v>
      </c>
      <c r="D588" s="143"/>
      <c r="E588" s="144">
        <v>76</v>
      </c>
      <c r="F588" s="114"/>
      <c r="G588" s="114"/>
      <c r="H588" s="114"/>
      <c r="I588" s="114"/>
      <c r="J588" s="114"/>
      <c r="K588" s="114"/>
      <c r="L588" s="114"/>
      <c r="M588" s="114"/>
      <c r="N588" s="113"/>
      <c r="O588" s="113"/>
      <c r="P588" s="113"/>
      <c r="Q588" s="113"/>
      <c r="R588" s="114"/>
      <c r="S588" s="114"/>
      <c r="T588" s="114"/>
      <c r="U588" s="114"/>
      <c r="V588" s="114"/>
      <c r="W588" s="114"/>
      <c r="X588" s="114"/>
      <c r="Y588" s="114"/>
      <c r="Z588" s="107"/>
      <c r="AA588" s="107"/>
      <c r="AB588" s="107"/>
      <c r="AC588" s="107"/>
      <c r="AD588" s="107"/>
      <c r="AE588" s="107"/>
      <c r="AF588" s="107"/>
      <c r="AG588" s="107" t="s">
        <v>341</v>
      </c>
      <c r="AH588" s="107">
        <v>5</v>
      </c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</row>
    <row r="589" spans="1:60" outlineLevel="1">
      <c r="A589" s="130">
        <v>204</v>
      </c>
      <c r="B589" s="131" t="s">
        <v>558</v>
      </c>
      <c r="C589" s="140" t="s">
        <v>559</v>
      </c>
      <c r="D589" s="132" t="s">
        <v>289</v>
      </c>
      <c r="E589" s="133">
        <v>5</v>
      </c>
      <c r="F589" s="134"/>
      <c r="G589" s="135">
        <f>ROUND(E589*F589,2)</f>
        <v>0</v>
      </c>
      <c r="H589" s="134"/>
      <c r="I589" s="135">
        <f>ROUND(E589*H589,2)</f>
        <v>0</v>
      </c>
      <c r="J589" s="134"/>
      <c r="K589" s="135">
        <f>ROUND(E589*J589,2)</f>
        <v>0</v>
      </c>
      <c r="L589" s="135">
        <v>21</v>
      </c>
      <c r="M589" s="135">
        <f>G589*(1+L589/100)</f>
        <v>0</v>
      </c>
      <c r="N589" s="133">
        <v>1.15E-3</v>
      </c>
      <c r="O589" s="133">
        <f>ROUND(E589*N589,2)</f>
        <v>0.01</v>
      </c>
      <c r="P589" s="133">
        <v>0</v>
      </c>
      <c r="Q589" s="133">
        <f>ROUND(E589*P589,2)</f>
        <v>0</v>
      </c>
      <c r="R589" s="135" t="s">
        <v>560</v>
      </c>
      <c r="S589" s="135" t="s">
        <v>310</v>
      </c>
      <c r="T589" s="136" t="s">
        <v>331</v>
      </c>
      <c r="U589" s="114">
        <v>0.11</v>
      </c>
      <c r="V589" s="114">
        <f>ROUND(E589*U589,2)</f>
        <v>0.55000000000000004</v>
      </c>
      <c r="W589" s="114"/>
      <c r="X589" s="114" t="s">
        <v>332</v>
      </c>
      <c r="Y589" s="114" t="s">
        <v>293</v>
      </c>
      <c r="Z589" s="107"/>
      <c r="AA589" s="107"/>
      <c r="AB589" s="107"/>
      <c r="AC589" s="107"/>
      <c r="AD589" s="107"/>
      <c r="AE589" s="107"/>
      <c r="AF589" s="107"/>
      <c r="AG589" s="107" t="s">
        <v>333</v>
      </c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</row>
    <row r="590" spans="1:60" outlineLevel="1">
      <c r="A590" s="123">
        <v>205</v>
      </c>
      <c r="B590" s="124" t="s">
        <v>561</v>
      </c>
      <c r="C590" s="139" t="s">
        <v>562</v>
      </c>
      <c r="D590" s="125" t="s">
        <v>563</v>
      </c>
      <c r="E590" s="126">
        <v>100</v>
      </c>
      <c r="F590" s="127"/>
      <c r="G590" s="128">
        <f>ROUND(E590*F590,2)</f>
        <v>0</v>
      </c>
      <c r="H590" s="127"/>
      <c r="I590" s="128">
        <f>ROUND(E590*H590,2)</f>
        <v>0</v>
      </c>
      <c r="J590" s="127"/>
      <c r="K590" s="128">
        <f>ROUND(E590*J590,2)</f>
        <v>0</v>
      </c>
      <c r="L590" s="128">
        <v>21</v>
      </c>
      <c r="M590" s="128">
        <f>G590*(1+L590/100)</f>
        <v>0</v>
      </c>
      <c r="N590" s="126">
        <v>6.0000000000000002E-5</v>
      </c>
      <c r="O590" s="126">
        <f>ROUND(E590*N590,2)</f>
        <v>0.01</v>
      </c>
      <c r="P590" s="126">
        <v>0</v>
      </c>
      <c r="Q590" s="126">
        <f>ROUND(E590*P590,2)</f>
        <v>0</v>
      </c>
      <c r="R590" s="128" t="s">
        <v>564</v>
      </c>
      <c r="S590" s="128" t="s">
        <v>310</v>
      </c>
      <c r="T590" s="129" t="s">
        <v>331</v>
      </c>
      <c r="U590" s="114">
        <v>0.43</v>
      </c>
      <c r="V590" s="114">
        <f>ROUND(E590*U590,2)</f>
        <v>43</v>
      </c>
      <c r="W590" s="114"/>
      <c r="X590" s="114" t="s">
        <v>332</v>
      </c>
      <c r="Y590" s="114" t="s">
        <v>293</v>
      </c>
      <c r="Z590" s="107"/>
      <c r="AA590" s="107"/>
      <c r="AB590" s="107"/>
      <c r="AC590" s="107"/>
      <c r="AD590" s="107"/>
      <c r="AE590" s="107"/>
      <c r="AF590" s="107"/>
      <c r="AG590" s="107" t="s">
        <v>333</v>
      </c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</row>
    <row r="591" spans="1:60" outlineLevel="1">
      <c r="A591" s="110">
        <v>206</v>
      </c>
      <c r="B591" s="111" t="s">
        <v>565</v>
      </c>
      <c r="C591" s="147" t="s">
        <v>566</v>
      </c>
      <c r="D591" s="112" t="s">
        <v>24</v>
      </c>
      <c r="E591" s="145"/>
      <c r="F591" s="115"/>
      <c r="G591" s="114">
        <f>ROUND(E591*F591,2)</f>
        <v>0</v>
      </c>
      <c r="H591" s="115"/>
      <c r="I591" s="114">
        <f>ROUND(E591*H591,2)</f>
        <v>0</v>
      </c>
      <c r="J591" s="115"/>
      <c r="K591" s="114">
        <f>ROUND(E591*J591,2)</f>
        <v>0</v>
      </c>
      <c r="L591" s="114">
        <v>21</v>
      </c>
      <c r="M591" s="114">
        <f>G591*(1+L591/100)</f>
        <v>0</v>
      </c>
      <c r="N591" s="113">
        <v>0</v>
      </c>
      <c r="O591" s="113">
        <f>ROUND(E591*N591,2)</f>
        <v>0</v>
      </c>
      <c r="P591" s="113">
        <v>0</v>
      </c>
      <c r="Q591" s="113">
        <f>ROUND(E591*P591,2)</f>
        <v>0</v>
      </c>
      <c r="R591" s="114" t="s">
        <v>350</v>
      </c>
      <c r="S591" s="114" t="s">
        <v>310</v>
      </c>
      <c r="T591" s="114" t="s">
        <v>331</v>
      </c>
      <c r="U591" s="114">
        <v>0</v>
      </c>
      <c r="V591" s="114">
        <f>ROUND(E591*U591,2)</f>
        <v>0</v>
      </c>
      <c r="W591" s="114"/>
      <c r="X591" s="114" t="s">
        <v>448</v>
      </c>
      <c r="Y591" s="114" t="s">
        <v>293</v>
      </c>
      <c r="Z591" s="107"/>
      <c r="AA591" s="107"/>
      <c r="AB591" s="107"/>
      <c r="AC591" s="107"/>
      <c r="AD591" s="107"/>
      <c r="AE591" s="107"/>
      <c r="AF591" s="107"/>
      <c r="AG591" s="107" t="s">
        <v>449</v>
      </c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</row>
    <row r="592" spans="1:60" outlineLevel="2">
      <c r="A592" s="110"/>
      <c r="B592" s="111"/>
      <c r="C592" s="205" t="s">
        <v>567</v>
      </c>
      <c r="D592" s="206"/>
      <c r="E592" s="206"/>
      <c r="F592" s="206"/>
      <c r="G592" s="206"/>
      <c r="H592" s="114"/>
      <c r="I592" s="114"/>
      <c r="J592" s="114"/>
      <c r="K592" s="114"/>
      <c r="L592" s="114"/>
      <c r="M592" s="114"/>
      <c r="N592" s="113"/>
      <c r="O592" s="113"/>
      <c r="P592" s="113"/>
      <c r="Q592" s="113"/>
      <c r="R592" s="114"/>
      <c r="S592" s="114"/>
      <c r="T592" s="114"/>
      <c r="U592" s="114"/>
      <c r="V592" s="114"/>
      <c r="W592" s="114"/>
      <c r="X592" s="114"/>
      <c r="Y592" s="114"/>
      <c r="Z592" s="107"/>
      <c r="AA592" s="107"/>
      <c r="AB592" s="107"/>
      <c r="AC592" s="107"/>
      <c r="AD592" s="107"/>
      <c r="AE592" s="107"/>
      <c r="AF592" s="107"/>
      <c r="AG592" s="107" t="s">
        <v>451</v>
      </c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</row>
    <row r="593" spans="1:60">
      <c r="A593" s="117" t="s">
        <v>285</v>
      </c>
      <c r="B593" s="118" t="s">
        <v>131</v>
      </c>
      <c r="C593" s="138" t="s">
        <v>132</v>
      </c>
      <c r="D593" s="119"/>
      <c r="E593" s="120"/>
      <c r="F593" s="121"/>
      <c r="G593" s="121">
        <f>SUMIF(AG594:AG720,"&lt;&gt;NOR",G594:G720)</f>
        <v>0</v>
      </c>
      <c r="H593" s="121"/>
      <c r="I593" s="121">
        <f>SUM(I594:I720)</f>
        <v>0</v>
      </c>
      <c r="J593" s="121"/>
      <c r="K593" s="121">
        <f>SUM(K594:K720)</f>
        <v>0</v>
      </c>
      <c r="L593" s="121"/>
      <c r="M593" s="121">
        <f>SUM(M594:M720)</f>
        <v>0</v>
      </c>
      <c r="N593" s="120"/>
      <c r="O593" s="120">
        <f>SUM(O594:O720)</f>
        <v>0.62</v>
      </c>
      <c r="P593" s="120"/>
      <c r="Q593" s="120">
        <f>SUM(Q594:Q720)</f>
        <v>0</v>
      </c>
      <c r="R593" s="121"/>
      <c r="S593" s="121"/>
      <c r="T593" s="122"/>
      <c r="U593" s="116"/>
      <c r="V593" s="116">
        <f>SUM(V594:V720)</f>
        <v>719.72</v>
      </c>
      <c r="W593" s="116"/>
      <c r="X593" s="116"/>
      <c r="Y593" s="116"/>
      <c r="AG593" t="s">
        <v>286</v>
      </c>
    </row>
    <row r="594" spans="1:60" ht="22.5" outlineLevel="1">
      <c r="A594" s="123">
        <v>207</v>
      </c>
      <c r="B594" s="124" t="s">
        <v>494</v>
      </c>
      <c r="C594" s="139" t="s">
        <v>495</v>
      </c>
      <c r="D594" s="125" t="s">
        <v>496</v>
      </c>
      <c r="E594" s="126">
        <v>187</v>
      </c>
      <c r="F594" s="127"/>
      <c r="G594" s="128">
        <f>ROUND(E594*F594,2)</f>
        <v>0</v>
      </c>
      <c r="H594" s="127"/>
      <c r="I594" s="128">
        <f>ROUND(E594*H594,2)</f>
        <v>0</v>
      </c>
      <c r="J594" s="127"/>
      <c r="K594" s="128">
        <f>ROUND(E594*J594,2)</f>
        <v>0</v>
      </c>
      <c r="L594" s="128">
        <v>21</v>
      </c>
      <c r="M594" s="128">
        <f>G594*(1+L594/100)</f>
        <v>0</v>
      </c>
      <c r="N594" s="126">
        <v>0</v>
      </c>
      <c r="O594" s="126">
        <f>ROUND(E594*N594,2)</f>
        <v>0</v>
      </c>
      <c r="P594" s="126">
        <v>0</v>
      </c>
      <c r="Q594" s="126">
        <f>ROUND(E594*P594,2)</f>
        <v>0</v>
      </c>
      <c r="R594" s="128"/>
      <c r="S594" s="128" t="s">
        <v>290</v>
      </c>
      <c r="T594" s="129" t="s">
        <v>291</v>
      </c>
      <c r="U594" s="114">
        <v>0</v>
      </c>
      <c r="V594" s="114">
        <f>ROUND(E594*U594,2)</f>
        <v>0</v>
      </c>
      <c r="W594" s="114"/>
      <c r="X594" s="114" t="s">
        <v>332</v>
      </c>
      <c r="Y594" s="114" t="s">
        <v>293</v>
      </c>
      <c r="Z594" s="107"/>
      <c r="AA594" s="107"/>
      <c r="AB594" s="107"/>
      <c r="AC594" s="107"/>
      <c r="AD594" s="107"/>
      <c r="AE594" s="107"/>
      <c r="AF594" s="107"/>
      <c r="AG594" s="107" t="s">
        <v>333</v>
      </c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</row>
    <row r="595" spans="1:60" outlineLevel="2">
      <c r="A595" s="110"/>
      <c r="B595" s="111"/>
      <c r="C595" s="198" t="s">
        <v>497</v>
      </c>
      <c r="D595" s="199"/>
      <c r="E595" s="199"/>
      <c r="F595" s="199"/>
      <c r="G595" s="199"/>
      <c r="H595" s="114"/>
      <c r="I595" s="114"/>
      <c r="J595" s="114"/>
      <c r="K595" s="114"/>
      <c r="L595" s="114"/>
      <c r="M595" s="114"/>
      <c r="N595" s="113"/>
      <c r="O595" s="113"/>
      <c r="P595" s="113"/>
      <c r="Q595" s="113"/>
      <c r="R595" s="114"/>
      <c r="S595" s="114"/>
      <c r="T595" s="114"/>
      <c r="U595" s="114"/>
      <c r="V595" s="114"/>
      <c r="W595" s="114"/>
      <c r="X595" s="114"/>
      <c r="Y595" s="114"/>
      <c r="Z595" s="107"/>
      <c r="AA595" s="107"/>
      <c r="AB595" s="107"/>
      <c r="AC595" s="107"/>
      <c r="AD595" s="107"/>
      <c r="AE595" s="107"/>
      <c r="AF595" s="107"/>
      <c r="AG595" s="107" t="s">
        <v>296</v>
      </c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</row>
    <row r="596" spans="1:60" outlineLevel="3">
      <c r="A596" s="110"/>
      <c r="B596" s="111"/>
      <c r="C596" s="200" t="s">
        <v>498</v>
      </c>
      <c r="D596" s="201"/>
      <c r="E596" s="201"/>
      <c r="F596" s="201"/>
      <c r="G596" s="201"/>
      <c r="H596" s="114"/>
      <c r="I596" s="114"/>
      <c r="J596" s="114"/>
      <c r="K596" s="114"/>
      <c r="L596" s="114"/>
      <c r="M596" s="114"/>
      <c r="N596" s="113"/>
      <c r="O596" s="113"/>
      <c r="P596" s="113"/>
      <c r="Q596" s="113"/>
      <c r="R596" s="114"/>
      <c r="S596" s="114"/>
      <c r="T596" s="114"/>
      <c r="U596" s="114"/>
      <c r="V596" s="114"/>
      <c r="W596" s="114"/>
      <c r="X596" s="114"/>
      <c r="Y596" s="114"/>
      <c r="Z596" s="107"/>
      <c r="AA596" s="107"/>
      <c r="AB596" s="107"/>
      <c r="AC596" s="107"/>
      <c r="AD596" s="107"/>
      <c r="AE596" s="107"/>
      <c r="AF596" s="107"/>
      <c r="AG596" s="107" t="s">
        <v>296</v>
      </c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</row>
    <row r="597" spans="1:60" ht="22.5" outlineLevel="1">
      <c r="A597" s="123">
        <v>208</v>
      </c>
      <c r="B597" s="124" t="s">
        <v>499</v>
      </c>
      <c r="C597" s="139" t="s">
        <v>500</v>
      </c>
      <c r="D597" s="125" t="s">
        <v>496</v>
      </c>
      <c r="E597" s="126">
        <v>149</v>
      </c>
      <c r="F597" s="127"/>
      <c r="G597" s="128">
        <f>ROUND(E597*F597,2)</f>
        <v>0</v>
      </c>
      <c r="H597" s="127"/>
      <c r="I597" s="128">
        <f>ROUND(E597*H597,2)</f>
        <v>0</v>
      </c>
      <c r="J597" s="127"/>
      <c r="K597" s="128">
        <f>ROUND(E597*J597,2)</f>
        <v>0</v>
      </c>
      <c r="L597" s="128">
        <v>21</v>
      </c>
      <c r="M597" s="128">
        <f>G597*(1+L597/100)</f>
        <v>0</v>
      </c>
      <c r="N597" s="126">
        <v>0</v>
      </c>
      <c r="O597" s="126">
        <f>ROUND(E597*N597,2)</f>
        <v>0</v>
      </c>
      <c r="P597" s="126">
        <v>0</v>
      </c>
      <c r="Q597" s="126">
        <f>ROUND(E597*P597,2)</f>
        <v>0</v>
      </c>
      <c r="R597" s="128"/>
      <c r="S597" s="128" t="s">
        <v>290</v>
      </c>
      <c r="T597" s="129" t="s">
        <v>291</v>
      </c>
      <c r="U597" s="114">
        <v>0</v>
      </c>
      <c r="V597" s="114">
        <f>ROUND(E597*U597,2)</f>
        <v>0</v>
      </c>
      <c r="W597" s="114"/>
      <c r="X597" s="114" t="s">
        <v>332</v>
      </c>
      <c r="Y597" s="114" t="s">
        <v>293</v>
      </c>
      <c r="Z597" s="107"/>
      <c r="AA597" s="107"/>
      <c r="AB597" s="107"/>
      <c r="AC597" s="107"/>
      <c r="AD597" s="107"/>
      <c r="AE597" s="107"/>
      <c r="AF597" s="107"/>
      <c r="AG597" s="107" t="s">
        <v>333</v>
      </c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</row>
    <row r="598" spans="1:60" outlineLevel="2">
      <c r="A598" s="110"/>
      <c r="B598" s="111"/>
      <c r="C598" s="198" t="s">
        <v>497</v>
      </c>
      <c r="D598" s="199"/>
      <c r="E598" s="199"/>
      <c r="F598" s="199"/>
      <c r="G598" s="199"/>
      <c r="H598" s="114"/>
      <c r="I598" s="114"/>
      <c r="J598" s="114"/>
      <c r="K598" s="114"/>
      <c r="L598" s="114"/>
      <c r="M598" s="114"/>
      <c r="N598" s="113"/>
      <c r="O598" s="113"/>
      <c r="P598" s="113"/>
      <c r="Q598" s="113"/>
      <c r="R598" s="114"/>
      <c r="S598" s="114"/>
      <c r="T598" s="114"/>
      <c r="U598" s="114"/>
      <c r="V598" s="114"/>
      <c r="W598" s="114"/>
      <c r="X598" s="114"/>
      <c r="Y598" s="114"/>
      <c r="Z598" s="107"/>
      <c r="AA598" s="107"/>
      <c r="AB598" s="107"/>
      <c r="AC598" s="107"/>
      <c r="AD598" s="107"/>
      <c r="AE598" s="107"/>
      <c r="AF598" s="107"/>
      <c r="AG598" s="107" t="s">
        <v>296</v>
      </c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</row>
    <row r="599" spans="1:60" outlineLevel="3">
      <c r="A599" s="110"/>
      <c r="B599" s="111"/>
      <c r="C599" s="200" t="s">
        <v>498</v>
      </c>
      <c r="D599" s="201"/>
      <c r="E599" s="201"/>
      <c r="F599" s="201"/>
      <c r="G599" s="201"/>
      <c r="H599" s="114"/>
      <c r="I599" s="114"/>
      <c r="J599" s="114"/>
      <c r="K599" s="114"/>
      <c r="L599" s="114"/>
      <c r="M599" s="114"/>
      <c r="N599" s="113"/>
      <c r="O599" s="113"/>
      <c r="P599" s="113"/>
      <c r="Q599" s="113"/>
      <c r="R599" s="114"/>
      <c r="S599" s="114"/>
      <c r="T599" s="114"/>
      <c r="U599" s="114"/>
      <c r="V599" s="114"/>
      <c r="W599" s="114"/>
      <c r="X599" s="114"/>
      <c r="Y599" s="114"/>
      <c r="Z599" s="107"/>
      <c r="AA599" s="107"/>
      <c r="AB599" s="107"/>
      <c r="AC599" s="107"/>
      <c r="AD599" s="107"/>
      <c r="AE599" s="107"/>
      <c r="AF599" s="107"/>
      <c r="AG599" s="107" t="s">
        <v>296</v>
      </c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</row>
    <row r="600" spans="1:60" ht="22.5" outlineLevel="1">
      <c r="A600" s="123">
        <v>209</v>
      </c>
      <c r="B600" s="124" t="s">
        <v>501</v>
      </c>
      <c r="C600" s="139" t="s">
        <v>502</v>
      </c>
      <c r="D600" s="125" t="s">
        <v>496</v>
      </c>
      <c r="E600" s="126">
        <v>110</v>
      </c>
      <c r="F600" s="127"/>
      <c r="G600" s="128">
        <f>ROUND(E600*F600,2)</f>
        <v>0</v>
      </c>
      <c r="H600" s="127"/>
      <c r="I600" s="128">
        <f>ROUND(E600*H600,2)</f>
        <v>0</v>
      </c>
      <c r="J600" s="127"/>
      <c r="K600" s="128">
        <f>ROUND(E600*J600,2)</f>
        <v>0</v>
      </c>
      <c r="L600" s="128">
        <v>21</v>
      </c>
      <c r="M600" s="128">
        <f>G600*(1+L600/100)</f>
        <v>0</v>
      </c>
      <c r="N600" s="126">
        <v>0</v>
      </c>
      <c r="O600" s="126">
        <f>ROUND(E600*N600,2)</f>
        <v>0</v>
      </c>
      <c r="P600" s="126">
        <v>0</v>
      </c>
      <c r="Q600" s="126">
        <f>ROUND(E600*P600,2)</f>
        <v>0</v>
      </c>
      <c r="R600" s="128"/>
      <c r="S600" s="128" t="s">
        <v>290</v>
      </c>
      <c r="T600" s="129" t="s">
        <v>291</v>
      </c>
      <c r="U600" s="114">
        <v>0</v>
      </c>
      <c r="V600" s="114">
        <f>ROUND(E600*U600,2)</f>
        <v>0</v>
      </c>
      <c r="W600" s="114"/>
      <c r="X600" s="114" t="s">
        <v>332</v>
      </c>
      <c r="Y600" s="114" t="s">
        <v>293</v>
      </c>
      <c r="Z600" s="107"/>
      <c r="AA600" s="107"/>
      <c r="AB600" s="107"/>
      <c r="AC600" s="107"/>
      <c r="AD600" s="107"/>
      <c r="AE600" s="107"/>
      <c r="AF600" s="107"/>
      <c r="AG600" s="107" t="s">
        <v>333</v>
      </c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</row>
    <row r="601" spans="1:60" outlineLevel="2">
      <c r="A601" s="110"/>
      <c r="B601" s="111"/>
      <c r="C601" s="198" t="s">
        <v>497</v>
      </c>
      <c r="D601" s="199"/>
      <c r="E601" s="199"/>
      <c r="F601" s="199"/>
      <c r="G601" s="199"/>
      <c r="H601" s="114"/>
      <c r="I601" s="114"/>
      <c r="J601" s="114"/>
      <c r="K601" s="114"/>
      <c r="L601" s="114"/>
      <c r="M601" s="114"/>
      <c r="N601" s="113"/>
      <c r="O601" s="113"/>
      <c r="P601" s="113"/>
      <c r="Q601" s="113"/>
      <c r="R601" s="114"/>
      <c r="S601" s="114"/>
      <c r="T601" s="114"/>
      <c r="U601" s="114"/>
      <c r="V601" s="114"/>
      <c r="W601" s="114"/>
      <c r="X601" s="114"/>
      <c r="Y601" s="114"/>
      <c r="Z601" s="107"/>
      <c r="AA601" s="107"/>
      <c r="AB601" s="107"/>
      <c r="AC601" s="107"/>
      <c r="AD601" s="107"/>
      <c r="AE601" s="107"/>
      <c r="AF601" s="107"/>
      <c r="AG601" s="107" t="s">
        <v>296</v>
      </c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</row>
    <row r="602" spans="1:60" outlineLevel="3">
      <c r="A602" s="110"/>
      <c r="B602" s="111"/>
      <c r="C602" s="200" t="s">
        <v>498</v>
      </c>
      <c r="D602" s="201"/>
      <c r="E602" s="201"/>
      <c r="F602" s="201"/>
      <c r="G602" s="201"/>
      <c r="H602" s="114"/>
      <c r="I602" s="114"/>
      <c r="J602" s="114"/>
      <c r="K602" s="114"/>
      <c r="L602" s="114"/>
      <c r="M602" s="114"/>
      <c r="N602" s="113"/>
      <c r="O602" s="113"/>
      <c r="P602" s="113"/>
      <c r="Q602" s="113"/>
      <c r="R602" s="114"/>
      <c r="S602" s="114"/>
      <c r="T602" s="114"/>
      <c r="U602" s="114"/>
      <c r="V602" s="114"/>
      <c r="W602" s="114"/>
      <c r="X602" s="114"/>
      <c r="Y602" s="114"/>
      <c r="Z602" s="107"/>
      <c r="AA602" s="107"/>
      <c r="AB602" s="107"/>
      <c r="AC602" s="107"/>
      <c r="AD602" s="107"/>
      <c r="AE602" s="107"/>
      <c r="AF602" s="107"/>
      <c r="AG602" s="107" t="s">
        <v>296</v>
      </c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</row>
    <row r="603" spans="1:60" ht="22.5" outlineLevel="1">
      <c r="A603" s="123">
        <v>210</v>
      </c>
      <c r="B603" s="124" t="s">
        <v>503</v>
      </c>
      <c r="C603" s="139" t="s">
        <v>504</v>
      </c>
      <c r="D603" s="125" t="s">
        <v>496</v>
      </c>
      <c r="E603" s="126">
        <v>64</v>
      </c>
      <c r="F603" s="127"/>
      <c r="G603" s="128">
        <f>ROUND(E603*F603,2)</f>
        <v>0</v>
      </c>
      <c r="H603" s="127"/>
      <c r="I603" s="128">
        <f>ROUND(E603*H603,2)</f>
        <v>0</v>
      </c>
      <c r="J603" s="127"/>
      <c r="K603" s="128">
        <f>ROUND(E603*J603,2)</f>
        <v>0</v>
      </c>
      <c r="L603" s="128">
        <v>21</v>
      </c>
      <c r="M603" s="128">
        <f>G603*(1+L603/100)</f>
        <v>0</v>
      </c>
      <c r="N603" s="126">
        <v>0</v>
      </c>
      <c r="O603" s="126">
        <f>ROUND(E603*N603,2)</f>
        <v>0</v>
      </c>
      <c r="P603" s="126">
        <v>0</v>
      </c>
      <c r="Q603" s="126">
        <f>ROUND(E603*P603,2)</f>
        <v>0</v>
      </c>
      <c r="R603" s="128"/>
      <c r="S603" s="128" t="s">
        <v>290</v>
      </c>
      <c r="T603" s="129" t="s">
        <v>291</v>
      </c>
      <c r="U603" s="114">
        <v>0</v>
      </c>
      <c r="V603" s="114">
        <f>ROUND(E603*U603,2)</f>
        <v>0</v>
      </c>
      <c r="W603" s="114"/>
      <c r="X603" s="114" t="s">
        <v>332</v>
      </c>
      <c r="Y603" s="114" t="s">
        <v>293</v>
      </c>
      <c r="Z603" s="107"/>
      <c r="AA603" s="107"/>
      <c r="AB603" s="107"/>
      <c r="AC603" s="107"/>
      <c r="AD603" s="107"/>
      <c r="AE603" s="107"/>
      <c r="AF603" s="107"/>
      <c r="AG603" s="107" t="s">
        <v>333</v>
      </c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</row>
    <row r="604" spans="1:60" outlineLevel="2">
      <c r="A604" s="110"/>
      <c r="B604" s="111"/>
      <c r="C604" s="198" t="s">
        <v>497</v>
      </c>
      <c r="D604" s="199"/>
      <c r="E604" s="199"/>
      <c r="F604" s="199"/>
      <c r="G604" s="199"/>
      <c r="H604" s="114"/>
      <c r="I604" s="114"/>
      <c r="J604" s="114"/>
      <c r="K604" s="114"/>
      <c r="L604" s="114"/>
      <c r="M604" s="114"/>
      <c r="N604" s="113"/>
      <c r="O604" s="113"/>
      <c r="P604" s="113"/>
      <c r="Q604" s="113"/>
      <c r="R604" s="114"/>
      <c r="S604" s="114"/>
      <c r="T604" s="114"/>
      <c r="U604" s="114"/>
      <c r="V604" s="114"/>
      <c r="W604" s="114"/>
      <c r="X604" s="114"/>
      <c r="Y604" s="114"/>
      <c r="Z604" s="107"/>
      <c r="AA604" s="107"/>
      <c r="AB604" s="107"/>
      <c r="AC604" s="107"/>
      <c r="AD604" s="107"/>
      <c r="AE604" s="107"/>
      <c r="AF604" s="107"/>
      <c r="AG604" s="107" t="s">
        <v>296</v>
      </c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</row>
    <row r="605" spans="1:60" outlineLevel="3">
      <c r="A605" s="110"/>
      <c r="B605" s="111"/>
      <c r="C605" s="200" t="s">
        <v>498</v>
      </c>
      <c r="D605" s="201"/>
      <c r="E605" s="201"/>
      <c r="F605" s="201"/>
      <c r="G605" s="201"/>
      <c r="H605" s="114"/>
      <c r="I605" s="114"/>
      <c r="J605" s="114"/>
      <c r="K605" s="114"/>
      <c r="L605" s="114"/>
      <c r="M605" s="114"/>
      <c r="N605" s="113"/>
      <c r="O605" s="113"/>
      <c r="P605" s="113"/>
      <c r="Q605" s="113"/>
      <c r="R605" s="114"/>
      <c r="S605" s="114"/>
      <c r="T605" s="114"/>
      <c r="U605" s="114"/>
      <c r="V605" s="114"/>
      <c r="W605" s="114"/>
      <c r="X605" s="114"/>
      <c r="Y605" s="114"/>
      <c r="Z605" s="107"/>
      <c r="AA605" s="107"/>
      <c r="AB605" s="107"/>
      <c r="AC605" s="107"/>
      <c r="AD605" s="107"/>
      <c r="AE605" s="107"/>
      <c r="AF605" s="107"/>
      <c r="AG605" s="107" t="s">
        <v>296</v>
      </c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</row>
    <row r="606" spans="1:60" ht="22.5" outlineLevel="1">
      <c r="A606" s="123">
        <v>211</v>
      </c>
      <c r="B606" s="124" t="s">
        <v>568</v>
      </c>
      <c r="C606" s="139" t="s">
        <v>569</v>
      </c>
      <c r="D606" s="125" t="s">
        <v>496</v>
      </c>
      <c r="E606" s="126">
        <v>15</v>
      </c>
      <c r="F606" s="127"/>
      <c r="G606" s="128">
        <f>ROUND(E606*F606,2)</f>
        <v>0</v>
      </c>
      <c r="H606" s="127"/>
      <c r="I606" s="128">
        <f>ROUND(E606*H606,2)</f>
        <v>0</v>
      </c>
      <c r="J606" s="127"/>
      <c r="K606" s="128">
        <f>ROUND(E606*J606,2)</f>
        <v>0</v>
      </c>
      <c r="L606" s="128">
        <v>21</v>
      </c>
      <c r="M606" s="128">
        <f>G606*(1+L606/100)</f>
        <v>0</v>
      </c>
      <c r="N606" s="126">
        <v>0</v>
      </c>
      <c r="O606" s="126">
        <f>ROUND(E606*N606,2)</f>
        <v>0</v>
      </c>
      <c r="P606" s="126">
        <v>0</v>
      </c>
      <c r="Q606" s="126">
        <f>ROUND(E606*P606,2)</f>
        <v>0</v>
      </c>
      <c r="R606" s="128"/>
      <c r="S606" s="128" t="s">
        <v>290</v>
      </c>
      <c r="T606" s="129" t="s">
        <v>291</v>
      </c>
      <c r="U606" s="114">
        <v>0</v>
      </c>
      <c r="V606" s="114">
        <f>ROUND(E606*U606,2)</f>
        <v>0</v>
      </c>
      <c r="W606" s="114"/>
      <c r="X606" s="114" t="s">
        <v>332</v>
      </c>
      <c r="Y606" s="114" t="s">
        <v>293</v>
      </c>
      <c r="Z606" s="107"/>
      <c r="AA606" s="107"/>
      <c r="AB606" s="107"/>
      <c r="AC606" s="107"/>
      <c r="AD606" s="107"/>
      <c r="AE606" s="107"/>
      <c r="AF606" s="107"/>
      <c r="AG606" s="107" t="s">
        <v>333</v>
      </c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</row>
    <row r="607" spans="1:60" outlineLevel="2">
      <c r="A607" s="110"/>
      <c r="B607" s="111"/>
      <c r="C607" s="198" t="s">
        <v>497</v>
      </c>
      <c r="D607" s="199"/>
      <c r="E607" s="199"/>
      <c r="F607" s="199"/>
      <c r="G607" s="199"/>
      <c r="H607" s="114"/>
      <c r="I607" s="114"/>
      <c r="J607" s="114"/>
      <c r="K607" s="114"/>
      <c r="L607" s="114"/>
      <c r="M607" s="114"/>
      <c r="N607" s="113"/>
      <c r="O607" s="113"/>
      <c r="P607" s="113"/>
      <c r="Q607" s="113"/>
      <c r="R607" s="114"/>
      <c r="S607" s="114"/>
      <c r="T607" s="114"/>
      <c r="U607" s="114"/>
      <c r="V607" s="114"/>
      <c r="W607" s="114"/>
      <c r="X607" s="114"/>
      <c r="Y607" s="114"/>
      <c r="Z607" s="107"/>
      <c r="AA607" s="107"/>
      <c r="AB607" s="107"/>
      <c r="AC607" s="107"/>
      <c r="AD607" s="107"/>
      <c r="AE607" s="107"/>
      <c r="AF607" s="107"/>
      <c r="AG607" s="107" t="s">
        <v>296</v>
      </c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</row>
    <row r="608" spans="1:60" outlineLevel="3">
      <c r="A608" s="110"/>
      <c r="B608" s="111"/>
      <c r="C608" s="200" t="s">
        <v>498</v>
      </c>
      <c r="D608" s="201"/>
      <c r="E608" s="201"/>
      <c r="F608" s="201"/>
      <c r="G608" s="201"/>
      <c r="H608" s="114"/>
      <c r="I608" s="114"/>
      <c r="J608" s="114"/>
      <c r="K608" s="114"/>
      <c r="L608" s="114"/>
      <c r="M608" s="114"/>
      <c r="N608" s="113"/>
      <c r="O608" s="113"/>
      <c r="P608" s="113"/>
      <c r="Q608" s="113"/>
      <c r="R608" s="114"/>
      <c r="S608" s="114"/>
      <c r="T608" s="114"/>
      <c r="U608" s="114"/>
      <c r="V608" s="114"/>
      <c r="W608" s="114"/>
      <c r="X608" s="114"/>
      <c r="Y608" s="114"/>
      <c r="Z608" s="107"/>
      <c r="AA608" s="107"/>
      <c r="AB608" s="107"/>
      <c r="AC608" s="107"/>
      <c r="AD608" s="107"/>
      <c r="AE608" s="107"/>
      <c r="AF608" s="107"/>
      <c r="AG608" s="107" t="s">
        <v>296</v>
      </c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</row>
    <row r="609" spans="1:60" outlineLevel="1">
      <c r="A609" s="123">
        <v>212</v>
      </c>
      <c r="B609" s="124" t="s">
        <v>505</v>
      </c>
      <c r="C609" s="139" t="s">
        <v>506</v>
      </c>
      <c r="D609" s="125" t="s">
        <v>496</v>
      </c>
      <c r="E609" s="126">
        <v>69</v>
      </c>
      <c r="F609" s="127"/>
      <c r="G609" s="128">
        <f>ROUND(E609*F609,2)</f>
        <v>0</v>
      </c>
      <c r="H609" s="127"/>
      <c r="I609" s="128">
        <f>ROUND(E609*H609,2)</f>
        <v>0</v>
      </c>
      <c r="J609" s="127"/>
      <c r="K609" s="128">
        <f>ROUND(E609*J609,2)</f>
        <v>0</v>
      </c>
      <c r="L609" s="128">
        <v>21</v>
      </c>
      <c r="M609" s="128">
        <f>G609*(1+L609/100)</f>
        <v>0</v>
      </c>
      <c r="N609" s="126">
        <v>0</v>
      </c>
      <c r="O609" s="126">
        <f>ROUND(E609*N609,2)</f>
        <v>0</v>
      </c>
      <c r="P609" s="126">
        <v>0</v>
      </c>
      <c r="Q609" s="126">
        <f>ROUND(E609*P609,2)</f>
        <v>0</v>
      </c>
      <c r="R609" s="128"/>
      <c r="S609" s="128" t="s">
        <v>290</v>
      </c>
      <c r="T609" s="129" t="s">
        <v>291</v>
      </c>
      <c r="U609" s="114">
        <v>0</v>
      </c>
      <c r="V609" s="114">
        <f>ROUND(E609*U609,2)</f>
        <v>0</v>
      </c>
      <c r="W609" s="114"/>
      <c r="X609" s="114" t="s">
        <v>332</v>
      </c>
      <c r="Y609" s="114" t="s">
        <v>293</v>
      </c>
      <c r="Z609" s="107"/>
      <c r="AA609" s="107"/>
      <c r="AB609" s="107"/>
      <c r="AC609" s="107"/>
      <c r="AD609" s="107"/>
      <c r="AE609" s="107"/>
      <c r="AF609" s="107"/>
      <c r="AG609" s="107" t="s">
        <v>333</v>
      </c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</row>
    <row r="610" spans="1:60" outlineLevel="2">
      <c r="A610" s="110"/>
      <c r="B610" s="111"/>
      <c r="C610" s="198" t="s">
        <v>497</v>
      </c>
      <c r="D610" s="199"/>
      <c r="E610" s="199"/>
      <c r="F610" s="199"/>
      <c r="G610" s="199"/>
      <c r="H610" s="114"/>
      <c r="I610" s="114"/>
      <c r="J610" s="114"/>
      <c r="K610" s="114"/>
      <c r="L610" s="114"/>
      <c r="M610" s="114"/>
      <c r="N610" s="113"/>
      <c r="O610" s="113"/>
      <c r="P610" s="113"/>
      <c r="Q610" s="113"/>
      <c r="R610" s="114"/>
      <c r="S610" s="114"/>
      <c r="T610" s="114"/>
      <c r="U610" s="114"/>
      <c r="V610" s="114"/>
      <c r="W610" s="114"/>
      <c r="X610" s="114"/>
      <c r="Y610" s="114"/>
      <c r="Z610" s="107"/>
      <c r="AA610" s="107"/>
      <c r="AB610" s="107"/>
      <c r="AC610" s="107"/>
      <c r="AD610" s="107"/>
      <c r="AE610" s="107"/>
      <c r="AF610" s="107"/>
      <c r="AG610" s="107" t="s">
        <v>296</v>
      </c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</row>
    <row r="611" spans="1:60" outlineLevel="3">
      <c r="A611" s="110"/>
      <c r="B611" s="111"/>
      <c r="C611" s="200" t="s">
        <v>498</v>
      </c>
      <c r="D611" s="201"/>
      <c r="E611" s="201"/>
      <c r="F611" s="201"/>
      <c r="G611" s="201"/>
      <c r="H611" s="114"/>
      <c r="I611" s="114"/>
      <c r="J611" s="114"/>
      <c r="K611" s="114"/>
      <c r="L611" s="114"/>
      <c r="M611" s="114"/>
      <c r="N611" s="113"/>
      <c r="O611" s="113"/>
      <c r="P611" s="113"/>
      <c r="Q611" s="113"/>
      <c r="R611" s="114"/>
      <c r="S611" s="114"/>
      <c r="T611" s="114"/>
      <c r="U611" s="114"/>
      <c r="V611" s="114"/>
      <c r="W611" s="114"/>
      <c r="X611" s="114"/>
      <c r="Y611" s="114"/>
      <c r="Z611" s="107"/>
      <c r="AA611" s="107"/>
      <c r="AB611" s="107"/>
      <c r="AC611" s="107"/>
      <c r="AD611" s="107"/>
      <c r="AE611" s="107"/>
      <c r="AF611" s="107"/>
      <c r="AG611" s="107" t="s">
        <v>296</v>
      </c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</row>
    <row r="612" spans="1:60" outlineLevel="1">
      <c r="A612" s="123">
        <v>213</v>
      </c>
      <c r="B612" s="124" t="s">
        <v>507</v>
      </c>
      <c r="C612" s="139" t="s">
        <v>508</v>
      </c>
      <c r="D612" s="125" t="s">
        <v>496</v>
      </c>
      <c r="E612" s="126">
        <v>97</v>
      </c>
      <c r="F612" s="127"/>
      <c r="G612" s="128">
        <f>ROUND(E612*F612,2)</f>
        <v>0</v>
      </c>
      <c r="H612" s="127"/>
      <c r="I612" s="128">
        <f>ROUND(E612*H612,2)</f>
        <v>0</v>
      </c>
      <c r="J612" s="127"/>
      <c r="K612" s="128">
        <f>ROUND(E612*J612,2)</f>
        <v>0</v>
      </c>
      <c r="L612" s="128">
        <v>21</v>
      </c>
      <c r="M612" s="128">
        <f>G612*(1+L612/100)</f>
        <v>0</v>
      </c>
      <c r="N612" s="126">
        <v>0</v>
      </c>
      <c r="O612" s="126">
        <f>ROUND(E612*N612,2)</f>
        <v>0</v>
      </c>
      <c r="P612" s="126">
        <v>0</v>
      </c>
      <c r="Q612" s="126">
        <f>ROUND(E612*P612,2)</f>
        <v>0</v>
      </c>
      <c r="R612" s="128"/>
      <c r="S612" s="128" t="s">
        <v>290</v>
      </c>
      <c r="T612" s="129" t="s">
        <v>291</v>
      </c>
      <c r="U612" s="114">
        <v>0</v>
      </c>
      <c r="V612" s="114">
        <f>ROUND(E612*U612,2)</f>
        <v>0</v>
      </c>
      <c r="W612" s="114"/>
      <c r="X612" s="114" t="s">
        <v>332</v>
      </c>
      <c r="Y612" s="114" t="s">
        <v>293</v>
      </c>
      <c r="Z612" s="107"/>
      <c r="AA612" s="107"/>
      <c r="AB612" s="107"/>
      <c r="AC612" s="107"/>
      <c r="AD612" s="107"/>
      <c r="AE612" s="107"/>
      <c r="AF612" s="107"/>
      <c r="AG612" s="107" t="s">
        <v>333</v>
      </c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</row>
    <row r="613" spans="1:60" outlineLevel="2">
      <c r="A613" s="110"/>
      <c r="B613" s="111"/>
      <c r="C613" s="198" t="s">
        <v>497</v>
      </c>
      <c r="D613" s="199"/>
      <c r="E613" s="199"/>
      <c r="F613" s="199"/>
      <c r="G613" s="199"/>
      <c r="H613" s="114"/>
      <c r="I613" s="114"/>
      <c r="J613" s="114"/>
      <c r="K613" s="114"/>
      <c r="L613" s="114"/>
      <c r="M613" s="114"/>
      <c r="N613" s="113"/>
      <c r="O613" s="113"/>
      <c r="P613" s="113"/>
      <c r="Q613" s="113"/>
      <c r="R613" s="114"/>
      <c r="S613" s="114"/>
      <c r="T613" s="114"/>
      <c r="U613" s="114"/>
      <c r="V613" s="114"/>
      <c r="W613" s="114"/>
      <c r="X613" s="114"/>
      <c r="Y613" s="114"/>
      <c r="Z613" s="107"/>
      <c r="AA613" s="107"/>
      <c r="AB613" s="107"/>
      <c r="AC613" s="107"/>
      <c r="AD613" s="107"/>
      <c r="AE613" s="107"/>
      <c r="AF613" s="107"/>
      <c r="AG613" s="107" t="s">
        <v>296</v>
      </c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</row>
    <row r="614" spans="1:60" outlineLevel="3">
      <c r="A614" s="110"/>
      <c r="B614" s="111"/>
      <c r="C614" s="200" t="s">
        <v>498</v>
      </c>
      <c r="D614" s="201"/>
      <c r="E614" s="201"/>
      <c r="F614" s="201"/>
      <c r="G614" s="201"/>
      <c r="H614" s="114"/>
      <c r="I614" s="114"/>
      <c r="J614" s="114"/>
      <c r="K614" s="114"/>
      <c r="L614" s="114"/>
      <c r="M614" s="114"/>
      <c r="N614" s="113"/>
      <c r="O614" s="113"/>
      <c r="P614" s="113"/>
      <c r="Q614" s="113"/>
      <c r="R614" s="114"/>
      <c r="S614" s="114"/>
      <c r="T614" s="114"/>
      <c r="U614" s="114"/>
      <c r="V614" s="114"/>
      <c r="W614" s="114"/>
      <c r="X614" s="114"/>
      <c r="Y614" s="114"/>
      <c r="Z614" s="107"/>
      <c r="AA614" s="107"/>
      <c r="AB614" s="107"/>
      <c r="AC614" s="107"/>
      <c r="AD614" s="107"/>
      <c r="AE614" s="107"/>
      <c r="AF614" s="107"/>
      <c r="AG614" s="107" t="s">
        <v>296</v>
      </c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</row>
    <row r="615" spans="1:60" outlineLevel="1">
      <c r="A615" s="123">
        <v>214</v>
      </c>
      <c r="B615" s="124" t="s">
        <v>509</v>
      </c>
      <c r="C615" s="139" t="s">
        <v>510</v>
      </c>
      <c r="D615" s="125" t="s">
        <v>496</v>
      </c>
      <c r="E615" s="126">
        <v>180</v>
      </c>
      <c r="F615" s="127"/>
      <c r="G615" s="128">
        <f>ROUND(E615*F615,2)</f>
        <v>0</v>
      </c>
      <c r="H615" s="127"/>
      <c r="I615" s="128">
        <f>ROUND(E615*H615,2)</f>
        <v>0</v>
      </c>
      <c r="J615" s="127"/>
      <c r="K615" s="128">
        <f>ROUND(E615*J615,2)</f>
        <v>0</v>
      </c>
      <c r="L615" s="128">
        <v>21</v>
      </c>
      <c r="M615" s="128">
        <f>G615*(1+L615/100)</f>
        <v>0</v>
      </c>
      <c r="N615" s="126">
        <v>0</v>
      </c>
      <c r="O615" s="126">
        <f>ROUND(E615*N615,2)</f>
        <v>0</v>
      </c>
      <c r="P615" s="126">
        <v>0</v>
      </c>
      <c r="Q615" s="126">
        <f>ROUND(E615*P615,2)</f>
        <v>0</v>
      </c>
      <c r="R615" s="128"/>
      <c r="S615" s="128" t="s">
        <v>290</v>
      </c>
      <c r="T615" s="129" t="s">
        <v>291</v>
      </c>
      <c r="U615" s="114">
        <v>0</v>
      </c>
      <c r="V615" s="114">
        <f>ROUND(E615*U615,2)</f>
        <v>0</v>
      </c>
      <c r="W615" s="114"/>
      <c r="X615" s="114" t="s">
        <v>332</v>
      </c>
      <c r="Y615" s="114" t="s">
        <v>293</v>
      </c>
      <c r="Z615" s="107"/>
      <c r="AA615" s="107"/>
      <c r="AB615" s="107"/>
      <c r="AC615" s="107"/>
      <c r="AD615" s="107"/>
      <c r="AE615" s="107"/>
      <c r="AF615" s="107"/>
      <c r="AG615" s="107" t="s">
        <v>333</v>
      </c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</row>
    <row r="616" spans="1:60" outlineLevel="2">
      <c r="A616" s="110"/>
      <c r="B616" s="111"/>
      <c r="C616" s="198" t="s">
        <v>497</v>
      </c>
      <c r="D616" s="199"/>
      <c r="E616" s="199"/>
      <c r="F616" s="199"/>
      <c r="G616" s="199"/>
      <c r="H616" s="114"/>
      <c r="I616" s="114"/>
      <c r="J616" s="114"/>
      <c r="K616" s="114"/>
      <c r="L616" s="114"/>
      <c r="M616" s="114"/>
      <c r="N616" s="113"/>
      <c r="O616" s="113"/>
      <c r="P616" s="113"/>
      <c r="Q616" s="113"/>
      <c r="R616" s="114"/>
      <c r="S616" s="114"/>
      <c r="T616" s="114"/>
      <c r="U616" s="114"/>
      <c r="V616" s="114"/>
      <c r="W616" s="114"/>
      <c r="X616" s="114"/>
      <c r="Y616" s="114"/>
      <c r="Z616" s="107"/>
      <c r="AA616" s="107"/>
      <c r="AB616" s="107"/>
      <c r="AC616" s="107"/>
      <c r="AD616" s="107"/>
      <c r="AE616" s="107"/>
      <c r="AF616" s="107"/>
      <c r="AG616" s="107" t="s">
        <v>296</v>
      </c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</row>
    <row r="617" spans="1:60" outlineLevel="3">
      <c r="A617" s="110"/>
      <c r="B617" s="111"/>
      <c r="C617" s="200" t="s">
        <v>498</v>
      </c>
      <c r="D617" s="201"/>
      <c r="E617" s="201"/>
      <c r="F617" s="201"/>
      <c r="G617" s="201"/>
      <c r="H617" s="114"/>
      <c r="I617" s="114"/>
      <c r="J617" s="114"/>
      <c r="K617" s="114"/>
      <c r="L617" s="114"/>
      <c r="M617" s="114"/>
      <c r="N617" s="113"/>
      <c r="O617" s="113"/>
      <c r="P617" s="113"/>
      <c r="Q617" s="113"/>
      <c r="R617" s="114"/>
      <c r="S617" s="114"/>
      <c r="T617" s="114"/>
      <c r="U617" s="114"/>
      <c r="V617" s="114"/>
      <c r="W617" s="114"/>
      <c r="X617" s="114"/>
      <c r="Y617" s="114"/>
      <c r="Z617" s="107"/>
      <c r="AA617" s="107"/>
      <c r="AB617" s="107"/>
      <c r="AC617" s="107"/>
      <c r="AD617" s="107"/>
      <c r="AE617" s="107"/>
      <c r="AF617" s="107"/>
      <c r="AG617" s="107" t="s">
        <v>296</v>
      </c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</row>
    <row r="618" spans="1:60" outlineLevel="1">
      <c r="A618" s="123">
        <v>215</v>
      </c>
      <c r="B618" s="124" t="s">
        <v>511</v>
      </c>
      <c r="C618" s="139" t="s">
        <v>512</v>
      </c>
      <c r="D618" s="125" t="s">
        <v>496</v>
      </c>
      <c r="E618" s="126">
        <v>142</v>
      </c>
      <c r="F618" s="127"/>
      <c r="G618" s="128">
        <f>ROUND(E618*F618,2)</f>
        <v>0</v>
      </c>
      <c r="H618" s="127"/>
      <c r="I618" s="128">
        <f>ROUND(E618*H618,2)</f>
        <v>0</v>
      </c>
      <c r="J618" s="127"/>
      <c r="K618" s="128">
        <f>ROUND(E618*J618,2)</f>
        <v>0</v>
      </c>
      <c r="L618" s="128">
        <v>21</v>
      </c>
      <c r="M618" s="128">
        <f>G618*(1+L618/100)</f>
        <v>0</v>
      </c>
      <c r="N618" s="126">
        <v>0</v>
      </c>
      <c r="O618" s="126">
        <f>ROUND(E618*N618,2)</f>
        <v>0</v>
      </c>
      <c r="P618" s="126">
        <v>0</v>
      </c>
      <c r="Q618" s="126">
        <f>ROUND(E618*P618,2)</f>
        <v>0</v>
      </c>
      <c r="R618" s="128"/>
      <c r="S618" s="128" t="s">
        <v>290</v>
      </c>
      <c r="T618" s="129" t="s">
        <v>291</v>
      </c>
      <c r="U618" s="114">
        <v>0</v>
      </c>
      <c r="V618" s="114">
        <f>ROUND(E618*U618,2)</f>
        <v>0</v>
      </c>
      <c r="W618" s="114"/>
      <c r="X618" s="114" t="s">
        <v>332</v>
      </c>
      <c r="Y618" s="114" t="s">
        <v>293</v>
      </c>
      <c r="Z618" s="107"/>
      <c r="AA618" s="107"/>
      <c r="AB618" s="107"/>
      <c r="AC618" s="107"/>
      <c r="AD618" s="107"/>
      <c r="AE618" s="107"/>
      <c r="AF618" s="107"/>
      <c r="AG618" s="107" t="s">
        <v>333</v>
      </c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</row>
    <row r="619" spans="1:60" outlineLevel="2">
      <c r="A619" s="110"/>
      <c r="B619" s="111"/>
      <c r="C619" s="198" t="s">
        <v>497</v>
      </c>
      <c r="D619" s="199"/>
      <c r="E619" s="199"/>
      <c r="F619" s="199"/>
      <c r="G619" s="199"/>
      <c r="H619" s="114"/>
      <c r="I619" s="114"/>
      <c r="J619" s="114"/>
      <c r="K619" s="114"/>
      <c r="L619" s="114"/>
      <c r="M619" s="114"/>
      <c r="N619" s="113"/>
      <c r="O619" s="113"/>
      <c r="P619" s="113"/>
      <c r="Q619" s="113"/>
      <c r="R619" s="114"/>
      <c r="S619" s="114"/>
      <c r="T619" s="114"/>
      <c r="U619" s="114"/>
      <c r="V619" s="114"/>
      <c r="W619" s="114"/>
      <c r="X619" s="114"/>
      <c r="Y619" s="114"/>
      <c r="Z619" s="107"/>
      <c r="AA619" s="107"/>
      <c r="AB619" s="107"/>
      <c r="AC619" s="107"/>
      <c r="AD619" s="107"/>
      <c r="AE619" s="107"/>
      <c r="AF619" s="107"/>
      <c r="AG619" s="107" t="s">
        <v>296</v>
      </c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</row>
    <row r="620" spans="1:60" outlineLevel="3">
      <c r="A620" s="110"/>
      <c r="B620" s="111"/>
      <c r="C620" s="200" t="s">
        <v>498</v>
      </c>
      <c r="D620" s="201"/>
      <c r="E620" s="201"/>
      <c r="F620" s="201"/>
      <c r="G620" s="201"/>
      <c r="H620" s="114"/>
      <c r="I620" s="114"/>
      <c r="J620" s="114"/>
      <c r="K620" s="114"/>
      <c r="L620" s="114"/>
      <c r="M620" s="114"/>
      <c r="N620" s="113"/>
      <c r="O620" s="113"/>
      <c r="P620" s="113"/>
      <c r="Q620" s="113"/>
      <c r="R620" s="114"/>
      <c r="S620" s="114"/>
      <c r="T620" s="114"/>
      <c r="U620" s="114"/>
      <c r="V620" s="114"/>
      <c r="W620" s="114"/>
      <c r="X620" s="114"/>
      <c r="Y620" s="114"/>
      <c r="Z620" s="107"/>
      <c r="AA620" s="107"/>
      <c r="AB620" s="107"/>
      <c r="AC620" s="107"/>
      <c r="AD620" s="107"/>
      <c r="AE620" s="107"/>
      <c r="AF620" s="107"/>
      <c r="AG620" s="107" t="s">
        <v>296</v>
      </c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</row>
    <row r="621" spans="1:60" outlineLevel="1">
      <c r="A621" s="123">
        <v>216</v>
      </c>
      <c r="B621" s="124" t="s">
        <v>513</v>
      </c>
      <c r="C621" s="139" t="s">
        <v>514</v>
      </c>
      <c r="D621" s="125" t="s">
        <v>496</v>
      </c>
      <c r="E621" s="126">
        <v>63</v>
      </c>
      <c r="F621" s="127"/>
      <c r="G621" s="128">
        <f>ROUND(E621*F621,2)</f>
        <v>0</v>
      </c>
      <c r="H621" s="127"/>
      <c r="I621" s="128">
        <f>ROUND(E621*H621,2)</f>
        <v>0</v>
      </c>
      <c r="J621" s="127"/>
      <c r="K621" s="128">
        <f>ROUND(E621*J621,2)</f>
        <v>0</v>
      </c>
      <c r="L621" s="128">
        <v>21</v>
      </c>
      <c r="M621" s="128">
        <f>G621*(1+L621/100)</f>
        <v>0</v>
      </c>
      <c r="N621" s="126">
        <v>0</v>
      </c>
      <c r="O621" s="126">
        <f>ROUND(E621*N621,2)</f>
        <v>0</v>
      </c>
      <c r="P621" s="126">
        <v>0</v>
      </c>
      <c r="Q621" s="126">
        <f>ROUND(E621*P621,2)</f>
        <v>0</v>
      </c>
      <c r="R621" s="128"/>
      <c r="S621" s="128" t="s">
        <v>290</v>
      </c>
      <c r="T621" s="129" t="s">
        <v>291</v>
      </c>
      <c r="U621" s="114">
        <v>0</v>
      </c>
      <c r="V621" s="114">
        <f>ROUND(E621*U621,2)</f>
        <v>0</v>
      </c>
      <c r="W621" s="114"/>
      <c r="X621" s="114" t="s">
        <v>332</v>
      </c>
      <c r="Y621" s="114" t="s">
        <v>293</v>
      </c>
      <c r="Z621" s="107"/>
      <c r="AA621" s="107"/>
      <c r="AB621" s="107"/>
      <c r="AC621" s="107"/>
      <c r="AD621" s="107"/>
      <c r="AE621" s="107"/>
      <c r="AF621" s="107"/>
      <c r="AG621" s="107" t="s">
        <v>333</v>
      </c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</row>
    <row r="622" spans="1:60" outlineLevel="2">
      <c r="A622" s="110"/>
      <c r="B622" s="111"/>
      <c r="C622" s="198" t="s">
        <v>497</v>
      </c>
      <c r="D622" s="199"/>
      <c r="E622" s="199"/>
      <c r="F622" s="199"/>
      <c r="G622" s="199"/>
      <c r="H622" s="114"/>
      <c r="I622" s="114"/>
      <c r="J622" s="114"/>
      <c r="K622" s="114"/>
      <c r="L622" s="114"/>
      <c r="M622" s="114"/>
      <c r="N622" s="113"/>
      <c r="O622" s="113"/>
      <c r="P622" s="113"/>
      <c r="Q622" s="113"/>
      <c r="R622" s="114"/>
      <c r="S622" s="114"/>
      <c r="T622" s="114"/>
      <c r="U622" s="114"/>
      <c r="V622" s="114"/>
      <c r="W622" s="114"/>
      <c r="X622" s="114"/>
      <c r="Y622" s="114"/>
      <c r="Z622" s="107"/>
      <c r="AA622" s="107"/>
      <c r="AB622" s="107"/>
      <c r="AC622" s="107"/>
      <c r="AD622" s="107"/>
      <c r="AE622" s="107"/>
      <c r="AF622" s="107"/>
      <c r="AG622" s="107" t="s">
        <v>296</v>
      </c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</row>
    <row r="623" spans="1:60" outlineLevel="3">
      <c r="A623" s="110"/>
      <c r="B623" s="111"/>
      <c r="C623" s="200" t="s">
        <v>498</v>
      </c>
      <c r="D623" s="201"/>
      <c r="E623" s="201"/>
      <c r="F623" s="201"/>
      <c r="G623" s="201"/>
      <c r="H623" s="114"/>
      <c r="I623" s="114"/>
      <c r="J623" s="114"/>
      <c r="K623" s="114"/>
      <c r="L623" s="114"/>
      <c r="M623" s="114"/>
      <c r="N623" s="113"/>
      <c r="O623" s="113"/>
      <c r="P623" s="113"/>
      <c r="Q623" s="113"/>
      <c r="R623" s="114"/>
      <c r="S623" s="114"/>
      <c r="T623" s="114"/>
      <c r="U623" s="114"/>
      <c r="V623" s="114"/>
      <c r="W623" s="114"/>
      <c r="X623" s="114"/>
      <c r="Y623" s="114"/>
      <c r="Z623" s="107"/>
      <c r="AA623" s="107"/>
      <c r="AB623" s="107"/>
      <c r="AC623" s="107"/>
      <c r="AD623" s="107"/>
      <c r="AE623" s="107"/>
      <c r="AF623" s="107"/>
      <c r="AG623" s="107" t="s">
        <v>296</v>
      </c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</row>
    <row r="624" spans="1:60" outlineLevel="1">
      <c r="A624" s="123">
        <v>217</v>
      </c>
      <c r="B624" s="124" t="s">
        <v>515</v>
      </c>
      <c r="C624" s="139" t="s">
        <v>516</v>
      </c>
      <c r="D624" s="125" t="s">
        <v>496</v>
      </c>
      <c r="E624" s="126">
        <v>55</v>
      </c>
      <c r="F624" s="127"/>
      <c r="G624" s="128">
        <f>ROUND(E624*F624,2)</f>
        <v>0</v>
      </c>
      <c r="H624" s="127"/>
      <c r="I624" s="128">
        <f>ROUND(E624*H624,2)</f>
        <v>0</v>
      </c>
      <c r="J624" s="127"/>
      <c r="K624" s="128">
        <f>ROUND(E624*J624,2)</f>
        <v>0</v>
      </c>
      <c r="L624" s="128">
        <v>21</v>
      </c>
      <c r="M624" s="128">
        <f>G624*(1+L624/100)</f>
        <v>0</v>
      </c>
      <c r="N624" s="126">
        <v>0</v>
      </c>
      <c r="O624" s="126">
        <f>ROUND(E624*N624,2)</f>
        <v>0</v>
      </c>
      <c r="P624" s="126">
        <v>0</v>
      </c>
      <c r="Q624" s="126">
        <f>ROUND(E624*P624,2)</f>
        <v>0</v>
      </c>
      <c r="R624" s="128"/>
      <c r="S624" s="128" t="s">
        <v>290</v>
      </c>
      <c r="T624" s="129" t="s">
        <v>291</v>
      </c>
      <c r="U624" s="114">
        <v>0</v>
      </c>
      <c r="V624" s="114">
        <f>ROUND(E624*U624,2)</f>
        <v>0</v>
      </c>
      <c r="W624" s="114"/>
      <c r="X624" s="114" t="s">
        <v>332</v>
      </c>
      <c r="Y624" s="114" t="s">
        <v>293</v>
      </c>
      <c r="Z624" s="107"/>
      <c r="AA624" s="107"/>
      <c r="AB624" s="107"/>
      <c r="AC624" s="107"/>
      <c r="AD624" s="107"/>
      <c r="AE624" s="107"/>
      <c r="AF624" s="107"/>
      <c r="AG624" s="107" t="s">
        <v>333</v>
      </c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</row>
    <row r="625" spans="1:60" outlineLevel="2">
      <c r="A625" s="110"/>
      <c r="B625" s="111"/>
      <c r="C625" s="198" t="s">
        <v>497</v>
      </c>
      <c r="D625" s="199"/>
      <c r="E625" s="199"/>
      <c r="F625" s="199"/>
      <c r="G625" s="199"/>
      <c r="H625" s="114"/>
      <c r="I625" s="114"/>
      <c r="J625" s="114"/>
      <c r="K625" s="114"/>
      <c r="L625" s="114"/>
      <c r="M625" s="114"/>
      <c r="N625" s="113"/>
      <c r="O625" s="113"/>
      <c r="P625" s="113"/>
      <c r="Q625" s="113"/>
      <c r="R625" s="114"/>
      <c r="S625" s="114"/>
      <c r="T625" s="114"/>
      <c r="U625" s="114"/>
      <c r="V625" s="114"/>
      <c r="W625" s="114"/>
      <c r="X625" s="114"/>
      <c r="Y625" s="114"/>
      <c r="Z625" s="107"/>
      <c r="AA625" s="107"/>
      <c r="AB625" s="107"/>
      <c r="AC625" s="107"/>
      <c r="AD625" s="107"/>
      <c r="AE625" s="107"/>
      <c r="AF625" s="107"/>
      <c r="AG625" s="107" t="s">
        <v>296</v>
      </c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</row>
    <row r="626" spans="1:60" outlineLevel="3">
      <c r="A626" s="110"/>
      <c r="B626" s="111"/>
      <c r="C626" s="200" t="s">
        <v>498</v>
      </c>
      <c r="D626" s="201"/>
      <c r="E626" s="201"/>
      <c r="F626" s="201"/>
      <c r="G626" s="201"/>
      <c r="H626" s="114"/>
      <c r="I626" s="114"/>
      <c r="J626" s="114"/>
      <c r="K626" s="114"/>
      <c r="L626" s="114"/>
      <c r="M626" s="114"/>
      <c r="N626" s="113"/>
      <c r="O626" s="113"/>
      <c r="P626" s="113"/>
      <c r="Q626" s="113"/>
      <c r="R626" s="114"/>
      <c r="S626" s="114"/>
      <c r="T626" s="114"/>
      <c r="U626" s="114"/>
      <c r="V626" s="114"/>
      <c r="W626" s="114"/>
      <c r="X626" s="114"/>
      <c r="Y626" s="114"/>
      <c r="Z626" s="107"/>
      <c r="AA626" s="107"/>
      <c r="AB626" s="107"/>
      <c r="AC626" s="107"/>
      <c r="AD626" s="107"/>
      <c r="AE626" s="107"/>
      <c r="AF626" s="107"/>
      <c r="AG626" s="107" t="s">
        <v>296</v>
      </c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</row>
    <row r="627" spans="1:60" outlineLevel="1">
      <c r="A627" s="123">
        <v>218</v>
      </c>
      <c r="B627" s="124" t="s">
        <v>517</v>
      </c>
      <c r="C627" s="139" t="s">
        <v>518</v>
      </c>
      <c r="D627" s="125" t="s">
        <v>496</v>
      </c>
      <c r="E627" s="126">
        <v>109</v>
      </c>
      <c r="F627" s="127"/>
      <c r="G627" s="128">
        <f>ROUND(E627*F627,2)</f>
        <v>0</v>
      </c>
      <c r="H627" s="127"/>
      <c r="I627" s="128">
        <f>ROUND(E627*H627,2)</f>
        <v>0</v>
      </c>
      <c r="J627" s="127"/>
      <c r="K627" s="128">
        <f>ROUND(E627*J627,2)</f>
        <v>0</v>
      </c>
      <c r="L627" s="128">
        <v>21</v>
      </c>
      <c r="M627" s="128">
        <f>G627*(1+L627/100)</f>
        <v>0</v>
      </c>
      <c r="N627" s="126">
        <v>0</v>
      </c>
      <c r="O627" s="126">
        <f>ROUND(E627*N627,2)</f>
        <v>0</v>
      </c>
      <c r="P627" s="126">
        <v>0</v>
      </c>
      <c r="Q627" s="126">
        <f>ROUND(E627*P627,2)</f>
        <v>0</v>
      </c>
      <c r="R627" s="128"/>
      <c r="S627" s="128" t="s">
        <v>290</v>
      </c>
      <c r="T627" s="129" t="s">
        <v>291</v>
      </c>
      <c r="U627" s="114">
        <v>0</v>
      </c>
      <c r="V627" s="114">
        <f>ROUND(E627*U627,2)</f>
        <v>0</v>
      </c>
      <c r="W627" s="114"/>
      <c r="X627" s="114" t="s">
        <v>332</v>
      </c>
      <c r="Y627" s="114" t="s">
        <v>293</v>
      </c>
      <c r="Z627" s="107"/>
      <c r="AA627" s="107"/>
      <c r="AB627" s="107"/>
      <c r="AC627" s="107"/>
      <c r="AD627" s="107"/>
      <c r="AE627" s="107"/>
      <c r="AF627" s="107"/>
      <c r="AG627" s="107" t="s">
        <v>333</v>
      </c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</row>
    <row r="628" spans="1:60" outlineLevel="2">
      <c r="A628" s="110"/>
      <c r="B628" s="111"/>
      <c r="C628" s="198" t="s">
        <v>497</v>
      </c>
      <c r="D628" s="199"/>
      <c r="E628" s="199"/>
      <c r="F628" s="199"/>
      <c r="G628" s="199"/>
      <c r="H628" s="114"/>
      <c r="I628" s="114"/>
      <c r="J628" s="114"/>
      <c r="K628" s="114"/>
      <c r="L628" s="114"/>
      <c r="M628" s="114"/>
      <c r="N628" s="113"/>
      <c r="O628" s="113"/>
      <c r="P628" s="113"/>
      <c r="Q628" s="113"/>
      <c r="R628" s="114"/>
      <c r="S628" s="114"/>
      <c r="T628" s="114"/>
      <c r="U628" s="114"/>
      <c r="V628" s="114"/>
      <c r="W628" s="114"/>
      <c r="X628" s="114"/>
      <c r="Y628" s="114"/>
      <c r="Z628" s="107"/>
      <c r="AA628" s="107"/>
      <c r="AB628" s="107"/>
      <c r="AC628" s="107"/>
      <c r="AD628" s="107"/>
      <c r="AE628" s="107"/>
      <c r="AF628" s="107"/>
      <c r="AG628" s="107" t="s">
        <v>296</v>
      </c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</row>
    <row r="629" spans="1:60" outlineLevel="3">
      <c r="A629" s="110"/>
      <c r="B629" s="111"/>
      <c r="C629" s="200" t="s">
        <v>498</v>
      </c>
      <c r="D629" s="201"/>
      <c r="E629" s="201"/>
      <c r="F629" s="201"/>
      <c r="G629" s="201"/>
      <c r="H629" s="114"/>
      <c r="I629" s="114"/>
      <c r="J629" s="114"/>
      <c r="K629" s="114"/>
      <c r="L629" s="114"/>
      <c r="M629" s="114"/>
      <c r="N629" s="113"/>
      <c r="O629" s="113"/>
      <c r="P629" s="113"/>
      <c r="Q629" s="113"/>
      <c r="R629" s="114"/>
      <c r="S629" s="114"/>
      <c r="T629" s="114"/>
      <c r="U629" s="114"/>
      <c r="V629" s="114"/>
      <c r="W629" s="114"/>
      <c r="X629" s="114"/>
      <c r="Y629" s="114"/>
      <c r="Z629" s="107"/>
      <c r="AA629" s="107"/>
      <c r="AB629" s="107"/>
      <c r="AC629" s="107"/>
      <c r="AD629" s="107"/>
      <c r="AE629" s="107"/>
      <c r="AF629" s="107"/>
      <c r="AG629" s="107" t="s">
        <v>296</v>
      </c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</row>
    <row r="630" spans="1:60" outlineLevel="1">
      <c r="A630" s="123">
        <v>219</v>
      </c>
      <c r="B630" s="124" t="s">
        <v>519</v>
      </c>
      <c r="C630" s="139" t="s">
        <v>520</v>
      </c>
      <c r="D630" s="125" t="s">
        <v>330</v>
      </c>
      <c r="E630" s="126">
        <v>256</v>
      </c>
      <c r="F630" s="127"/>
      <c r="G630" s="128">
        <f>ROUND(E630*F630,2)</f>
        <v>0</v>
      </c>
      <c r="H630" s="127"/>
      <c r="I630" s="128">
        <f>ROUND(E630*H630,2)</f>
        <v>0</v>
      </c>
      <c r="J630" s="127"/>
      <c r="K630" s="128">
        <f>ROUND(E630*J630,2)</f>
        <v>0</v>
      </c>
      <c r="L630" s="128">
        <v>21</v>
      </c>
      <c r="M630" s="128">
        <f>G630*(1+L630/100)</f>
        <v>0</v>
      </c>
      <c r="N630" s="126">
        <v>0</v>
      </c>
      <c r="O630" s="126">
        <f>ROUND(E630*N630,2)</f>
        <v>0</v>
      </c>
      <c r="P630" s="126">
        <v>0</v>
      </c>
      <c r="Q630" s="126">
        <f>ROUND(E630*P630,2)</f>
        <v>0</v>
      </c>
      <c r="R630" s="128" t="s">
        <v>350</v>
      </c>
      <c r="S630" s="128" t="s">
        <v>310</v>
      </c>
      <c r="T630" s="129" t="s">
        <v>331</v>
      </c>
      <c r="U630" s="114">
        <v>0.22</v>
      </c>
      <c r="V630" s="114">
        <f>ROUND(E630*U630,2)</f>
        <v>56.32</v>
      </c>
      <c r="W630" s="114"/>
      <c r="X630" s="114" t="s">
        <v>332</v>
      </c>
      <c r="Y630" s="114" t="s">
        <v>293</v>
      </c>
      <c r="Z630" s="107"/>
      <c r="AA630" s="107"/>
      <c r="AB630" s="107"/>
      <c r="AC630" s="107"/>
      <c r="AD630" s="107"/>
      <c r="AE630" s="107"/>
      <c r="AF630" s="107"/>
      <c r="AG630" s="107" t="s">
        <v>333</v>
      </c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</row>
    <row r="631" spans="1:60" outlineLevel="2">
      <c r="A631" s="110"/>
      <c r="B631" s="111"/>
      <c r="C631" s="203" t="s">
        <v>521</v>
      </c>
      <c r="D631" s="204"/>
      <c r="E631" s="204"/>
      <c r="F631" s="204"/>
      <c r="G631" s="204"/>
      <c r="H631" s="114"/>
      <c r="I631" s="114"/>
      <c r="J631" s="114"/>
      <c r="K631" s="114"/>
      <c r="L631" s="114"/>
      <c r="M631" s="114"/>
      <c r="N631" s="113"/>
      <c r="O631" s="113"/>
      <c r="P631" s="113"/>
      <c r="Q631" s="113"/>
      <c r="R631" s="114"/>
      <c r="S631" s="114"/>
      <c r="T631" s="114"/>
      <c r="U631" s="114"/>
      <c r="V631" s="114"/>
      <c r="W631" s="114"/>
      <c r="X631" s="114"/>
      <c r="Y631" s="114"/>
      <c r="Z631" s="107"/>
      <c r="AA631" s="107"/>
      <c r="AB631" s="107"/>
      <c r="AC631" s="107"/>
      <c r="AD631" s="107"/>
      <c r="AE631" s="107"/>
      <c r="AF631" s="107"/>
      <c r="AG631" s="107" t="s">
        <v>451</v>
      </c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</row>
    <row r="632" spans="1:60" outlineLevel="2">
      <c r="A632" s="110"/>
      <c r="B632" s="111"/>
      <c r="C632" s="200" t="s">
        <v>522</v>
      </c>
      <c r="D632" s="201"/>
      <c r="E632" s="201"/>
      <c r="F632" s="201"/>
      <c r="G632" s="201"/>
      <c r="H632" s="114"/>
      <c r="I632" s="114"/>
      <c r="J632" s="114"/>
      <c r="K632" s="114"/>
      <c r="L632" s="114"/>
      <c r="M632" s="114"/>
      <c r="N632" s="113"/>
      <c r="O632" s="113"/>
      <c r="P632" s="113"/>
      <c r="Q632" s="113"/>
      <c r="R632" s="114"/>
      <c r="S632" s="114"/>
      <c r="T632" s="114"/>
      <c r="U632" s="114"/>
      <c r="V632" s="114"/>
      <c r="W632" s="114"/>
      <c r="X632" s="114"/>
      <c r="Y632" s="114"/>
      <c r="Z632" s="107"/>
      <c r="AA632" s="107"/>
      <c r="AB632" s="107"/>
      <c r="AC632" s="107"/>
      <c r="AD632" s="107"/>
      <c r="AE632" s="107"/>
      <c r="AF632" s="107"/>
      <c r="AG632" s="107" t="s">
        <v>296</v>
      </c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</row>
    <row r="633" spans="1:60" outlineLevel="3">
      <c r="A633" s="110"/>
      <c r="B633" s="111"/>
      <c r="C633" s="200" t="s">
        <v>455</v>
      </c>
      <c r="D633" s="201"/>
      <c r="E633" s="201"/>
      <c r="F633" s="201"/>
      <c r="G633" s="201"/>
      <c r="H633" s="114"/>
      <c r="I633" s="114"/>
      <c r="J633" s="114"/>
      <c r="K633" s="114"/>
      <c r="L633" s="114"/>
      <c r="M633" s="114"/>
      <c r="N633" s="113"/>
      <c r="O633" s="113"/>
      <c r="P633" s="113"/>
      <c r="Q633" s="113"/>
      <c r="R633" s="114"/>
      <c r="S633" s="114"/>
      <c r="T633" s="114"/>
      <c r="U633" s="114"/>
      <c r="V633" s="114"/>
      <c r="W633" s="114"/>
      <c r="X633" s="114"/>
      <c r="Y633" s="114"/>
      <c r="Z633" s="107"/>
      <c r="AA633" s="107"/>
      <c r="AB633" s="107"/>
      <c r="AC633" s="107"/>
      <c r="AD633" s="107"/>
      <c r="AE633" s="107"/>
      <c r="AF633" s="107"/>
      <c r="AG633" s="107" t="s">
        <v>296</v>
      </c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</row>
    <row r="634" spans="1:60" outlineLevel="3">
      <c r="A634" s="110"/>
      <c r="B634" s="111"/>
      <c r="C634" s="200" t="s">
        <v>523</v>
      </c>
      <c r="D634" s="201"/>
      <c r="E634" s="201"/>
      <c r="F634" s="201"/>
      <c r="G634" s="201"/>
      <c r="H634" s="114"/>
      <c r="I634" s="114"/>
      <c r="J634" s="114"/>
      <c r="K634" s="114"/>
      <c r="L634" s="114"/>
      <c r="M634" s="114"/>
      <c r="N634" s="113"/>
      <c r="O634" s="113"/>
      <c r="P634" s="113"/>
      <c r="Q634" s="113"/>
      <c r="R634" s="114"/>
      <c r="S634" s="114"/>
      <c r="T634" s="114"/>
      <c r="U634" s="114"/>
      <c r="V634" s="114"/>
      <c r="W634" s="114"/>
      <c r="X634" s="114"/>
      <c r="Y634" s="114"/>
      <c r="Z634" s="107"/>
      <c r="AA634" s="107"/>
      <c r="AB634" s="107"/>
      <c r="AC634" s="107"/>
      <c r="AD634" s="107"/>
      <c r="AE634" s="107"/>
      <c r="AF634" s="107"/>
      <c r="AG634" s="107" t="s">
        <v>296</v>
      </c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</row>
    <row r="635" spans="1:60" outlineLevel="2">
      <c r="A635" s="110"/>
      <c r="B635" s="111"/>
      <c r="C635" s="146" t="s">
        <v>570</v>
      </c>
      <c r="D635" s="143"/>
      <c r="E635" s="144">
        <v>187</v>
      </c>
      <c r="F635" s="114"/>
      <c r="G635" s="114"/>
      <c r="H635" s="114"/>
      <c r="I635" s="114"/>
      <c r="J635" s="114"/>
      <c r="K635" s="114"/>
      <c r="L635" s="114"/>
      <c r="M635" s="114"/>
      <c r="N635" s="113"/>
      <c r="O635" s="113"/>
      <c r="P635" s="113"/>
      <c r="Q635" s="113"/>
      <c r="R635" s="114"/>
      <c r="S635" s="114"/>
      <c r="T635" s="114"/>
      <c r="U635" s="114"/>
      <c r="V635" s="114"/>
      <c r="W635" s="114"/>
      <c r="X635" s="114"/>
      <c r="Y635" s="114"/>
      <c r="Z635" s="107"/>
      <c r="AA635" s="107"/>
      <c r="AB635" s="107"/>
      <c r="AC635" s="107"/>
      <c r="AD635" s="107"/>
      <c r="AE635" s="107"/>
      <c r="AF635" s="107"/>
      <c r="AG635" s="107" t="s">
        <v>341</v>
      </c>
      <c r="AH635" s="107">
        <v>5</v>
      </c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</row>
    <row r="636" spans="1:60" outlineLevel="3">
      <c r="A636" s="110"/>
      <c r="B636" s="111"/>
      <c r="C636" s="146" t="s">
        <v>571</v>
      </c>
      <c r="D636" s="143"/>
      <c r="E636" s="144">
        <v>69</v>
      </c>
      <c r="F636" s="114"/>
      <c r="G636" s="114"/>
      <c r="H636" s="114"/>
      <c r="I636" s="114"/>
      <c r="J636" s="114"/>
      <c r="K636" s="114"/>
      <c r="L636" s="114"/>
      <c r="M636" s="114"/>
      <c r="N636" s="113"/>
      <c r="O636" s="113"/>
      <c r="P636" s="113"/>
      <c r="Q636" s="113"/>
      <c r="R636" s="114"/>
      <c r="S636" s="114"/>
      <c r="T636" s="114"/>
      <c r="U636" s="114"/>
      <c r="V636" s="114"/>
      <c r="W636" s="114"/>
      <c r="X636" s="114"/>
      <c r="Y636" s="114"/>
      <c r="Z636" s="107"/>
      <c r="AA636" s="107"/>
      <c r="AB636" s="107"/>
      <c r="AC636" s="107"/>
      <c r="AD636" s="107"/>
      <c r="AE636" s="107"/>
      <c r="AF636" s="107"/>
      <c r="AG636" s="107" t="s">
        <v>341</v>
      </c>
      <c r="AH636" s="107">
        <v>5</v>
      </c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</row>
    <row r="637" spans="1:60" outlineLevel="1">
      <c r="A637" s="123">
        <v>220</v>
      </c>
      <c r="B637" s="124" t="s">
        <v>526</v>
      </c>
      <c r="C637" s="139" t="s">
        <v>527</v>
      </c>
      <c r="D637" s="125" t="s">
        <v>330</v>
      </c>
      <c r="E637" s="126">
        <v>246</v>
      </c>
      <c r="F637" s="127"/>
      <c r="G637" s="128">
        <f>ROUND(E637*F637,2)</f>
        <v>0</v>
      </c>
      <c r="H637" s="127"/>
      <c r="I637" s="128">
        <f>ROUND(E637*H637,2)</f>
        <v>0</v>
      </c>
      <c r="J637" s="127"/>
      <c r="K637" s="128">
        <f>ROUND(E637*J637,2)</f>
        <v>0</v>
      </c>
      <c r="L637" s="128">
        <v>21</v>
      </c>
      <c r="M637" s="128">
        <f>G637*(1+L637/100)</f>
        <v>0</v>
      </c>
      <c r="N637" s="126">
        <v>0</v>
      </c>
      <c r="O637" s="126">
        <f>ROUND(E637*N637,2)</f>
        <v>0</v>
      </c>
      <c r="P637" s="126">
        <v>0</v>
      </c>
      <c r="Q637" s="126">
        <f>ROUND(E637*P637,2)</f>
        <v>0</v>
      </c>
      <c r="R637" s="128" t="s">
        <v>350</v>
      </c>
      <c r="S637" s="128" t="s">
        <v>310</v>
      </c>
      <c r="T637" s="129" t="s">
        <v>331</v>
      </c>
      <c r="U637" s="114">
        <v>0.25</v>
      </c>
      <c r="V637" s="114">
        <f>ROUND(E637*U637,2)</f>
        <v>61.5</v>
      </c>
      <c r="W637" s="114"/>
      <c r="X637" s="114" t="s">
        <v>332</v>
      </c>
      <c r="Y637" s="114" t="s">
        <v>293</v>
      </c>
      <c r="Z637" s="107"/>
      <c r="AA637" s="107"/>
      <c r="AB637" s="107"/>
      <c r="AC637" s="107"/>
      <c r="AD637" s="107"/>
      <c r="AE637" s="107"/>
      <c r="AF637" s="107"/>
      <c r="AG637" s="107" t="s">
        <v>333</v>
      </c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</row>
    <row r="638" spans="1:60" outlineLevel="2">
      <c r="A638" s="110"/>
      <c r="B638" s="111"/>
      <c r="C638" s="203" t="s">
        <v>521</v>
      </c>
      <c r="D638" s="204"/>
      <c r="E638" s="204"/>
      <c r="F638" s="204"/>
      <c r="G638" s="204"/>
      <c r="H638" s="114"/>
      <c r="I638" s="114"/>
      <c r="J638" s="114"/>
      <c r="K638" s="114"/>
      <c r="L638" s="114"/>
      <c r="M638" s="114"/>
      <c r="N638" s="113"/>
      <c r="O638" s="113"/>
      <c r="P638" s="113"/>
      <c r="Q638" s="113"/>
      <c r="R638" s="114"/>
      <c r="S638" s="114"/>
      <c r="T638" s="114"/>
      <c r="U638" s="114"/>
      <c r="V638" s="114"/>
      <c r="W638" s="114"/>
      <c r="X638" s="114"/>
      <c r="Y638" s="114"/>
      <c r="Z638" s="107"/>
      <c r="AA638" s="107"/>
      <c r="AB638" s="107"/>
      <c r="AC638" s="107"/>
      <c r="AD638" s="107"/>
      <c r="AE638" s="107"/>
      <c r="AF638" s="107"/>
      <c r="AG638" s="107" t="s">
        <v>451</v>
      </c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</row>
    <row r="639" spans="1:60" outlineLevel="2">
      <c r="A639" s="110"/>
      <c r="B639" s="111"/>
      <c r="C639" s="200" t="s">
        <v>522</v>
      </c>
      <c r="D639" s="201"/>
      <c r="E639" s="201"/>
      <c r="F639" s="201"/>
      <c r="G639" s="201"/>
      <c r="H639" s="114"/>
      <c r="I639" s="114"/>
      <c r="J639" s="114"/>
      <c r="K639" s="114"/>
      <c r="L639" s="114"/>
      <c r="M639" s="114"/>
      <c r="N639" s="113"/>
      <c r="O639" s="113"/>
      <c r="P639" s="113"/>
      <c r="Q639" s="113"/>
      <c r="R639" s="114"/>
      <c r="S639" s="114"/>
      <c r="T639" s="114"/>
      <c r="U639" s="114"/>
      <c r="V639" s="114"/>
      <c r="W639" s="114"/>
      <c r="X639" s="114"/>
      <c r="Y639" s="114"/>
      <c r="Z639" s="107"/>
      <c r="AA639" s="107"/>
      <c r="AB639" s="107"/>
      <c r="AC639" s="107"/>
      <c r="AD639" s="107"/>
      <c r="AE639" s="107"/>
      <c r="AF639" s="107"/>
      <c r="AG639" s="107" t="s">
        <v>296</v>
      </c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</row>
    <row r="640" spans="1:60" outlineLevel="3">
      <c r="A640" s="110"/>
      <c r="B640" s="111"/>
      <c r="C640" s="200" t="s">
        <v>455</v>
      </c>
      <c r="D640" s="201"/>
      <c r="E640" s="201"/>
      <c r="F640" s="201"/>
      <c r="G640" s="201"/>
      <c r="H640" s="114"/>
      <c r="I640" s="114"/>
      <c r="J640" s="114"/>
      <c r="K640" s="114"/>
      <c r="L640" s="114"/>
      <c r="M640" s="114"/>
      <c r="N640" s="113"/>
      <c r="O640" s="113"/>
      <c r="P640" s="113"/>
      <c r="Q640" s="113"/>
      <c r="R640" s="114"/>
      <c r="S640" s="114"/>
      <c r="T640" s="114"/>
      <c r="U640" s="114"/>
      <c r="V640" s="114"/>
      <c r="W640" s="114"/>
      <c r="X640" s="114"/>
      <c r="Y640" s="114"/>
      <c r="Z640" s="107"/>
      <c r="AA640" s="107"/>
      <c r="AB640" s="107"/>
      <c r="AC640" s="107"/>
      <c r="AD640" s="107"/>
      <c r="AE640" s="107"/>
      <c r="AF640" s="107"/>
      <c r="AG640" s="107" t="s">
        <v>296</v>
      </c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</row>
    <row r="641" spans="1:60" outlineLevel="3">
      <c r="A641" s="110"/>
      <c r="B641" s="111"/>
      <c r="C641" s="200" t="s">
        <v>523</v>
      </c>
      <c r="D641" s="201"/>
      <c r="E641" s="201"/>
      <c r="F641" s="201"/>
      <c r="G641" s="201"/>
      <c r="H641" s="114"/>
      <c r="I641" s="114"/>
      <c r="J641" s="114"/>
      <c r="K641" s="114"/>
      <c r="L641" s="114"/>
      <c r="M641" s="114"/>
      <c r="N641" s="113"/>
      <c r="O641" s="113"/>
      <c r="P641" s="113"/>
      <c r="Q641" s="113"/>
      <c r="R641" s="114"/>
      <c r="S641" s="114"/>
      <c r="T641" s="114"/>
      <c r="U641" s="114"/>
      <c r="V641" s="114"/>
      <c r="W641" s="114"/>
      <c r="X641" s="114"/>
      <c r="Y641" s="114"/>
      <c r="Z641" s="107"/>
      <c r="AA641" s="107"/>
      <c r="AB641" s="107"/>
      <c r="AC641" s="107"/>
      <c r="AD641" s="107"/>
      <c r="AE641" s="107"/>
      <c r="AF641" s="107"/>
      <c r="AG641" s="107" t="s">
        <v>296</v>
      </c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</row>
    <row r="642" spans="1:60" outlineLevel="2">
      <c r="A642" s="110"/>
      <c r="B642" s="111"/>
      <c r="C642" s="146" t="s">
        <v>572</v>
      </c>
      <c r="D642" s="143"/>
      <c r="E642" s="144">
        <v>149</v>
      </c>
      <c r="F642" s="114"/>
      <c r="G642" s="114"/>
      <c r="H642" s="114"/>
      <c r="I642" s="114"/>
      <c r="J642" s="114"/>
      <c r="K642" s="114"/>
      <c r="L642" s="114"/>
      <c r="M642" s="114"/>
      <c r="N642" s="113"/>
      <c r="O642" s="113"/>
      <c r="P642" s="113"/>
      <c r="Q642" s="113"/>
      <c r="R642" s="114"/>
      <c r="S642" s="114"/>
      <c r="T642" s="114"/>
      <c r="U642" s="114"/>
      <c r="V642" s="114"/>
      <c r="W642" s="114"/>
      <c r="X642" s="114"/>
      <c r="Y642" s="114"/>
      <c r="Z642" s="107"/>
      <c r="AA642" s="107"/>
      <c r="AB642" s="107"/>
      <c r="AC642" s="107"/>
      <c r="AD642" s="107"/>
      <c r="AE642" s="107"/>
      <c r="AF642" s="107"/>
      <c r="AG642" s="107" t="s">
        <v>341</v>
      </c>
      <c r="AH642" s="107">
        <v>5</v>
      </c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</row>
    <row r="643" spans="1:60" outlineLevel="3">
      <c r="A643" s="110"/>
      <c r="B643" s="111"/>
      <c r="C643" s="146" t="s">
        <v>573</v>
      </c>
      <c r="D643" s="143"/>
      <c r="E643" s="144">
        <v>97</v>
      </c>
      <c r="F643" s="114"/>
      <c r="G643" s="114"/>
      <c r="H643" s="114"/>
      <c r="I643" s="114"/>
      <c r="J643" s="114"/>
      <c r="K643" s="114"/>
      <c r="L643" s="114"/>
      <c r="M643" s="114"/>
      <c r="N643" s="113"/>
      <c r="O643" s="113"/>
      <c r="P643" s="113"/>
      <c r="Q643" s="113"/>
      <c r="R643" s="114"/>
      <c r="S643" s="114"/>
      <c r="T643" s="114"/>
      <c r="U643" s="114"/>
      <c r="V643" s="114"/>
      <c r="W643" s="114"/>
      <c r="X643" s="114"/>
      <c r="Y643" s="114"/>
      <c r="Z643" s="107"/>
      <c r="AA643" s="107"/>
      <c r="AB643" s="107"/>
      <c r="AC643" s="107"/>
      <c r="AD643" s="107"/>
      <c r="AE643" s="107"/>
      <c r="AF643" s="107"/>
      <c r="AG643" s="107" t="s">
        <v>341</v>
      </c>
      <c r="AH643" s="107">
        <v>5</v>
      </c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</row>
    <row r="644" spans="1:60" outlineLevel="1">
      <c r="A644" s="123">
        <v>221</v>
      </c>
      <c r="B644" s="124" t="s">
        <v>530</v>
      </c>
      <c r="C644" s="139" t="s">
        <v>531</v>
      </c>
      <c r="D644" s="125" t="s">
        <v>330</v>
      </c>
      <c r="E644" s="126">
        <v>290</v>
      </c>
      <c r="F644" s="127"/>
      <c r="G644" s="128">
        <f>ROUND(E644*F644,2)</f>
        <v>0</v>
      </c>
      <c r="H644" s="127"/>
      <c r="I644" s="128">
        <f>ROUND(E644*H644,2)</f>
        <v>0</v>
      </c>
      <c r="J644" s="127"/>
      <c r="K644" s="128">
        <f>ROUND(E644*J644,2)</f>
        <v>0</v>
      </c>
      <c r="L644" s="128">
        <v>21</v>
      </c>
      <c r="M644" s="128">
        <f>G644*(1+L644/100)</f>
        <v>0</v>
      </c>
      <c r="N644" s="126">
        <v>0</v>
      </c>
      <c r="O644" s="126">
        <f>ROUND(E644*N644,2)</f>
        <v>0</v>
      </c>
      <c r="P644" s="126">
        <v>0</v>
      </c>
      <c r="Q644" s="126">
        <f>ROUND(E644*P644,2)</f>
        <v>0</v>
      </c>
      <c r="R644" s="128" t="s">
        <v>350</v>
      </c>
      <c r="S644" s="128" t="s">
        <v>310</v>
      </c>
      <c r="T644" s="129" t="s">
        <v>331</v>
      </c>
      <c r="U644" s="114">
        <v>0.27</v>
      </c>
      <c r="V644" s="114">
        <f>ROUND(E644*U644,2)</f>
        <v>78.3</v>
      </c>
      <c r="W644" s="114"/>
      <c r="X644" s="114" t="s">
        <v>332</v>
      </c>
      <c r="Y644" s="114" t="s">
        <v>293</v>
      </c>
      <c r="Z644" s="107"/>
      <c r="AA644" s="107"/>
      <c r="AB644" s="107"/>
      <c r="AC644" s="107"/>
      <c r="AD644" s="107"/>
      <c r="AE644" s="107"/>
      <c r="AF644" s="107"/>
      <c r="AG644" s="107" t="s">
        <v>333</v>
      </c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</row>
    <row r="645" spans="1:60" outlineLevel="2">
      <c r="A645" s="110"/>
      <c r="B645" s="111"/>
      <c r="C645" s="203" t="s">
        <v>521</v>
      </c>
      <c r="D645" s="204"/>
      <c r="E645" s="204"/>
      <c r="F645" s="204"/>
      <c r="G645" s="204"/>
      <c r="H645" s="114"/>
      <c r="I645" s="114"/>
      <c r="J645" s="114"/>
      <c r="K645" s="114"/>
      <c r="L645" s="114"/>
      <c r="M645" s="114"/>
      <c r="N645" s="113"/>
      <c r="O645" s="113"/>
      <c r="P645" s="113"/>
      <c r="Q645" s="113"/>
      <c r="R645" s="114"/>
      <c r="S645" s="114"/>
      <c r="T645" s="114"/>
      <c r="U645" s="114"/>
      <c r="V645" s="114"/>
      <c r="W645" s="114"/>
      <c r="X645" s="114"/>
      <c r="Y645" s="114"/>
      <c r="Z645" s="107"/>
      <c r="AA645" s="107"/>
      <c r="AB645" s="107"/>
      <c r="AC645" s="107"/>
      <c r="AD645" s="107"/>
      <c r="AE645" s="107"/>
      <c r="AF645" s="107"/>
      <c r="AG645" s="107" t="s">
        <v>451</v>
      </c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</row>
    <row r="646" spans="1:60" outlineLevel="2">
      <c r="A646" s="110"/>
      <c r="B646" s="111"/>
      <c r="C646" s="200" t="s">
        <v>522</v>
      </c>
      <c r="D646" s="201"/>
      <c r="E646" s="201"/>
      <c r="F646" s="201"/>
      <c r="G646" s="201"/>
      <c r="H646" s="114"/>
      <c r="I646" s="114"/>
      <c r="J646" s="114"/>
      <c r="K646" s="114"/>
      <c r="L646" s="114"/>
      <c r="M646" s="114"/>
      <c r="N646" s="113"/>
      <c r="O646" s="113"/>
      <c r="P646" s="113"/>
      <c r="Q646" s="113"/>
      <c r="R646" s="114"/>
      <c r="S646" s="114"/>
      <c r="T646" s="114"/>
      <c r="U646" s="114"/>
      <c r="V646" s="114"/>
      <c r="W646" s="114"/>
      <c r="X646" s="114"/>
      <c r="Y646" s="114"/>
      <c r="Z646" s="107"/>
      <c r="AA646" s="107"/>
      <c r="AB646" s="107"/>
      <c r="AC646" s="107"/>
      <c r="AD646" s="107"/>
      <c r="AE646" s="107"/>
      <c r="AF646" s="107"/>
      <c r="AG646" s="107" t="s">
        <v>296</v>
      </c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</row>
    <row r="647" spans="1:60" outlineLevel="3">
      <c r="A647" s="110"/>
      <c r="B647" s="111"/>
      <c r="C647" s="200" t="s">
        <v>455</v>
      </c>
      <c r="D647" s="201"/>
      <c r="E647" s="201"/>
      <c r="F647" s="201"/>
      <c r="G647" s="201"/>
      <c r="H647" s="114"/>
      <c r="I647" s="114"/>
      <c r="J647" s="114"/>
      <c r="K647" s="114"/>
      <c r="L647" s="114"/>
      <c r="M647" s="114"/>
      <c r="N647" s="113"/>
      <c r="O647" s="113"/>
      <c r="P647" s="113"/>
      <c r="Q647" s="113"/>
      <c r="R647" s="114"/>
      <c r="S647" s="114"/>
      <c r="T647" s="114"/>
      <c r="U647" s="114"/>
      <c r="V647" s="114"/>
      <c r="W647" s="114"/>
      <c r="X647" s="114"/>
      <c r="Y647" s="114"/>
      <c r="Z647" s="107"/>
      <c r="AA647" s="107"/>
      <c r="AB647" s="107"/>
      <c r="AC647" s="107"/>
      <c r="AD647" s="107"/>
      <c r="AE647" s="107"/>
      <c r="AF647" s="107"/>
      <c r="AG647" s="107" t="s">
        <v>296</v>
      </c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</row>
    <row r="648" spans="1:60" outlineLevel="3">
      <c r="A648" s="110"/>
      <c r="B648" s="111"/>
      <c r="C648" s="200" t="s">
        <v>523</v>
      </c>
      <c r="D648" s="201"/>
      <c r="E648" s="201"/>
      <c r="F648" s="201"/>
      <c r="G648" s="201"/>
      <c r="H648" s="114"/>
      <c r="I648" s="114"/>
      <c r="J648" s="114"/>
      <c r="K648" s="114"/>
      <c r="L648" s="114"/>
      <c r="M648" s="114"/>
      <c r="N648" s="113"/>
      <c r="O648" s="113"/>
      <c r="P648" s="113"/>
      <c r="Q648" s="113"/>
      <c r="R648" s="114"/>
      <c r="S648" s="114"/>
      <c r="T648" s="114"/>
      <c r="U648" s="114"/>
      <c r="V648" s="114"/>
      <c r="W648" s="114"/>
      <c r="X648" s="114"/>
      <c r="Y648" s="114"/>
      <c r="Z648" s="107"/>
      <c r="AA648" s="107"/>
      <c r="AB648" s="107"/>
      <c r="AC648" s="107"/>
      <c r="AD648" s="107"/>
      <c r="AE648" s="107"/>
      <c r="AF648" s="107"/>
      <c r="AG648" s="107" t="s">
        <v>296</v>
      </c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</row>
    <row r="649" spans="1:60" outlineLevel="2">
      <c r="A649" s="110"/>
      <c r="B649" s="111"/>
      <c r="C649" s="146" t="s">
        <v>574</v>
      </c>
      <c r="D649" s="143"/>
      <c r="E649" s="144">
        <v>110</v>
      </c>
      <c r="F649" s="114"/>
      <c r="G649" s="114"/>
      <c r="H649" s="114"/>
      <c r="I649" s="114"/>
      <c r="J649" s="114"/>
      <c r="K649" s="114"/>
      <c r="L649" s="114"/>
      <c r="M649" s="114"/>
      <c r="N649" s="113"/>
      <c r="O649" s="113"/>
      <c r="P649" s="113"/>
      <c r="Q649" s="113"/>
      <c r="R649" s="114"/>
      <c r="S649" s="114"/>
      <c r="T649" s="114"/>
      <c r="U649" s="114"/>
      <c r="V649" s="114"/>
      <c r="W649" s="114"/>
      <c r="X649" s="114"/>
      <c r="Y649" s="114"/>
      <c r="Z649" s="107"/>
      <c r="AA649" s="107"/>
      <c r="AB649" s="107"/>
      <c r="AC649" s="107"/>
      <c r="AD649" s="107"/>
      <c r="AE649" s="107"/>
      <c r="AF649" s="107"/>
      <c r="AG649" s="107" t="s">
        <v>341</v>
      </c>
      <c r="AH649" s="107">
        <v>5</v>
      </c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</row>
    <row r="650" spans="1:60" outlineLevel="3">
      <c r="A650" s="110"/>
      <c r="B650" s="111"/>
      <c r="C650" s="146" t="s">
        <v>575</v>
      </c>
      <c r="D650" s="143"/>
      <c r="E650" s="144">
        <v>180</v>
      </c>
      <c r="F650" s="114"/>
      <c r="G650" s="114"/>
      <c r="H650" s="114"/>
      <c r="I650" s="114"/>
      <c r="J650" s="114"/>
      <c r="K650" s="114"/>
      <c r="L650" s="114"/>
      <c r="M650" s="114"/>
      <c r="N650" s="113"/>
      <c r="O650" s="113"/>
      <c r="P650" s="113"/>
      <c r="Q650" s="113"/>
      <c r="R650" s="114"/>
      <c r="S650" s="114"/>
      <c r="T650" s="114"/>
      <c r="U650" s="114"/>
      <c r="V650" s="114"/>
      <c r="W650" s="114"/>
      <c r="X650" s="114"/>
      <c r="Y650" s="114"/>
      <c r="Z650" s="107"/>
      <c r="AA650" s="107"/>
      <c r="AB650" s="107"/>
      <c r="AC650" s="107"/>
      <c r="AD650" s="107"/>
      <c r="AE650" s="107"/>
      <c r="AF650" s="107"/>
      <c r="AG650" s="107" t="s">
        <v>341</v>
      </c>
      <c r="AH650" s="107">
        <v>5</v>
      </c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</row>
    <row r="651" spans="1:60" outlineLevel="1">
      <c r="A651" s="123">
        <v>222</v>
      </c>
      <c r="B651" s="124" t="s">
        <v>534</v>
      </c>
      <c r="C651" s="139" t="s">
        <v>535</v>
      </c>
      <c r="D651" s="125" t="s">
        <v>330</v>
      </c>
      <c r="E651" s="126">
        <v>206</v>
      </c>
      <c r="F651" s="127"/>
      <c r="G651" s="128">
        <f>ROUND(E651*F651,2)</f>
        <v>0</v>
      </c>
      <c r="H651" s="127"/>
      <c r="I651" s="128">
        <f>ROUND(E651*H651,2)</f>
        <v>0</v>
      </c>
      <c r="J651" s="127"/>
      <c r="K651" s="128">
        <f>ROUND(E651*J651,2)</f>
        <v>0</v>
      </c>
      <c r="L651" s="128">
        <v>21</v>
      </c>
      <c r="M651" s="128">
        <f>G651*(1+L651/100)</f>
        <v>0</v>
      </c>
      <c r="N651" s="126">
        <v>0</v>
      </c>
      <c r="O651" s="126">
        <f>ROUND(E651*N651,2)</f>
        <v>0</v>
      </c>
      <c r="P651" s="126">
        <v>0</v>
      </c>
      <c r="Q651" s="126">
        <f>ROUND(E651*P651,2)</f>
        <v>0</v>
      </c>
      <c r="R651" s="128" t="s">
        <v>350</v>
      </c>
      <c r="S651" s="128" t="s">
        <v>310</v>
      </c>
      <c r="T651" s="129" t="s">
        <v>331</v>
      </c>
      <c r="U651" s="114">
        <v>0.32</v>
      </c>
      <c r="V651" s="114">
        <f>ROUND(E651*U651,2)</f>
        <v>65.92</v>
      </c>
      <c r="W651" s="114"/>
      <c r="X651" s="114" t="s">
        <v>332</v>
      </c>
      <c r="Y651" s="114" t="s">
        <v>293</v>
      </c>
      <c r="Z651" s="107"/>
      <c r="AA651" s="107"/>
      <c r="AB651" s="107"/>
      <c r="AC651" s="107"/>
      <c r="AD651" s="107"/>
      <c r="AE651" s="107"/>
      <c r="AF651" s="107"/>
      <c r="AG651" s="107" t="s">
        <v>333</v>
      </c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</row>
    <row r="652" spans="1:60" outlineLevel="2">
      <c r="A652" s="110"/>
      <c r="B652" s="111"/>
      <c r="C652" s="203" t="s">
        <v>521</v>
      </c>
      <c r="D652" s="204"/>
      <c r="E652" s="204"/>
      <c r="F652" s="204"/>
      <c r="G652" s="204"/>
      <c r="H652" s="114"/>
      <c r="I652" s="114"/>
      <c r="J652" s="114"/>
      <c r="K652" s="114"/>
      <c r="L652" s="114"/>
      <c r="M652" s="114"/>
      <c r="N652" s="113"/>
      <c r="O652" s="113"/>
      <c r="P652" s="113"/>
      <c r="Q652" s="113"/>
      <c r="R652" s="114"/>
      <c r="S652" s="114"/>
      <c r="T652" s="114"/>
      <c r="U652" s="114"/>
      <c r="V652" s="114"/>
      <c r="W652" s="114"/>
      <c r="X652" s="114"/>
      <c r="Y652" s="114"/>
      <c r="Z652" s="107"/>
      <c r="AA652" s="107"/>
      <c r="AB652" s="107"/>
      <c r="AC652" s="107"/>
      <c r="AD652" s="107"/>
      <c r="AE652" s="107"/>
      <c r="AF652" s="107"/>
      <c r="AG652" s="107" t="s">
        <v>451</v>
      </c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</row>
    <row r="653" spans="1:60" outlineLevel="2">
      <c r="A653" s="110"/>
      <c r="B653" s="111"/>
      <c r="C653" s="200" t="s">
        <v>522</v>
      </c>
      <c r="D653" s="201"/>
      <c r="E653" s="201"/>
      <c r="F653" s="201"/>
      <c r="G653" s="201"/>
      <c r="H653" s="114"/>
      <c r="I653" s="114"/>
      <c r="J653" s="114"/>
      <c r="K653" s="114"/>
      <c r="L653" s="114"/>
      <c r="M653" s="114"/>
      <c r="N653" s="113"/>
      <c r="O653" s="113"/>
      <c r="P653" s="113"/>
      <c r="Q653" s="113"/>
      <c r="R653" s="114"/>
      <c r="S653" s="114"/>
      <c r="T653" s="114"/>
      <c r="U653" s="114"/>
      <c r="V653" s="114"/>
      <c r="W653" s="114"/>
      <c r="X653" s="114"/>
      <c r="Y653" s="114"/>
      <c r="Z653" s="107"/>
      <c r="AA653" s="107"/>
      <c r="AB653" s="107"/>
      <c r="AC653" s="107"/>
      <c r="AD653" s="107"/>
      <c r="AE653" s="107"/>
      <c r="AF653" s="107"/>
      <c r="AG653" s="107" t="s">
        <v>296</v>
      </c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</row>
    <row r="654" spans="1:60" outlineLevel="3">
      <c r="A654" s="110"/>
      <c r="B654" s="111"/>
      <c r="C654" s="200" t="s">
        <v>455</v>
      </c>
      <c r="D654" s="201"/>
      <c r="E654" s="201"/>
      <c r="F654" s="201"/>
      <c r="G654" s="201"/>
      <c r="H654" s="114"/>
      <c r="I654" s="114"/>
      <c r="J654" s="114"/>
      <c r="K654" s="114"/>
      <c r="L654" s="114"/>
      <c r="M654" s="114"/>
      <c r="N654" s="113"/>
      <c r="O654" s="113"/>
      <c r="P654" s="113"/>
      <c r="Q654" s="113"/>
      <c r="R654" s="114"/>
      <c r="S654" s="114"/>
      <c r="T654" s="114"/>
      <c r="U654" s="114"/>
      <c r="V654" s="114"/>
      <c r="W654" s="114"/>
      <c r="X654" s="114"/>
      <c r="Y654" s="114"/>
      <c r="Z654" s="107"/>
      <c r="AA654" s="107"/>
      <c r="AB654" s="107"/>
      <c r="AC654" s="107"/>
      <c r="AD654" s="107"/>
      <c r="AE654" s="107"/>
      <c r="AF654" s="107"/>
      <c r="AG654" s="107" t="s">
        <v>296</v>
      </c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</row>
    <row r="655" spans="1:60" outlineLevel="3">
      <c r="A655" s="110"/>
      <c r="B655" s="111"/>
      <c r="C655" s="200" t="s">
        <v>523</v>
      </c>
      <c r="D655" s="201"/>
      <c r="E655" s="201"/>
      <c r="F655" s="201"/>
      <c r="G655" s="201"/>
      <c r="H655" s="114"/>
      <c r="I655" s="114"/>
      <c r="J655" s="114"/>
      <c r="K655" s="114"/>
      <c r="L655" s="114"/>
      <c r="M655" s="114"/>
      <c r="N655" s="113"/>
      <c r="O655" s="113"/>
      <c r="P655" s="113"/>
      <c r="Q655" s="113"/>
      <c r="R655" s="114"/>
      <c r="S655" s="114"/>
      <c r="T655" s="114"/>
      <c r="U655" s="114"/>
      <c r="V655" s="114"/>
      <c r="W655" s="114"/>
      <c r="X655" s="114"/>
      <c r="Y655" s="114"/>
      <c r="Z655" s="107"/>
      <c r="AA655" s="107"/>
      <c r="AB655" s="107"/>
      <c r="AC655" s="107"/>
      <c r="AD655" s="107"/>
      <c r="AE655" s="107"/>
      <c r="AF655" s="107"/>
      <c r="AG655" s="107" t="s">
        <v>296</v>
      </c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</row>
    <row r="656" spans="1:60" outlineLevel="2">
      <c r="A656" s="110"/>
      <c r="B656" s="111"/>
      <c r="C656" s="146" t="s">
        <v>576</v>
      </c>
      <c r="D656" s="143"/>
      <c r="E656" s="144">
        <v>64</v>
      </c>
      <c r="F656" s="114"/>
      <c r="G656" s="114"/>
      <c r="H656" s="114"/>
      <c r="I656" s="114"/>
      <c r="J656" s="114"/>
      <c r="K656" s="114"/>
      <c r="L656" s="114"/>
      <c r="M656" s="114"/>
      <c r="N656" s="113"/>
      <c r="O656" s="113"/>
      <c r="P656" s="113"/>
      <c r="Q656" s="113"/>
      <c r="R656" s="114"/>
      <c r="S656" s="114"/>
      <c r="T656" s="114"/>
      <c r="U656" s="114"/>
      <c r="V656" s="114"/>
      <c r="W656" s="114"/>
      <c r="X656" s="114"/>
      <c r="Y656" s="114"/>
      <c r="Z656" s="107"/>
      <c r="AA656" s="107"/>
      <c r="AB656" s="107"/>
      <c r="AC656" s="107"/>
      <c r="AD656" s="107"/>
      <c r="AE656" s="107"/>
      <c r="AF656" s="107"/>
      <c r="AG656" s="107" t="s">
        <v>341</v>
      </c>
      <c r="AH656" s="107">
        <v>5</v>
      </c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</row>
    <row r="657" spans="1:60" outlineLevel="3">
      <c r="A657" s="110"/>
      <c r="B657" s="111"/>
      <c r="C657" s="146" t="s">
        <v>577</v>
      </c>
      <c r="D657" s="143"/>
      <c r="E657" s="144">
        <v>142</v>
      </c>
      <c r="F657" s="114"/>
      <c r="G657" s="114"/>
      <c r="H657" s="114"/>
      <c r="I657" s="114"/>
      <c r="J657" s="114"/>
      <c r="K657" s="114"/>
      <c r="L657" s="114"/>
      <c r="M657" s="114"/>
      <c r="N657" s="113"/>
      <c r="O657" s="113"/>
      <c r="P657" s="113"/>
      <c r="Q657" s="113"/>
      <c r="R657" s="114"/>
      <c r="S657" s="114"/>
      <c r="T657" s="114"/>
      <c r="U657" s="114"/>
      <c r="V657" s="114"/>
      <c r="W657" s="114"/>
      <c r="X657" s="114"/>
      <c r="Y657" s="114"/>
      <c r="Z657" s="107"/>
      <c r="AA657" s="107"/>
      <c r="AB657" s="107"/>
      <c r="AC657" s="107"/>
      <c r="AD657" s="107"/>
      <c r="AE657" s="107"/>
      <c r="AF657" s="107"/>
      <c r="AG657" s="107" t="s">
        <v>341</v>
      </c>
      <c r="AH657" s="107">
        <v>5</v>
      </c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</row>
    <row r="658" spans="1:60" outlineLevel="1">
      <c r="A658" s="123">
        <v>223</v>
      </c>
      <c r="B658" s="124" t="s">
        <v>538</v>
      </c>
      <c r="C658" s="139" t="s">
        <v>539</v>
      </c>
      <c r="D658" s="125" t="s">
        <v>330</v>
      </c>
      <c r="E658" s="126">
        <v>78</v>
      </c>
      <c r="F658" s="127"/>
      <c r="G658" s="128">
        <f>ROUND(E658*F658,2)</f>
        <v>0</v>
      </c>
      <c r="H658" s="127"/>
      <c r="I658" s="128">
        <f>ROUND(E658*H658,2)</f>
        <v>0</v>
      </c>
      <c r="J658" s="127"/>
      <c r="K658" s="128">
        <f>ROUND(E658*J658,2)</f>
        <v>0</v>
      </c>
      <c r="L658" s="128">
        <v>21</v>
      </c>
      <c r="M658" s="128">
        <f>G658*(1+L658/100)</f>
        <v>0</v>
      </c>
      <c r="N658" s="126">
        <v>0</v>
      </c>
      <c r="O658" s="126">
        <f>ROUND(E658*N658,2)</f>
        <v>0</v>
      </c>
      <c r="P658" s="126">
        <v>0</v>
      </c>
      <c r="Q658" s="126">
        <f>ROUND(E658*P658,2)</f>
        <v>0</v>
      </c>
      <c r="R658" s="128" t="s">
        <v>350</v>
      </c>
      <c r="S658" s="128" t="s">
        <v>310</v>
      </c>
      <c r="T658" s="129" t="s">
        <v>331</v>
      </c>
      <c r="U658" s="114">
        <v>0.35</v>
      </c>
      <c r="V658" s="114">
        <f>ROUND(E658*U658,2)</f>
        <v>27.3</v>
      </c>
      <c r="W658" s="114"/>
      <c r="X658" s="114" t="s">
        <v>332</v>
      </c>
      <c r="Y658" s="114" t="s">
        <v>293</v>
      </c>
      <c r="Z658" s="107"/>
      <c r="AA658" s="107"/>
      <c r="AB658" s="107"/>
      <c r="AC658" s="107"/>
      <c r="AD658" s="107"/>
      <c r="AE658" s="107"/>
      <c r="AF658" s="107"/>
      <c r="AG658" s="107" t="s">
        <v>333</v>
      </c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</row>
    <row r="659" spans="1:60" outlineLevel="2">
      <c r="A659" s="110"/>
      <c r="B659" s="111"/>
      <c r="C659" s="203" t="s">
        <v>521</v>
      </c>
      <c r="D659" s="204"/>
      <c r="E659" s="204"/>
      <c r="F659" s="204"/>
      <c r="G659" s="204"/>
      <c r="H659" s="114"/>
      <c r="I659" s="114"/>
      <c r="J659" s="114"/>
      <c r="K659" s="114"/>
      <c r="L659" s="114"/>
      <c r="M659" s="114"/>
      <c r="N659" s="113"/>
      <c r="O659" s="113"/>
      <c r="P659" s="113"/>
      <c r="Q659" s="113"/>
      <c r="R659" s="114"/>
      <c r="S659" s="114"/>
      <c r="T659" s="114"/>
      <c r="U659" s="114"/>
      <c r="V659" s="114"/>
      <c r="W659" s="114"/>
      <c r="X659" s="114"/>
      <c r="Y659" s="114"/>
      <c r="Z659" s="107"/>
      <c r="AA659" s="107"/>
      <c r="AB659" s="107"/>
      <c r="AC659" s="107"/>
      <c r="AD659" s="107"/>
      <c r="AE659" s="107"/>
      <c r="AF659" s="107"/>
      <c r="AG659" s="107" t="s">
        <v>451</v>
      </c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</row>
    <row r="660" spans="1:60" outlineLevel="2">
      <c r="A660" s="110"/>
      <c r="B660" s="111"/>
      <c r="C660" s="200" t="s">
        <v>522</v>
      </c>
      <c r="D660" s="201"/>
      <c r="E660" s="201"/>
      <c r="F660" s="201"/>
      <c r="G660" s="201"/>
      <c r="H660" s="114"/>
      <c r="I660" s="114"/>
      <c r="J660" s="114"/>
      <c r="K660" s="114"/>
      <c r="L660" s="114"/>
      <c r="M660" s="114"/>
      <c r="N660" s="113"/>
      <c r="O660" s="113"/>
      <c r="P660" s="113"/>
      <c r="Q660" s="113"/>
      <c r="R660" s="114"/>
      <c r="S660" s="114"/>
      <c r="T660" s="114"/>
      <c r="U660" s="114"/>
      <c r="V660" s="114"/>
      <c r="W660" s="114"/>
      <c r="X660" s="114"/>
      <c r="Y660" s="114"/>
      <c r="Z660" s="107"/>
      <c r="AA660" s="107"/>
      <c r="AB660" s="107"/>
      <c r="AC660" s="107"/>
      <c r="AD660" s="107"/>
      <c r="AE660" s="107"/>
      <c r="AF660" s="107"/>
      <c r="AG660" s="107" t="s">
        <v>296</v>
      </c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</row>
    <row r="661" spans="1:60" outlineLevel="3">
      <c r="A661" s="110"/>
      <c r="B661" s="111"/>
      <c r="C661" s="200" t="s">
        <v>455</v>
      </c>
      <c r="D661" s="201"/>
      <c r="E661" s="201"/>
      <c r="F661" s="201"/>
      <c r="G661" s="201"/>
      <c r="H661" s="114"/>
      <c r="I661" s="114"/>
      <c r="J661" s="114"/>
      <c r="K661" s="114"/>
      <c r="L661" s="114"/>
      <c r="M661" s="114"/>
      <c r="N661" s="113"/>
      <c r="O661" s="113"/>
      <c r="P661" s="113"/>
      <c r="Q661" s="113"/>
      <c r="R661" s="114"/>
      <c r="S661" s="114"/>
      <c r="T661" s="114"/>
      <c r="U661" s="114"/>
      <c r="V661" s="114"/>
      <c r="W661" s="114"/>
      <c r="X661" s="114"/>
      <c r="Y661" s="114"/>
      <c r="Z661" s="107"/>
      <c r="AA661" s="107"/>
      <c r="AB661" s="107"/>
      <c r="AC661" s="107"/>
      <c r="AD661" s="107"/>
      <c r="AE661" s="107"/>
      <c r="AF661" s="107"/>
      <c r="AG661" s="107" t="s">
        <v>296</v>
      </c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</row>
    <row r="662" spans="1:60" outlineLevel="3">
      <c r="A662" s="110"/>
      <c r="B662" s="111"/>
      <c r="C662" s="200" t="s">
        <v>523</v>
      </c>
      <c r="D662" s="201"/>
      <c r="E662" s="201"/>
      <c r="F662" s="201"/>
      <c r="G662" s="201"/>
      <c r="H662" s="114"/>
      <c r="I662" s="114"/>
      <c r="J662" s="114"/>
      <c r="K662" s="114"/>
      <c r="L662" s="114"/>
      <c r="M662" s="114"/>
      <c r="N662" s="113"/>
      <c r="O662" s="113"/>
      <c r="P662" s="113"/>
      <c r="Q662" s="113"/>
      <c r="R662" s="114"/>
      <c r="S662" s="114"/>
      <c r="T662" s="114"/>
      <c r="U662" s="114"/>
      <c r="V662" s="114"/>
      <c r="W662" s="114"/>
      <c r="X662" s="114"/>
      <c r="Y662" s="114"/>
      <c r="Z662" s="107"/>
      <c r="AA662" s="107"/>
      <c r="AB662" s="107"/>
      <c r="AC662" s="107"/>
      <c r="AD662" s="107"/>
      <c r="AE662" s="107"/>
      <c r="AF662" s="107"/>
      <c r="AG662" s="107" t="s">
        <v>296</v>
      </c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</row>
    <row r="663" spans="1:60" outlineLevel="2">
      <c r="A663" s="110"/>
      <c r="B663" s="111"/>
      <c r="C663" s="146" t="s">
        <v>578</v>
      </c>
      <c r="D663" s="143"/>
      <c r="E663" s="144">
        <v>15</v>
      </c>
      <c r="F663" s="114"/>
      <c r="G663" s="114"/>
      <c r="H663" s="114"/>
      <c r="I663" s="114"/>
      <c r="J663" s="114"/>
      <c r="K663" s="114"/>
      <c r="L663" s="114"/>
      <c r="M663" s="114"/>
      <c r="N663" s="113"/>
      <c r="O663" s="113"/>
      <c r="P663" s="113"/>
      <c r="Q663" s="113"/>
      <c r="R663" s="114"/>
      <c r="S663" s="114"/>
      <c r="T663" s="114"/>
      <c r="U663" s="114"/>
      <c r="V663" s="114"/>
      <c r="W663" s="114"/>
      <c r="X663" s="114"/>
      <c r="Y663" s="114"/>
      <c r="Z663" s="107"/>
      <c r="AA663" s="107"/>
      <c r="AB663" s="107"/>
      <c r="AC663" s="107"/>
      <c r="AD663" s="107"/>
      <c r="AE663" s="107"/>
      <c r="AF663" s="107"/>
      <c r="AG663" s="107" t="s">
        <v>341</v>
      </c>
      <c r="AH663" s="107">
        <v>5</v>
      </c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</row>
    <row r="664" spans="1:60" outlineLevel="3">
      <c r="A664" s="110"/>
      <c r="B664" s="111"/>
      <c r="C664" s="146" t="s">
        <v>579</v>
      </c>
      <c r="D664" s="143"/>
      <c r="E664" s="144">
        <v>63</v>
      </c>
      <c r="F664" s="114"/>
      <c r="G664" s="114"/>
      <c r="H664" s="114"/>
      <c r="I664" s="114"/>
      <c r="J664" s="114"/>
      <c r="K664" s="114"/>
      <c r="L664" s="114"/>
      <c r="M664" s="114"/>
      <c r="N664" s="113"/>
      <c r="O664" s="113"/>
      <c r="P664" s="113"/>
      <c r="Q664" s="113"/>
      <c r="R664" s="114"/>
      <c r="S664" s="114"/>
      <c r="T664" s="114"/>
      <c r="U664" s="114"/>
      <c r="V664" s="114"/>
      <c r="W664" s="114"/>
      <c r="X664" s="114"/>
      <c r="Y664" s="114"/>
      <c r="Z664" s="107"/>
      <c r="AA664" s="107"/>
      <c r="AB664" s="107"/>
      <c r="AC664" s="107"/>
      <c r="AD664" s="107"/>
      <c r="AE664" s="107"/>
      <c r="AF664" s="107"/>
      <c r="AG664" s="107" t="s">
        <v>341</v>
      </c>
      <c r="AH664" s="107">
        <v>5</v>
      </c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</row>
    <row r="665" spans="1:60" outlineLevel="1">
      <c r="A665" s="123">
        <v>224</v>
      </c>
      <c r="B665" s="124" t="s">
        <v>541</v>
      </c>
      <c r="C665" s="139" t="s">
        <v>542</v>
      </c>
      <c r="D665" s="125" t="s">
        <v>330</v>
      </c>
      <c r="E665" s="126">
        <v>55</v>
      </c>
      <c r="F665" s="127"/>
      <c r="G665" s="128">
        <f>ROUND(E665*F665,2)</f>
        <v>0</v>
      </c>
      <c r="H665" s="127"/>
      <c r="I665" s="128">
        <f>ROUND(E665*H665,2)</f>
        <v>0</v>
      </c>
      <c r="J665" s="127"/>
      <c r="K665" s="128">
        <f>ROUND(E665*J665,2)</f>
        <v>0</v>
      </c>
      <c r="L665" s="128">
        <v>21</v>
      </c>
      <c r="M665" s="128">
        <f>G665*(1+L665/100)</f>
        <v>0</v>
      </c>
      <c r="N665" s="126">
        <v>0</v>
      </c>
      <c r="O665" s="126">
        <f>ROUND(E665*N665,2)</f>
        <v>0</v>
      </c>
      <c r="P665" s="126">
        <v>0</v>
      </c>
      <c r="Q665" s="126">
        <f>ROUND(E665*P665,2)</f>
        <v>0</v>
      </c>
      <c r="R665" s="128" t="s">
        <v>350</v>
      </c>
      <c r="S665" s="128" t="s">
        <v>310</v>
      </c>
      <c r="T665" s="129" t="s">
        <v>331</v>
      </c>
      <c r="U665" s="114">
        <v>0.37</v>
      </c>
      <c r="V665" s="114">
        <f>ROUND(E665*U665,2)</f>
        <v>20.350000000000001</v>
      </c>
      <c r="W665" s="114"/>
      <c r="X665" s="114" t="s">
        <v>332</v>
      </c>
      <c r="Y665" s="114" t="s">
        <v>293</v>
      </c>
      <c r="Z665" s="107"/>
      <c r="AA665" s="107"/>
      <c r="AB665" s="107"/>
      <c r="AC665" s="107"/>
      <c r="AD665" s="107"/>
      <c r="AE665" s="107"/>
      <c r="AF665" s="107"/>
      <c r="AG665" s="107" t="s">
        <v>333</v>
      </c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</row>
    <row r="666" spans="1:60" outlineLevel="2">
      <c r="A666" s="110"/>
      <c r="B666" s="111"/>
      <c r="C666" s="203" t="s">
        <v>521</v>
      </c>
      <c r="D666" s="204"/>
      <c r="E666" s="204"/>
      <c r="F666" s="204"/>
      <c r="G666" s="204"/>
      <c r="H666" s="114"/>
      <c r="I666" s="114"/>
      <c r="J666" s="114"/>
      <c r="K666" s="114"/>
      <c r="L666" s="114"/>
      <c r="M666" s="114"/>
      <c r="N666" s="113"/>
      <c r="O666" s="113"/>
      <c r="P666" s="113"/>
      <c r="Q666" s="113"/>
      <c r="R666" s="114"/>
      <c r="S666" s="114"/>
      <c r="T666" s="114"/>
      <c r="U666" s="114"/>
      <c r="V666" s="114"/>
      <c r="W666" s="114"/>
      <c r="X666" s="114"/>
      <c r="Y666" s="114"/>
      <c r="Z666" s="107"/>
      <c r="AA666" s="107"/>
      <c r="AB666" s="107"/>
      <c r="AC666" s="107"/>
      <c r="AD666" s="107"/>
      <c r="AE666" s="107"/>
      <c r="AF666" s="107"/>
      <c r="AG666" s="107" t="s">
        <v>451</v>
      </c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</row>
    <row r="667" spans="1:60" outlineLevel="2">
      <c r="A667" s="110"/>
      <c r="B667" s="111"/>
      <c r="C667" s="200" t="s">
        <v>522</v>
      </c>
      <c r="D667" s="201"/>
      <c r="E667" s="201"/>
      <c r="F667" s="201"/>
      <c r="G667" s="201"/>
      <c r="H667" s="114"/>
      <c r="I667" s="114"/>
      <c r="J667" s="114"/>
      <c r="K667" s="114"/>
      <c r="L667" s="114"/>
      <c r="M667" s="114"/>
      <c r="N667" s="113"/>
      <c r="O667" s="113"/>
      <c r="P667" s="113"/>
      <c r="Q667" s="113"/>
      <c r="R667" s="114"/>
      <c r="S667" s="114"/>
      <c r="T667" s="114"/>
      <c r="U667" s="114"/>
      <c r="V667" s="114"/>
      <c r="W667" s="114"/>
      <c r="X667" s="114"/>
      <c r="Y667" s="114"/>
      <c r="Z667" s="107"/>
      <c r="AA667" s="107"/>
      <c r="AB667" s="107"/>
      <c r="AC667" s="107"/>
      <c r="AD667" s="107"/>
      <c r="AE667" s="107"/>
      <c r="AF667" s="107"/>
      <c r="AG667" s="107" t="s">
        <v>296</v>
      </c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</row>
    <row r="668" spans="1:60" outlineLevel="3">
      <c r="A668" s="110"/>
      <c r="B668" s="111"/>
      <c r="C668" s="200" t="s">
        <v>455</v>
      </c>
      <c r="D668" s="201"/>
      <c r="E668" s="201"/>
      <c r="F668" s="201"/>
      <c r="G668" s="201"/>
      <c r="H668" s="114"/>
      <c r="I668" s="114"/>
      <c r="J668" s="114"/>
      <c r="K668" s="114"/>
      <c r="L668" s="114"/>
      <c r="M668" s="114"/>
      <c r="N668" s="113"/>
      <c r="O668" s="113"/>
      <c r="P668" s="113"/>
      <c r="Q668" s="113"/>
      <c r="R668" s="114"/>
      <c r="S668" s="114"/>
      <c r="T668" s="114"/>
      <c r="U668" s="114"/>
      <c r="V668" s="114"/>
      <c r="W668" s="114"/>
      <c r="X668" s="114"/>
      <c r="Y668" s="114"/>
      <c r="Z668" s="107"/>
      <c r="AA668" s="107"/>
      <c r="AB668" s="107"/>
      <c r="AC668" s="107"/>
      <c r="AD668" s="107"/>
      <c r="AE668" s="107"/>
      <c r="AF668" s="107"/>
      <c r="AG668" s="107" t="s">
        <v>296</v>
      </c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</row>
    <row r="669" spans="1:60" outlineLevel="3">
      <c r="A669" s="110"/>
      <c r="B669" s="111"/>
      <c r="C669" s="200" t="s">
        <v>523</v>
      </c>
      <c r="D669" s="201"/>
      <c r="E669" s="201"/>
      <c r="F669" s="201"/>
      <c r="G669" s="201"/>
      <c r="H669" s="114"/>
      <c r="I669" s="114"/>
      <c r="J669" s="114"/>
      <c r="K669" s="114"/>
      <c r="L669" s="114"/>
      <c r="M669" s="114"/>
      <c r="N669" s="113"/>
      <c r="O669" s="113"/>
      <c r="P669" s="113"/>
      <c r="Q669" s="113"/>
      <c r="R669" s="114"/>
      <c r="S669" s="114"/>
      <c r="T669" s="114"/>
      <c r="U669" s="114"/>
      <c r="V669" s="114"/>
      <c r="W669" s="114"/>
      <c r="X669" s="114"/>
      <c r="Y669" s="114"/>
      <c r="Z669" s="107"/>
      <c r="AA669" s="107"/>
      <c r="AB669" s="107"/>
      <c r="AC669" s="107"/>
      <c r="AD669" s="107"/>
      <c r="AE669" s="107"/>
      <c r="AF669" s="107"/>
      <c r="AG669" s="107" t="s">
        <v>296</v>
      </c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</row>
    <row r="670" spans="1:60" outlineLevel="2">
      <c r="A670" s="110"/>
      <c r="B670" s="111"/>
      <c r="C670" s="146" t="s">
        <v>580</v>
      </c>
      <c r="D670" s="143"/>
      <c r="E670" s="144">
        <v>55</v>
      </c>
      <c r="F670" s="114"/>
      <c r="G670" s="114"/>
      <c r="H670" s="114"/>
      <c r="I670" s="114"/>
      <c r="J670" s="114"/>
      <c r="K670" s="114"/>
      <c r="L670" s="114"/>
      <c r="M670" s="114"/>
      <c r="N670" s="113"/>
      <c r="O670" s="113"/>
      <c r="P670" s="113"/>
      <c r="Q670" s="113"/>
      <c r="R670" s="114"/>
      <c r="S670" s="114"/>
      <c r="T670" s="114"/>
      <c r="U670" s="114"/>
      <c r="V670" s="114"/>
      <c r="W670" s="114"/>
      <c r="X670" s="114"/>
      <c r="Y670" s="114"/>
      <c r="Z670" s="107"/>
      <c r="AA670" s="107"/>
      <c r="AB670" s="107"/>
      <c r="AC670" s="107"/>
      <c r="AD670" s="107"/>
      <c r="AE670" s="107"/>
      <c r="AF670" s="107"/>
      <c r="AG670" s="107" t="s">
        <v>341</v>
      </c>
      <c r="AH670" s="107">
        <v>5</v>
      </c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</row>
    <row r="671" spans="1:60" outlineLevel="1">
      <c r="A671" s="123">
        <v>225</v>
      </c>
      <c r="B671" s="124" t="s">
        <v>544</v>
      </c>
      <c r="C671" s="139" t="s">
        <v>545</v>
      </c>
      <c r="D671" s="125" t="s">
        <v>330</v>
      </c>
      <c r="E671" s="126">
        <v>109</v>
      </c>
      <c r="F671" s="127"/>
      <c r="G671" s="128">
        <f>ROUND(E671*F671,2)</f>
        <v>0</v>
      </c>
      <c r="H671" s="127"/>
      <c r="I671" s="128">
        <f>ROUND(E671*H671,2)</f>
        <v>0</v>
      </c>
      <c r="J671" s="127"/>
      <c r="K671" s="128">
        <f>ROUND(E671*J671,2)</f>
        <v>0</v>
      </c>
      <c r="L671" s="128">
        <v>21</v>
      </c>
      <c r="M671" s="128">
        <f>G671*(1+L671/100)</f>
        <v>0</v>
      </c>
      <c r="N671" s="126">
        <v>0</v>
      </c>
      <c r="O671" s="126">
        <f>ROUND(E671*N671,2)</f>
        <v>0</v>
      </c>
      <c r="P671" s="126">
        <v>0</v>
      </c>
      <c r="Q671" s="126">
        <f>ROUND(E671*P671,2)</f>
        <v>0</v>
      </c>
      <c r="R671" s="128" t="s">
        <v>350</v>
      </c>
      <c r="S671" s="128" t="s">
        <v>310</v>
      </c>
      <c r="T671" s="129" t="s">
        <v>331</v>
      </c>
      <c r="U671" s="114">
        <v>0.41</v>
      </c>
      <c r="V671" s="114">
        <f>ROUND(E671*U671,2)</f>
        <v>44.69</v>
      </c>
      <c r="W671" s="114"/>
      <c r="X671" s="114" t="s">
        <v>332</v>
      </c>
      <c r="Y671" s="114" t="s">
        <v>293</v>
      </c>
      <c r="Z671" s="107"/>
      <c r="AA671" s="107"/>
      <c r="AB671" s="107"/>
      <c r="AC671" s="107"/>
      <c r="AD671" s="107"/>
      <c r="AE671" s="107"/>
      <c r="AF671" s="107"/>
      <c r="AG671" s="107" t="s">
        <v>333</v>
      </c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</row>
    <row r="672" spans="1:60" outlineLevel="2">
      <c r="A672" s="110"/>
      <c r="B672" s="111"/>
      <c r="C672" s="203" t="s">
        <v>521</v>
      </c>
      <c r="D672" s="204"/>
      <c r="E672" s="204"/>
      <c r="F672" s="204"/>
      <c r="G672" s="204"/>
      <c r="H672" s="114"/>
      <c r="I672" s="114"/>
      <c r="J672" s="114"/>
      <c r="K672" s="114"/>
      <c r="L672" s="114"/>
      <c r="M672" s="114"/>
      <c r="N672" s="113"/>
      <c r="O672" s="113"/>
      <c r="P672" s="113"/>
      <c r="Q672" s="113"/>
      <c r="R672" s="114"/>
      <c r="S672" s="114"/>
      <c r="T672" s="114"/>
      <c r="U672" s="114"/>
      <c r="V672" s="114"/>
      <c r="W672" s="114"/>
      <c r="X672" s="114"/>
      <c r="Y672" s="114"/>
      <c r="Z672" s="107"/>
      <c r="AA672" s="107"/>
      <c r="AB672" s="107"/>
      <c r="AC672" s="107"/>
      <c r="AD672" s="107"/>
      <c r="AE672" s="107"/>
      <c r="AF672" s="107"/>
      <c r="AG672" s="107" t="s">
        <v>451</v>
      </c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</row>
    <row r="673" spans="1:60" outlineLevel="2">
      <c r="A673" s="110"/>
      <c r="B673" s="111"/>
      <c r="C673" s="200" t="s">
        <v>522</v>
      </c>
      <c r="D673" s="201"/>
      <c r="E673" s="201"/>
      <c r="F673" s="201"/>
      <c r="G673" s="201"/>
      <c r="H673" s="114"/>
      <c r="I673" s="114"/>
      <c r="J673" s="114"/>
      <c r="K673" s="114"/>
      <c r="L673" s="114"/>
      <c r="M673" s="114"/>
      <c r="N673" s="113"/>
      <c r="O673" s="113"/>
      <c r="P673" s="113"/>
      <c r="Q673" s="113"/>
      <c r="R673" s="114"/>
      <c r="S673" s="114"/>
      <c r="T673" s="114"/>
      <c r="U673" s="114"/>
      <c r="V673" s="114"/>
      <c r="W673" s="114"/>
      <c r="X673" s="114"/>
      <c r="Y673" s="114"/>
      <c r="Z673" s="107"/>
      <c r="AA673" s="107"/>
      <c r="AB673" s="107"/>
      <c r="AC673" s="107"/>
      <c r="AD673" s="107"/>
      <c r="AE673" s="107"/>
      <c r="AF673" s="107"/>
      <c r="AG673" s="107" t="s">
        <v>296</v>
      </c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</row>
    <row r="674" spans="1:60" outlineLevel="3">
      <c r="A674" s="110"/>
      <c r="B674" s="111"/>
      <c r="C674" s="200" t="s">
        <v>455</v>
      </c>
      <c r="D674" s="201"/>
      <c r="E674" s="201"/>
      <c r="F674" s="201"/>
      <c r="G674" s="201"/>
      <c r="H674" s="114"/>
      <c r="I674" s="114"/>
      <c r="J674" s="114"/>
      <c r="K674" s="114"/>
      <c r="L674" s="114"/>
      <c r="M674" s="114"/>
      <c r="N674" s="113"/>
      <c r="O674" s="113"/>
      <c r="P674" s="113"/>
      <c r="Q674" s="113"/>
      <c r="R674" s="114"/>
      <c r="S674" s="114"/>
      <c r="T674" s="114"/>
      <c r="U674" s="114"/>
      <c r="V674" s="114"/>
      <c r="W674" s="114"/>
      <c r="X674" s="114"/>
      <c r="Y674" s="114"/>
      <c r="Z674" s="107"/>
      <c r="AA674" s="107"/>
      <c r="AB674" s="107"/>
      <c r="AC674" s="107"/>
      <c r="AD674" s="107"/>
      <c r="AE674" s="107"/>
      <c r="AF674" s="107"/>
      <c r="AG674" s="107" t="s">
        <v>296</v>
      </c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</row>
    <row r="675" spans="1:60" outlineLevel="3">
      <c r="A675" s="110"/>
      <c r="B675" s="111"/>
      <c r="C675" s="200" t="s">
        <v>523</v>
      </c>
      <c r="D675" s="201"/>
      <c r="E675" s="201"/>
      <c r="F675" s="201"/>
      <c r="G675" s="201"/>
      <c r="H675" s="114"/>
      <c r="I675" s="114"/>
      <c r="J675" s="114"/>
      <c r="K675" s="114"/>
      <c r="L675" s="114"/>
      <c r="M675" s="114"/>
      <c r="N675" s="113"/>
      <c r="O675" s="113"/>
      <c r="P675" s="113"/>
      <c r="Q675" s="113"/>
      <c r="R675" s="114"/>
      <c r="S675" s="114"/>
      <c r="T675" s="114"/>
      <c r="U675" s="114"/>
      <c r="V675" s="114"/>
      <c r="W675" s="114"/>
      <c r="X675" s="114"/>
      <c r="Y675" s="114"/>
      <c r="Z675" s="107"/>
      <c r="AA675" s="107"/>
      <c r="AB675" s="107"/>
      <c r="AC675" s="107"/>
      <c r="AD675" s="107"/>
      <c r="AE675" s="107"/>
      <c r="AF675" s="107"/>
      <c r="AG675" s="107" t="s">
        <v>296</v>
      </c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</row>
    <row r="676" spans="1:60" outlineLevel="2">
      <c r="A676" s="110"/>
      <c r="B676" s="111"/>
      <c r="C676" s="146" t="s">
        <v>581</v>
      </c>
      <c r="D676" s="143"/>
      <c r="E676" s="144">
        <v>109</v>
      </c>
      <c r="F676" s="114"/>
      <c r="G676" s="114"/>
      <c r="H676" s="114"/>
      <c r="I676" s="114"/>
      <c r="J676" s="114"/>
      <c r="K676" s="114"/>
      <c r="L676" s="114"/>
      <c r="M676" s="114"/>
      <c r="N676" s="113"/>
      <c r="O676" s="113"/>
      <c r="P676" s="113"/>
      <c r="Q676" s="113"/>
      <c r="R676" s="114"/>
      <c r="S676" s="114"/>
      <c r="T676" s="114"/>
      <c r="U676" s="114"/>
      <c r="V676" s="114"/>
      <c r="W676" s="114"/>
      <c r="X676" s="114"/>
      <c r="Y676" s="114"/>
      <c r="Z676" s="107"/>
      <c r="AA676" s="107"/>
      <c r="AB676" s="107"/>
      <c r="AC676" s="107"/>
      <c r="AD676" s="107"/>
      <c r="AE676" s="107"/>
      <c r="AF676" s="107"/>
      <c r="AG676" s="107" t="s">
        <v>341</v>
      </c>
      <c r="AH676" s="107">
        <v>5</v>
      </c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</row>
    <row r="677" spans="1:60" ht="22.5" outlineLevel="1">
      <c r="A677" s="123">
        <v>226</v>
      </c>
      <c r="B677" s="124" t="s">
        <v>582</v>
      </c>
      <c r="C677" s="139" t="s">
        <v>583</v>
      </c>
      <c r="D677" s="125" t="s">
        <v>330</v>
      </c>
      <c r="E677" s="126">
        <v>11</v>
      </c>
      <c r="F677" s="127"/>
      <c r="G677" s="128">
        <f>ROUND(E677*F677,2)</f>
        <v>0</v>
      </c>
      <c r="H677" s="127"/>
      <c r="I677" s="128">
        <f>ROUND(E677*H677,2)</f>
        <v>0</v>
      </c>
      <c r="J677" s="127"/>
      <c r="K677" s="128">
        <f>ROUND(E677*J677,2)</f>
        <v>0</v>
      </c>
      <c r="L677" s="128">
        <v>21</v>
      </c>
      <c r="M677" s="128">
        <f>G677*(1+L677/100)</f>
        <v>0</v>
      </c>
      <c r="N677" s="126">
        <v>4.5500000000000002E-3</v>
      </c>
      <c r="O677" s="126">
        <f>ROUND(E677*N677,2)</f>
        <v>0.05</v>
      </c>
      <c r="P677" s="126">
        <v>0</v>
      </c>
      <c r="Q677" s="126">
        <f>ROUND(E677*P677,2)</f>
        <v>0</v>
      </c>
      <c r="R677" s="128" t="s">
        <v>350</v>
      </c>
      <c r="S677" s="128" t="s">
        <v>310</v>
      </c>
      <c r="T677" s="129" t="s">
        <v>331</v>
      </c>
      <c r="U677" s="114">
        <v>0.77</v>
      </c>
      <c r="V677" s="114">
        <f>ROUND(E677*U677,2)</f>
        <v>8.4700000000000006</v>
      </c>
      <c r="W677" s="114"/>
      <c r="X677" s="114" t="s">
        <v>332</v>
      </c>
      <c r="Y677" s="114" t="s">
        <v>293</v>
      </c>
      <c r="Z677" s="107"/>
      <c r="AA677" s="107"/>
      <c r="AB677" s="107"/>
      <c r="AC677" s="107"/>
      <c r="AD677" s="107"/>
      <c r="AE677" s="107"/>
      <c r="AF677" s="107"/>
      <c r="AG677" s="107" t="s">
        <v>333</v>
      </c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</row>
    <row r="678" spans="1:60" outlineLevel="2">
      <c r="A678" s="110"/>
      <c r="B678" s="111"/>
      <c r="C678" s="203" t="s">
        <v>549</v>
      </c>
      <c r="D678" s="204"/>
      <c r="E678" s="204"/>
      <c r="F678" s="204"/>
      <c r="G678" s="204"/>
      <c r="H678" s="114"/>
      <c r="I678" s="114"/>
      <c r="J678" s="114"/>
      <c r="K678" s="114"/>
      <c r="L678" s="114"/>
      <c r="M678" s="114"/>
      <c r="N678" s="113"/>
      <c r="O678" s="113"/>
      <c r="P678" s="113"/>
      <c r="Q678" s="113"/>
      <c r="R678" s="114"/>
      <c r="S678" s="114"/>
      <c r="T678" s="114"/>
      <c r="U678" s="114"/>
      <c r="V678" s="114"/>
      <c r="W678" s="114"/>
      <c r="X678" s="114"/>
      <c r="Y678" s="114"/>
      <c r="Z678" s="107"/>
      <c r="AA678" s="107"/>
      <c r="AB678" s="107"/>
      <c r="AC678" s="107"/>
      <c r="AD678" s="107"/>
      <c r="AE678" s="107"/>
      <c r="AF678" s="107"/>
      <c r="AG678" s="107" t="s">
        <v>451</v>
      </c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</row>
    <row r="679" spans="1:60" outlineLevel="2">
      <c r="A679" s="110"/>
      <c r="B679" s="111"/>
      <c r="C679" s="200" t="s">
        <v>455</v>
      </c>
      <c r="D679" s="201"/>
      <c r="E679" s="201"/>
      <c r="F679" s="201"/>
      <c r="G679" s="201"/>
      <c r="H679" s="114"/>
      <c r="I679" s="114"/>
      <c r="J679" s="114"/>
      <c r="K679" s="114"/>
      <c r="L679" s="114"/>
      <c r="M679" s="114"/>
      <c r="N679" s="113"/>
      <c r="O679" s="113"/>
      <c r="P679" s="113"/>
      <c r="Q679" s="113"/>
      <c r="R679" s="114"/>
      <c r="S679" s="114"/>
      <c r="T679" s="114"/>
      <c r="U679" s="114"/>
      <c r="V679" s="114"/>
      <c r="W679" s="114"/>
      <c r="X679" s="114"/>
      <c r="Y679" s="114"/>
      <c r="Z679" s="107"/>
      <c r="AA679" s="107"/>
      <c r="AB679" s="107"/>
      <c r="AC679" s="107"/>
      <c r="AD679" s="107"/>
      <c r="AE679" s="107"/>
      <c r="AF679" s="107"/>
      <c r="AG679" s="107" t="s">
        <v>296</v>
      </c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</row>
    <row r="680" spans="1:60" outlineLevel="3">
      <c r="A680" s="110"/>
      <c r="B680" s="111"/>
      <c r="C680" s="200" t="s">
        <v>550</v>
      </c>
      <c r="D680" s="201"/>
      <c r="E680" s="201"/>
      <c r="F680" s="201"/>
      <c r="G680" s="201"/>
      <c r="H680" s="114"/>
      <c r="I680" s="114"/>
      <c r="J680" s="114"/>
      <c r="K680" s="114"/>
      <c r="L680" s="114"/>
      <c r="M680" s="114"/>
      <c r="N680" s="113"/>
      <c r="O680" s="113"/>
      <c r="P680" s="113"/>
      <c r="Q680" s="113"/>
      <c r="R680" s="114"/>
      <c r="S680" s="114"/>
      <c r="T680" s="114"/>
      <c r="U680" s="114"/>
      <c r="V680" s="114"/>
      <c r="W680" s="114"/>
      <c r="X680" s="114"/>
      <c r="Y680" s="114"/>
      <c r="Z680" s="107"/>
      <c r="AA680" s="107"/>
      <c r="AB680" s="107"/>
      <c r="AC680" s="107"/>
      <c r="AD680" s="107"/>
      <c r="AE680" s="107"/>
      <c r="AF680" s="107"/>
      <c r="AG680" s="107" t="s">
        <v>296</v>
      </c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</row>
    <row r="681" spans="1:60" ht="22.5" outlineLevel="1">
      <c r="A681" s="123">
        <v>227</v>
      </c>
      <c r="B681" s="124" t="s">
        <v>547</v>
      </c>
      <c r="C681" s="139" t="s">
        <v>548</v>
      </c>
      <c r="D681" s="125" t="s">
        <v>330</v>
      </c>
      <c r="E681" s="126">
        <v>12</v>
      </c>
      <c r="F681" s="127"/>
      <c r="G681" s="128">
        <f>ROUND(E681*F681,2)</f>
        <v>0</v>
      </c>
      <c r="H681" s="127"/>
      <c r="I681" s="128">
        <f>ROUND(E681*H681,2)</f>
        <v>0</v>
      </c>
      <c r="J681" s="127"/>
      <c r="K681" s="128">
        <f>ROUND(E681*J681,2)</f>
        <v>0</v>
      </c>
      <c r="L681" s="128">
        <v>21</v>
      </c>
      <c r="M681" s="128">
        <f>G681*(1+L681/100)</f>
        <v>0</v>
      </c>
      <c r="N681" s="126">
        <v>5.1399999999999996E-3</v>
      </c>
      <c r="O681" s="126">
        <f>ROUND(E681*N681,2)</f>
        <v>0.06</v>
      </c>
      <c r="P681" s="126">
        <v>0</v>
      </c>
      <c r="Q681" s="126">
        <f>ROUND(E681*P681,2)</f>
        <v>0</v>
      </c>
      <c r="R681" s="128" t="s">
        <v>350</v>
      </c>
      <c r="S681" s="128" t="s">
        <v>310</v>
      </c>
      <c r="T681" s="129" t="s">
        <v>331</v>
      </c>
      <c r="U681" s="114">
        <v>0.85</v>
      </c>
      <c r="V681" s="114">
        <f>ROUND(E681*U681,2)</f>
        <v>10.199999999999999</v>
      </c>
      <c r="W681" s="114"/>
      <c r="X681" s="114" t="s">
        <v>332</v>
      </c>
      <c r="Y681" s="114" t="s">
        <v>293</v>
      </c>
      <c r="Z681" s="107"/>
      <c r="AA681" s="107"/>
      <c r="AB681" s="107"/>
      <c r="AC681" s="107"/>
      <c r="AD681" s="107"/>
      <c r="AE681" s="107"/>
      <c r="AF681" s="107"/>
      <c r="AG681" s="107" t="s">
        <v>333</v>
      </c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</row>
    <row r="682" spans="1:60" outlineLevel="2">
      <c r="A682" s="110"/>
      <c r="B682" s="111"/>
      <c r="C682" s="203" t="s">
        <v>549</v>
      </c>
      <c r="D682" s="204"/>
      <c r="E682" s="204"/>
      <c r="F682" s="204"/>
      <c r="G682" s="204"/>
      <c r="H682" s="114"/>
      <c r="I682" s="114"/>
      <c r="J682" s="114"/>
      <c r="K682" s="114"/>
      <c r="L682" s="114"/>
      <c r="M682" s="114"/>
      <c r="N682" s="113"/>
      <c r="O682" s="113"/>
      <c r="P682" s="113"/>
      <c r="Q682" s="113"/>
      <c r="R682" s="114"/>
      <c r="S682" s="114"/>
      <c r="T682" s="114"/>
      <c r="U682" s="114"/>
      <c r="V682" s="114"/>
      <c r="W682" s="114"/>
      <c r="X682" s="114"/>
      <c r="Y682" s="114"/>
      <c r="Z682" s="107"/>
      <c r="AA682" s="107"/>
      <c r="AB682" s="107"/>
      <c r="AC682" s="107"/>
      <c r="AD682" s="107"/>
      <c r="AE682" s="107"/>
      <c r="AF682" s="107"/>
      <c r="AG682" s="107" t="s">
        <v>451</v>
      </c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</row>
    <row r="683" spans="1:60" outlineLevel="2">
      <c r="A683" s="110"/>
      <c r="B683" s="111"/>
      <c r="C683" s="200" t="s">
        <v>455</v>
      </c>
      <c r="D683" s="201"/>
      <c r="E683" s="201"/>
      <c r="F683" s="201"/>
      <c r="G683" s="201"/>
      <c r="H683" s="114"/>
      <c r="I683" s="114"/>
      <c r="J683" s="114"/>
      <c r="K683" s="114"/>
      <c r="L683" s="114"/>
      <c r="M683" s="114"/>
      <c r="N683" s="113"/>
      <c r="O683" s="113"/>
      <c r="P683" s="113"/>
      <c r="Q683" s="113"/>
      <c r="R683" s="114"/>
      <c r="S683" s="114"/>
      <c r="T683" s="114"/>
      <c r="U683" s="114"/>
      <c r="V683" s="114"/>
      <c r="W683" s="114"/>
      <c r="X683" s="114"/>
      <c r="Y683" s="114"/>
      <c r="Z683" s="107"/>
      <c r="AA683" s="107"/>
      <c r="AB683" s="107"/>
      <c r="AC683" s="107"/>
      <c r="AD683" s="107"/>
      <c r="AE683" s="107"/>
      <c r="AF683" s="107"/>
      <c r="AG683" s="107" t="s">
        <v>296</v>
      </c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</row>
    <row r="684" spans="1:60" outlineLevel="3">
      <c r="A684" s="110"/>
      <c r="B684" s="111"/>
      <c r="C684" s="200" t="s">
        <v>550</v>
      </c>
      <c r="D684" s="201"/>
      <c r="E684" s="201"/>
      <c r="F684" s="201"/>
      <c r="G684" s="201"/>
      <c r="H684" s="114"/>
      <c r="I684" s="114"/>
      <c r="J684" s="114"/>
      <c r="K684" s="114"/>
      <c r="L684" s="114"/>
      <c r="M684" s="114"/>
      <c r="N684" s="113"/>
      <c r="O684" s="113"/>
      <c r="P684" s="113"/>
      <c r="Q684" s="113"/>
      <c r="R684" s="114"/>
      <c r="S684" s="114"/>
      <c r="T684" s="114"/>
      <c r="U684" s="114"/>
      <c r="V684" s="114"/>
      <c r="W684" s="114"/>
      <c r="X684" s="114"/>
      <c r="Y684" s="114"/>
      <c r="Z684" s="107"/>
      <c r="AA684" s="107"/>
      <c r="AB684" s="107"/>
      <c r="AC684" s="107"/>
      <c r="AD684" s="107"/>
      <c r="AE684" s="107"/>
      <c r="AF684" s="107"/>
      <c r="AG684" s="107" t="s">
        <v>296</v>
      </c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</row>
    <row r="685" spans="1:60" outlineLevel="1">
      <c r="A685" s="123">
        <v>228</v>
      </c>
      <c r="B685" s="124" t="s">
        <v>551</v>
      </c>
      <c r="C685" s="139" t="s">
        <v>552</v>
      </c>
      <c r="D685" s="125" t="s">
        <v>330</v>
      </c>
      <c r="E685" s="126">
        <v>1263</v>
      </c>
      <c r="F685" s="127"/>
      <c r="G685" s="128">
        <f>ROUND(E685*F685,2)</f>
        <v>0</v>
      </c>
      <c r="H685" s="127"/>
      <c r="I685" s="128">
        <f>ROUND(E685*H685,2)</f>
        <v>0</v>
      </c>
      <c r="J685" s="127"/>
      <c r="K685" s="128">
        <f>ROUND(E685*J685,2)</f>
        <v>0</v>
      </c>
      <c r="L685" s="128">
        <v>21</v>
      </c>
      <c r="M685" s="128">
        <f>G685*(1+L685/100)</f>
        <v>0</v>
      </c>
      <c r="N685" s="126">
        <v>3.8000000000000002E-4</v>
      </c>
      <c r="O685" s="126">
        <f>ROUND(E685*N685,2)</f>
        <v>0.48</v>
      </c>
      <c r="P685" s="126">
        <v>0</v>
      </c>
      <c r="Q685" s="126">
        <f>ROUND(E685*P685,2)</f>
        <v>0</v>
      </c>
      <c r="R685" s="128" t="s">
        <v>350</v>
      </c>
      <c r="S685" s="128" t="s">
        <v>310</v>
      </c>
      <c r="T685" s="129" t="s">
        <v>331</v>
      </c>
      <c r="U685" s="114">
        <v>0.18</v>
      </c>
      <c r="V685" s="114">
        <f>ROUND(E685*U685,2)</f>
        <v>227.34</v>
      </c>
      <c r="W685" s="114"/>
      <c r="X685" s="114" t="s">
        <v>332</v>
      </c>
      <c r="Y685" s="114" t="s">
        <v>293</v>
      </c>
      <c r="Z685" s="107"/>
      <c r="AA685" s="107"/>
      <c r="AB685" s="107"/>
      <c r="AC685" s="107"/>
      <c r="AD685" s="107"/>
      <c r="AE685" s="107"/>
      <c r="AF685" s="107"/>
      <c r="AG685" s="107" t="s">
        <v>333</v>
      </c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</row>
    <row r="686" spans="1:60" outlineLevel="2">
      <c r="A686" s="110"/>
      <c r="B686" s="111"/>
      <c r="C686" s="198" t="s">
        <v>553</v>
      </c>
      <c r="D686" s="199"/>
      <c r="E686" s="199"/>
      <c r="F686" s="199"/>
      <c r="G686" s="199"/>
      <c r="H686" s="114"/>
      <c r="I686" s="114"/>
      <c r="J686" s="114"/>
      <c r="K686" s="114"/>
      <c r="L686" s="114"/>
      <c r="M686" s="114"/>
      <c r="N686" s="113"/>
      <c r="O686" s="113"/>
      <c r="P686" s="113"/>
      <c r="Q686" s="113"/>
      <c r="R686" s="114"/>
      <c r="S686" s="114"/>
      <c r="T686" s="114"/>
      <c r="U686" s="114"/>
      <c r="V686" s="114"/>
      <c r="W686" s="114"/>
      <c r="X686" s="114"/>
      <c r="Y686" s="114"/>
      <c r="Z686" s="107"/>
      <c r="AA686" s="107"/>
      <c r="AB686" s="107"/>
      <c r="AC686" s="107"/>
      <c r="AD686" s="107"/>
      <c r="AE686" s="107"/>
      <c r="AF686" s="107"/>
      <c r="AG686" s="107" t="s">
        <v>296</v>
      </c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</row>
    <row r="687" spans="1:60" outlineLevel="2">
      <c r="A687" s="110"/>
      <c r="B687" s="111"/>
      <c r="C687" s="146" t="s">
        <v>570</v>
      </c>
      <c r="D687" s="143"/>
      <c r="E687" s="144">
        <v>187</v>
      </c>
      <c r="F687" s="114"/>
      <c r="G687" s="114"/>
      <c r="H687" s="114"/>
      <c r="I687" s="114"/>
      <c r="J687" s="114"/>
      <c r="K687" s="114"/>
      <c r="L687" s="114"/>
      <c r="M687" s="114"/>
      <c r="N687" s="113"/>
      <c r="O687" s="113"/>
      <c r="P687" s="113"/>
      <c r="Q687" s="113"/>
      <c r="R687" s="114"/>
      <c r="S687" s="114"/>
      <c r="T687" s="114"/>
      <c r="U687" s="114"/>
      <c r="V687" s="114"/>
      <c r="W687" s="114"/>
      <c r="X687" s="114"/>
      <c r="Y687" s="114"/>
      <c r="Z687" s="107"/>
      <c r="AA687" s="107"/>
      <c r="AB687" s="107"/>
      <c r="AC687" s="107"/>
      <c r="AD687" s="107"/>
      <c r="AE687" s="107"/>
      <c r="AF687" s="107"/>
      <c r="AG687" s="107" t="s">
        <v>341</v>
      </c>
      <c r="AH687" s="107">
        <v>5</v>
      </c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</row>
    <row r="688" spans="1:60" outlineLevel="3">
      <c r="A688" s="110"/>
      <c r="B688" s="111"/>
      <c r="C688" s="146" t="s">
        <v>572</v>
      </c>
      <c r="D688" s="143"/>
      <c r="E688" s="144">
        <v>149</v>
      </c>
      <c r="F688" s="114"/>
      <c r="G688" s="114"/>
      <c r="H688" s="114"/>
      <c r="I688" s="114"/>
      <c r="J688" s="114"/>
      <c r="K688" s="114"/>
      <c r="L688" s="114"/>
      <c r="M688" s="114"/>
      <c r="N688" s="113"/>
      <c r="O688" s="113"/>
      <c r="P688" s="113"/>
      <c r="Q688" s="113"/>
      <c r="R688" s="114"/>
      <c r="S688" s="114"/>
      <c r="T688" s="114"/>
      <c r="U688" s="114"/>
      <c r="V688" s="114"/>
      <c r="W688" s="114"/>
      <c r="X688" s="114"/>
      <c r="Y688" s="114"/>
      <c r="Z688" s="107"/>
      <c r="AA688" s="107"/>
      <c r="AB688" s="107"/>
      <c r="AC688" s="107"/>
      <c r="AD688" s="107"/>
      <c r="AE688" s="107"/>
      <c r="AF688" s="107"/>
      <c r="AG688" s="107" t="s">
        <v>341</v>
      </c>
      <c r="AH688" s="107">
        <v>5</v>
      </c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</row>
    <row r="689" spans="1:60" outlineLevel="3">
      <c r="A689" s="110"/>
      <c r="B689" s="111"/>
      <c r="C689" s="146" t="s">
        <v>574</v>
      </c>
      <c r="D689" s="143"/>
      <c r="E689" s="144">
        <v>110</v>
      </c>
      <c r="F689" s="114"/>
      <c r="G689" s="114"/>
      <c r="H689" s="114"/>
      <c r="I689" s="114"/>
      <c r="J689" s="114"/>
      <c r="K689" s="114"/>
      <c r="L689" s="114"/>
      <c r="M689" s="114"/>
      <c r="N689" s="113"/>
      <c r="O689" s="113"/>
      <c r="P689" s="113"/>
      <c r="Q689" s="113"/>
      <c r="R689" s="114"/>
      <c r="S689" s="114"/>
      <c r="T689" s="114"/>
      <c r="U689" s="114"/>
      <c r="V689" s="114"/>
      <c r="W689" s="114"/>
      <c r="X689" s="114"/>
      <c r="Y689" s="114"/>
      <c r="Z689" s="107"/>
      <c r="AA689" s="107"/>
      <c r="AB689" s="107"/>
      <c r="AC689" s="107"/>
      <c r="AD689" s="107"/>
      <c r="AE689" s="107"/>
      <c r="AF689" s="107"/>
      <c r="AG689" s="107" t="s">
        <v>341</v>
      </c>
      <c r="AH689" s="107">
        <v>5</v>
      </c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</row>
    <row r="690" spans="1:60" outlineLevel="3">
      <c r="A690" s="110"/>
      <c r="B690" s="111"/>
      <c r="C690" s="146" t="s">
        <v>576</v>
      </c>
      <c r="D690" s="143"/>
      <c r="E690" s="144">
        <v>64</v>
      </c>
      <c r="F690" s="114"/>
      <c r="G690" s="114"/>
      <c r="H690" s="114"/>
      <c r="I690" s="114"/>
      <c r="J690" s="114"/>
      <c r="K690" s="114"/>
      <c r="L690" s="114"/>
      <c r="M690" s="114"/>
      <c r="N690" s="113"/>
      <c r="O690" s="113"/>
      <c r="P690" s="113"/>
      <c r="Q690" s="113"/>
      <c r="R690" s="114"/>
      <c r="S690" s="114"/>
      <c r="T690" s="114"/>
      <c r="U690" s="114"/>
      <c r="V690" s="114"/>
      <c r="W690" s="114"/>
      <c r="X690" s="114"/>
      <c r="Y690" s="114"/>
      <c r="Z690" s="107"/>
      <c r="AA690" s="107"/>
      <c r="AB690" s="107"/>
      <c r="AC690" s="107"/>
      <c r="AD690" s="107"/>
      <c r="AE690" s="107"/>
      <c r="AF690" s="107"/>
      <c r="AG690" s="107" t="s">
        <v>341</v>
      </c>
      <c r="AH690" s="107">
        <v>5</v>
      </c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</row>
    <row r="691" spans="1:60" outlineLevel="3">
      <c r="A691" s="110"/>
      <c r="B691" s="111"/>
      <c r="C691" s="146" t="s">
        <v>578</v>
      </c>
      <c r="D691" s="143"/>
      <c r="E691" s="144">
        <v>15</v>
      </c>
      <c r="F691" s="114"/>
      <c r="G691" s="114"/>
      <c r="H691" s="114"/>
      <c r="I691" s="114"/>
      <c r="J691" s="114"/>
      <c r="K691" s="114"/>
      <c r="L691" s="114"/>
      <c r="M691" s="114"/>
      <c r="N691" s="113"/>
      <c r="O691" s="113"/>
      <c r="P691" s="113"/>
      <c r="Q691" s="113"/>
      <c r="R691" s="114"/>
      <c r="S691" s="114"/>
      <c r="T691" s="114"/>
      <c r="U691" s="114"/>
      <c r="V691" s="114"/>
      <c r="W691" s="114"/>
      <c r="X691" s="114"/>
      <c r="Y691" s="114"/>
      <c r="Z691" s="107"/>
      <c r="AA691" s="107"/>
      <c r="AB691" s="107"/>
      <c r="AC691" s="107"/>
      <c r="AD691" s="107"/>
      <c r="AE691" s="107"/>
      <c r="AF691" s="107"/>
      <c r="AG691" s="107" t="s">
        <v>341</v>
      </c>
      <c r="AH691" s="107">
        <v>5</v>
      </c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</row>
    <row r="692" spans="1:60" outlineLevel="3">
      <c r="A692" s="110"/>
      <c r="B692" s="111"/>
      <c r="C692" s="146" t="s">
        <v>571</v>
      </c>
      <c r="D692" s="143"/>
      <c r="E692" s="144">
        <v>69</v>
      </c>
      <c r="F692" s="114"/>
      <c r="G692" s="114"/>
      <c r="H692" s="114"/>
      <c r="I692" s="114"/>
      <c r="J692" s="114"/>
      <c r="K692" s="114"/>
      <c r="L692" s="114"/>
      <c r="M692" s="114"/>
      <c r="N692" s="113"/>
      <c r="O692" s="113"/>
      <c r="P692" s="113"/>
      <c r="Q692" s="113"/>
      <c r="R692" s="114"/>
      <c r="S692" s="114"/>
      <c r="T692" s="114"/>
      <c r="U692" s="114"/>
      <c r="V692" s="114"/>
      <c r="W692" s="114"/>
      <c r="X692" s="114"/>
      <c r="Y692" s="114"/>
      <c r="Z692" s="107"/>
      <c r="AA692" s="107"/>
      <c r="AB692" s="107"/>
      <c r="AC692" s="107"/>
      <c r="AD692" s="107"/>
      <c r="AE692" s="107"/>
      <c r="AF692" s="107"/>
      <c r="AG692" s="107" t="s">
        <v>341</v>
      </c>
      <c r="AH692" s="107">
        <v>5</v>
      </c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</row>
    <row r="693" spans="1:60" outlineLevel="3">
      <c r="A693" s="110"/>
      <c r="B693" s="111"/>
      <c r="C693" s="146" t="s">
        <v>573</v>
      </c>
      <c r="D693" s="143"/>
      <c r="E693" s="144">
        <v>97</v>
      </c>
      <c r="F693" s="114"/>
      <c r="G693" s="114"/>
      <c r="H693" s="114"/>
      <c r="I693" s="114"/>
      <c r="J693" s="114"/>
      <c r="K693" s="114"/>
      <c r="L693" s="114"/>
      <c r="M693" s="114"/>
      <c r="N693" s="113"/>
      <c r="O693" s="113"/>
      <c r="P693" s="113"/>
      <c r="Q693" s="113"/>
      <c r="R693" s="114"/>
      <c r="S693" s="114"/>
      <c r="T693" s="114"/>
      <c r="U693" s="114"/>
      <c r="V693" s="114"/>
      <c r="W693" s="114"/>
      <c r="X693" s="114"/>
      <c r="Y693" s="114"/>
      <c r="Z693" s="107"/>
      <c r="AA693" s="107"/>
      <c r="AB693" s="107"/>
      <c r="AC693" s="107"/>
      <c r="AD693" s="107"/>
      <c r="AE693" s="107"/>
      <c r="AF693" s="107"/>
      <c r="AG693" s="107" t="s">
        <v>341</v>
      </c>
      <c r="AH693" s="107">
        <v>5</v>
      </c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</row>
    <row r="694" spans="1:60" outlineLevel="3">
      <c r="A694" s="110"/>
      <c r="B694" s="111"/>
      <c r="C694" s="146" t="s">
        <v>575</v>
      </c>
      <c r="D694" s="143"/>
      <c r="E694" s="144">
        <v>180</v>
      </c>
      <c r="F694" s="114"/>
      <c r="G694" s="114"/>
      <c r="H694" s="114"/>
      <c r="I694" s="114"/>
      <c r="J694" s="114"/>
      <c r="K694" s="114"/>
      <c r="L694" s="114"/>
      <c r="M694" s="114"/>
      <c r="N694" s="113"/>
      <c r="O694" s="113"/>
      <c r="P694" s="113"/>
      <c r="Q694" s="113"/>
      <c r="R694" s="114"/>
      <c r="S694" s="114"/>
      <c r="T694" s="114"/>
      <c r="U694" s="114"/>
      <c r="V694" s="114"/>
      <c r="W694" s="114"/>
      <c r="X694" s="114"/>
      <c r="Y694" s="114"/>
      <c r="Z694" s="107"/>
      <c r="AA694" s="107"/>
      <c r="AB694" s="107"/>
      <c r="AC694" s="107"/>
      <c r="AD694" s="107"/>
      <c r="AE694" s="107"/>
      <c r="AF694" s="107"/>
      <c r="AG694" s="107" t="s">
        <v>341</v>
      </c>
      <c r="AH694" s="107">
        <v>5</v>
      </c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</row>
    <row r="695" spans="1:60" outlineLevel="3">
      <c r="A695" s="110"/>
      <c r="B695" s="111"/>
      <c r="C695" s="146" t="s">
        <v>577</v>
      </c>
      <c r="D695" s="143"/>
      <c r="E695" s="144">
        <v>142</v>
      </c>
      <c r="F695" s="114"/>
      <c r="G695" s="114"/>
      <c r="H695" s="114"/>
      <c r="I695" s="114"/>
      <c r="J695" s="114"/>
      <c r="K695" s="114"/>
      <c r="L695" s="114"/>
      <c r="M695" s="114"/>
      <c r="N695" s="113"/>
      <c r="O695" s="113"/>
      <c r="P695" s="113"/>
      <c r="Q695" s="113"/>
      <c r="R695" s="114"/>
      <c r="S695" s="114"/>
      <c r="T695" s="114"/>
      <c r="U695" s="114"/>
      <c r="V695" s="114"/>
      <c r="W695" s="114"/>
      <c r="X695" s="114"/>
      <c r="Y695" s="114"/>
      <c r="Z695" s="107"/>
      <c r="AA695" s="107"/>
      <c r="AB695" s="107"/>
      <c r="AC695" s="107"/>
      <c r="AD695" s="107"/>
      <c r="AE695" s="107"/>
      <c r="AF695" s="107"/>
      <c r="AG695" s="107" t="s">
        <v>341</v>
      </c>
      <c r="AH695" s="107">
        <v>5</v>
      </c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</row>
    <row r="696" spans="1:60" outlineLevel="3">
      <c r="A696" s="110"/>
      <c r="B696" s="111"/>
      <c r="C696" s="146" t="s">
        <v>579</v>
      </c>
      <c r="D696" s="143"/>
      <c r="E696" s="144">
        <v>63</v>
      </c>
      <c r="F696" s="114"/>
      <c r="G696" s="114"/>
      <c r="H696" s="114"/>
      <c r="I696" s="114"/>
      <c r="J696" s="114"/>
      <c r="K696" s="114"/>
      <c r="L696" s="114"/>
      <c r="M696" s="114"/>
      <c r="N696" s="113"/>
      <c r="O696" s="113"/>
      <c r="P696" s="113"/>
      <c r="Q696" s="113"/>
      <c r="R696" s="114"/>
      <c r="S696" s="114"/>
      <c r="T696" s="114"/>
      <c r="U696" s="114"/>
      <c r="V696" s="114"/>
      <c r="W696" s="114"/>
      <c r="X696" s="114"/>
      <c r="Y696" s="114"/>
      <c r="Z696" s="107"/>
      <c r="AA696" s="107"/>
      <c r="AB696" s="107"/>
      <c r="AC696" s="107"/>
      <c r="AD696" s="107"/>
      <c r="AE696" s="107"/>
      <c r="AF696" s="107"/>
      <c r="AG696" s="107" t="s">
        <v>341</v>
      </c>
      <c r="AH696" s="107">
        <v>5</v>
      </c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</row>
    <row r="697" spans="1:60" outlineLevel="3">
      <c r="A697" s="110"/>
      <c r="B697" s="111"/>
      <c r="C697" s="146" t="s">
        <v>580</v>
      </c>
      <c r="D697" s="143"/>
      <c r="E697" s="144">
        <v>55</v>
      </c>
      <c r="F697" s="114"/>
      <c r="G697" s="114"/>
      <c r="H697" s="114"/>
      <c r="I697" s="114"/>
      <c r="J697" s="114"/>
      <c r="K697" s="114"/>
      <c r="L697" s="114"/>
      <c r="M697" s="114"/>
      <c r="N697" s="113"/>
      <c r="O697" s="113"/>
      <c r="P697" s="113"/>
      <c r="Q697" s="113"/>
      <c r="R697" s="114"/>
      <c r="S697" s="114"/>
      <c r="T697" s="114"/>
      <c r="U697" s="114"/>
      <c r="V697" s="114"/>
      <c r="W697" s="114"/>
      <c r="X697" s="114"/>
      <c r="Y697" s="114"/>
      <c r="Z697" s="107"/>
      <c r="AA697" s="107"/>
      <c r="AB697" s="107"/>
      <c r="AC697" s="107"/>
      <c r="AD697" s="107"/>
      <c r="AE697" s="107"/>
      <c r="AF697" s="107"/>
      <c r="AG697" s="107" t="s">
        <v>341</v>
      </c>
      <c r="AH697" s="107">
        <v>5</v>
      </c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</row>
    <row r="698" spans="1:60" outlineLevel="3">
      <c r="A698" s="110"/>
      <c r="B698" s="111"/>
      <c r="C698" s="146" t="s">
        <v>581</v>
      </c>
      <c r="D698" s="143"/>
      <c r="E698" s="144">
        <v>109</v>
      </c>
      <c r="F698" s="114"/>
      <c r="G698" s="114"/>
      <c r="H698" s="114"/>
      <c r="I698" s="114"/>
      <c r="J698" s="114"/>
      <c r="K698" s="114"/>
      <c r="L698" s="114"/>
      <c r="M698" s="114"/>
      <c r="N698" s="113"/>
      <c r="O698" s="113"/>
      <c r="P698" s="113"/>
      <c r="Q698" s="113"/>
      <c r="R698" s="114"/>
      <c r="S698" s="114"/>
      <c r="T698" s="114"/>
      <c r="U698" s="114"/>
      <c r="V698" s="114"/>
      <c r="W698" s="114"/>
      <c r="X698" s="114"/>
      <c r="Y698" s="114"/>
      <c r="Z698" s="107"/>
      <c r="AA698" s="107"/>
      <c r="AB698" s="107"/>
      <c r="AC698" s="107"/>
      <c r="AD698" s="107"/>
      <c r="AE698" s="107"/>
      <c r="AF698" s="107"/>
      <c r="AG698" s="107" t="s">
        <v>341</v>
      </c>
      <c r="AH698" s="107">
        <v>5</v>
      </c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</row>
    <row r="699" spans="1:60" outlineLevel="3">
      <c r="A699" s="110"/>
      <c r="B699" s="111"/>
      <c r="C699" s="146" t="s">
        <v>584</v>
      </c>
      <c r="D699" s="143"/>
      <c r="E699" s="144">
        <v>11</v>
      </c>
      <c r="F699" s="114"/>
      <c r="G699" s="114"/>
      <c r="H699" s="114"/>
      <c r="I699" s="114"/>
      <c r="J699" s="114"/>
      <c r="K699" s="114"/>
      <c r="L699" s="114"/>
      <c r="M699" s="114"/>
      <c r="N699" s="113"/>
      <c r="O699" s="113"/>
      <c r="P699" s="113"/>
      <c r="Q699" s="113"/>
      <c r="R699" s="114"/>
      <c r="S699" s="114"/>
      <c r="T699" s="114"/>
      <c r="U699" s="114"/>
      <c r="V699" s="114"/>
      <c r="W699" s="114"/>
      <c r="X699" s="114"/>
      <c r="Y699" s="114"/>
      <c r="Z699" s="107"/>
      <c r="AA699" s="107"/>
      <c r="AB699" s="107"/>
      <c r="AC699" s="107"/>
      <c r="AD699" s="107"/>
      <c r="AE699" s="107"/>
      <c r="AF699" s="107"/>
      <c r="AG699" s="107" t="s">
        <v>341</v>
      </c>
      <c r="AH699" s="107">
        <v>5</v>
      </c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</row>
    <row r="700" spans="1:60" outlineLevel="3">
      <c r="A700" s="110"/>
      <c r="B700" s="111"/>
      <c r="C700" s="146" t="s">
        <v>585</v>
      </c>
      <c r="D700" s="143"/>
      <c r="E700" s="144">
        <v>12</v>
      </c>
      <c r="F700" s="114"/>
      <c r="G700" s="114"/>
      <c r="H700" s="114"/>
      <c r="I700" s="114"/>
      <c r="J700" s="114"/>
      <c r="K700" s="114"/>
      <c r="L700" s="114"/>
      <c r="M700" s="114"/>
      <c r="N700" s="113"/>
      <c r="O700" s="113"/>
      <c r="P700" s="113"/>
      <c r="Q700" s="113"/>
      <c r="R700" s="114"/>
      <c r="S700" s="114"/>
      <c r="T700" s="114"/>
      <c r="U700" s="114"/>
      <c r="V700" s="114"/>
      <c r="W700" s="114"/>
      <c r="X700" s="114"/>
      <c r="Y700" s="114"/>
      <c r="Z700" s="107"/>
      <c r="AA700" s="107"/>
      <c r="AB700" s="107"/>
      <c r="AC700" s="107"/>
      <c r="AD700" s="107"/>
      <c r="AE700" s="107"/>
      <c r="AF700" s="107"/>
      <c r="AG700" s="107" t="s">
        <v>341</v>
      </c>
      <c r="AH700" s="107">
        <v>5</v>
      </c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</row>
    <row r="701" spans="1:60" outlineLevel="1">
      <c r="A701" s="123">
        <v>229</v>
      </c>
      <c r="B701" s="124" t="s">
        <v>555</v>
      </c>
      <c r="C701" s="139" t="s">
        <v>556</v>
      </c>
      <c r="D701" s="125" t="s">
        <v>330</v>
      </c>
      <c r="E701" s="126">
        <v>1263</v>
      </c>
      <c r="F701" s="127"/>
      <c r="G701" s="128">
        <f>ROUND(E701*F701,2)</f>
        <v>0</v>
      </c>
      <c r="H701" s="127"/>
      <c r="I701" s="128">
        <f>ROUND(E701*H701,2)</f>
        <v>0</v>
      </c>
      <c r="J701" s="127"/>
      <c r="K701" s="128">
        <f>ROUND(E701*J701,2)</f>
        <v>0</v>
      </c>
      <c r="L701" s="128">
        <v>21</v>
      </c>
      <c r="M701" s="128">
        <f>G701*(1+L701/100)</f>
        <v>0</v>
      </c>
      <c r="N701" s="126">
        <v>1.0000000000000001E-5</v>
      </c>
      <c r="O701" s="126">
        <f>ROUND(E701*N701,2)</f>
        <v>0.01</v>
      </c>
      <c r="P701" s="126">
        <v>0</v>
      </c>
      <c r="Q701" s="126">
        <f>ROUND(E701*P701,2)</f>
        <v>0</v>
      </c>
      <c r="R701" s="128" t="s">
        <v>350</v>
      </c>
      <c r="S701" s="128" t="s">
        <v>310</v>
      </c>
      <c r="T701" s="129" t="s">
        <v>331</v>
      </c>
      <c r="U701" s="114">
        <v>0.06</v>
      </c>
      <c r="V701" s="114">
        <f>ROUND(E701*U701,2)</f>
        <v>75.78</v>
      </c>
      <c r="W701" s="114"/>
      <c r="X701" s="114" t="s">
        <v>332</v>
      </c>
      <c r="Y701" s="114" t="s">
        <v>293</v>
      </c>
      <c r="Z701" s="107"/>
      <c r="AA701" s="107"/>
      <c r="AB701" s="107"/>
      <c r="AC701" s="107"/>
      <c r="AD701" s="107"/>
      <c r="AE701" s="107"/>
      <c r="AF701" s="107"/>
      <c r="AG701" s="107" t="s">
        <v>333</v>
      </c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</row>
    <row r="702" spans="1:60" outlineLevel="2">
      <c r="A702" s="110"/>
      <c r="B702" s="111"/>
      <c r="C702" s="198" t="s">
        <v>557</v>
      </c>
      <c r="D702" s="199"/>
      <c r="E702" s="199"/>
      <c r="F702" s="199"/>
      <c r="G702" s="199"/>
      <c r="H702" s="114"/>
      <c r="I702" s="114"/>
      <c r="J702" s="114"/>
      <c r="K702" s="114"/>
      <c r="L702" s="114"/>
      <c r="M702" s="114"/>
      <c r="N702" s="113"/>
      <c r="O702" s="113"/>
      <c r="P702" s="113"/>
      <c r="Q702" s="113"/>
      <c r="R702" s="114"/>
      <c r="S702" s="114"/>
      <c r="T702" s="114"/>
      <c r="U702" s="114"/>
      <c r="V702" s="114"/>
      <c r="W702" s="114"/>
      <c r="X702" s="114"/>
      <c r="Y702" s="114"/>
      <c r="Z702" s="107"/>
      <c r="AA702" s="107"/>
      <c r="AB702" s="107"/>
      <c r="AC702" s="107"/>
      <c r="AD702" s="107"/>
      <c r="AE702" s="107"/>
      <c r="AF702" s="107"/>
      <c r="AG702" s="107" t="s">
        <v>296</v>
      </c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</row>
    <row r="703" spans="1:60" outlineLevel="2">
      <c r="A703" s="110"/>
      <c r="B703" s="111"/>
      <c r="C703" s="146" t="s">
        <v>570</v>
      </c>
      <c r="D703" s="143"/>
      <c r="E703" s="144">
        <v>187</v>
      </c>
      <c r="F703" s="114"/>
      <c r="G703" s="114"/>
      <c r="H703" s="114"/>
      <c r="I703" s="114"/>
      <c r="J703" s="114"/>
      <c r="K703" s="114"/>
      <c r="L703" s="114"/>
      <c r="M703" s="114"/>
      <c r="N703" s="113"/>
      <c r="O703" s="113"/>
      <c r="P703" s="113"/>
      <c r="Q703" s="113"/>
      <c r="R703" s="114"/>
      <c r="S703" s="114"/>
      <c r="T703" s="114"/>
      <c r="U703" s="114"/>
      <c r="V703" s="114"/>
      <c r="W703" s="114"/>
      <c r="X703" s="114"/>
      <c r="Y703" s="114"/>
      <c r="Z703" s="107"/>
      <c r="AA703" s="107"/>
      <c r="AB703" s="107"/>
      <c r="AC703" s="107"/>
      <c r="AD703" s="107"/>
      <c r="AE703" s="107"/>
      <c r="AF703" s="107"/>
      <c r="AG703" s="107" t="s">
        <v>341</v>
      </c>
      <c r="AH703" s="107">
        <v>5</v>
      </c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</row>
    <row r="704" spans="1:60" outlineLevel="3">
      <c r="A704" s="110"/>
      <c r="B704" s="111"/>
      <c r="C704" s="146" t="s">
        <v>572</v>
      </c>
      <c r="D704" s="143"/>
      <c r="E704" s="144">
        <v>149</v>
      </c>
      <c r="F704" s="114"/>
      <c r="G704" s="114"/>
      <c r="H704" s="114"/>
      <c r="I704" s="114"/>
      <c r="J704" s="114"/>
      <c r="K704" s="114"/>
      <c r="L704" s="114"/>
      <c r="M704" s="114"/>
      <c r="N704" s="113"/>
      <c r="O704" s="113"/>
      <c r="P704" s="113"/>
      <c r="Q704" s="113"/>
      <c r="R704" s="114"/>
      <c r="S704" s="114"/>
      <c r="T704" s="114"/>
      <c r="U704" s="114"/>
      <c r="V704" s="114"/>
      <c r="W704" s="114"/>
      <c r="X704" s="114"/>
      <c r="Y704" s="114"/>
      <c r="Z704" s="107"/>
      <c r="AA704" s="107"/>
      <c r="AB704" s="107"/>
      <c r="AC704" s="107"/>
      <c r="AD704" s="107"/>
      <c r="AE704" s="107"/>
      <c r="AF704" s="107"/>
      <c r="AG704" s="107" t="s">
        <v>341</v>
      </c>
      <c r="AH704" s="107">
        <v>5</v>
      </c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</row>
    <row r="705" spans="1:60" outlineLevel="3">
      <c r="A705" s="110"/>
      <c r="B705" s="111"/>
      <c r="C705" s="146" t="s">
        <v>574</v>
      </c>
      <c r="D705" s="143"/>
      <c r="E705" s="144">
        <v>110</v>
      </c>
      <c r="F705" s="114"/>
      <c r="G705" s="114"/>
      <c r="H705" s="114"/>
      <c r="I705" s="114"/>
      <c r="J705" s="114"/>
      <c r="K705" s="114"/>
      <c r="L705" s="114"/>
      <c r="M705" s="114"/>
      <c r="N705" s="113"/>
      <c r="O705" s="113"/>
      <c r="P705" s="113"/>
      <c r="Q705" s="113"/>
      <c r="R705" s="114"/>
      <c r="S705" s="114"/>
      <c r="T705" s="114"/>
      <c r="U705" s="114"/>
      <c r="V705" s="114"/>
      <c r="W705" s="114"/>
      <c r="X705" s="114"/>
      <c r="Y705" s="114"/>
      <c r="Z705" s="107"/>
      <c r="AA705" s="107"/>
      <c r="AB705" s="107"/>
      <c r="AC705" s="107"/>
      <c r="AD705" s="107"/>
      <c r="AE705" s="107"/>
      <c r="AF705" s="107"/>
      <c r="AG705" s="107" t="s">
        <v>341</v>
      </c>
      <c r="AH705" s="107">
        <v>5</v>
      </c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</row>
    <row r="706" spans="1:60" outlineLevel="3">
      <c r="A706" s="110"/>
      <c r="B706" s="111"/>
      <c r="C706" s="146" t="s">
        <v>576</v>
      </c>
      <c r="D706" s="143"/>
      <c r="E706" s="144">
        <v>64</v>
      </c>
      <c r="F706" s="114"/>
      <c r="G706" s="114"/>
      <c r="H706" s="114"/>
      <c r="I706" s="114"/>
      <c r="J706" s="114"/>
      <c r="K706" s="114"/>
      <c r="L706" s="114"/>
      <c r="M706" s="114"/>
      <c r="N706" s="113"/>
      <c r="O706" s="113"/>
      <c r="P706" s="113"/>
      <c r="Q706" s="113"/>
      <c r="R706" s="114"/>
      <c r="S706" s="114"/>
      <c r="T706" s="114"/>
      <c r="U706" s="114"/>
      <c r="V706" s="114"/>
      <c r="W706" s="114"/>
      <c r="X706" s="114"/>
      <c r="Y706" s="114"/>
      <c r="Z706" s="107"/>
      <c r="AA706" s="107"/>
      <c r="AB706" s="107"/>
      <c r="AC706" s="107"/>
      <c r="AD706" s="107"/>
      <c r="AE706" s="107"/>
      <c r="AF706" s="107"/>
      <c r="AG706" s="107" t="s">
        <v>341</v>
      </c>
      <c r="AH706" s="107">
        <v>5</v>
      </c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</row>
    <row r="707" spans="1:60" outlineLevel="3">
      <c r="A707" s="110"/>
      <c r="B707" s="111"/>
      <c r="C707" s="146" t="s">
        <v>578</v>
      </c>
      <c r="D707" s="143"/>
      <c r="E707" s="144">
        <v>15</v>
      </c>
      <c r="F707" s="114"/>
      <c r="G707" s="114"/>
      <c r="H707" s="114"/>
      <c r="I707" s="114"/>
      <c r="J707" s="114"/>
      <c r="K707" s="114"/>
      <c r="L707" s="114"/>
      <c r="M707" s="114"/>
      <c r="N707" s="113"/>
      <c r="O707" s="113"/>
      <c r="P707" s="113"/>
      <c r="Q707" s="113"/>
      <c r="R707" s="114"/>
      <c r="S707" s="114"/>
      <c r="T707" s="114"/>
      <c r="U707" s="114"/>
      <c r="V707" s="114"/>
      <c r="W707" s="114"/>
      <c r="X707" s="114"/>
      <c r="Y707" s="114"/>
      <c r="Z707" s="107"/>
      <c r="AA707" s="107"/>
      <c r="AB707" s="107"/>
      <c r="AC707" s="107"/>
      <c r="AD707" s="107"/>
      <c r="AE707" s="107"/>
      <c r="AF707" s="107"/>
      <c r="AG707" s="107" t="s">
        <v>341</v>
      </c>
      <c r="AH707" s="107">
        <v>5</v>
      </c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</row>
    <row r="708" spans="1:60" outlineLevel="3">
      <c r="A708" s="110"/>
      <c r="B708" s="111"/>
      <c r="C708" s="146" t="s">
        <v>571</v>
      </c>
      <c r="D708" s="143"/>
      <c r="E708" s="144">
        <v>69</v>
      </c>
      <c r="F708" s="114"/>
      <c r="G708" s="114"/>
      <c r="H708" s="114"/>
      <c r="I708" s="114"/>
      <c r="J708" s="114"/>
      <c r="K708" s="114"/>
      <c r="L708" s="114"/>
      <c r="M708" s="114"/>
      <c r="N708" s="113"/>
      <c r="O708" s="113"/>
      <c r="P708" s="113"/>
      <c r="Q708" s="113"/>
      <c r="R708" s="114"/>
      <c r="S708" s="114"/>
      <c r="T708" s="114"/>
      <c r="U708" s="114"/>
      <c r="V708" s="114"/>
      <c r="W708" s="114"/>
      <c r="X708" s="114"/>
      <c r="Y708" s="114"/>
      <c r="Z708" s="107"/>
      <c r="AA708" s="107"/>
      <c r="AB708" s="107"/>
      <c r="AC708" s="107"/>
      <c r="AD708" s="107"/>
      <c r="AE708" s="107"/>
      <c r="AF708" s="107"/>
      <c r="AG708" s="107" t="s">
        <v>341</v>
      </c>
      <c r="AH708" s="107">
        <v>5</v>
      </c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</row>
    <row r="709" spans="1:60" outlineLevel="3">
      <c r="A709" s="110"/>
      <c r="B709" s="111"/>
      <c r="C709" s="146" t="s">
        <v>573</v>
      </c>
      <c r="D709" s="143"/>
      <c r="E709" s="144">
        <v>97</v>
      </c>
      <c r="F709" s="114"/>
      <c r="G709" s="114"/>
      <c r="H709" s="114"/>
      <c r="I709" s="114"/>
      <c r="J709" s="114"/>
      <c r="K709" s="114"/>
      <c r="L709" s="114"/>
      <c r="M709" s="114"/>
      <c r="N709" s="113"/>
      <c r="O709" s="113"/>
      <c r="P709" s="113"/>
      <c r="Q709" s="113"/>
      <c r="R709" s="114"/>
      <c r="S709" s="114"/>
      <c r="T709" s="114"/>
      <c r="U709" s="114"/>
      <c r="V709" s="114"/>
      <c r="W709" s="114"/>
      <c r="X709" s="114"/>
      <c r="Y709" s="114"/>
      <c r="Z709" s="107"/>
      <c r="AA709" s="107"/>
      <c r="AB709" s="107"/>
      <c r="AC709" s="107"/>
      <c r="AD709" s="107"/>
      <c r="AE709" s="107"/>
      <c r="AF709" s="107"/>
      <c r="AG709" s="107" t="s">
        <v>341</v>
      </c>
      <c r="AH709" s="107">
        <v>5</v>
      </c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</row>
    <row r="710" spans="1:60" outlineLevel="3">
      <c r="A710" s="110"/>
      <c r="B710" s="111"/>
      <c r="C710" s="146" t="s">
        <v>575</v>
      </c>
      <c r="D710" s="143"/>
      <c r="E710" s="144">
        <v>180</v>
      </c>
      <c r="F710" s="114"/>
      <c r="G710" s="114"/>
      <c r="H710" s="114"/>
      <c r="I710" s="114"/>
      <c r="J710" s="114"/>
      <c r="K710" s="114"/>
      <c r="L710" s="114"/>
      <c r="M710" s="114"/>
      <c r="N710" s="113"/>
      <c r="O710" s="113"/>
      <c r="P710" s="113"/>
      <c r="Q710" s="113"/>
      <c r="R710" s="114"/>
      <c r="S710" s="114"/>
      <c r="T710" s="114"/>
      <c r="U710" s="114"/>
      <c r="V710" s="114"/>
      <c r="W710" s="114"/>
      <c r="X710" s="114"/>
      <c r="Y710" s="114"/>
      <c r="Z710" s="107"/>
      <c r="AA710" s="107"/>
      <c r="AB710" s="107"/>
      <c r="AC710" s="107"/>
      <c r="AD710" s="107"/>
      <c r="AE710" s="107"/>
      <c r="AF710" s="107"/>
      <c r="AG710" s="107" t="s">
        <v>341</v>
      </c>
      <c r="AH710" s="107">
        <v>5</v>
      </c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</row>
    <row r="711" spans="1:60" outlineLevel="3">
      <c r="A711" s="110"/>
      <c r="B711" s="111"/>
      <c r="C711" s="146" t="s">
        <v>577</v>
      </c>
      <c r="D711" s="143"/>
      <c r="E711" s="144">
        <v>142</v>
      </c>
      <c r="F711" s="114"/>
      <c r="G711" s="114"/>
      <c r="H711" s="114"/>
      <c r="I711" s="114"/>
      <c r="J711" s="114"/>
      <c r="K711" s="114"/>
      <c r="L711" s="114"/>
      <c r="M711" s="114"/>
      <c r="N711" s="113"/>
      <c r="O711" s="113"/>
      <c r="P711" s="113"/>
      <c r="Q711" s="113"/>
      <c r="R711" s="114"/>
      <c r="S711" s="114"/>
      <c r="T711" s="114"/>
      <c r="U711" s="114"/>
      <c r="V711" s="114"/>
      <c r="W711" s="114"/>
      <c r="X711" s="114"/>
      <c r="Y711" s="114"/>
      <c r="Z711" s="107"/>
      <c r="AA711" s="107"/>
      <c r="AB711" s="107"/>
      <c r="AC711" s="107"/>
      <c r="AD711" s="107"/>
      <c r="AE711" s="107"/>
      <c r="AF711" s="107"/>
      <c r="AG711" s="107" t="s">
        <v>341</v>
      </c>
      <c r="AH711" s="107">
        <v>5</v>
      </c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</row>
    <row r="712" spans="1:60" outlineLevel="3">
      <c r="A712" s="110"/>
      <c r="B712" s="111"/>
      <c r="C712" s="146" t="s">
        <v>579</v>
      </c>
      <c r="D712" s="143"/>
      <c r="E712" s="144">
        <v>63</v>
      </c>
      <c r="F712" s="114"/>
      <c r="G712" s="114"/>
      <c r="H712" s="114"/>
      <c r="I712" s="114"/>
      <c r="J712" s="114"/>
      <c r="K712" s="114"/>
      <c r="L712" s="114"/>
      <c r="M712" s="114"/>
      <c r="N712" s="113"/>
      <c r="O712" s="113"/>
      <c r="P712" s="113"/>
      <c r="Q712" s="113"/>
      <c r="R712" s="114"/>
      <c r="S712" s="114"/>
      <c r="T712" s="114"/>
      <c r="U712" s="114"/>
      <c r="V712" s="114"/>
      <c r="W712" s="114"/>
      <c r="X712" s="114"/>
      <c r="Y712" s="114"/>
      <c r="Z712" s="107"/>
      <c r="AA712" s="107"/>
      <c r="AB712" s="107"/>
      <c r="AC712" s="107"/>
      <c r="AD712" s="107"/>
      <c r="AE712" s="107"/>
      <c r="AF712" s="107"/>
      <c r="AG712" s="107" t="s">
        <v>341</v>
      </c>
      <c r="AH712" s="107">
        <v>5</v>
      </c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</row>
    <row r="713" spans="1:60" outlineLevel="3">
      <c r="A713" s="110"/>
      <c r="B713" s="111"/>
      <c r="C713" s="146" t="s">
        <v>580</v>
      </c>
      <c r="D713" s="143"/>
      <c r="E713" s="144">
        <v>55</v>
      </c>
      <c r="F713" s="114"/>
      <c r="G713" s="114"/>
      <c r="H713" s="114"/>
      <c r="I713" s="114"/>
      <c r="J713" s="114"/>
      <c r="K713" s="114"/>
      <c r="L713" s="114"/>
      <c r="M713" s="114"/>
      <c r="N713" s="113"/>
      <c r="O713" s="113"/>
      <c r="P713" s="113"/>
      <c r="Q713" s="113"/>
      <c r="R713" s="114"/>
      <c r="S713" s="114"/>
      <c r="T713" s="114"/>
      <c r="U713" s="114"/>
      <c r="V713" s="114"/>
      <c r="W713" s="114"/>
      <c r="X713" s="114"/>
      <c r="Y713" s="114"/>
      <c r="Z713" s="107"/>
      <c r="AA713" s="107"/>
      <c r="AB713" s="107"/>
      <c r="AC713" s="107"/>
      <c r="AD713" s="107"/>
      <c r="AE713" s="107"/>
      <c r="AF713" s="107"/>
      <c r="AG713" s="107" t="s">
        <v>341</v>
      </c>
      <c r="AH713" s="107">
        <v>5</v>
      </c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</row>
    <row r="714" spans="1:60" outlineLevel="3">
      <c r="A714" s="110"/>
      <c r="B714" s="111"/>
      <c r="C714" s="146" t="s">
        <v>581</v>
      </c>
      <c r="D714" s="143"/>
      <c r="E714" s="144">
        <v>109</v>
      </c>
      <c r="F714" s="114"/>
      <c r="G714" s="114"/>
      <c r="H714" s="114"/>
      <c r="I714" s="114"/>
      <c r="J714" s="114"/>
      <c r="K714" s="114"/>
      <c r="L714" s="114"/>
      <c r="M714" s="114"/>
      <c r="N714" s="113"/>
      <c r="O714" s="113"/>
      <c r="P714" s="113"/>
      <c r="Q714" s="113"/>
      <c r="R714" s="114"/>
      <c r="S714" s="114"/>
      <c r="T714" s="114"/>
      <c r="U714" s="114"/>
      <c r="V714" s="114"/>
      <c r="W714" s="114"/>
      <c r="X714" s="114"/>
      <c r="Y714" s="114"/>
      <c r="Z714" s="107"/>
      <c r="AA714" s="107"/>
      <c r="AB714" s="107"/>
      <c r="AC714" s="107"/>
      <c r="AD714" s="107"/>
      <c r="AE714" s="107"/>
      <c r="AF714" s="107"/>
      <c r="AG714" s="107" t="s">
        <v>341</v>
      </c>
      <c r="AH714" s="107">
        <v>5</v>
      </c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</row>
    <row r="715" spans="1:60" outlineLevel="3">
      <c r="A715" s="110"/>
      <c r="B715" s="111"/>
      <c r="C715" s="146" t="s">
        <v>584</v>
      </c>
      <c r="D715" s="143"/>
      <c r="E715" s="144">
        <v>11</v>
      </c>
      <c r="F715" s="114"/>
      <c r="G715" s="114"/>
      <c r="H715" s="114"/>
      <c r="I715" s="114"/>
      <c r="J715" s="114"/>
      <c r="K715" s="114"/>
      <c r="L715" s="114"/>
      <c r="M715" s="114"/>
      <c r="N715" s="113"/>
      <c r="O715" s="113"/>
      <c r="P715" s="113"/>
      <c r="Q715" s="113"/>
      <c r="R715" s="114"/>
      <c r="S715" s="114"/>
      <c r="T715" s="114"/>
      <c r="U715" s="114"/>
      <c r="V715" s="114"/>
      <c r="W715" s="114"/>
      <c r="X715" s="114"/>
      <c r="Y715" s="114"/>
      <c r="Z715" s="107"/>
      <c r="AA715" s="107"/>
      <c r="AB715" s="107"/>
      <c r="AC715" s="107"/>
      <c r="AD715" s="107"/>
      <c r="AE715" s="107"/>
      <c r="AF715" s="107"/>
      <c r="AG715" s="107" t="s">
        <v>341</v>
      </c>
      <c r="AH715" s="107">
        <v>5</v>
      </c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</row>
    <row r="716" spans="1:60" outlineLevel="3">
      <c r="A716" s="110"/>
      <c r="B716" s="111"/>
      <c r="C716" s="146" t="s">
        <v>585</v>
      </c>
      <c r="D716" s="143"/>
      <c r="E716" s="144">
        <v>12</v>
      </c>
      <c r="F716" s="114"/>
      <c r="G716" s="114"/>
      <c r="H716" s="114"/>
      <c r="I716" s="114"/>
      <c r="J716" s="114"/>
      <c r="K716" s="114"/>
      <c r="L716" s="114"/>
      <c r="M716" s="114"/>
      <c r="N716" s="113"/>
      <c r="O716" s="113"/>
      <c r="P716" s="113"/>
      <c r="Q716" s="113"/>
      <c r="R716" s="114"/>
      <c r="S716" s="114"/>
      <c r="T716" s="114"/>
      <c r="U716" s="114"/>
      <c r="V716" s="114"/>
      <c r="W716" s="114"/>
      <c r="X716" s="114"/>
      <c r="Y716" s="114"/>
      <c r="Z716" s="107"/>
      <c r="AA716" s="107"/>
      <c r="AB716" s="107"/>
      <c r="AC716" s="107"/>
      <c r="AD716" s="107"/>
      <c r="AE716" s="107"/>
      <c r="AF716" s="107"/>
      <c r="AG716" s="107" t="s">
        <v>341</v>
      </c>
      <c r="AH716" s="107">
        <v>5</v>
      </c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</row>
    <row r="717" spans="1:60" outlineLevel="1">
      <c r="A717" s="130">
        <v>230</v>
      </c>
      <c r="B717" s="131" t="s">
        <v>558</v>
      </c>
      <c r="C717" s="140" t="s">
        <v>559</v>
      </c>
      <c r="D717" s="132" t="s">
        <v>289</v>
      </c>
      <c r="E717" s="133">
        <v>5</v>
      </c>
      <c r="F717" s="134"/>
      <c r="G717" s="135">
        <f>ROUND(E717*F717,2)</f>
        <v>0</v>
      </c>
      <c r="H717" s="134"/>
      <c r="I717" s="135">
        <f>ROUND(E717*H717,2)</f>
        <v>0</v>
      </c>
      <c r="J717" s="134"/>
      <c r="K717" s="135">
        <f>ROUND(E717*J717,2)</f>
        <v>0</v>
      </c>
      <c r="L717" s="135">
        <v>21</v>
      </c>
      <c r="M717" s="135">
        <f>G717*(1+L717/100)</f>
        <v>0</v>
      </c>
      <c r="N717" s="133">
        <v>1.15E-3</v>
      </c>
      <c r="O717" s="133">
        <f>ROUND(E717*N717,2)</f>
        <v>0.01</v>
      </c>
      <c r="P717" s="133">
        <v>0</v>
      </c>
      <c r="Q717" s="133">
        <f>ROUND(E717*P717,2)</f>
        <v>0</v>
      </c>
      <c r="R717" s="135" t="s">
        <v>560</v>
      </c>
      <c r="S717" s="135" t="s">
        <v>310</v>
      </c>
      <c r="T717" s="136" t="s">
        <v>331</v>
      </c>
      <c r="U717" s="114">
        <v>0.11</v>
      </c>
      <c r="V717" s="114">
        <f>ROUND(E717*U717,2)</f>
        <v>0.55000000000000004</v>
      </c>
      <c r="W717" s="114"/>
      <c r="X717" s="114" t="s">
        <v>332</v>
      </c>
      <c r="Y717" s="114" t="s">
        <v>293</v>
      </c>
      <c r="Z717" s="107"/>
      <c r="AA717" s="107"/>
      <c r="AB717" s="107"/>
      <c r="AC717" s="107"/>
      <c r="AD717" s="107"/>
      <c r="AE717" s="107"/>
      <c r="AF717" s="107"/>
      <c r="AG717" s="107" t="s">
        <v>333</v>
      </c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</row>
    <row r="718" spans="1:60" outlineLevel="1">
      <c r="A718" s="123">
        <v>231</v>
      </c>
      <c r="B718" s="124" t="s">
        <v>561</v>
      </c>
      <c r="C718" s="139" t="s">
        <v>562</v>
      </c>
      <c r="D718" s="125" t="s">
        <v>563</v>
      </c>
      <c r="E718" s="126">
        <v>100</v>
      </c>
      <c r="F718" s="127"/>
      <c r="G718" s="128">
        <f>ROUND(E718*F718,2)</f>
        <v>0</v>
      </c>
      <c r="H718" s="127"/>
      <c r="I718" s="128">
        <f>ROUND(E718*H718,2)</f>
        <v>0</v>
      </c>
      <c r="J718" s="127"/>
      <c r="K718" s="128">
        <f>ROUND(E718*J718,2)</f>
        <v>0</v>
      </c>
      <c r="L718" s="128">
        <v>21</v>
      </c>
      <c r="M718" s="128">
        <f>G718*(1+L718/100)</f>
        <v>0</v>
      </c>
      <c r="N718" s="126">
        <v>6.0000000000000002E-5</v>
      </c>
      <c r="O718" s="126">
        <f>ROUND(E718*N718,2)</f>
        <v>0.01</v>
      </c>
      <c r="P718" s="126">
        <v>0</v>
      </c>
      <c r="Q718" s="126">
        <f>ROUND(E718*P718,2)</f>
        <v>0</v>
      </c>
      <c r="R718" s="128" t="s">
        <v>564</v>
      </c>
      <c r="S718" s="128" t="s">
        <v>310</v>
      </c>
      <c r="T718" s="129" t="s">
        <v>331</v>
      </c>
      <c r="U718" s="114">
        <v>0.43</v>
      </c>
      <c r="V718" s="114">
        <f>ROUND(E718*U718,2)</f>
        <v>43</v>
      </c>
      <c r="W718" s="114"/>
      <c r="X718" s="114" t="s">
        <v>332</v>
      </c>
      <c r="Y718" s="114" t="s">
        <v>293</v>
      </c>
      <c r="Z718" s="107"/>
      <c r="AA718" s="107"/>
      <c r="AB718" s="107"/>
      <c r="AC718" s="107"/>
      <c r="AD718" s="107"/>
      <c r="AE718" s="107"/>
      <c r="AF718" s="107"/>
      <c r="AG718" s="107" t="s">
        <v>333</v>
      </c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</row>
    <row r="719" spans="1:60" outlineLevel="1">
      <c r="A719" s="110">
        <v>232</v>
      </c>
      <c r="B719" s="111" t="s">
        <v>565</v>
      </c>
      <c r="C719" s="147" t="s">
        <v>566</v>
      </c>
      <c r="D719" s="112" t="s">
        <v>24</v>
      </c>
      <c r="E719" s="145"/>
      <c r="F719" s="115"/>
      <c r="G719" s="114">
        <f>ROUND(E719*F719,2)</f>
        <v>0</v>
      </c>
      <c r="H719" s="115"/>
      <c r="I719" s="114">
        <f>ROUND(E719*H719,2)</f>
        <v>0</v>
      </c>
      <c r="J719" s="115"/>
      <c r="K719" s="114">
        <f>ROUND(E719*J719,2)</f>
        <v>0</v>
      </c>
      <c r="L719" s="114">
        <v>21</v>
      </c>
      <c r="M719" s="114">
        <f>G719*(1+L719/100)</f>
        <v>0</v>
      </c>
      <c r="N719" s="113">
        <v>0</v>
      </c>
      <c r="O719" s="113">
        <f>ROUND(E719*N719,2)</f>
        <v>0</v>
      </c>
      <c r="P719" s="113">
        <v>0</v>
      </c>
      <c r="Q719" s="113">
        <f>ROUND(E719*P719,2)</f>
        <v>0</v>
      </c>
      <c r="R719" s="114" t="s">
        <v>350</v>
      </c>
      <c r="S719" s="114" t="s">
        <v>310</v>
      </c>
      <c r="T719" s="114" t="s">
        <v>331</v>
      </c>
      <c r="U719" s="114">
        <v>0</v>
      </c>
      <c r="V719" s="114">
        <f>ROUND(E719*U719,2)</f>
        <v>0</v>
      </c>
      <c r="W719" s="114"/>
      <c r="X719" s="114" t="s">
        <v>448</v>
      </c>
      <c r="Y719" s="114" t="s">
        <v>293</v>
      </c>
      <c r="Z719" s="107"/>
      <c r="AA719" s="107"/>
      <c r="AB719" s="107"/>
      <c r="AC719" s="107"/>
      <c r="AD719" s="107"/>
      <c r="AE719" s="107"/>
      <c r="AF719" s="107"/>
      <c r="AG719" s="107" t="s">
        <v>449</v>
      </c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</row>
    <row r="720" spans="1:60" outlineLevel="2">
      <c r="A720" s="110"/>
      <c r="B720" s="111"/>
      <c r="C720" s="205" t="s">
        <v>567</v>
      </c>
      <c r="D720" s="206"/>
      <c r="E720" s="206"/>
      <c r="F720" s="206"/>
      <c r="G720" s="206"/>
      <c r="H720" s="114"/>
      <c r="I720" s="114"/>
      <c r="J720" s="114"/>
      <c r="K720" s="114"/>
      <c r="L720" s="114"/>
      <c r="M720" s="114"/>
      <c r="N720" s="113"/>
      <c r="O720" s="113"/>
      <c r="P720" s="113"/>
      <c r="Q720" s="113"/>
      <c r="R720" s="114"/>
      <c r="S720" s="114"/>
      <c r="T720" s="114"/>
      <c r="U720" s="114"/>
      <c r="V720" s="114"/>
      <c r="W720" s="114"/>
      <c r="X720" s="114"/>
      <c r="Y720" s="114"/>
      <c r="Z720" s="107"/>
      <c r="AA720" s="107"/>
      <c r="AB720" s="107"/>
      <c r="AC720" s="107"/>
      <c r="AD720" s="107"/>
      <c r="AE720" s="107"/>
      <c r="AF720" s="107"/>
      <c r="AG720" s="107" t="s">
        <v>451</v>
      </c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</row>
    <row r="721" spans="1:60">
      <c r="A721" s="117" t="s">
        <v>285</v>
      </c>
      <c r="B721" s="118" t="s">
        <v>133</v>
      </c>
      <c r="C721" s="138" t="s">
        <v>134</v>
      </c>
      <c r="D721" s="119"/>
      <c r="E721" s="120"/>
      <c r="F721" s="121"/>
      <c r="G721" s="121">
        <f>SUMIF(AG722:AG842,"&lt;&gt;NOR",G722:G842)</f>
        <v>0</v>
      </c>
      <c r="H721" s="121"/>
      <c r="I721" s="121">
        <f>SUM(I722:I842)</f>
        <v>0</v>
      </c>
      <c r="J721" s="121"/>
      <c r="K721" s="121">
        <f>SUM(K722:K842)</f>
        <v>0</v>
      </c>
      <c r="L721" s="121"/>
      <c r="M721" s="121">
        <f>SUM(M722:M842)</f>
        <v>0</v>
      </c>
      <c r="N721" s="120"/>
      <c r="O721" s="120">
        <f>SUM(O722:O842)</f>
        <v>0.70000000000000007</v>
      </c>
      <c r="P721" s="120"/>
      <c r="Q721" s="120">
        <f>SUM(Q722:Q842)</f>
        <v>0</v>
      </c>
      <c r="R721" s="121"/>
      <c r="S721" s="121"/>
      <c r="T721" s="122"/>
      <c r="U721" s="116"/>
      <c r="V721" s="116">
        <f>SUM(V722:V842)</f>
        <v>909.68999999999994</v>
      </c>
      <c r="W721" s="116"/>
      <c r="X721" s="116"/>
      <c r="Y721" s="116"/>
      <c r="AG721" t="s">
        <v>286</v>
      </c>
    </row>
    <row r="722" spans="1:60" ht="22.5" outlineLevel="1">
      <c r="A722" s="123">
        <v>233</v>
      </c>
      <c r="B722" s="124" t="s">
        <v>494</v>
      </c>
      <c r="C722" s="139" t="s">
        <v>495</v>
      </c>
      <c r="D722" s="125" t="s">
        <v>496</v>
      </c>
      <c r="E722" s="126">
        <v>203</v>
      </c>
      <c r="F722" s="127"/>
      <c r="G722" s="128">
        <f>ROUND(E722*F722,2)</f>
        <v>0</v>
      </c>
      <c r="H722" s="127"/>
      <c r="I722" s="128">
        <f>ROUND(E722*H722,2)</f>
        <v>0</v>
      </c>
      <c r="J722" s="127"/>
      <c r="K722" s="128">
        <f>ROUND(E722*J722,2)</f>
        <v>0</v>
      </c>
      <c r="L722" s="128">
        <v>21</v>
      </c>
      <c r="M722" s="128">
        <f>G722*(1+L722/100)</f>
        <v>0</v>
      </c>
      <c r="N722" s="126">
        <v>0</v>
      </c>
      <c r="O722" s="126">
        <f>ROUND(E722*N722,2)</f>
        <v>0</v>
      </c>
      <c r="P722" s="126">
        <v>0</v>
      </c>
      <c r="Q722" s="126">
        <f>ROUND(E722*P722,2)</f>
        <v>0</v>
      </c>
      <c r="R722" s="128"/>
      <c r="S722" s="128" t="s">
        <v>290</v>
      </c>
      <c r="T722" s="129" t="s">
        <v>291</v>
      </c>
      <c r="U722" s="114">
        <v>0</v>
      </c>
      <c r="V722" s="114">
        <f>ROUND(E722*U722,2)</f>
        <v>0</v>
      </c>
      <c r="W722" s="114"/>
      <c r="X722" s="114" t="s">
        <v>332</v>
      </c>
      <c r="Y722" s="114" t="s">
        <v>293</v>
      </c>
      <c r="Z722" s="107"/>
      <c r="AA722" s="107"/>
      <c r="AB722" s="107"/>
      <c r="AC722" s="107"/>
      <c r="AD722" s="107"/>
      <c r="AE722" s="107"/>
      <c r="AF722" s="107"/>
      <c r="AG722" s="107" t="s">
        <v>333</v>
      </c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</row>
    <row r="723" spans="1:60" outlineLevel="2">
      <c r="A723" s="110"/>
      <c r="B723" s="111"/>
      <c r="C723" s="198" t="s">
        <v>497</v>
      </c>
      <c r="D723" s="199"/>
      <c r="E723" s="199"/>
      <c r="F723" s="199"/>
      <c r="G723" s="199"/>
      <c r="H723" s="114"/>
      <c r="I723" s="114"/>
      <c r="J723" s="114"/>
      <c r="K723" s="114"/>
      <c r="L723" s="114"/>
      <c r="M723" s="114"/>
      <c r="N723" s="113"/>
      <c r="O723" s="113"/>
      <c r="P723" s="113"/>
      <c r="Q723" s="113"/>
      <c r="R723" s="114"/>
      <c r="S723" s="114"/>
      <c r="T723" s="114"/>
      <c r="U723" s="114"/>
      <c r="V723" s="114"/>
      <c r="W723" s="114"/>
      <c r="X723" s="114"/>
      <c r="Y723" s="114"/>
      <c r="Z723" s="107"/>
      <c r="AA723" s="107"/>
      <c r="AB723" s="107"/>
      <c r="AC723" s="107"/>
      <c r="AD723" s="107"/>
      <c r="AE723" s="107"/>
      <c r="AF723" s="107"/>
      <c r="AG723" s="107" t="s">
        <v>296</v>
      </c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</row>
    <row r="724" spans="1:60" outlineLevel="3">
      <c r="A724" s="110"/>
      <c r="B724" s="111"/>
      <c r="C724" s="200" t="s">
        <v>498</v>
      </c>
      <c r="D724" s="201"/>
      <c r="E724" s="201"/>
      <c r="F724" s="201"/>
      <c r="G724" s="201"/>
      <c r="H724" s="114"/>
      <c r="I724" s="114"/>
      <c r="J724" s="114"/>
      <c r="K724" s="114"/>
      <c r="L724" s="114"/>
      <c r="M724" s="114"/>
      <c r="N724" s="113"/>
      <c r="O724" s="113"/>
      <c r="P724" s="113"/>
      <c r="Q724" s="113"/>
      <c r="R724" s="114"/>
      <c r="S724" s="114"/>
      <c r="T724" s="114"/>
      <c r="U724" s="114"/>
      <c r="V724" s="114"/>
      <c r="W724" s="114"/>
      <c r="X724" s="114"/>
      <c r="Y724" s="114"/>
      <c r="Z724" s="107"/>
      <c r="AA724" s="107"/>
      <c r="AB724" s="107"/>
      <c r="AC724" s="107"/>
      <c r="AD724" s="107"/>
      <c r="AE724" s="107"/>
      <c r="AF724" s="107"/>
      <c r="AG724" s="107" t="s">
        <v>296</v>
      </c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</row>
    <row r="725" spans="1:60" ht="22.5" outlineLevel="1">
      <c r="A725" s="123">
        <v>234</v>
      </c>
      <c r="B725" s="124" t="s">
        <v>499</v>
      </c>
      <c r="C725" s="139" t="s">
        <v>500</v>
      </c>
      <c r="D725" s="125" t="s">
        <v>496</v>
      </c>
      <c r="E725" s="126">
        <v>210</v>
      </c>
      <c r="F725" s="127"/>
      <c r="G725" s="128">
        <f>ROUND(E725*F725,2)</f>
        <v>0</v>
      </c>
      <c r="H725" s="127"/>
      <c r="I725" s="128">
        <f>ROUND(E725*H725,2)</f>
        <v>0</v>
      </c>
      <c r="J725" s="127"/>
      <c r="K725" s="128">
        <f>ROUND(E725*J725,2)</f>
        <v>0</v>
      </c>
      <c r="L725" s="128">
        <v>21</v>
      </c>
      <c r="M725" s="128">
        <f>G725*(1+L725/100)</f>
        <v>0</v>
      </c>
      <c r="N725" s="126">
        <v>0</v>
      </c>
      <c r="O725" s="126">
        <f>ROUND(E725*N725,2)</f>
        <v>0</v>
      </c>
      <c r="P725" s="126">
        <v>0</v>
      </c>
      <c r="Q725" s="126">
        <f>ROUND(E725*P725,2)</f>
        <v>0</v>
      </c>
      <c r="R725" s="128"/>
      <c r="S725" s="128" t="s">
        <v>290</v>
      </c>
      <c r="T725" s="129" t="s">
        <v>291</v>
      </c>
      <c r="U725" s="114">
        <v>0</v>
      </c>
      <c r="V725" s="114">
        <f>ROUND(E725*U725,2)</f>
        <v>0</v>
      </c>
      <c r="W725" s="114"/>
      <c r="X725" s="114" t="s">
        <v>332</v>
      </c>
      <c r="Y725" s="114" t="s">
        <v>293</v>
      </c>
      <c r="Z725" s="107"/>
      <c r="AA725" s="107"/>
      <c r="AB725" s="107"/>
      <c r="AC725" s="107"/>
      <c r="AD725" s="107"/>
      <c r="AE725" s="107"/>
      <c r="AF725" s="107"/>
      <c r="AG725" s="107" t="s">
        <v>333</v>
      </c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</row>
    <row r="726" spans="1:60" outlineLevel="2">
      <c r="A726" s="110"/>
      <c r="B726" s="111"/>
      <c r="C726" s="198" t="s">
        <v>497</v>
      </c>
      <c r="D726" s="199"/>
      <c r="E726" s="199"/>
      <c r="F726" s="199"/>
      <c r="G726" s="199"/>
      <c r="H726" s="114"/>
      <c r="I726" s="114"/>
      <c r="J726" s="114"/>
      <c r="K726" s="114"/>
      <c r="L726" s="114"/>
      <c r="M726" s="114"/>
      <c r="N726" s="113"/>
      <c r="O726" s="113"/>
      <c r="P726" s="113"/>
      <c r="Q726" s="113"/>
      <c r="R726" s="114"/>
      <c r="S726" s="114"/>
      <c r="T726" s="114"/>
      <c r="U726" s="114"/>
      <c r="V726" s="114"/>
      <c r="W726" s="114"/>
      <c r="X726" s="114"/>
      <c r="Y726" s="114"/>
      <c r="Z726" s="107"/>
      <c r="AA726" s="107"/>
      <c r="AB726" s="107"/>
      <c r="AC726" s="107"/>
      <c r="AD726" s="107"/>
      <c r="AE726" s="107"/>
      <c r="AF726" s="107"/>
      <c r="AG726" s="107" t="s">
        <v>296</v>
      </c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</row>
    <row r="727" spans="1:60" outlineLevel="3">
      <c r="A727" s="110"/>
      <c r="B727" s="111"/>
      <c r="C727" s="200" t="s">
        <v>498</v>
      </c>
      <c r="D727" s="201"/>
      <c r="E727" s="201"/>
      <c r="F727" s="201"/>
      <c r="G727" s="201"/>
      <c r="H727" s="114"/>
      <c r="I727" s="114"/>
      <c r="J727" s="114"/>
      <c r="K727" s="114"/>
      <c r="L727" s="114"/>
      <c r="M727" s="114"/>
      <c r="N727" s="113"/>
      <c r="O727" s="113"/>
      <c r="P727" s="113"/>
      <c r="Q727" s="113"/>
      <c r="R727" s="114"/>
      <c r="S727" s="114"/>
      <c r="T727" s="114"/>
      <c r="U727" s="114"/>
      <c r="V727" s="114"/>
      <c r="W727" s="114"/>
      <c r="X727" s="114"/>
      <c r="Y727" s="114"/>
      <c r="Z727" s="107"/>
      <c r="AA727" s="107"/>
      <c r="AB727" s="107"/>
      <c r="AC727" s="107"/>
      <c r="AD727" s="107"/>
      <c r="AE727" s="107"/>
      <c r="AF727" s="107"/>
      <c r="AG727" s="107" t="s">
        <v>296</v>
      </c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</row>
    <row r="728" spans="1:60" ht="22.5" outlineLevel="1">
      <c r="A728" s="123">
        <v>235</v>
      </c>
      <c r="B728" s="124" t="s">
        <v>501</v>
      </c>
      <c r="C728" s="139" t="s">
        <v>502</v>
      </c>
      <c r="D728" s="125" t="s">
        <v>496</v>
      </c>
      <c r="E728" s="126">
        <v>229</v>
      </c>
      <c r="F728" s="127"/>
      <c r="G728" s="128">
        <f>ROUND(E728*F728,2)</f>
        <v>0</v>
      </c>
      <c r="H728" s="127"/>
      <c r="I728" s="128">
        <f>ROUND(E728*H728,2)</f>
        <v>0</v>
      </c>
      <c r="J728" s="127"/>
      <c r="K728" s="128">
        <f>ROUND(E728*J728,2)</f>
        <v>0</v>
      </c>
      <c r="L728" s="128">
        <v>21</v>
      </c>
      <c r="M728" s="128">
        <f>G728*(1+L728/100)</f>
        <v>0</v>
      </c>
      <c r="N728" s="126">
        <v>0</v>
      </c>
      <c r="O728" s="126">
        <f>ROUND(E728*N728,2)</f>
        <v>0</v>
      </c>
      <c r="P728" s="126">
        <v>0</v>
      </c>
      <c r="Q728" s="126">
        <f>ROUND(E728*P728,2)</f>
        <v>0</v>
      </c>
      <c r="R728" s="128"/>
      <c r="S728" s="128" t="s">
        <v>290</v>
      </c>
      <c r="T728" s="129" t="s">
        <v>291</v>
      </c>
      <c r="U728" s="114">
        <v>0</v>
      </c>
      <c r="V728" s="114">
        <f>ROUND(E728*U728,2)</f>
        <v>0</v>
      </c>
      <c r="W728" s="114"/>
      <c r="X728" s="114" t="s">
        <v>332</v>
      </c>
      <c r="Y728" s="114" t="s">
        <v>293</v>
      </c>
      <c r="Z728" s="107"/>
      <c r="AA728" s="107"/>
      <c r="AB728" s="107"/>
      <c r="AC728" s="107"/>
      <c r="AD728" s="107"/>
      <c r="AE728" s="107"/>
      <c r="AF728" s="107"/>
      <c r="AG728" s="107" t="s">
        <v>333</v>
      </c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</row>
    <row r="729" spans="1:60" outlineLevel="2">
      <c r="A729" s="110"/>
      <c r="B729" s="111"/>
      <c r="C729" s="198" t="s">
        <v>497</v>
      </c>
      <c r="D729" s="199"/>
      <c r="E729" s="199"/>
      <c r="F729" s="199"/>
      <c r="G729" s="199"/>
      <c r="H729" s="114"/>
      <c r="I729" s="114"/>
      <c r="J729" s="114"/>
      <c r="K729" s="114"/>
      <c r="L729" s="114"/>
      <c r="M729" s="114"/>
      <c r="N729" s="113"/>
      <c r="O729" s="113"/>
      <c r="P729" s="113"/>
      <c r="Q729" s="113"/>
      <c r="R729" s="114"/>
      <c r="S729" s="114"/>
      <c r="T729" s="114"/>
      <c r="U729" s="114"/>
      <c r="V729" s="114"/>
      <c r="W729" s="114"/>
      <c r="X729" s="114"/>
      <c r="Y729" s="114"/>
      <c r="Z729" s="107"/>
      <c r="AA729" s="107"/>
      <c r="AB729" s="107"/>
      <c r="AC729" s="107"/>
      <c r="AD729" s="107"/>
      <c r="AE729" s="107"/>
      <c r="AF729" s="107"/>
      <c r="AG729" s="107" t="s">
        <v>296</v>
      </c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</row>
    <row r="730" spans="1:60" outlineLevel="3">
      <c r="A730" s="110"/>
      <c r="B730" s="111"/>
      <c r="C730" s="200" t="s">
        <v>498</v>
      </c>
      <c r="D730" s="201"/>
      <c r="E730" s="201"/>
      <c r="F730" s="201"/>
      <c r="G730" s="201"/>
      <c r="H730" s="114"/>
      <c r="I730" s="114"/>
      <c r="J730" s="114"/>
      <c r="K730" s="114"/>
      <c r="L730" s="114"/>
      <c r="M730" s="114"/>
      <c r="N730" s="113"/>
      <c r="O730" s="113"/>
      <c r="P730" s="113"/>
      <c r="Q730" s="113"/>
      <c r="R730" s="114"/>
      <c r="S730" s="114"/>
      <c r="T730" s="114"/>
      <c r="U730" s="114"/>
      <c r="V730" s="114"/>
      <c r="W730" s="114"/>
      <c r="X730" s="114"/>
      <c r="Y730" s="114"/>
      <c r="Z730" s="107"/>
      <c r="AA730" s="107"/>
      <c r="AB730" s="107"/>
      <c r="AC730" s="107"/>
      <c r="AD730" s="107"/>
      <c r="AE730" s="107"/>
      <c r="AF730" s="107"/>
      <c r="AG730" s="107" t="s">
        <v>296</v>
      </c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</row>
    <row r="731" spans="1:60" ht="22.5" outlineLevel="1">
      <c r="A731" s="123">
        <v>236</v>
      </c>
      <c r="B731" s="124" t="s">
        <v>503</v>
      </c>
      <c r="C731" s="139" t="s">
        <v>504</v>
      </c>
      <c r="D731" s="125" t="s">
        <v>496</v>
      </c>
      <c r="E731" s="126">
        <v>64</v>
      </c>
      <c r="F731" s="127"/>
      <c r="G731" s="128">
        <f>ROUND(E731*F731,2)</f>
        <v>0</v>
      </c>
      <c r="H731" s="127"/>
      <c r="I731" s="128">
        <f>ROUND(E731*H731,2)</f>
        <v>0</v>
      </c>
      <c r="J731" s="127"/>
      <c r="K731" s="128">
        <f>ROUND(E731*J731,2)</f>
        <v>0</v>
      </c>
      <c r="L731" s="128">
        <v>21</v>
      </c>
      <c r="M731" s="128">
        <f>G731*(1+L731/100)</f>
        <v>0</v>
      </c>
      <c r="N731" s="126">
        <v>0</v>
      </c>
      <c r="O731" s="126">
        <f>ROUND(E731*N731,2)</f>
        <v>0</v>
      </c>
      <c r="P731" s="126">
        <v>0</v>
      </c>
      <c r="Q731" s="126">
        <f>ROUND(E731*P731,2)</f>
        <v>0</v>
      </c>
      <c r="R731" s="128"/>
      <c r="S731" s="128" t="s">
        <v>290</v>
      </c>
      <c r="T731" s="129" t="s">
        <v>291</v>
      </c>
      <c r="U731" s="114">
        <v>0</v>
      </c>
      <c r="V731" s="114">
        <f>ROUND(E731*U731,2)</f>
        <v>0</v>
      </c>
      <c r="W731" s="114"/>
      <c r="X731" s="114" t="s">
        <v>332</v>
      </c>
      <c r="Y731" s="114" t="s">
        <v>293</v>
      </c>
      <c r="Z731" s="107"/>
      <c r="AA731" s="107"/>
      <c r="AB731" s="107"/>
      <c r="AC731" s="107"/>
      <c r="AD731" s="107"/>
      <c r="AE731" s="107"/>
      <c r="AF731" s="107"/>
      <c r="AG731" s="107" t="s">
        <v>333</v>
      </c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</row>
    <row r="732" spans="1:60" outlineLevel="2">
      <c r="A732" s="110"/>
      <c r="B732" s="111"/>
      <c r="C732" s="198" t="s">
        <v>497</v>
      </c>
      <c r="D732" s="199"/>
      <c r="E732" s="199"/>
      <c r="F732" s="199"/>
      <c r="G732" s="199"/>
      <c r="H732" s="114"/>
      <c r="I732" s="114"/>
      <c r="J732" s="114"/>
      <c r="K732" s="114"/>
      <c r="L732" s="114"/>
      <c r="M732" s="114"/>
      <c r="N732" s="113"/>
      <c r="O732" s="113"/>
      <c r="P732" s="113"/>
      <c r="Q732" s="113"/>
      <c r="R732" s="114"/>
      <c r="S732" s="114"/>
      <c r="T732" s="114"/>
      <c r="U732" s="114"/>
      <c r="V732" s="114"/>
      <c r="W732" s="114"/>
      <c r="X732" s="114"/>
      <c r="Y732" s="114"/>
      <c r="Z732" s="107"/>
      <c r="AA732" s="107"/>
      <c r="AB732" s="107"/>
      <c r="AC732" s="107"/>
      <c r="AD732" s="107"/>
      <c r="AE732" s="107"/>
      <c r="AF732" s="107"/>
      <c r="AG732" s="107" t="s">
        <v>296</v>
      </c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</row>
    <row r="733" spans="1:60" outlineLevel="3">
      <c r="A733" s="110"/>
      <c r="B733" s="111"/>
      <c r="C733" s="200" t="s">
        <v>498</v>
      </c>
      <c r="D733" s="201"/>
      <c r="E733" s="201"/>
      <c r="F733" s="201"/>
      <c r="G733" s="201"/>
      <c r="H733" s="114"/>
      <c r="I733" s="114"/>
      <c r="J733" s="114"/>
      <c r="K733" s="114"/>
      <c r="L733" s="114"/>
      <c r="M733" s="114"/>
      <c r="N733" s="113"/>
      <c r="O733" s="113"/>
      <c r="P733" s="113"/>
      <c r="Q733" s="113"/>
      <c r="R733" s="114"/>
      <c r="S733" s="114"/>
      <c r="T733" s="114"/>
      <c r="U733" s="114"/>
      <c r="V733" s="114"/>
      <c r="W733" s="114"/>
      <c r="X733" s="114"/>
      <c r="Y733" s="114"/>
      <c r="Z733" s="107"/>
      <c r="AA733" s="107"/>
      <c r="AB733" s="107"/>
      <c r="AC733" s="107"/>
      <c r="AD733" s="107"/>
      <c r="AE733" s="107"/>
      <c r="AF733" s="107"/>
      <c r="AG733" s="107" t="s">
        <v>296</v>
      </c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</row>
    <row r="734" spans="1:60" ht="22.5" outlineLevel="1">
      <c r="A734" s="123">
        <v>237</v>
      </c>
      <c r="B734" s="124" t="s">
        <v>568</v>
      </c>
      <c r="C734" s="139" t="s">
        <v>569</v>
      </c>
      <c r="D734" s="125" t="s">
        <v>496</v>
      </c>
      <c r="E734" s="126">
        <v>8</v>
      </c>
      <c r="F734" s="127"/>
      <c r="G734" s="128">
        <f>ROUND(E734*F734,2)</f>
        <v>0</v>
      </c>
      <c r="H734" s="127"/>
      <c r="I734" s="128">
        <f>ROUND(E734*H734,2)</f>
        <v>0</v>
      </c>
      <c r="J734" s="127"/>
      <c r="K734" s="128">
        <f>ROUND(E734*J734,2)</f>
        <v>0</v>
      </c>
      <c r="L734" s="128">
        <v>21</v>
      </c>
      <c r="M734" s="128">
        <f>G734*(1+L734/100)</f>
        <v>0</v>
      </c>
      <c r="N734" s="126">
        <v>0</v>
      </c>
      <c r="O734" s="126">
        <f>ROUND(E734*N734,2)</f>
        <v>0</v>
      </c>
      <c r="P734" s="126">
        <v>0</v>
      </c>
      <c r="Q734" s="126">
        <f>ROUND(E734*P734,2)</f>
        <v>0</v>
      </c>
      <c r="R734" s="128"/>
      <c r="S734" s="128" t="s">
        <v>290</v>
      </c>
      <c r="T734" s="129" t="s">
        <v>291</v>
      </c>
      <c r="U734" s="114">
        <v>0</v>
      </c>
      <c r="V734" s="114">
        <f>ROUND(E734*U734,2)</f>
        <v>0</v>
      </c>
      <c r="W734" s="114"/>
      <c r="X734" s="114" t="s">
        <v>332</v>
      </c>
      <c r="Y734" s="114" t="s">
        <v>293</v>
      </c>
      <c r="Z734" s="107"/>
      <c r="AA734" s="107"/>
      <c r="AB734" s="107"/>
      <c r="AC734" s="107"/>
      <c r="AD734" s="107"/>
      <c r="AE734" s="107"/>
      <c r="AF734" s="107"/>
      <c r="AG734" s="107" t="s">
        <v>333</v>
      </c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</row>
    <row r="735" spans="1:60" outlineLevel="2">
      <c r="A735" s="110"/>
      <c r="B735" s="111"/>
      <c r="C735" s="198" t="s">
        <v>497</v>
      </c>
      <c r="D735" s="199"/>
      <c r="E735" s="199"/>
      <c r="F735" s="199"/>
      <c r="G735" s="199"/>
      <c r="H735" s="114"/>
      <c r="I735" s="114"/>
      <c r="J735" s="114"/>
      <c r="K735" s="114"/>
      <c r="L735" s="114"/>
      <c r="M735" s="114"/>
      <c r="N735" s="113"/>
      <c r="O735" s="113"/>
      <c r="P735" s="113"/>
      <c r="Q735" s="113"/>
      <c r="R735" s="114"/>
      <c r="S735" s="114"/>
      <c r="T735" s="114"/>
      <c r="U735" s="114"/>
      <c r="V735" s="114"/>
      <c r="W735" s="114"/>
      <c r="X735" s="114"/>
      <c r="Y735" s="114"/>
      <c r="Z735" s="107"/>
      <c r="AA735" s="107"/>
      <c r="AB735" s="107"/>
      <c r="AC735" s="107"/>
      <c r="AD735" s="107"/>
      <c r="AE735" s="107"/>
      <c r="AF735" s="107"/>
      <c r="AG735" s="107" t="s">
        <v>296</v>
      </c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</row>
    <row r="736" spans="1:60" outlineLevel="3">
      <c r="A736" s="110"/>
      <c r="B736" s="111"/>
      <c r="C736" s="200" t="s">
        <v>498</v>
      </c>
      <c r="D736" s="201"/>
      <c r="E736" s="201"/>
      <c r="F736" s="201"/>
      <c r="G736" s="201"/>
      <c r="H736" s="114"/>
      <c r="I736" s="114"/>
      <c r="J736" s="114"/>
      <c r="K736" s="114"/>
      <c r="L736" s="114"/>
      <c r="M736" s="114"/>
      <c r="N736" s="113"/>
      <c r="O736" s="113"/>
      <c r="P736" s="113"/>
      <c r="Q736" s="113"/>
      <c r="R736" s="114"/>
      <c r="S736" s="114"/>
      <c r="T736" s="114"/>
      <c r="U736" s="114"/>
      <c r="V736" s="114"/>
      <c r="W736" s="114"/>
      <c r="X736" s="114"/>
      <c r="Y736" s="114"/>
      <c r="Z736" s="107"/>
      <c r="AA736" s="107"/>
      <c r="AB736" s="107"/>
      <c r="AC736" s="107"/>
      <c r="AD736" s="107"/>
      <c r="AE736" s="107"/>
      <c r="AF736" s="107"/>
      <c r="AG736" s="107" t="s">
        <v>296</v>
      </c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</row>
    <row r="737" spans="1:60" outlineLevel="1">
      <c r="A737" s="123">
        <v>238</v>
      </c>
      <c r="B737" s="124" t="s">
        <v>505</v>
      </c>
      <c r="C737" s="139" t="s">
        <v>506</v>
      </c>
      <c r="D737" s="125" t="s">
        <v>496</v>
      </c>
      <c r="E737" s="126">
        <v>59</v>
      </c>
      <c r="F737" s="127"/>
      <c r="G737" s="128">
        <f>ROUND(E737*F737,2)</f>
        <v>0</v>
      </c>
      <c r="H737" s="127"/>
      <c r="I737" s="128">
        <f>ROUND(E737*H737,2)</f>
        <v>0</v>
      </c>
      <c r="J737" s="127"/>
      <c r="K737" s="128">
        <f>ROUND(E737*J737,2)</f>
        <v>0</v>
      </c>
      <c r="L737" s="128">
        <v>21</v>
      </c>
      <c r="M737" s="128">
        <f>G737*(1+L737/100)</f>
        <v>0</v>
      </c>
      <c r="N737" s="126">
        <v>0</v>
      </c>
      <c r="O737" s="126">
        <f>ROUND(E737*N737,2)</f>
        <v>0</v>
      </c>
      <c r="P737" s="126">
        <v>0</v>
      </c>
      <c r="Q737" s="126">
        <f>ROUND(E737*P737,2)</f>
        <v>0</v>
      </c>
      <c r="R737" s="128"/>
      <c r="S737" s="128" t="s">
        <v>290</v>
      </c>
      <c r="T737" s="129" t="s">
        <v>291</v>
      </c>
      <c r="U737" s="114">
        <v>0</v>
      </c>
      <c r="V737" s="114">
        <f>ROUND(E737*U737,2)</f>
        <v>0</v>
      </c>
      <c r="W737" s="114"/>
      <c r="X737" s="114" t="s">
        <v>332</v>
      </c>
      <c r="Y737" s="114" t="s">
        <v>293</v>
      </c>
      <c r="Z737" s="107"/>
      <c r="AA737" s="107"/>
      <c r="AB737" s="107"/>
      <c r="AC737" s="107"/>
      <c r="AD737" s="107"/>
      <c r="AE737" s="107"/>
      <c r="AF737" s="107"/>
      <c r="AG737" s="107" t="s">
        <v>333</v>
      </c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</row>
    <row r="738" spans="1:60" outlineLevel="2">
      <c r="A738" s="110"/>
      <c r="B738" s="111"/>
      <c r="C738" s="198" t="s">
        <v>497</v>
      </c>
      <c r="D738" s="199"/>
      <c r="E738" s="199"/>
      <c r="F738" s="199"/>
      <c r="G738" s="199"/>
      <c r="H738" s="114"/>
      <c r="I738" s="114"/>
      <c r="J738" s="114"/>
      <c r="K738" s="114"/>
      <c r="L738" s="114"/>
      <c r="M738" s="114"/>
      <c r="N738" s="113"/>
      <c r="O738" s="113"/>
      <c r="P738" s="113"/>
      <c r="Q738" s="113"/>
      <c r="R738" s="114"/>
      <c r="S738" s="114"/>
      <c r="T738" s="114"/>
      <c r="U738" s="114"/>
      <c r="V738" s="114"/>
      <c r="W738" s="114"/>
      <c r="X738" s="114"/>
      <c r="Y738" s="114"/>
      <c r="Z738" s="107"/>
      <c r="AA738" s="107"/>
      <c r="AB738" s="107"/>
      <c r="AC738" s="107"/>
      <c r="AD738" s="107"/>
      <c r="AE738" s="107"/>
      <c r="AF738" s="107"/>
      <c r="AG738" s="107" t="s">
        <v>296</v>
      </c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</row>
    <row r="739" spans="1:60" outlineLevel="3">
      <c r="A739" s="110"/>
      <c r="B739" s="111"/>
      <c r="C739" s="200" t="s">
        <v>498</v>
      </c>
      <c r="D739" s="201"/>
      <c r="E739" s="201"/>
      <c r="F739" s="201"/>
      <c r="G739" s="201"/>
      <c r="H739" s="114"/>
      <c r="I739" s="114"/>
      <c r="J739" s="114"/>
      <c r="K739" s="114"/>
      <c r="L739" s="114"/>
      <c r="M739" s="114"/>
      <c r="N739" s="113"/>
      <c r="O739" s="113"/>
      <c r="P739" s="113"/>
      <c r="Q739" s="113"/>
      <c r="R739" s="114"/>
      <c r="S739" s="114"/>
      <c r="T739" s="114"/>
      <c r="U739" s="114"/>
      <c r="V739" s="114"/>
      <c r="W739" s="114"/>
      <c r="X739" s="114"/>
      <c r="Y739" s="114"/>
      <c r="Z739" s="107"/>
      <c r="AA739" s="107"/>
      <c r="AB739" s="107"/>
      <c r="AC739" s="107"/>
      <c r="AD739" s="107"/>
      <c r="AE739" s="107"/>
      <c r="AF739" s="107"/>
      <c r="AG739" s="107" t="s">
        <v>296</v>
      </c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</row>
    <row r="740" spans="1:60" outlineLevel="1">
      <c r="A740" s="123">
        <v>239</v>
      </c>
      <c r="B740" s="124" t="s">
        <v>507</v>
      </c>
      <c r="C740" s="139" t="s">
        <v>508</v>
      </c>
      <c r="D740" s="125" t="s">
        <v>496</v>
      </c>
      <c r="E740" s="126">
        <v>63</v>
      </c>
      <c r="F740" s="127"/>
      <c r="G740" s="128">
        <f>ROUND(E740*F740,2)</f>
        <v>0</v>
      </c>
      <c r="H740" s="127"/>
      <c r="I740" s="128">
        <f>ROUND(E740*H740,2)</f>
        <v>0</v>
      </c>
      <c r="J740" s="127"/>
      <c r="K740" s="128">
        <f>ROUND(E740*J740,2)</f>
        <v>0</v>
      </c>
      <c r="L740" s="128">
        <v>21</v>
      </c>
      <c r="M740" s="128">
        <f>G740*(1+L740/100)</f>
        <v>0</v>
      </c>
      <c r="N740" s="126">
        <v>0</v>
      </c>
      <c r="O740" s="126">
        <f>ROUND(E740*N740,2)</f>
        <v>0</v>
      </c>
      <c r="P740" s="126">
        <v>0</v>
      </c>
      <c r="Q740" s="126">
        <f>ROUND(E740*P740,2)</f>
        <v>0</v>
      </c>
      <c r="R740" s="128"/>
      <c r="S740" s="128" t="s">
        <v>290</v>
      </c>
      <c r="T740" s="129" t="s">
        <v>291</v>
      </c>
      <c r="U740" s="114">
        <v>0</v>
      </c>
      <c r="V740" s="114">
        <f>ROUND(E740*U740,2)</f>
        <v>0</v>
      </c>
      <c r="W740" s="114"/>
      <c r="X740" s="114" t="s">
        <v>332</v>
      </c>
      <c r="Y740" s="114" t="s">
        <v>293</v>
      </c>
      <c r="Z740" s="107"/>
      <c r="AA740" s="107"/>
      <c r="AB740" s="107"/>
      <c r="AC740" s="107"/>
      <c r="AD740" s="107"/>
      <c r="AE740" s="107"/>
      <c r="AF740" s="107"/>
      <c r="AG740" s="107" t="s">
        <v>333</v>
      </c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</row>
    <row r="741" spans="1:60" outlineLevel="2">
      <c r="A741" s="110"/>
      <c r="B741" s="111"/>
      <c r="C741" s="198" t="s">
        <v>497</v>
      </c>
      <c r="D741" s="199"/>
      <c r="E741" s="199"/>
      <c r="F741" s="199"/>
      <c r="G741" s="199"/>
      <c r="H741" s="114"/>
      <c r="I741" s="114"/>
      <c r="J741" s="114"/>
      <c r="K741" s="114"/>
      <c r="L741" s="114"/>
      <c r="M741" s="114"/>
      <c r="N741" s="113"/>
      <c r="O741" s="113"/>
      <c r="P741" s="113"/>
      <c r="Q741" s="113"/>
      <c r="R741" s="114"/>
      <c r="S741" s="114"/>
      <c r="T741" s="114"/>
      <c r="U741" s="114"/>
      <c r="V741" s="114"/>
      <c r="W741" s="114"/>
      <c r="X741" s="114"/>
      <c r="Y741" s="114"/>
      <c r="Z741" s="107"/>
      <c r="AA741" s="107"/>
      <c r="AB741" s="107"/>
      <c r="AC741" s="107"/>
      <c r="AD741" s="107"/>
      <c r="AE741" s="107"/>
      <c r="AF741" s="107"/>
      <c r="AG741" s="107" t="s">
        <v>296</v>
      </c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</row>
    <row r="742" spans="1:60" outlineLevel="3">
      <c r="A742" s="110"/>
      <c r="B742" s="111"/>
      <c r="C742" s="200" t="s">
        <v>498</v>
      </c>
      <c r="D742" s="201"/>
      <c r="E742" s="201"/>
      <c r="F742" s="201"/>
      <c r="G742" s="201"/>
      <c r="H742" s="114"/>
      <c r="I742" s="114"/>
      <c r="J742" s="114"/>
      <c r="K742" s="114"/>
      <c r="L742" s="114"/>
      <c r="M742" s="114"/>
      <c r="N742" s="113"/>
      <c r="O742" s="113"/>
      <c r="P742" s="113"/>
      <c r="Q742" s="113"/>
      <c r="R742" s="114"/>
      <c r="S742" s="114"/>
      <c r="T742" s="114"/>
      <c r="U742" s="114"/>
      <c r="V742" s="114"/>
      <c r="W742" s="114"/>
      <c r="X742" s="114"/>
      <c r="Y742" s="114"/>
      <c r="Z742" s="107"/>
      <c r="AA742" s="107"/>
      <c r="AB742" s="107"/>
      <c r="AC742" s="107"/>
      <c r="AD742" s="107"/>
      <c r="AE742" s="107"/>
      <c r="AF742" s="107"/>
      <c r="AG742" s="107" t="s">
        <v>296</v>
      </c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</row>
    <row r="743" spans="1:60" outlineLevel="1">
      <c r="A743" s="123">
        <v>240</v>
      </c>
      <c r="B743" s="124" t="s">
        <v>509</v>
      </c>
      <c r="C743" s="139" t="s">
        <v>510</v>
      </c>
      <c r="D743" s="125" t="s">
        <v>496</v>
      </c>
      <c r="E743" s="126">
        <v>182</v>
      </c>
      <c r="F743" s="127"/>
      <c r="G743" s="128">
        <f>ROUND(E743*F743,2)</f>
        <v>0</v>
      </c>
      <c r="H743" s="127"/>
      <c r="I743" s="128">
        <f>ROUND(E743*H743,2)</f>
        <v>0</v>
      </c>
      <c r="J743" s="127"/>
      <c r="K743" s="128">
        <f>ROUND(E743*J743,2)</f>
        <v>0</v>
      </c>
      <c r="L743" s="128">
        <v>21</v>
      </c>
      <c r="M743" s="128">
        <f>G743*(1+L743/100)</f>
        <v>0</v>
      </c>
      <c r="N743" s="126">
        <v>0</v>
      </c>
      <c r="O743" s="126">
        <f>ROUND(E743*N743,2)</f>
        <v>0</v>
      </c>
      <c r="P743" s="126">
        <v>0</v>
      </c>
      <c r="Q743" s="126">
        <f>ROUND(E743*P743,2)</f>
        <v>0</v>
      </c>
      <c r="R743" s="128"/>
      <c r="S743" s="128" t="s">
        <v>290</v>
      </c>
      <c r="T743" s="129" t="s">
        <v>291</v>
      </c>
      <c r="U743" s="114">
        <v>0</v>
      </c>
      <c r="V743" s="114">
        <f>ROUND(E743*U743,2)</f>
        <v>0</v>
      </c>
      <c r="W743" s="114"/>
      <c r="X743" s="114" t="s">
        <v>332</v>
      </c>
      <c r="Y743" s="114" t="s">
        <v>293</v>
      </c>
      <c r="Z743" s="107"/>
      <c r="AA743" s="107"/>
      <c r="AB743" s="107"/>
      <c r="AC743" s="107"/>
      <c r="AD743" s="107"/>
      <c r="AE743" s="107"/>
      <c r="AF743" s="107"/>
      <c r="AG743" s="107" t="s">
        <v>333</v>
      </c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</row>
    <row r="744" spans="1:60" outlineLevel="2">
      <c r="A744" s="110"/>
      <c r="B744" s="111"/>
      <c r="C744" s="198" t="s">
        <v>497</v>
      </c>
      <c r="D744" s="199"/>
      <c r="E744" s="199"/>
      <c r="F744" s="199"/>
      <c r="G744" s="199"/>
      <c r="H744" s="114"/>
      <c r="I744" s="114"/>
      <c r="J744" s="114"/>
      <c r="K744" s="114"/>
      <c r="L744" s="114"/>
      <c r="M744" s="114"/>
      <c r="N744" s="113"/>
      <c r="O744" s="113"/>
      <c r="P744" s="113"/>
      <c r="Q744" s="113"/>
      <c r="R744" s="114"/>
      <c r="S744" s="114"/>
      <c r="T744" s="114"/>
      <c r="U744" s="114"/>
      <c r="V744" s="114"/>
      <c r="W744" s="114"/>
      <c r="X744" s="114"/>
      <c r="Y744" s="114"/>
      <c r="Z744" s="107"/>
      <c r="AA744" s="107"/>
      <c r="AB744" s="107"/>
      <c r="AC744" s="107"/>
      <c r="AD744" s="107"/>
      <c r="AE744" s="107"/>
      <c r="AF744" s="107"/>
      <c r="AG744" s="107" t="s">
        <v>296</v>
      </c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</row>
    <row r="745" spans="1:60" outlineLevel="3">
      <c r="A745" s="110"/>
      <c r="B745" s="111"/>
      <c r="C745" s="200" t="s">
        <v>498</v>
      </c>
      <c r="D745" s="201"/>
      <c r="E745" s="201"/>
      <c r="F745" s="201"/>
      <c r="G745" s="201"/>
      <c r="H745" s="114"/>
      <c r="I745" s="114"/>
      <c r="J745" s="114"/>
      <c r="K745" s="114"/>
      <c r="L745" s="114"/>
      <c r="M745" s="114"/>
      <c r="N745" s="113"/>
      <c r="O745" s="113"/>
      <c r="P745" s="113"/>
      <c r="Q745" s="113"/>
      <c r="R745" s="114"/>
      <c r="S745" s="114"/>
      <c r="T745" s="114"/>
      <c r="U745" s="114"/>
      <c r="V745" s="114"/>
      <c r="W745" s="114"/>
      <c r="X745" s="114"/>
      <c r="Y745" s="114"/>
      <c r="Z745" s="107"/>
      <c r="AA745" s="107"/>
      <c r="AB745" s="107"/>
      <c r="AC745" s="107"/>
      <c r="AD745" s="107"/>
      <c r="AE745" s="107"/>
      <c r="AF745" s="107"/>
      <c r="AG745" s="107" t="s">
        <v>296</v>
      </c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</row>
    <row r="746" spans="1:60" outlineLevel="1">
      <c r="A746" s="123">
        <v>241</v>
      </c>
      <c r="B746" s="124" t="s">
        <v>511</v>
      </c>
      <c r="C746" s="139" t="s">
        <v>512</v>
      </c>
      <c r="D746" s="125" t="s">
        <v>496</v>
      </c>
      <c r="E746" s="126">
        <v>203</v>
      </c>
      <c r="F746" s="127"/>
      <c r="G746" s="128">
        <f>ROUND(E746*F746,2)</f>
        <v>0</v>
      </c>
      <c r="H746" s="127"/>
      <c r="I746" s="128">
        <f>ROUND(E746*H746,2)</f>
        <v>0</v>
      </c>
      <c r="J746" s="127"/>
      <c r="K746" s="128">
        <f>ROUND(E746*J746,2)</f>
        <v>0</v>
      </c>
      <c r="L746" s="128">
        <v>21</v>
      </c>
      <c r="M746" s="128">
        <f>G746*(1+L746/100)</f>
        <v>0</v>
      </c>
      <c r="N746" s="126">
        <v>0</v>
      </c>
      <c r="O746" s="126">
        <f>ROUND(E746*N746,2)</f>
        <v>0</v>
      </c>
      <c r="P746" s="126">
        <v>0</v>
      </c>
      <c r="Q746" s="126">
        <f>ROUND(E746*P746,2)</f>
        <v>0</v>
      </c>
      <c r="R746" s="128"/>
      <c r="S746" s="128" t="s">
        <v>290</v>
      </c>
      <c r="T746" s="129" t="s">
        <v>291</v>
      </c>
      <c r="U746" s="114">
        <v>0</v>
      </c>
      <c r="V746" s="114">
        <f>ROUND(E746*U746,2)</f>
        <v>0</v>
      </c>
      <c r="W746" s="114"/>
      <c r="X746" s="114" t="s">
        <v>332</v>
      </c>
      <c r="Y746" s="114" t="s">
        <v>293</v>
      </c>
      <c r="Z746" s="107"/>
      <c r="AA746" s="107"/>
      <c r="AB746" s="107"/>
      <c r="AC746" s="107"/>
      <c r="AD746" s="107"/>
      <c r="AE746" s="107"/>
      <c r="AF746" s="107"/>
      <c r="AG746" s="107" t="s">
        <v>333</v>
      </c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</row>
    <row r="747" spans="1:60" outlineLevel="2">
      <c r="A747" s="110"/>
      <c r="B747" s="111"/>
      <c r="C747" s="198" t="s">
        <v>497</v>
      </c>
      <c r="D747" s="199"/>
      <c r="E747" s="199"/>
      <c r="F747" s="199"/>
      <c r="G747" s="199"/>
      <c r="H747" s="114"/>
      <c r="I747" s="114"/>
      <c r="J747" s="114"/>
      <c r="K747" s="114"/>
      <c r="L747" s="114"/>
      <c r="M747" s="114"/>
      <c r="N747" s="113"/>
      <c r="O747" s="113"/>
      <c r="P747" s="113"/>
      <c r="Q747" s="113"/>
      <c r="R747" s="114"/>
      <c r="S747" s="114"/>
      <c r="T747" s="114"/>
      <c r="U747" s="114"/>
      <c r="V747" s="114"/>
      <c r="W747" s="114"/>
      <c r="X747" s="114"/>
      <c r="Y747" s="114"/>
      <c r="Z747" s="107"/>
      <c r="AA747" s="107"/>
      <c r="AB747" s="107"/>
      <c r="AC747" s="107"/>
      <c r="AD747" s="107"/>
      <c r="AE747" s="107"/>
      <c r="AF747" s="107"/>
      <c r="AG747" s="107" t="s">
        <v>296</v>
      </c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</row>
    <row r="748" spans="1:60" outlineLevel="3">
      <c r="A748" s="110"/>
      <c r="B748" s="111"/>
      <c r="C748" s="200" t="s">
        <v>498</v>
      </c>
      <c r="D748" s="201"/>
      <c r="E748" s="201"/>
      <c r="F748" s="201"/>
      <c r="G748" s="201"/>
      <c r="H748" s="114"/>
      <c r="I748" s="114"/>
      <c r="J748" s="114"/>
      <c r="K748" s="114"/>
      <c r="L748" s="114"/>
      <c r="M748" s="114"/>
      <c r="N748" s="113"/>
      <c r="O748" s="113"/>
      <c r="P748" s="113"/>
      <c r="Q748" s="113"/>
      <c r="R748" s="114"/>
      <c r="S748" s="114"/>
      <c r="T748" s="114"/>
      <c r="U748" s="114"/>
      <c r="V748" s="114"/>
      <c r="W748" s="114"/>
      <c r="X748" s="114"/>
      <c r="Y748" s="114"/>
      <c r="Z748" s="107"/>
      <c r="AA748" s="107"/>
      <c r="AB748" s="107"/>
      <c r="AC748" s="107"/>
      <c r="AD748" s="107"/>
      <c r="AE748" s="107"/>
      <c r="AF748" s="107"/>
      <c r="AG748" s="107" t="s">
        <v>296</v>
      </c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</row>
    <row r="749" spans="1:60" outlineLevel="1">
      <c r="A749" s="123">
        <v>242</v>
      </c>
      <c r="B749" s="124" t="s">
        <v>513</v>
      </c>
      <c r="C749" s="139" t="s">
        <v>514</v>
      </c>
      <c r="D749" s="125" t="s">
        <v>496</v>
      </c>
      <c r="E749" s="126">
        <v>122</v>
      </c>
      <c r="F749" s="127"/>
      <c r="G749" s="128">
        <f>ROUND(E749*F749,2)</f>
        <v>0</v>
      </c>
      <c r="H749" s="127"/>
      <c r="I749" s="128">
        <f>ROUND(E749*H749,2)</f>
        <v>0</v>
      </c>
      <c r="J749" s="127"/>
      <c r="K749" s="128">
        <f>ROUND(E749*J749,2)</f>
        <v>0</v>
      </c>
      <c r="L749" s="128">
        <v>21</v>
      </c>
      <c r="M749" s="128">
        <f>G749*(1+L749/100)</f>
        <v>0</v>
      </c>
      <c r="N749" s="126">
        <v>0</v>
      </c>
      <c r="O749" s="126">
        <f>ROUND(E749*N749,2)</f>
        <v>0</v>
      </c>
      <c r="P749" s="126">
        <v>0</v>
      </c>
      <c r="Q749" s="126">
        <f>ROUND(E749*P749,2)</f>
        <v>0</v>
      </c>
      <c r="R749" s="128"/>
      <c r="S749" s="128" t="s">
        <v>290</v>
      </c>
      <c r="T749" s="129" t="s">
        <v>291</v>
      </c>
      <c r="U749" s="114">
        <v>0</v>
      </c>
      <c r="V749" s="114">
        <f>ROUND(E749*U749,2)</f>
        <v>0</v>
      </c>
      <c r="W749" s="114"/>
      <c r="X749" s="114" t="s">
        <v>332</v>
      </c>
      <c r="Y749" s="114" t="s">
        <v>293</v>
      </c>
      <c r="Z749" s="107"/>
      <c r="AA749" s="107"/>
      <c r="AB749" s="107"/>
      <c r="AC749" s="107"/>
      <c r="AD749" s="107"/>
      <c r="AE749" s="107"/>
      <c r="AF749" s="107"/>
      <c r="AG749" s="107" t="s">
        <v>333</v>
      </c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</row>
    <row r="750" spans="1:60" outlineLevel="2">
      <c r="A750" s="110"/>
      <c r="B750" s="111"/>
      <c r="C750" s="198" t="s">
        <v>497</v>
      </c>
      <c r="D750" s="199"/>
      <c r="E750" s="199"/>
      <c r="F750" s="199"/>
      <c r="G750" s="199"/>
      <c r="H750" s="114"/>
      <c r="I750" s="114"/>
      <c r="J750" s="114"/>
      <c r="K750" s="114"/>
      <c r="L750" s="114"/>
      <c r="M750" s="114"/>
      <c r="N750" s="113"/>
      <c r="O750" s="113"/>
      <c r="P750" s="113"/>
      <c r="Q750" s="113"/>
      <c r="R750" s="114"/>
      <c r="S750" s="114"/>
      <c r="T750" s="114"/>
      <c r="U750" s="114"/>
      <c r="V750" s="114"/>
      <c r="W750" s="114"/>
      <c r="X750" s="114"/>
      <c r="Y750" s="114"/>
      <c r="Z750" s="107"/>
      <c r="AA750" s="107"/>
      <c r="AB750" s="107"/>
      <c r="AC750" s="107"/>
      <c r="AD750" s="107"/>
      <c r="AE750" s="107"/>
      <c r="AF750" s="107"/>
      <c r="AG750" s="107" t="s">
        <v>296</v>
      </c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</row>
    <row r="751" spans="1:60" outlineLevel="3">
      <c r="A751" s="110"/>
      <c r="B751" s="111"/>
      <c r="C751" s="200" t="s">
        <v>498</v>
      </c>
      <c r="D751" s="201"/>
      <c r="E751" s="201"/>
      <c r="F751" s="201"/>
      <c r="G751" s="201"/>
      <c r="H751" s="114"/>
      <c r="I751" s="114"/>
      <c r="J751" s="114"/>
      <c r="K751" s="114"/>
      <c r="L751" s="114"/>
      <c r="M751" s="114"/>
      <c r="N751" s="113"/>
      <c r="O751" s="113"/>
      <c r="P751" s="113"/>
      <c r="Q751" s="113"/>
      <c r="R751" s="114"/>
      <c r="S751" s="114"/>
      <c r="T751" s="114"/>
      <c r="U751" s="114"/>
      <c r="V751" s="114"/>
      <c r="W751" s="114"/>
      <c r="X751" s="114"/>
      <c r="Y751" s="114"/>
      <c r="Z751" s="107"/>
      <c r="AA751" s="107"/>
      <c r="AB751" s="107"/>
      <c r="AC751" s="107"/>
      <c r="AD751" s="107"/>
      <c r="AE751" s="107"/>
      <c r="AF751" s="107"/>
      <c r="AG751" s="107" t="s">
        <v>296</v>
      </c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</row>
    <row r="752" spans="1:60" outlineLevel="1">
      <c r="A752" s="123">
        <v>243</v>
      </c>
      <c r="B752" s="124" t="s">
        <v>515</v>
      </c>
      <c r="C752" s="139" t="s">
        <v>516</v>
      </c>
      <c r="D752" s="125" t="s">
        <v>496</v>
      </c>
      <c r="E752" s="126">
        <v>160</v>
      </c>
      <c r="F752" s="127"/>
      <c r="G752" s="128">
        <f>ROUND(E752*F752,2)</f>
        <v>0</v>
      </c>
      <c r="H752" s="127"/>
      <c r="I752" s="128">
        <f>ROUND(E752*H752,2)</f>
        <v>0</v>
      </c>
      <c r="J752" s="127"/>
      <c r="K752" s="128">
        <f>ROUND(E752*J752,2)</f>
        <v>0</v>
      </c>
      <c r="L752" s="128">
        <v>21</v>
      </c>
      <c r="M752" s="128">
        <f>G752*(1+L752/100)</f>
        <v>0</v>
      </c>
      <c r="N752" s="126">
        <v>0</v>
      </c>
      <c r="O752" s="126">
        <f>ROUND(E752*N752,2)</f>
        <v>0</v>
      </c>
      <c r="P752" s="126">
        <v>0</v>
      </c>
      <c r="Q752" s="126">
        <f>ROUND(E752*P752,2)</f>
        <v>0</v>
      </c>
      <c r="R752" s="128"/>
      <c r="S752" s="128" t="s">
        <v>290</v>
      </c>
      <c r="T752" s="129" t="s">
        <v>291</v>
      </c>
      <c r="U752" s="114">
        <v>0</v>
      </c>
      <c r="V752" s="114">
        <f>ROUND(E752*U752,2)</f>
        <v>0</v>
      </c>
      <c r="W752" s="114"/>
      <c r="X752" s="114" t="s">
        <v>332</v>
      </c>
      <c r="Y752" s="114" t="s">
        <v>293</v>
      </c>
      <c r="Z752" s="107"/>
      <c r="AA752" s="107"/>
      <c r="AB752" s="107"/>
      <c r="AC752" s="107"/>
      <c r="AD752" s="107"/>
      <c r="AE752" s="107"/>
      <c r="AF752" s="107"/>
      <c r="AG752" s="107" t="s">
        <v>333</v>
      </c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</row>
    <row r="753" spans="1:60" outlineLevel="2">
      <c r="A753" s="110"/>
      <c r="B753" s="111"/>
      <c r="C753" s="198" t="s">
        <v>497</v>
      </c>
      <c r="D753" s="199"/>
      <c r="E753" s="199"/>
      <c r="F753" s="199"/>
      <c r="G753" s="199"/>
      <c r="H753" s="114"/>
      <c r="I753" s="114"/>
      <c r="J753" s="114"/>
      <c r="K753" s="114"/>
      <c r="L753" s="114"/>
      <c r="M753" s="114"/>
      <c r="N753" s="113"/>
      <c r="O753" s="113"/>
      <c r="P753" s="113"/>
      <c r="Q753" s="113"/>
      <c r="R753" s="114"/>
      <c r="S753" s="114"/>
      <c r="T753" s="114"/>
      <c r="U753" s="114"/>
      <c r="V753" s="114"/>
      <c r="W753" s="114"/>
      <c r="X753" s="114"/>
      <c r="Y753" s="114"/>
      <c r="Z753" s="107"/>
      <c r="AA753" s="107"/>
      <c r="AB753" s="107"/>
      <c r="AC753" s="107"/>
      <c r="AD753" s="107"/>
      <c r="AE753" s="107"/>
      <c r="AF753" s="107"/>
      <c r="AG753" s="107" t="s">
        <v>296</v>
      </c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</row>
    <row r="754" spans="1:60" outlineLevel="3">
      <c r="A754" s="110"/>
      <c r="B754" s="111"/>
      <c r="C754" s="200" t="s">
        <v>498</v>
      </c>
      <c r="D754" s="201"/>
      <c r="E754" s="201"/>
      <c r="F754" s="201"/>
      <c r="G754" s="201"/>
      <c r="H754" s="114"/>
      <c r="I754" s="114"/>
      <c r="J754" s="114"/>
      <c r="K754" s="114"/>
      <c r="L754" s="114"/>
      <c r="M754" s="114"/>
      <c r="N754" s="113"/>
      <c r="O754" s="113"/>
      <c r="P754" s="113"/>
      <c r="Q754" s="113"/>
      <c r="R754" s="114"/>
      <c r="S754" s="114"/>
      <c r="T754" s="114"/>
      <c r="U754" s="114"/>
      <c r="V754" s="114"/>
      <c r="W754" s="114"/>
      <c r="X754" s="114"/>
      <c r="Y754" s="114"/>
      <c r="Z754" s="107"/>
      <c r="AA754" s="107"/>
      <c r="AB754" s="107"/>
      <c r="AC754" s="107"/>
      <c r="AD754" s="107"/>
      <c r="AE754" s="107"/>
      <c r="AF754" s="107"/>
      <c r="AG754" s="107" t="s">
        <v>296</v>
      </c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</row>
    <row r="755" spans="1:60" outlineLevel="1">
      <c r="A755" s="123">
        <v>244</v>
      </c>
      <c r="B755" s="124" t="s">
        <v>517</v>
      </c>
      <c r="C755" s="139" t="s">
        <v>518</v>
      </c>
      <c r="D755" s="125" t="s">
        <v>496</v>
      </c>
      <c r="E755" s="126">
        <v>102</v>
      </c>
      <c r="F755" s="127"/>
      <c r="G755" s="128">
        <f>ROUND(E755*F755,2)</f>
        <v>0</v>
      </c>
      <c r="H755" s="127"/>
      <c r="I755" s="128">
        <f>ROUND(E755*H755,2)</f>
        <v>0</v>
      </c>
      <c r="J755" s="127"/>
      <c r="K755" s="128">
        <f>ROUND(E755*J755,2)</f>
        <v>0</v>
      </c>
      <c r="L755" s="128">
        <v>21</v>
      </c>
      <c r="M755" s="128">
        <f>G755*(1+L755/100)</f>
        <v>0</v>
      </c>
      <c r="N755" s="126">
        <v>0</v>
      </c>
      <c r="O755" s="126">
        <f>ROUND(E755*N755,2)</f>
        <v>0</v>
      </c>
      <c r="P755" s="126">
        <v>0</v>
      </c>
      <c r="Q755" s="126">
        <f>ROUND(E755*P755,2)</f>
        <v>0</v>
      </c>
      <c r="R755" s="128"/>
      <c r="S755" s="128" t="s">
        <v>290</v>
      </c>
      <c r="T755" s="129" t="s">
        <v>291</v>
      </c>
      <c r="U755" s="114">
        <v>0</v>
      </c>
      <c r="V755" s="114">
        <f>ROUND(E755*U755,2)</f>
        <v>0</v>
      </c>
      <c r="W755" s="114"/>
      <c r="X755" s="114" t="s">
        <v>332</v>
      </c>
      <c r="Y755" s="114" t="s">
        <v>293</v>
      </c>
      <c r="Z755" s="107"/>
      <c r="AA755" s="107"/>
      <c r="AB755" s="107"/>
      <c r="AC755" s="107"/>
      <c r="AD755" s="107"/>
      <c r="AE755" s="107"/>
      <c r="AF755" s="107"/>
      <c r="AG755" s="107" t="s">
        <v>333</v>
      </c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</row>
    <row r="756" spans="1:60" outlineLevel="2">
      <c r="A756" s="110"/>
      <c r="B756" s="111"/>
      <c r="C756" s="198" t="s">
        <v>497</v>
      </c>
      <c r="D756" s="199"/>
      <c r="E756" s="199"/>
      <c r="F756" s="199"/>
      <c r="G756" s="199"/>
      <c r="H756" s="114"/>
      <c r="I756" s="114"/>
      <c r="J756" s="114"/>
      <c r="K756" s="114"/>
      <c r="L756" s="114"/>
      <c r="M756" s="114"/>
      <c r="N756" s="113"/>
      <c r="O756" s="113"/>
      <c r="P756" s="113"/>
      <c r="Q756" s="113"/>
      <c r="R756" s="114"/>
      <c r="S756" s="114"/>
      <c r="T756" s="114"/>
      <c r="U756" s="114"/>
      <c r="V756" s="114"/>
      <c r="W756" s="114"/>
      <c r="X756" s="114"/>
      <c r="Y756" s="114"/>
      <c r="Z756" s="107"/>
      <c r="AA756" s="107"/>
      <c r="AB756" s="107"/>
      <c r="AC756" s="107"/>
      <c r="AD756" s="107"/>
      <c r="AE756" s="107"/>
      <c r="AF756" s="107"/>
      <c r="AG756" s="107" t="s">
        <v>296</v>
      </c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</row>
    <row r="757" spans="1:60" outlineLevel="3">
      <c r="A757" s="110"/>
      <c r="B757" s="111"/>
      <c r="C757" s="200" t="s">
        <v>498</v>
      </c>
      <c r="D757" s="201"/>
      <c r="E757" s="201"/>
      <c r="F757" s="201"/>
      <c r="G757" s="201"/>
      <c r="H757" s="114"/>
      <c r="I757" s="114"/>
      <c r="J757" s="114"/>
      <c r="K757" s="114"/>
      <c r="L757" s="114"/>
      <c r="M757" s="114"/>
      <c r="N757" s="113"/>
      <c r="O757" s="113"/>
      <c r="P757" s="113"/>
      <c r="Q757" s="113"/>
      <c r="R757" s="114"/>
      <c r="S757" s="114"/>
      <c r="T757" s="114"/>
      <c r="U757" s="114"/>
      <c r="V757" s="114"/>
      <c r="W757" s="114"/>
      <c r="X757" s="114"/>
      <c r="Y757" s="114"/>
      <c r="Z757" s="107"/>
      <c r="AA757" s="107"/>
      <c r="AB757" s="107"/>
      <c r="AC757" s="107"/>
      <c r="AD757" s="107"/>
      <c r="AE757" s="107"/>
      <c r="AF757" s="107"/>
      <c r="AG757" s="107" t="s">
        <v>296</v>
      </c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</row>
    <row r="758" spans="1:60" outlineLevel="1">
      <c r="A758" s="123">
        <v>245</v>
      </c>
      <c r="B758" s="124" t="s">
        <v>519</v>
      </c>
      <c r="C758" s="139" t="s">
        <v>520</v>
      </c>
      <c r="D758" s="125" t="s">
        <v>330</v>
      </c>
      <c r="E758" s="126">
        <v>262</v>
      </c>
      <c r="F758" s="127"/>
      <c r="G758" s="128">
        <f>ROUND(E758*F758,2)</f>
        <v>0</v>
      </c>
      <c r="H758" s="127"/>
      <c r="I758" s="128">
        <f>ROUND(E758*H758,2)</f>
        <v>0</v>
      </c>
      <c r="J758" s="127"/>
      <c r="K758" s="128">
        <f>ROUND(E758*J758,2)</f>
        <v>0</v>
      </c>
      <c r="L758" s="128">
        <v>21</v>
      </c>
      <c r="M758" s="128">
        <f>G758*(1+L758/100)</f>
        <v>0</v>
      </c>
      <c r="N758" s="126">
        <v>0</v>
      </c>
      <c r="O758" s="126">
        <f>ROUND(E758*N758,2)</f>
        <v>0</v>
      </c>
      <c r="P758" s="126">
        <v>0</v>
      </c>
      <c r="Q758" s="126">
        <f>ROUND(E758*P758,2)</f>
        <v>0</v>
      </c>
      <c r="R758" s="128" t="s">
        <v>350</v>
      </c>
      <c r="S758" s="128" t="s">
        <v>310</v>
      </c>
      <c r="T758" s="129" t="s">
        <v>331</v>
      </c>
      <c r="U758" s="114">
        <v>0.22</v>
      </c>
      <c r="V758" s="114">
        <f>ROUND(E758*U758,2)</f>
        <v>57.64</v>
      </c>
      <c r="W758" s="114"/>
      <c r="X758" s="114" t="s">
        <v>332</v>
      </c>
      <c r="Y758" s="114" t="s">
        <v>293</v>
      </c>
      <c r="Z758" s="107"/>
      <c r="AA758" s="107"/>
      <c r="AB758" s="107"/>
      <c r="AC758" s="107"/>
      <c r="AD758" s="107"/>
      <c r="AE758" s="107"/>
      <c r="AF758" s="107"/>
      <c r="AG758" s="107" t="s">
        <v>333</v>
      </c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</row>
    <row r="759" spans="1:60" outlineLevel="2">
      <c r="A759" s="110"/>
      <c r="B759" s="111"/>
      <c r="C759" s="203" t="s">
        <v>521</v>
      </c>
      <c r="D759" s="204"/>
      <c r="E759" s="204"/>
      <c r="F759" s="204"/>
      <c r="G759" s="204"/>
      <c r="H759" s="114"/>
      <c r="I759" s="114"/>
      <c r="J759" s="114"/>
      <c r="K759" s="114"/>
      <c r="L759" s="114"/>
      <c r="M759" s="114"/>
      <c r="N759" s="113"/>
      <c r="O759" s="113"/>
      <c r="P759" s="113"/>
      <c r="Q759" s="113"/>
      <c r="R759" s="114"/>
      <c r="S759" s="114"/>
      <c r="T759" s="114"/>
      <c r="U759" s="114"/>
      <c r="V759" s="114"/>
      <c r="W759" s="114"/>
      <c r="X759" s="114"/>
      <c r="Y759" s="114"/>
      <c r="Z759" s="107"/>
      <c r="AA759" s="107"/>
      <c r="AB759" s="107"/>
      <c r="AC759" s="107"/>
      <c r="AD759" s="107"/>
      <c r="AE759" s="107"/>
      <c r="AF759" s="107"/>
      <c r="AG759" s="107" t="s">
        <v>451</v>
      </c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</row>
    <row r="760" spans="1:60" outlineLevel="2">
      <c r="A760" s="110"/>
      <c r="B760" s="111"/>
      <c r="C760" s="200" t="s">
        <v>522</v>
      </c>
      <c r="D760" s="201"/>
      <c r="E760" s="201"/>
      <c r="F760" s="201"/>
      <c r="G760" s="201"/>
      <c r="H760" s="114"/>
      <c r="I760" s="114"/>
      <c r="J760" s="114"/>
      <c r="K760" s="114"/>
      <c r="L760" s="114"/>
      <c r="M760" s="114"/>
      <c r="N760" s="113"/>
      <c r="O760" s="113"/>
      <c r="P760" s="113"/>
      <c r="Q760" s="113"/>
      <c r="R760" s="114"/>
      <c r="S760" s="114"/>
      <c r="T760" s="114"/>
      <c r="U760" s="114"/>
      <c r="V760" s="114"/>
      <c r="W760" s="114"/>
      <c r="X760" s="114"/>
      <c r="Y760" s="114"/>
      <c r="Z760" s="107"/>
      <c r="AA760" s="107"/>
      <c r="AB760" s="107"/>
      <c r="AC760" s="107"/>
      <c r="AD760" s="107"/>
      <c r="AE760" s="107"/>
      <c r="AF760" s="107"/>
      <c r="AG760" s="107" t="s">
        <v>296</v>
      </c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</row>
    <row r="761" spans="1:60" outlineLevel="3">
      <c r="A761" s="110"/>
      <c r="B761" s="111"/>
      <c r="C761" s="200" t="s">
        <v>455</v>
      </c>
      <c r="D761" s="201"/>
      <c r="E761" s="201"/>
      <c r="F761" s="201"/>
      <c r="G761" s="201"/>
      <c r="H761" s="114"/>
      <c r="I761" s="114"/>
      <c r="J761" s="114"/>
      <c r="K761" s="114"/>
      <c r="L761" s="114"/>
      <c r="M761" s="114"/>
      <c r="N761" s="113"/>
      <c r="O761" s="113"/>
      <c r="P761" s="113"/>
      <c r="Q761" s="113"/>
      <c r="R761" s="114"/>
      <c r="S761" s="114"/>
      <c r="T761" s="114"/>
      <c r="U761" s="114"/>
      <c r="V761" s="114"/>
      <c r="W761" s="114"/>
      <c r="X761" s="114"/>
      <c r="Y761" s="114"/>
      <c r="Z761" s="107"/>
      <c r="AA761" s="107"/>
      <c r="AB761" s="107"/>
      <c r="AC761" s="107"/>
      <c r="AD761" s="107"/>
      <c r="AE761" s="107"/>
      <c r="AF761" s="107"/>
      <c r="AG761" s="107" t="s">
        <v>296</v>
      </c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</row>
    <row r="762" spans="1:60" outlineLevel="3">
      <c r="A762" s="110"/>
      <c r="B762" s="111"/>
      <c r="C762" s="200" t="s">
        <v>523</v>
      </c>
      <c r="D762" s="201"/>
      <c r="E762" s="201"/>
      <c r="F762" s="201"/>
      <c r="G762" s="201"/>
      <c r="H762" s="114"/>
      <c r="I762" s="114"/>
      <c r="J762" s="114"/>
      <c r="K762" s="114"/>
      <c r="L762" s="114"/>
      <c r="M762" s="114"/>
      <c r="N762" s="113"/>
      <c r="O762" s="113"/>
      <c r="P762" s="113"/>
      <c r="Q762" s="113"/>
      <c r="R762" s="114"/>
      <c r="S762" s="114"/>
      <c r="T762" s="114"/>
      <c r="U762" s="114"/>
      <c r="V762" s="114"/>
      <c r="W762" s="114"/>
      <c r="X762" s="114"/>
      <c r="Y762" s="114"/>
      <c r="Z762" s="107"/>
      <c r="AA762" s="107"/>
      <c r="AB762" s="107"/>
      <c r="AC762" s="107"/>
      <c r="AD762" s="107"/>
      <c r="AE762" s="107"/>
      <c r="AF762" s="107"/>
      <c r="AG762" s="107" t="s">
        <v>296</v>
      </c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</row>
    <row r="763" spans="1:60" outlineLevel="2">
      <c r="A763" s="110"/>
      <c r="B763" s="111"/>
      <c r="C763" s="146" t="s">
        <v>586</v>
      </c>
      <c r="D763" s="143"/>
      <c r="E763" s="144">
        <v>203</v>
      </c>
      <c r="F763" s="114"/>
      <c r="G763" s="114"/>
      <c r="H763" s="114"/>
      <c r="I763" s="114"/>
      <c r="J763" s="114"/>
      <c r="K763" s="114"/>
      <c r="L763" s="114"/>
      <c r="M763" s="114"/>
      <c r="N763" s="113"/>
      <c r="O763" s="113"/>
      <c r="P763" s="113"/>
      <c r="Q763" s="113"/>
      <c r="R763" s="114"/>
      <c r="S763" s="114"/>
      <c r="T763" s="114"/>
      <c r="U763" s="114"/>
      <c r="V763" s="114"/>
      <c r="W763" s="114"/>
      <c r="X763" s="114"/>
      <c r="Y763" s="114"/>
      <c r="Z763" s="107"/>
      <c r="AA763" s="107"/>
      <c r="AB763" s="107"/>
      <c r="AC763" s="107"/>
      <c r="AD763" s="107"/>
      <c r="AE763" s="107"/>
      <c r="AF763" s="107"/>
      <c r="AG763" s="107" t="s">
        <v>341</v>
      </c>
      <c r="AH763" s="107">
        <v>5</v>
      </c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</row>
    <row r="764" spans="1:60" outlineLevel="3">
      <c r="A764" s="110"/>
      <c r="B764" s="111"/>
      <c r="C764" s="146" t="s">
        <v>587</v>
      </c>
      <c r="D764" s="143"/>
      <c r="E764" s="144">
        <v>59</v>
      </c>
      <c r="F764" s="114"/>
      <c r="G764" s="114"/>
      <c r="H764" s="114"/>
      <c r="I764" s="114"/>
      <c r="J764" s="114"/>
      <c r="K764" s="114"/>
      <c r="L764" s="114"/>
      <c r="M764" s="114"/>
      <c r="N764" s="113"/>
      <c r="O764" s="113"/>
      <c r="P764" s="113"/>
      <c r="Q764" s="113"/>
      <c r="R764" s="114"/>
      <c r="S764" s="114"/>
      <c r="T764" s="114"/>
      <c r="U764" s="114"/>
      <c r="V764" s="114"/>
      <c r="W764" s="114"/>
      <c r="X764" s="114"/>
      <c r="Y764" s="114"/>
      <c r="Z764" s="107"/>
      <c r="AA764" s="107"/>
      <c r="AB764" s="107"/>
      <c r="AC764" s="107"/>
      <c r="AD764" s="107"/>
      <c r="AE764" s="107"/>
      <c r="AF764" s="107"/>
      <c r="AG764" s="107" t="s">
        <v>341</v>
      </c>
      <c r="AH764" s="107">
        <v>5</v>
      </c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</row>
    <row r="765" spans="1:60" outlineLevel="1">
      <c r="A765" s="123">
        <v>246</v>
      </c>
      <c r="B765" s="124" t="s">
        <v>526</v>
      </c>
      <c r="C765" s="139" t="s">
        <v>527</v>
      </c>
      <c r="D765" s="125" t="s">
        <v>330</v>
      </c>
      <c r="E765" s="126">
        <v>273</v>
      </c>
      <c r="F765" s="127"/>
      <c r="G765" s="128">
        <f>ROUND(E765*F765,2)</f>
        <v>0</v>
      </c>
      <c r="H765" s="127"/>
      <c r="I765" s="128">
        <f>ROUND(E765*H765,2)</f>
        <v>0</v>
      </c>
      <c r="J765" s="127"/>
      <c r="K765" s="128">
        <f>ROUND(E765*J765,2)</f>
        <v>0</v>
      </c>
      <c r="L765" s="128">
        <v>21</v>
      </c>
      <c r="M765" s="128">
        <f>G765*(1+L765/100)</f>
        <v>0</v>
      </c>
      <c r="N765" s="126">
        <v>0</v>
      </c>
      <c r="O765" s="126">
        <f>ROUND(E765*N765,2)</f>
        <v>0</v>
      </c>
      <c r="P765" s="126">
        <v>0</v>
      </c>
      <c r="Q765" s="126">
        <f>ROUND(E765*P765,2)</f>
        <v>0</v>
      </c>
      <c r="R765" s="128" t="s">
        <v>350</v>
      </c>
      <c r="S765" s="128" t="s">
        <v>310</v>
      </c>
      <c r="T765" s="129" t="s">
        <v>331</v>
      </c>
      <c r="U765" s="114">
        <v>0.25</v>
      </c>
      <c r="V765" s="114">
        <f>ROUND(E765*U765,2)</f>
        <v>68.25</v>
      </c>
      <c r="W765" s="114"/>
      <c r="X765" s="114" t="s">
        <v>332</v>
      </c>
      <c r="Y765" s="114" t="s">
        <v>293</v>
      </c>
      <c r="Z765" s="107"/>
      <c r="AA765" s="107"/>
      <c r="AB765" s="107"/>
      <c r="AC765" s="107"/>
      <c r="AD765" s="107"/>
      <c r="AE765" s="107"/>
      <c r="AF765" s="107"/>
      <c r="AG765" s="107" t="s">
        <v>333</v>
      </c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</row>
    <row r="766" spans="1:60" outlineLevel="2">
      <c r="A766" s="110"/>
      <c r="B766" s="111"/>
      <c r="C766" s="203" t="s">
        <v>521</v>
      </c>
      <c r="D766" s="204"/>
      <c r="E766" s="204"/>
      <c r="F766" s="204"/>
      <c r="G766" s="204"/>
      <c r="H766" s="114"/>
      <c r="I766" s="114"/>
      <c r="J766" s="114"/>
      <c r="K766" s="114"/>
      <c r="L766" s="114"/>
      <c r="M766" s="114"/>
      <c r="N766" s="113"/>
      <c r="O766" s="113"/>
      <c r="P766" s="113"/>
      <c r="Q766" s="113"/>
      <c r="R766" s="114"/>
      <c r="S766" s="114"/>
      <c r="T766" s="114"/>
      <c r="U766" s="114"/>
      <c r="V766" s="114"/>
      <c r="W766" s="114"/>
      <c r="X766" s="114"/>
      <c r="Y766" s="114"/>
      <c r="Z766" s="107"/>
      <c r="AA766" s="107"/>
      <c r="AB766" s="107"/>
      <c r="AC766" s="107"/>
      <c r="AD766" s="107"/>
      <c r="AE766" s="107"/>
      <c r="AF766" s="107"/>
      <c r="AG766" s="107" t="s">
        <v>451</v>
      </c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</row>
    <row r="767" spans="1:60" outlineLevel="2">
      <c r="A767" s="110"/>
      <c r="B767" s="111"/>
      <c r="C767" s="200" t="s">
        <v>522</v>
      </c>
      <c r="D767" s="201"/>
      <c r="E767" s="201"/>
      <c r="F767" s="201"/>
      <c r="G767" s="201"/>
      <c r="H767" s="114"/>
      <c r="I767" s="114"/>
      <c r="J767" s="114"/>
      <c r="K767" s="114"/>
      <c r="L767" s="114"/>
      <c r="M767" s="114"/>
      <c r="N767" s="113"/>
      <c r="O767" s="113"/>
      <c r="P767" s="113"/>
      <c r="Q767" s="113"/>
      <c r="R767" s="114"/>
      <c r="S767" s="114"/>
      <c r="T767" s="114"/>
      <c r="U767" s="114"/>
      <c r="V767" s="114"/>
      <c r="W767" s="114"/>
      <c r="X767" s="114"/>
      <c r="Y767" s="114"/>
      <c r="Z767" s="107"/>
      <c r="AA767" s="107"/>
      <c r="AB767" s="107"/>
      <c r="AC767" s="107"/>
      <c r="AD767" s="107"/>
      <c r="AE767" s="107"/>
      <c r="AF767" s="107"/>
      <c r="AG767" s="107" t="s">
        <v>296</v>
      </c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</row>
    <row r="768" spans="1:60" outlineLevel="3">
      <c r="A768" s="110"/>
      <c r="B768" s="111"/>
      <c r="C768" s="200" t="s">
        <v>455</v>
      </c>
      <c r="D768" s="201"/>
      <c r="E768" s="201"/>
      <c r="F768" s="201"/>
      <c r="G768" s="201"/>
      <c r="H768" s="114"/>
      <c r="I768" s="114"/>
      <c r="J768" s="114"/>
      <c r="K768" s="114"/>
      <c r="L768" s="114"/>
      <c r="M768" s="114"/>
      <c r="N768" s="113"/>
      <c r="O768" s="113"/>
      <c r="P768" s="113"/>
      <c r="Q768" s="113"/>
      <c r="R768" s="114"/>
      <c r="S768" s="114"/>
      <c r="T768" s="114"/>
      <c r="U768" s="114"/>
      <c r="V768" s="114"/>
      <c r="W768" s="114"/>
      <c r="X768" s="114"/>
      <c r="Y768" s="114"/>
      <c r="Z768" s="107"/>
      <c r="AA768" s="107"/>
      <c r="AB768" s="107"/>
      <c r="AC768" s="107"/>
      <c r="AD768" s="107"/>
      <c r="AE768" s="107"/>
      <c r="AF768" s="107"/>
      <c r="AG768" s="107" t="s">
        <v>296</v>
      </c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</row>
    <row r="769" spans="1:60" outlineLevel="3">
      <c r="A769" s="110"/>
      <c r="B769" s="111"/>
      <c r="C769" s="200" t="s">
        <v>523</v>
      </c>
      <c r="D769" s="201"/>
      <c r="E769" s="201"/>
      <c r="F769" s="201"/>
      <c r="G769" s="201"/>
      <c r="H769" s="114"/>
      <c r="I769" s="114"/>
      <c r="J769" s="114"/>
      <c r="K769" s="114"/>
      <c r="L769" s="114"/>
      <c r="M769" s="114"/>
      <c r="N769" s="113"/>
      <c r="O769" s="113"/>
      <c r="P769" s="113"/>
      <c r="Q769" s="113"/>
      <c r="R769" s="114"/>
      <c r="S769" s="114"/>
      <c r="T769" s="114"/>
      <c r="U769" s="114"/>
      <c r="V769" s="114"/>
      <c r="W769" s="114"/>
      <c r="X769" s="114"/>
      <c r="Y769" s="114"/>
      <c r="Z769" s="107"/>
      <c r="AA769" s="107"/>
      <c r="AB769" s="107"/>
      <c r="AC769" s="107"/>
      <c r="AD769" s="107"/>
      <c r="AE769" s="107"/>
      <c r="AF769" s="107"/>
      <c r="AG769" s="107" t="s">
        <v>296</v>
      </c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</row>
    <row r="770" spans="1:60" outlineLevel="2">
      <c r="A770" s="110"/>
      <c r="B770" s="111"/>
      <c r="C770" s="146" t="s">
        <v>588</v>
      </c>
      <c r="D770" s="143"/>
      <c r="E770" s="144">
        <v>210</v>
      </c>
      <c r="F770" s="114"/>
      <c r="G770" s="114"/>
      <c r="H770" s="114"/>
      <c r="I770" s="114"/>
      <c r="J770" s="114"/>
      <c r="K770" s="114"/>
      <c r="L770" s="114"/>
      <c r="M770" s="114"/>
      <c r="N770" s="113"/>
      <c r="O770" s="113"/>
      <c r="P770" s="113"/>
      <c r="Q770" s="113"/>
      <c r="R770" s="114"/>
      <c r="S770" s="114"/>
      <c r="T770" s="114"/>
      <c r="U770" s="114"/>
      <c r="V770" s="114"/>
      <c r="W770" s="114"/>
      <c r="X770" s="114"/>
      <c r="Y770" s="114"/>
      <c r="Z770" s="107"/>
      <c r="AA770" s="107"/>
      <c r="AB770" s="107"/>
      <c r="AC770" s="107"/>
      <c r="AD770" s="107"/>
      <c r="AE770" s="107"/>
      <c r="AF770" s="107"/>
      <c r="AG770" s="107" t="s">
        <v>341</v>
      </c>
      <c r="AH770" s="107">
        <v>5</v>
      </c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</row>
    <row r="771" spans="1:60" outlineLevel="3">
      <c r="A771" s="110"/>
      <c r="B771" s="111"/>
      <c r="C771" s="146" t="s">
        <v>589</v>
      </c>
      <c r="D771" s="143"/>
      <c r="E771" s="144">
        <v>63</v>
      </c>
      <c r="F771" s="114"/>
      <c r="G771" s="114"/>
      <c r="H771" s="114"/>
      <c r="I771" s="114"/>
      <c r="J771" s="114"/>
      <c r="K771" s="114"/>
      <c r="L771" s="114"/>
      <c r="M771" s="114"/>
      <c r="N771" s="113"/>
      <c r="O771" s="113"/>
      <c r="P771" s="113"/>
      <c r="Q771" s="113"/>
      <c r="R771" s="114"/>
      <c r="S771" s="114"/>
      <c r="T771" s="114"/>
      <c r="U771" s="114"/>
      <c r="V771" s="114"/>
      <c r="W771" s="114"/>
      <c r="X771" s="114"/>
      <c r="Y771" s="114"/>
      <c r="Z771" s="107"/>
      <c r="AA771" s="107"/>
      <c r="AB771" s="107"/>
      <c r="AC771" s="107"/>
      <c r="AD771" s="107"/>
      <c r="AE771" s="107"/>
      <c r="AF771" s="107"/>
      <c r="AG771" s="107" t="s">
        <v>341</v>
      </c>
      <c r="AH771" s="107">
        <v>5</v>
      </c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</row>
    <row r="772" spans="1:60" outlineLevel="1">
      <c r="A772" s="123">
        <v>247</v>
      </c>
      <c r="B772" s="124" t="s">
        <v>530</v>
      </c>
      <c r="C772" s="139" t="s">
        <v>531</v>
      </c>
      <c r="D772" s="125" t="s">
        <v>330</v>
      </c>
      <c r="E772" s="126">
        <v>411</v>
      </c>
      <c r="F772" s="127"/>
      <c r="G772" s="128">
        <f>ROUND(E772*F772,2)</f>
        <v>0</v>
      </c>
      <c r="H772" s="127"/>
      <c r="I772" s="128">
        <f>ROUND(E772*H772,2)</f>
        <v>0</v>
      </c>
      <c r="J772" s="127"/>
      <c r="K772" s="128">
        <f>ROUND(E772*J772,2)</f>
        <v>0</v>
      </c>
      <c r="L772" s="128">
        <v>21</v>
      </c>
      <c r="M772" s="128">
        <f>G772*(1+L772/100)</f>
        <v>0</v>
      </c>
      <c r="N772" s="126">
        <v>0</v>
      </c>
      <c r="O772" s="126">
        <f>ROUND(E772*N772,2)</f>
        <v>0</v>
      </c>
      <c r="P772" s="126">
        <v>0</v>
      </c>
      <c r="Q772" s="126">
        <f>ROUND(E772*P772,2)</f>
        <v>0</v>
      </c>
      <c r="R772" s="128" t="s">
        <v>350</v>
      </c>
      <c r="S772" s="128" t="s">
        <v>310</v>
      </c>
      <c r="T772" s="129" t="s">
        <v>331</v>
      </c>
      <c r="U772" s="114">
        <v>0.27</v>
      </c>
      <c r="V772" s="114">
        <f>ROUND(E772*U772,2)</f>
        <v>110.97</v>
      </c>
      <c r="W772" s="114"/>
      <c r="X772" s="114" t="s">
        <v>332</v>
      </c>
      <c r="Y772" s="114" t="s">
        <v>293</v>
      </c>
      <c r="Z772" s="107"/>
      <c r="AA772" s="107"/>
      <c r="AB772" s="107"/>
      <c r="AC772" s="107"/>
      <c r="AD772" s="107"/>
      <c r="AE772" s="107"/>
      <c r="AF772" s="107"/>
      <c r="AG772" s="107" t="s">
        <v>333</v>
      </c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</row>
    <row r="773" spans="1:60" outlineLevel="2">
      <c r="A773" s="110"/>
      <c r="B773" s="111"/>
      <c r="C773" s="203" t="s">
        <v>521</v>
      </c>
      <c r="D773" s="204"/>
      <c r="E773" s="204"/>
      <c r="F773" s="204"/>
      <c r="G773" s="204"/>
      <c r="H773" s="114"/>
      <c r="I773" s="114"/>
      <c r="J773" s="114"/>
      <c r="K773" s="114"/>
      <c r="L773" s="114"/>
      <c r="M773" s="114"/>
      <c r="N773" s="113"/>
      <c r="O773" s="113"/>
      <c r="P773" s="113"/>
      <c r="Q773" s="113"/>
      <c r="R773" s="114"/>
      <c r="S773" s="114"/>
      <c r="T773" s="114"/>
      <c r="U773" s="114"/>
      <c r="V773" s="114"/>
      <c r="W773" s="114"/>
      <c r="X773" s="114"/>
      <c r="Y773" s="114"/>
      <c r="Z773" s="107"/>
      <c r="AA773" s="107"/>
      <c r="AB773" s="107"/>
      <c r="AC773" s="107"/>
      <c r="AD773" s="107"/>
      <c r="AE773" s="107"/>
      <c r="AF773" s="107"/>
      <c r="AG773" s="107" t="s">
        <v>451</v>
      </c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</row>
    <row r="774" spans="1:60" outlineLevel="2">
      <c r="A774" s="110"/>
      <c r="B774" s="111"/>
      <c r="C774" s="200" t="s">
        <v>522</v>
      </c>
      <c r="D774" s="201"/>
      <c r="E774" s="201"/>
      <c r="F774" s="201"/>
      <c r="G774" s="201"/>
      <c r="H774" s="114"/>
      <c r="I774" s="114"/>
      <c r="J774" s="114"/>
      <c r="K774" s="114"/>
      <c r="L774" s="114"/>
      <c r="M774" s="114"/>
      <c r="N774" s="113"/>
      <c r="O774" s="113"/>
      <c r="P774" s="113"/>
      <c r="Q774" s="113"/>
      <c r="R774" s="114"/>
      <c r="S774" s="114"/>
      <c r="T774" s="114"/>
      <c r="U774" s="114"/>
      <c r="V774" s="114"/>
      <c r="W774" s="114"/>
      <c r="X774" s="114"/>
      <c r="Y774" s="114"/>
      <c r="Z774" s="107"/>
      <c r="AA774" s="107"/>
      <c r="AB774" s="107"/>
      <c r="AC774" s="107"/>
      <c r="AD774" s="107"/>
      <c r="AE774" s="107"/>
      <c r="AF774" s="107"/>
      <c r="AG774" s="107" t="s">
        <v>296</v>
      </c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</row>
    <row r="775" spans="1:60" outlineLevel="3">
      <c r="A775" s="110"/>
      <c r="B775" s="111"/>
      <c r="C775" s="200" t="s">
        <v>455</v>
      </c>
      <c r="D775" s="201"/>
      <c r="E775" s="201"/>
      <c r="F775" s="201"/>
      <c r="G775" s="201"/>
      <c r="H775" s="114"/>
      <c r="I775" s="114"/>
      <c r="J775" s="114"/>
      <c r="K775" s="114"/>
      <c r="L775" s="114"/>
      <c r="M775" s="114"/>
      <c r="N775" s="113"/>
      <c r="O775" s="113"/>
      <c r="P775" s="113"/>
      <c r="Q775" s="113"/>
      <c r="R775" s="114"/>
      <c r="S775" s="114"/>
      <c r="T775" s="114"/>
      <c r="U775" s="114"/>
      <c r="V775" s="114"/>
      <c r="W775" s="114"/>
      <c r="X775" s="114"/>
      <c r="Y775" s="114"/>
      <c r="Z775" s="107"/>
      <c r="AA775" s="107"/>
      <c r="AB775" s="107"/>
      <c r="AC775" s="107"/>
      <c r="AD775" s="107"/>
      <c r="AE775" s="107"/>
      <c r="AF775" s="107"/>
      <c r="AG775" s="107" t="s">
        <v>296</v>
      </c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</row>
    <row r="776" spans="1:60" outlineLevel="3">
      <c r="A776" s="110"/>
      <c r="B776" s="111"/>
      <c r="C776" s="200" t="s">
        <v>523</v>
      </c>
      <c r="D776" s="201"/>
      <c r="E776" s="201"/>
      <c r="F776" s="201"/>
      <c r="G776" s="201"/>
      <c r="H776" s="114"/>
      <c r="I776" s="114"/>
      <c r="J776" s="114"/>
      <c r="K776" s="114"/>
      <c r="L776" s="114"/>
      <c r="M776" s="114"/>
      <c r="N776" s="113"/>
      <c r="O776" s="113"/>
      <c r="P776" s="113"/>
      <c r="Q776" s="113"/>
      <c r="R776" s="114"/>
      <c r="S776" s="114"/>
      <c r="T776" s="114"/>
      <c r="U776" s="114"/>
      <c r="V776" s="114"/>
      <c r="W776" s="114"/>
      <c r="X776" s="114"/>
      <c r="Y776" s="114"/>
      <c r="Z776" s="107"/>
      <c r="AA776" s="107"/>
      <c r="AB776" s="107"/>
      <c r="AC776" s="107"/>
      <c r="AD776" s="107"/>
      <c r="AE776" s="107"/>
      <c r="AF776" s="107"/>
      <c r="AG776" s="107" t="s">
        <v>296</v>
      </c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</row>
    <row r="777" spans="1:60" outlineLevel="2">
      <c r="A777" s="110"/>
      <c r="B777" s="111"/>
      <c r="C777" s="146" t="s">
        <v>590</v>
      </c>
      <c r="D777" s="143"/>
      <c r="E777" s="144">
        <v>229</v>
      </c>
      <c r="F777" s="114"/>
      <c r="G777" s="114"/>
      <c r="H777" s="114"/>
      <c r="I777" s="114"/>
      <c r="J777" s="114"/>
      <c r="K777" s="114"/>
      <c r="L777" s="114"/>
      <c r="M777" s="114"/>
      <c r="N777" s="113"/>
      <c r="O777" s="113"/>
      <c r="P777" s="113"/>
      <c r="Q777" s="113"/>
      <c r="R777" s="114"/>
      <c r="S777" s="114"/>
      <c r="T777" s="114"/>
      <c r="U777" s="114"/>
      <c r="V777" s="114"/>
      <c r="W777" s="114"/>
      <c r="X777" s="114"/>
      <c r="Y777" s="114"/>
      <c r="Z777" s="107"/>
      <c r="AA777" s="107"/>
      <c r="AB777" s="107"/>
      <c r="AC777" s="107"/>
      <c r="AD777" s="107"/>
      <c r="AE777" s="107"/>
      <c r="AF777" s="107"/>
      <c r="AG777" s="107" t="s">
        <v>341</v>
      </c>
      <c r="AH777" s="107">
        <v>5</v>
      </c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</row>
    <row r="778" spans="1:60" outlineLevel="3">
      <c r="A778" s="110"/>
      <c r="B778" s="111"/>
      <c r="C778" s="146" t="s">
        <v>591</v>
      </c>
      <c r="D778" s="143"/>
      <c r="E778" s="144">
        <v>182</v>
      </c>
      <c r="F778" s="114"/>
      <c r="G778" s="114"/>
      <c r="H778" s="114"/>
      <c r="I778" s="114"/>
      <c r="J778" s="114"/>
      <c r="K778" s="114"/>
      <c r="L778" s="114"/>
      <c r="M778" s="114"/>
      <c r="N778" s="113"/>
      <c r="O778" s="113"/>
      <c r="P778" s="113"/>
      <c r="Q778" s="113"/>
      <c r="R778" s="114"/>
      <c r="S778" s="114"/>
      <c r="T778" s="114"/>
      <c r="U778" s="114"/>
      <c r="V778" s="114"/>
      <c r="W778" s="114"/>
      <c r="X778" s="114"/>
      <c r="Y778" s="114"/>
      <c r="Z778" s="107"/>
      <c r="AA778" s="107"/>
      <c r="AB778" s="107"/>
      <c r="AC778" s="107"/>
      <c r="AD778" s="107"/>
      <c r="AE778" s="107"/>
      <c r="AF778" s="107"/>
      <c r="AG778" s="107" t="s">
        <v>341</v>
      </c>
      <c r="AH778" s="107">
        <v>5</v>
      </c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</row>
    <row r="779" spans="1:60" outlineLevel="1">
      <c r="A779" s="123">
        <v>248</v>
      </c>
      <c r="B779" s="124" t="s">
        <v>534</v>
      </c>
      <c r="C779" s="139" t="s">
        <v>535</v>
      </c>
      <c r="D779" s="125" t="s">
        <v>330</v>
      </c>
      <c r="E779" s="126">
        <v>267</v>
      </c>
      <c r="F779" s="127"/>
      <c r="G779" s="128">
        <f>ROUND(E779*F779,2)</f>
        <v>0</v>
      </c>
      <c r="H779" s="127"/>
      <c r="I779" s="128">
        <f>ROUND(E779*H779,2)</f>
        <v>0</v>
      </c>
      <c r="J779" s="127"/>
      <c r="K779" s="128">
        <f>ROUND(E779*J779,2)</f>
        <v>0</v>
      </c>
      <c r="L779" s="128">
        <v>21</v>
      </c>
      <c r="M779" s="128">
        <f>G779*(1+L779/100)</f>
        <v>0</v>
      </c>
      <c r="N779" s="126">
        <v>0</v>
      </c>
      <c r="O779" s="126">
        <f>ROUND(E779*N779,2)</f>
        <v>0</v>
      </c>
      <c r="P779" s="126">
        <v>0</v>
      </c>
      <c r="Q779" s="126">
        <f>ROUND(E779*P779,2)</f>
        <v>0</v>
      </c>
      <c r="R779" s="128" t="s">
        <v>350</v>
      </c>
      <c r="S779" s="128" t="s">
        <v>310</v>
      </c>
      <c r="T779" s="129" t="s">
        <v>331</v>
      </c>
      <c r="U779" s="114">
        <v>0.32</v>
      </c>
      <c r="V779" s="114">
        <f>ROUND(E779*U779,2)</f>
        <v>85.44</v>
      </c>
      <c r="W779" s="114"/>
      <c r="X779" s="114" t="s">
        <v>332</v>
      </c>
      <c r="Y779" s="114" t="s">
        <v>293</v>
      </c>
      <c r="Z779" s="107"/>
      <c r="AA779" s="107"/>
      <c r="AB779" s="107"/>
      <c r="AC779" s="107"/>
      <c r="AD779" s="107"/>
      <c r="AE779" s="107"/>
      <c r="AF779" s="107"/>
      <c r="AG779" s="107" t="s">
        <v>333</v>
      </c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</row>
    <row r="780" spans="1:60" outlineLevel="2">
      <c r="A780" s="110"/>
      <c r="B780" s="111"/>
      <c r="C780" s="203" t="s">
        <v>521</v>
      </c>
      <c r="D780" s="204"/>
      <c r="E780" s="204"/>
      <c r="F780" s="204"/>
      <c r="G780" s="204"/>
      <c r="H780" s="114"/>
      <c r="I780" s="114"/>
      <c r="J780" s="114"/>
      <c r="K780" s="114"/>
      <c r="L780" s="114"/>
      <c r="M780" s="114"/>
      <c r="N780" s="113"/>
      <c r="O780" s="113"/>
      <c r="P780" s="113"/>
      <c r="Q780" s="113"/>
      <c r="R780" s="114"/>
      <c r="S780" s="114"/>
      <c r="T780" s="114"/>
      <c r="U780" s="114"/>
      <c r="V780" s="114"/>
      <c r="W780" s="114"/>
      <c r="X780" s="114"/>
      <c r="Y780" s="114"/>
      <c r="Z780" s="107"/>
      <c r="AA780" s="107"/>
      <c r="AB780" s="107"/>
      <c r="AC780" s="107"/>
      <c r="AD780" s="107"/>
      <c r="AE780" s="107"/>
      <c r="AF780" s="107"/>
      <c r="AG780" s="107" t="s">
        <v>451</v>
      </c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</row>
    <row r="781" spans="1:60" outlineLevel="2">
      <c r="A781" s="110"/>
      <c r="B781" s="111"/>
      <c r="C781" s="200" t="s">
        <v>522</v>
      </c>
      <c r="D781" s="201"/>
      <c r="E781" s="201"/>
      <c r="F781" s="201"/>
      <c r="G781" s="201"/>
      <c r="H781" s="114"/>
      <c r="I781" s="114"/>
      <c r="J781" s="114"/>
      <c r="K781" s="114"/>
      <c r="L781" s="114"/>
      <c r="M781" s="114"/>
      <c r="N781" s="113"/>
      <c r="O781" s="113"/>
      <c r="P781" s="113"/>
      <c r="Q781" s="113"/>
      <c r="R781" s="114"/>
      <c r="S781" s="114"/>
      <c r="T781" s="114"/>
      <c r="U781" s="114"/>
      <c r="V781" s="114"/>
      <c r="W781" s="114"/>
      <c r="X781" s="114"/>
      <c r="Y781" s="114"/>
      <c r="Z781" s="107"/>
      <c r="AA781" s="107"/>
      <c r="AB781" s="107"/>
      <c r="AC781" s="107"/>
      <c r="AD781" s="107"/>
      <c r="AE781" s="107"/>
      <c r="AF781" s="107"/>
      <c r="AG781" s="107" t="s">
        <v>296</v>
      </c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</row>
    <row r="782" spans="1:60" outlineLevel="3">
      <c r="A782" s="110"/>
      <c r="B782" s="111"/>
      <c r="C782" s="200" t="s">
        <v>455</v>
      </c>
      <c r="D782" s="201"/>
      <c r="E782" s="201"/>
      <c r="F782" s="201"/>
      <c r="G782" s="201"/>
      <c r="H782" s="114"/>
      <c r="I782" s="114"/>
      <c r="J782" s="114"/>
      <c r="K782" s="114"/>
      <c r="L782" s="114"/>
      <c r="M782" s="114"/>
      <c r="N782" s="113"/>
      <c r="O782" s="113"/>
      <c r="P782" s="113"/>
      <c r="Q782" s="113"/>
      <c r="R782" s="114"/>
      <c r="S782" s="114"/>
      <c r="T782" s="114"/>
      <c r="U782" s="114"/>
      <c r="V782" s="114"/>
      <c r="W782" s="114"/>
      <c r="X782" s="114"/>
      <c r="Y782" s="114"/>
      <c r="Z782" s="107"/>
      <c r="AA782" s="107"/>
      <c r="AB782" s="107"/>
      <c r="AC782" s="107"/>
      <c r="AD782" s="107"/>
      <c r="AE782" s="107"/>
      <c r="AF782" s="107"/>
      <c r="AG782" s="107" t="s">
        <v>296</v>
      </c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</row>
    <row r="783" spans="1:60" outlineLevel="3">
      <c r="A783" s="110"/>
      <c r="B783" s="111"/>
      <c r="C783" s="200" t="s">
        <v>523</v>
      </c>
      <c r="D783" s="201"/>
      <c r="E783" s="201"/>
      <c r="F783" s="201"/>
      <c r="G783" s="201"/>
      <c r="H783" s="114"/>
      <c r="I783" s="114"/>
      <c r="J783" s="114"/>
      <c r="K783" s="114"/>
      <c r="L783" s="114"/>
      <c r="M783" s="114"/>
      <c r="N783" s="113"/>
      <c r="O783" s="113"/>
      <c r="P783" s="113"/>
      <c r="Q783" s="113"/>
      <c r="R783" s="114"/>
      <c r="S783" s="114"/>
      <c r="T783" s="114"/>
      <c r="U783" s="114"/>
      <c r="V783" s="114"/>
      <c r="W783" s="114"/>
      <c r="X783" s="114"/>
      <c r="Y783" s="114"/>
      <c r="Z783" s="107"/>
      <c r="AA783" s="107"/>
      <c r="AB783" s="107"/>
      <c r="AC783" s="107"/>
      <c r="AD783" s="107"/>
      <c r="AE783" s="107"/>
      <c r="AF783" s="107"/>
      <c r="AG783" s="107" t="s">
        <v>296</v>
      </c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</row>
    <row r="784" spans="1:60" outlineLevel="2">
      <c r="A784" s="110"/>
      <c r="B784" s="111"/>
      <c r="C784" s="146" t="s">
        <v>592</v>
      </c>
      <c r="D784" s="143"/>
      <c r="E784" s="144">
        <v>64</v>
      </c>
      <c r="F784" s="114"/>
      <c r="G784" s="114"/>
      <c r="H784" s="114"/>
      <c r="I784" s="114"/>
      <c r="J784" s="114"/>
      <c r="K784" s="114"/>
      <c r="L784" s="114"/>
      <c r="M784" s="114"/>
      <c r="N784" s="113"/>
      <c r="O784" s="113"/>
      <c r="P784" s="113"/>
      <c r="Q784" s="113"/>
      <c r="R784" s="114"/>
      <c r="S784" s="114"/>
      <c r="T784" s="114"/>
      <c r="U784" s="114"/>
      <c r="V784" s="114"/>
      <c r="W784" s="114"/>
      <c r="X784" s="114"/>
      <c r="Y784" s="114"/>
      <c r="Z784" s="107"/>
      <c r="AA784" s="107"/>
      <c r="AB784" s="107"/>
      <c r="AC784" s="107"/>
      <c r="AD784" s="107"/>
      <c r="AE784" s="107"/>
      <c r="AF784" s="107"/>
      <c r="AG784" s="107" t="s">
        <v>341</v>
      </c>
      <c r="AH784" s="107">
        <v>5</v>
      </c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</row>
    <row r="785" spans="1:60" outlineLevel="3">
      <c r="A785" s="110"/>
      <c r="B785" s="111"/>
      <c r="C785" s="146" t="s">
        <v>593</v>
      </c>
      <c r="D785" s="143"/>
      <c r="E785" s="144">
        <v>203</v>
      </c>
      <c r="F785" s="114"/>
      <c r="G785" s="114"/>
      <c r="H785" s="114"/>
      <c r="I785" s="114"/>
      <c r="J785" s="114"/>
      <c r="K785" s="114"/>
      <c r="L785" s="114"/>
      <c r="M785" s="114"/>
      <c r="N785" s="113"/>
      <c r="O785" s="113"/>
      <c r="P785" s="113"/>
      <c r="Q785" s="113"/>
      <c r="R785" s="114"/>
      <c r="S785" s="114"/>
      <c r="T785" s="114"/>
      <c r="U785" s="114"/>
      <c r="V785" s="114"/>
      <c r="W785" s="114"/>
      <c r="X785" s="114"/>
      <c r="Y785" s="114"/>
      <c r="Z785" s="107"/>
      <c r="AA785" s="107"/>
      <c r="AB785" s="107"/>
      <c r="AC785" s="107"/>
      <c r="AD785" s="107"/>
      <c r="AE785" s="107"/>
      <c r="AF785" s="107"/>
      <c r="AG785" s="107" t="s">
        <v>341</v>
      </c>
      <c r="AH785" s="107">
        <v>5</v>
      </c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</row>
    <row r="786" spans="1:60" outlineLevel="1">
      <c r="A786" s="123">
        <v>249</v>
      </c>
      <c r="B786" s="124" t="s">
        <v>538</v>
      </c>
      <c r="C786" s="139" t="s">
        <v>539</v>
      </c>
      <c r="D786" s="125" t="s">
        <v>330</v>
      </c>
      <c r="E786" s="126">
        <v>130</v>
      </c>
      <c r="F786" s="127"/>
      <c r="G786" s="128">
        <f>ROUND(E786*F786,2)</f>
        <v>0</v>
      </c>
      <c r="H786" s="127"/>
      <c r="I786" s="128">
        <f>ROUND(E786*H786,2)</f>
        <v>0</v>
      </c>
      <c r="J786" s="127"/>
      <c r="K786" s="128">
        <f>ROUND(E786*J786,2)</f>
        <v>0</v>
      </c>
      <c r="L786" s="128">
        <v>21</v>
      </c>
      <c r="M786" s="128">
        <f>G786*(1+L786/100)</f>
        <v>0</v>
      </c>
      <c r="N786" s="126">
        <v>0</v>
      </c>
      <c r="O786" s="126">
        <f>ROUND(E786*N786,2)</f>
        <v>0</v>
      </c>
      <c r="P786" s="126">
        <v>0</v>
      </c>
      <c r="Q786" s="126">
        <f>ROUND(E786*P786,2)</f>
        <v>0</v>
      </c>
      <c r="R786" s="128" t="s">
        <v>350</v>
      </c>
      <c r="S786" s="128" t="s">
        <v>310</v>
      </c>
      <c r="T786" s="129" t="s">
        <v>331</v>
      </c>
      <c r="U786" s="114">
        <v>0.35</v>
      </c>
      <c r="V786" s="114">
        <f>ROUND(E786*U786,2)</f>
        <v>45.5</v>
      </c>
      <c r="W786" s="114"/>
      <c r="X786" s="114" t="s">
        <v>332</v>
      </c>
      <c r="Y786" s="114" t="s">
        <v>293</v>
      </c>
      <c r="Z786" s="107"/>
      <c r="AA786" s="107"/>
      <c r="AB786" s="107"/>
      <c r="AC786" s="107"/>
      <c r="AD786" s="107"/>
      <c r="AE786" s="107"/>
      <c r="AF786" s="107"/>
      <c r="AG786" s="107" t="s">
        <v>333</v>
      </c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</row>
    <row r="787" spans="1:60" outlineLevel="2">
      <c r="A787" s="110"/>
      <c r="B787" s="111"/>
      <c r="C787" s="203" t="s">
        <v>521</v>
      </c>
      <c r="D787" s="204"/>
      <c r="E787" s="204"/>
      <c r="F787" s="204"/>
      <c r="G787" s="204"/>
      <c r="H787" s="114"/>
      <c r="I787" s="114"/>
      <c r="J787" s="114"/>
      <c r="K787" s="114"/>
      <c r="L787" s="114"/>
      <c r="M787" s="114"/>
      <c r="N787" s="113"/>
      <c r="O787" s="113"/>
      <c r="P787" s="113"/>
      <c r="Q787" s="113"/>
      <c r="R787" s="114"/>
      <c r="S787" s="114"/>
      <c r="T787" s="114"/>
      <c r="U787" s="114"/>
      <c r="V787" s="114"/>
      <c r="W787" s="114"/>
      <c r="X787" s="114"/>
      <c r="Y787" s="114"/>
      <c r="Z787" s="107"/>
      <c r="AA787" s="107"/>
      <c r="AB787" s="107"/>
      <c r="AC787" s="107"/>
      <c r="AD787" s="107"/>
      <c r="AE787" s="107"/>
      <c r="AF787" s="107"/>
      <c r="AG787" s="107" t="s">
        <v>451</v>
      </c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</row>
    <row r="788" spans="1:60" outlineLevel="2">
      <c r="A788" s="110"/>
      <c r="B788" s="111"/>
      <c r="C788" s="200" t="s">
        <v>522</v>
      </c>
      <c r="D788" s="201"/>
      <c r="E788" s="201"/>
      <c r="F788" s="201"/>
      <c r="G788" s="201"/>
      <c r="H788" s="114"/>
      <c r="I788" s="114"/>
      <c r="J788" s="114"/>
      <c r="K788" s="114"/>
      <c r="L788" s="114"/>
      <c r="M788" s="114"/>
      <c r="N788" s="113"/>
      <c r="O788" s="113"/>
      <c r="P788" s="113"/>
      <c r="Q788" s="113"/>
      <c r="R788" s="114"/>
      <c r="S788" s="114"/>
      <c r="T788" s="114"/>
      <c r="U788" s="114"/>
      <c r="V788" s="114"/>
      <c r="W788" s="114"/>
      <c r="X788" s="114"/>
      <c r="Y788" s="114"/>
      <c r="Z788" s="107"/>
      <c r="AA788" s="107"/>
      <c r="AB788" s="107"/>
      <c r="AC788" s="107"/>
      <c r="AD788" s="107"/>
      <c r="AE788" s="107"/>
      <c r="AF788" s="107"/>
      <c r="AG788" s="107" t="s">
        <v>296</v>
      </c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</row>
    <row r="789" spans="1:60" outlineLevel="3">
      <c r="A789" s="110"/>
      <c r="B789" s="111"/>
      <c r="C789" s="200" t="s">
        <v>455</v>
      </c>
      <c r="D789" s="201"/>
      <c r="E789" s="201"/>
      <c r="F789" s="201"/>
      <c r="G789" s="201"/>
      <c r="H789" s="114"/>
      <c r="I789" s="114"/>
      <c r="J789" s="114"/>
      <c r="K789" s="114"/>
      <c r="L789" s="114"/>
      <c r="M789" s="114"/>
      <c r="N789" s="113"/>
      <c r="O789" s="113"/>
      <c r="P789" s="113"/>
      <c r="Q789" s="113"/>
      <c r="R789" s="114"/>
      <c r="S789" s="114"/>
      <c r="T789" s="114"/>
      <c r="U789" s="114"/>
      <c r="V789" s="114"/>
      <c r="W789" s="114"/>
      <c r="X789" s="114"/>
      <c r="Y789" s="114"/>
      <c r="Z789" s="107"/>
      <c r="AA789" s="107"/>
      <c r="AB789" s="107"/>
      <c r="AC789" s="107"/>
      <c r="AD789" s="107"/>
      <c r="AE789" s="107"/>
      <c r="AF789" s="107"/>
      <c r="AG789" s="107" t="s">
        <v>296</v>
      </c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</row>
    <row r="790" spans="1:60" outlineLevel="3">
      <c r="A790" s="110"/>
      <c r="B790" s="111"/>
      <c r="C790" s="200" t="s">
        <v>523</v>
      </c>
      <c r="D790" s="201"/>
      <c r="E790" s="201"/>
      <c r="F790" s="201"/>
      <c r="G790" s="201"/>
      <c r="H790" s="114"/>
      <c r="I790" s="114"/>
      <c r="J790" s="114"/>
      <c r="K790" s="114"/>
      <c r="L790" s="114"/>
      <c r="M790" s="114"/>
      <c r="N790" s="113"/>
      <c r="O790" s="113"/>
      <c r="P790" s="113"/>
      <c r="Q790" s="113"/>
      <c r="R790" s="114"/>
      <c r="S790" s="114"/>
      <c r="T790" s="114"/>
      <c r="U790" s="114"/>
      <c r="V790" s="114"/>
      <c r="W790" s="114"/>
      <c r="X790" s="114"/>
      <c r="Y790" s="114"/>
      <c r="Z790" s="107"/>
      <c r="AA790" s="107"/>
      <c r="AB790" s="107"/>
      <c r="AC790" s="107"/>
      <c r="AD790" s="107"/>
      <c r="AE790" s="107"/>
      <c r="AF790" s="107"/>
      <c r="AG790" s="107" t="s">
        <v>296</v>
      </c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</row>
    <row r="791" spans="1:60" outlineLevel="2">
      <c r="A791" s="110"/>
      <c r="B791" s="111"/>
      <c r="C791" s="146" t="s">
        <v>594</v>
      </c>
      <c r="D791" s="143"/>
      <c r="E791" s="144">
        <v>8</v>
      </c>
      <c r="F791" s="114"/>
      <c r="G791" s="114"/>
      <c r="H791" s="114"/>
      <c r="I791" s="114"/>
      <c r="J791" s="114"/>
      <c r="K791" s="114"/>
      <c r="L791" s="114"/>
      <c r="M791" s="114"/>
      <c r="N791" s="113"/>
      <c r="O791" s="113"/>
      <c r="P791" s="113"/>
      <c r="Q791" s="113"/>
      <c r="R791" s="114"/>
      <c r="S791" s="114"/>
      <c r="T791" s="114"/>
      <c r="U791" s="114"/>
      <c r="V791" s="114"/>
      <c r="W791" s="114"/>
      <c r="X791" s="114"/>
      <c r="Y791" s="114"/>
      <c r="Z791" s="107"/>
      <c r="AA791" s="107"/>
      <c r="AB791" s="107"/>
      <c r="AC791" s="107"/>
      <c r="AD791" s="107"/>
      <c r="AE791" s="107"/>
      <c r="AF791" s="107"/>
      <c r="AG791" s="107" t="s">
        <v>341</v>
      </c>
      <c r="AH791" s="107">
        <v>5</v>
      </c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</row>
    <row r="792" spans="1:60" outlineLevel="3">
      <c r="A792" s="110"/>
      <c r="B792" s="111"/>
      <c r="C792" s="146" t="s">
        <v>595</v>
      </c>
      <c r="D792" s="143"/>
      <c r="E792" s="144">
        <v>122</v>
      </c>
      <c r="F792" s="114"/>
      <c r="G792" s="114"/>
      <c r="H792" s="114"/>
      <c r="I792" s="114"/>
      <c r="J792" s="114"/>
      <c r="K792" s="114"/>
      <c r="L792" s="114"/>
      <c r="M792" s="114"/>
      <c r="N792" s="113"/>
      <c r="O792" s="113"/>
      <c r="P792" s="113"/>
      <c r="Q792" s="113"/>
      <c r="R792" s="114"/>
      <c r="S792" s="114"/>
      <c r="T792" s="114"/>
      <c r="U792" s="114"/>
      <c r="V792" s="114"/>
      <c r="W792" s="114"/>
      <c r="X792" s="114"/>
      <c r="Y792" s="114"/>
      <c r="Z792" s="107"/>
      <c r="AA792" s="107"/>
      <c r="AB792" s="107"/>
      <c r="AC792" s="107"/>
      <c r="AD792" s="107"/>
      <c r="AE792" s="107"/>
      <c r="AF792" s="107"/>
      <c r="AG792" s="107" t="s">
        <v>341</v>
      </c>
      <c r="AH792" s="107">
        <v>5</v>
      </c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</row>
    <row r="793" spans="1:60" outlineLevel="1">
      <c r="A793" s="123">
        <v>250</v>
      </c>
      <c r="B793" s="124" t="s">
        <v>541</v>
      </c>
      <c r="C793" s="139" t="s">
        <v>542</v>
      </c>
      <c r="D793" s="125" t="s">
        <v>330</v>
      </c>
      <c r="E793" s="126">
        <v>160</v>
      </c>
      <c r="F793" s="127"/>
      <c r="G793" s="128">
        <f>ROUND(E793*F793,2)</f>
        <v>0</v>
      </c>
      <c r="H793" s="127"/>
      <c r="I793" s="128">
        <f>ROUND(E793*H793,2)</f>
        <v>0</v>
      </c>
      <c r="J793" s="127"/>
      <c r="K793" s="128">
        <f>ROUND(E793*J793,2)</f>
        <v>0</v>
      </c>
      <c r="L793" s="128">
        <v>21</v>
      </c>
      <c r="M793" s="128">
        <f>G793*(1+L793/100)</f>
        <v>0</v>
      </c>
      <c r="N793" s="126">
        <v>0</v>
      </c>
      <c r="O793" s="126">
        <f>ROUND(E793*N793,2)</f>
        <v>0</v>
      </c>
      <c r="P793" s="126">
        <v>0</v>
      </c>
      <c r="Q793" s="126">
        <f>ROUND(E793*P793,2)</f>
        <v>0</v>
      </c>
      <c r="R793" s="128" t="s">
        <v>350</v>
      </c>
      <c r="S793" s="128" t="s">
        <v>310</v>
      </c>
      <c r="T793" s="129" t="s">
        <v>331</v>
      </c>
      <c r="U793" s="114">
        <v>0.37</v>
      </c>
      <c r="V793" s="114">
        <f>ROUND(E793*U793,2)</f>
        <v>59.2</v>
      </c>
      <c r="W793" s="114"/>
      <c r="X793" s="114" t="s">
        <v>332</v>
      </c>
      <c r="Y793" s="114" t="s">
        <v>293</v>
      </c>
      <c r="Z793" s="107"/>
      <c r="AA793" s="107"/>
      <c r="AB793" s="107"/>
      <c r="AC793" s="107"/>
      <c r="AD793" s="107"/>
      <c r="AE793" s="107"/>
      <c r="AF793" s="107"/>
      <c r="AG793" s="107" t="s">
        <v>333</v>
      </c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</row>
    <row r="794" spans="1:60" outlineLevel="2">
      <c r="A794" s="110"/>
      <c r="B794" s="111"/>
      <c r="C794" s="203" t="s">
        <v>521</v>
      </c>
      <c r="D794" s="204"/>
      <c r="E794" s="204"/>
      <c r="F794" s="204"/>
      <c r="G794" s="204"/>
      <c r="H794" s="114"/>
      <c r="I794" s="114"/>
      <c r="J794" s="114"/>
      <c r="K794" s="114"/>
      <c r="L794" s="114"/>
      <c r="M794" s="114"/>
      <c r="N794" s="113"/>
      <c r="O794" s="113"/>
      <c r="P794" s="113"/>
      <c r="Q794" s="113"/>
      <c r="R794" s="114"/>
      <c r="S794" s="114"/>
      <c r="T794" s="114"/>
      <c r="U794" s="114"/>
      <c r="V794" s="114"/>
      <c r="W794" s="114"/>
      <c r="X794" s="114"/>
      <c r="Y794" s="114"/>
      <c r="Z794" s="107"/>
      <c r="AA794" s="107"/>
      <c r="AB794" s="107"/>
      <c r="AC794" s="107"/>
      <c r="AD794" s="107"/>
      <c r="AE794" s="107"/>
      <c r="AF794" s="107"/>
      <c r="AG794" s="107" t="s">
        <v>451</v>
      </c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</row>
    <row r="795" spans="1:60" outlineLevel="2">
      <c r="A795" s="110"/>
      <c r="B795" s="111"/>
      <c r="C795" s="200" t="s">
        <v>522</v>
      </c>
      <c r="D795" s="201"/>
      <c r="E795" s="201"/>
      <c r="F795" s="201"/>
      <c r="G795" s="201"/>
      <c r="H795" s="114"/>
      <c r="I795" s="114"/>
      <c r="J795" s="114"/>
      <c r="K795" s="114"/>
      <c r="L795" s="114"/>
      <c r="M795" s="114"/>
      <c r="N795" s="113"/>
      <c r="O795" s="113"/>
      <c r="P795" s="113"/>
      <c r="Q795" s="113"/>
      <c r="R795" s="114"/>
      <c r="S795" s="114"/>
      <c r="T795" s="114"/>
      <c r="U795" s="114"/>
      <c r="V795" s="114"/>
      <c r="W795" s="114"/>
      <c r="X795" s="114"/>
      <c r="Y795" s="114"/>
      <c r="Z795" s="107"/>
      <c r="AA795" s="107"/>
      <c r="AB795" s="107"/>
      <c r="AC795" s="107"/>
      <c r="AD795" s="107"/>
      <c r="AE795" s="107"/>
      <c r="AF795" s="107"/>
      <c r="AG795" s="107" t="s">
        <v>296</v>
      </c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</row>
    <row r="796" spans="1:60" outlineLevel="3">
      <c r="A796" s="110"/>
      <c r="B796" s="111"/>
      <c r="C796" s="200" t="s">
        <v>455</v>
      </c>
      <c r="D796" s="201"/>
      <c r="E796" s="201"/>
      <c r="F796" s="201"/>
      <c r="G796" s="201"/>
      <c r="H796" s="114"/>
      <c r="I796" s="114"/>
      <c r="J796" s="114"/>
      <c r="K796" s="114"/>
      <c r="L796" s="114"/>
      <c r="M796" s="114"/>
      <c r="N796" s="113"/>
      <c r="O796" s="113"/>
      <c r="P796" s="113"/>
      <c r="Q796" s="113"/>
      <c r="R796" s="114"/>
      <c r="S796" s="114"/>
      <c r="T796" s="114"/>
      <c r="U796" s="114"/>
      <c r="V796" s="114"/>
      <c r="W796" s="114"/>
      <c r="X796" s="114"/>
      <c r="Y796" s="114"/>
      <c r="Z796" s="107"/>
      <c r="AA796" s="107"/>
      <c r="AB796" s="107"/>
      <c r="AC796" s="107"/>
      <c r="AD796" s="107"/>
      <c r="AE796" s="107"/>
      <c r="AF796" s="107"/>
      <c r="AG796" s="107" t="s">
        <v>296</v>
      </c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</row>
    <row r="797" spans="1:60" outlineLevel="3">
      <c r="A797" s="110"/>
      <c r="B797" s="111"/>
      <c r="C797" s="200" t="s">
        <v>523</v>
      </c>
      <c r="D797" s="201"/>
      <c r="E797" s="201"/>
      <c r="F797" s="201"/>
      <c r="G797" s="201"/>
      <c r="H797" s="114"/>
      <c r="I797" s="114"/>
      <c r="J797" s="114"/>
      <c r="K797" s="114"/>
      <c r="L797" s="114"/>
      <c r="M797" s="114"/>
      <c r="N797" s="113"/>
      <c r="O797" s="113"/>
      <c r="P797" s="113"/>
      <c r="Q797" s="113"/>
      <c r="R797" s="114"/>
      <c r="S797" s="114"/>
      <c r="T797" s="114"/>
      <c r="U797" s="114"/>
      <c r="V797" s="114"/>
      <c r="W797" s="114"/>
      <c r="X797" s="114"/>
      <c r="Y797" s="114"/>
      <c r="Z797" s="107"/>
      <c r="AA797" s="107"/>
      <c r="AB797" s="107"/>
      <c r="AC797" s="107"/>
      <c r="AD797" s="107"/>
      <c r="AE797" s="107"/>
      <c r="AF797" s="107"/>
      <c r="AG797" s="107" t="s">
        <v>296</v>
      </c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</row>
    <row r="798" spans="1:60" outlineLevel="2">
      <c r="A798" s="110"/>
      <c r="B798" s="111"/>
      <c r="C798" s="146" t="s">
        <v>596</v>
      </c>
      <c r="D798" s="143"/>
      <c r="E798" s="144">
        <v>160</v>
      </c>
      <c r="F798" s="114"/>
      <c r="G798" s="114"/>
      <c r="H798" s="114"/>
      <c r="I798" s="114"/>
      <c r="J798" s="114"/>
      <c r="K798" s="114"/>
      <c r="L798" s="114"/>
      <c r="M798" s="114"/>
      <c r="N798" s="113"/>
      <c r="O798" s="113"/>
      <c r="P798" s="113"/>
      <c r="Q798" s="113"/>
      <c r="R798" s="114"/>
      <c r="S798" s="114"/>
      <c r="T798" s="114"/>
      <c r="U798" s="114"/>
      <c r="V798" s="114"/>
      <c r="W798" s="114"/>
      <c r="X798" s="114"/>
      <c r="Y798" s="114"/>
      <c r="Z798" s="107"/>
      <c r="AA798" s="107"/>
      <c r="AB798" s="107"/>
      <c r="AC798" s="107"/>
      <c r="AD798" s="107"/>
      <c r="AE798" s="107"/>
      <c r="AF798" s="107"/>
      <c r="AG798" s="107" t="s">
        <v>341</v>
      </c>
      <c r="AH798" s="107">
        <v>5</v>
      </c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</row>
    <row r="799" spans="1:60" outlineLevel="1">
      <c r="A799" s="123">
        <v>251</v>
      </c>
      <c r="B799" s="124" t="s">
        <v>544</v>
      </c>
      <c r="C799" s="139" t="s">
        <v>545</v>
      </c>
      <c r="D799" s="125" t="s">
        <v>330</v>
      </c>
      <c r="E799" s="126">
        <v>102</v>
      </c>
      <c r="F799" s="127"/>
      <c r="G799" s="128">
        <f>ROUND(E799*F799,2)</f>
        <v>0</v>
      </c>
      <c r="H799" s="127"/>
      <c r="I799" s="128">
        <f>ROUND(E799*H799,2)</f>
        <v>0</v>
      </c>
      <c r="J799" s="127"/>
      <c r="K799" s="128">
        <f>ROUND(E799*J799,2)</f>
        <v>0</v>
      </c>
      <c r="L799" s="128">
        <v>21</v>
      </c>
      <c r="M799" s="128">
        <f>G799*(1+L799/100)</f>
        <v>0</v>
      </c>
      <c r="N799" s="126">
        <v>0</v>
      </c>
      <c r="O799" s="126">
        <f>ROUND(E799*N799,2)</f>
        <v>0</v>
      </c>
      <c r="P799" s="126">
        <v>0</v>
      </c>
      <c r="Q799" s="126">
        <f>ROUND(E799*P799,2)</f>
        <v>0</v>
      </c>
      <c r="R799" s="128" t="s">
        <v>350</v>
      </c>
      <c r="S799" s="128" t="s">
        <v>310</v>
      </c>
      <c r="T799" s="129" t="s">
        <v>331</v>
      </c>
      <c r="U799" s="114">
        <v>0.41</v>
      </c>
      <c r="V799" s="114">
        <f>ROUND(E799*U799,2)</f>
        <v>41.82</v>
      </c>
      <c r="W799" s="114"/>
      <c r="X799" s="114" t="s">
        <v>332</v>
      </c>
      <c r="Y799" s="114" t="s">
        <v>293</v>
      </c>
      <c r="Z799" s="107"/>
      <c r="AA799" s="107"/>
      <c r="AB799" s="107"/>
      <c r="AC799" s="107"/>
      <c r="AD799" s="107"/>
      <c r="AE799" s="107"/>
      <c r="AF799" s="107"/>
      <c r="AG799" s="107" t="s">
        <v>333</v>
      </c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</row>
    <row r="800" spans="1:60" outlineLevel="2">
      <c r="A800" s="110"/>
      <c r="B800" s="111"/>
      <c r="C800" s="203" t="s">
        <v>521</v>
      </c>
      <c r="D800" s="204"/>
      <c r="E800" s="204"/>
      <c r="F800" s="204"/>
      <c r="G800" s="204"/>
      <c r="H800" s="114"/>
      <c r="I800" s="114"/>
      <c r="J800" s="114"/>
      <c r="K800" s="114"/>
      <c r="L800" s="114"/>
      <c r="M800" s="114"/>
      <c r="N800" s="113"/>
      <c r="O800" s="113"/>
      <c r="P800" s="113"/>
      <c r="Q800" s="113"/>
      <c r="R800" s="114"/>
      <c r="S800" s="114"/>
      <c r="T800" s="114"/>
      <c r="U800" s="114"/>
      <c r="V800" s="114"/>
      <c r="W800" s="114"/>
      <c r="X800" s="114"/>
      <c r="Y800" s="114"/>
      <c r="Z800" s="107"/>
      <c r="AA800" s="107"/>
      <c r="AB800" s="107"/>
      <c r="AC800" s="107"/>
      <c r="AD800" s="107"/>
      <c r="AE800" s="107"/>
      <c r="AF800" s="107"/>
      <c r="AG800" s="107" t="s">
        <v>451</v>
      </c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</row>
    <row r="801" spans="1:60" outlineLevel="2">
      <c r="A801" s="110"/>
      <c r="B801" s="111"/>
      <c r="C801" s="200" t="s">
        <v>522</v>
      </c>
      <c r="D801" s="201"/>
      <c r="E801" s="201"/>
      <c r="F801" s="201"/>
      <c r="G801" s="201"/>
      <c r="H801" s="114"/>
      <c r="I801" s="114"/>
      <c r="J801" s="114"/>
      <c r="K801" s="114"/>
      <c r="L801" s="114"/>
      <c r="M801" s="114"/>
      <c r="N801" s="113"/>
      <c r="O801" s="113"/>
      <c r="P801" s="113"/>
      <c r="Q801" s="113"/>
      <c r="R801" s="114"/>
      <c r="S801" s="114"/>
      <c r="T801" s="114"/>
      <c r="U801" s="114"/>
      <c r="V801" s="114"/>
      <c r="W801" s="114"/>
      <c r="X801" s="114"/>
      <c r="Y801" s="114"/>
      <c r="Z801" s="107"/>
      <c r="AA801" s="107"/>
      <c r="AB801" s="107"/>
      <c r="AC801" s="107"/>
      <c r="AD801" s="107"/>
      <c r="AE801" s="107"/>
      <c r="AF801" s="107"/>
      <c r="AG801" s="107" t="s">
        <v>296</v>
      </c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</row>
    <row r="802" spans="1:60" outlineLevel="3">
      <c r="A802" s="110"/>
      <c r="B802" s="111"/>
      <c r="C802" s="200" t="s">
        <v>455</v>
      </c>
      <c r="D802" s="201"/>
      <c r="E802" s="201"/>
      <c r="F802" s="201"/>
      <c r="G802" s="201"/>
      <c r="H802" s="114"/>
      <c r="I802" s="114"/>
      <c r="J802" s="114"/>
      <c r="K802" s="114"/>
      <c r="L802" s="114"/>
      <c r="M802" s="114"/>
      <c r="N802" s="113"/>
      <c r="O802" s="113"/>
      <c r="P802" s="113"/>
      <c r="Q802" s="113"/>
      <c r="R802" s="114"/>
      <c r="S802" s="114"/>
      <c r="T802" s="114"/>
      <c r="U802" s="114"/>
      <c r="V802" s="114"/>
      <c r="W802" s="114"/>
      <c r="X802" s="114"/>
      <c r="Y802" s="114"/>
      <c r="Z802" s="107"/>
      <c r="AA802" s="107"/>
      <c r="AB802" s="107"/>
      <c r="AC802" s="107"/>
      <c r="AD802" s="107"/>
      <c r="AE802" s="107"/>
      <c r="AF802" s="107"/>
      <c r="AG802" s="107" t="s">
        <v>296</v>
      </c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</row>
    <row r="803" spans="1:60" outlineLevel="3">
      <c r="A803" s="110"/>
      <c r="B803" s="111"/>
      <c r="C803" s="200" t="s">
        <v>523</v>
      </c>
      <c r="D803" s="201"/>
      <c r="E803" s="201"/>
      <c r="F803" s="201"/>
      <c r="G803" s="201"/>
      <c r="H803" s="114"/>
      <c r="I803" s="114"/>
      <c r="J803" s="114"/>
      <c r="K803" s="114"/>
      <c r="L803" s="114"/>
      <c r="M803" s="114"/>
      <c r="N803" s="113"/>
      <c r="O803" s="113"/>
      <c r="P803" s="113"/>
      <c r="Q803" s="113"/>
      <c r="R803" s="114"/>
      <c r="S803" s="114"/>
      <c r="T803" s="114"/>
      <c r="U803" s="114"/>
      <c r="V803" s="114"/>
      <c r="W803" s="114"/>
      <c r="X803" s="114"/>
      <c r="Y803" s="114"/>
      <c r="Z803" s="107"/>
      <c r="AA803" s="107"/>
      <c r="AB803" s="107"/>
      <c r="AC803" s="107"/>
      <c r="AD803" s="107"/>
      <c r="AE803" s="107"/>
      <c r="AF803" s="107"/>
      <c r="AG803" s="107" t="s">
        <v>296</v>
      </c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</row>
    <row r="804" spans="1:60" outlineLevel="2">
      <c r="A804" s="110"/>
      <c r="B804" s="111"/>
      <c r="C804" s="146" t="s">
        <v>597</v>
      </c>
      <c r="D804" s="143"/>
      <c r="E804" s="144">
        <v>102</v>
      </c>
      <c r="F804" s="114"/>
      <c r="G804" s="114"/>
      <c r="H804" s="114"/>
      <c r="I804" s="114"/>
      <c r="J804" s="114"/>
      <c r="K804" s="114"/>
      <c r="L804" s="114"/>
      <c r="M804" s="114"/>
      <c r="N804" s="113"/>
      <c r="O804" s="113"/>
      <c r="P804" s="113"/>
      <c r="Q804" s="113"/>
      <c r="R804" s="114"/>
      <c r="S804" s="114"/>
      <c r="T804" s="114"/>
      <c r="U804" s="114"/>
      <c r="V804" s="114"/>
      <c r="W804" s="114"/>
      <c r="X804" s="114"/>
      <c r="Y804" s="114"/>
      <c r="Z804" s="107"/>
      <c r="AA804" s="107"/>
      <c r="AB804" s="107"/>
      <c r="AC804" s="107"/>
      <c r="AD804" s="107"/>
      <c r="AE804" s="107"/>
      <c r="AF804" s="107"/>
      <c r="AG804" s="107" t="s">
        <v>341</v>
      </c>
      <c r="AH804" s="107">
        <v>5</v>
      </c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</row>
    <row r="805" spans="1:60" ht="22.5" outlineLevel="1">
      <c r="A805" s="123">
        <v>252</v>
      </c>
      <c r="B805" s="124" t="s">
        <v>582</v>
      </c>
      <c r="C805" s="139" t="s">
        <v>583</v>
      </c>
      <c r="D805" s="125" t="s">
        <v>330</v>
      </c>
      <c r="E805" s="126">
        <v>12</v>
      </c>
      <c r="F805" s="127"/>
      <c r="G805" s="128">
        <f>ROUND(E805*F805,2)</f>
        <v>0</v>
      </c>
      <c r="H805" s="127"/>
      <c r="I805" s="128">
        <f>ROUND(E805*H805,2)</f>
        <v>0</v>
      </c>
      <c r="J805" s="127"/>
      <c r="K805" s="128">
        <f>ROUND(E805*J805,2)</f>
        <v>0</v>
      </c>
      <c r="L805" s="128">
        <v>21</v>
      </c>
      <c r="M805" s="128">
        <f>G805*(1+L805/100)</f>
        <v>0</v>
      </c>
      <c r="N805" s="126">
        <v>4.5500000000000002E-3</v>
      </c>
      <c r="O805" s="126">
        <f>ROUND(E805*N805,2)</f>
        <v>0.05</v>
      </c>
      <c r="P805" s="126">
        <v>0</v>
      </c>
      <c r="Q805" s="126">
        <f>ROUND(E805*P805,2)</f>
        <v>0</v>
      </c>
      <c r="R805" s="128" t="s">
        <v>350</v>
      </c>
      <c r="S805" s="128" t="s">
        <v>310</v>
      </c>
      <c r="T805" s="129" t="s">
        <v>331</v>
      </c>
      <c r="U805" s="114">
        <v>0.77</v>
      </c>
      <c r="V805" s="114">
        <f>ROUND(E805*U805,2)</f>
        <v>9.24</v>
      </c>
      <c r="W805" s="114"/>
      <c r="X805" s="114" t="s">
        <v>332</v>
      </c>
      <c r="Y805" s="114" t="s">
        <v>293</v>
      </c>
      <c r="Z805" s="107"/>
      <c r="AA805" s="107"/>
      <c r="AB805" s="107"/>
      <c r="AC805" s="107"/>
      <c r="AD805" s="107"/>
      <c r="AE805" s="107"/>
      <c r="AF805" s="107"/>
      <c r="AG805" s="107" t="s">
        <v>333</v>
      </c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</row>
    <row r="806" spans="1:60" outlineLevel="2">
      <c r="A806" s="110"/>
      <c r="B806" s="111"/>
      <c r="C806" s="203" t="s">
        <v>549</v>
      </c>
      <c r="D806" s="204"/>
      <c r="E806" s="204"/>
      <c r="F806" s="204"/>
      <c r="G806" s="204"/>
      <c r="H806" s="114"/>
      <c r="I806" s="114"/>
      <c r="J806" s="114"/>
      <c r="K806" s="114"/>
      <c r="L806" s="114"/>
      <c r="M806" s="114"/>
      <c r="N806" s="113"/>
      <c r="O806" s="113"/>
      <c r="P806" s="113"/>
      <c r="Q806" s="113"/>
      <c r="R806" s="114"/>
      <c r="S806" s="114"/>
      <c r="T806" s="114"/>
      <c r="U806" s="114"/>
      <c r="V806" s="114"/>
      <c r="W806" s="114"/>
      <c r="X806" s="114"/>
      <c r="Y806" s="114"/>
      <c r="Z806" s="107"/>
      <c r="AA806" s="107"/>
      <c r="AB806" s="107"/>
      <c r="AC806" s="107"/>
      <c r="AD806" s="107"/>
      <c r="AE806" s="107"/>
      <c r="AF806" s="107"/>
      <c r="AG806" s="107" t="s">
        <v>451</v>
      </c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</row>
    <row r="807" spans="1:60" outlineLevel="2">
      <c r="A807" s="110"/>
      <c r="B807" s="111"/>
      <c r="C807" s="200" t="s">
        <v>455</v>
      </c>
      <c r="D807" s="201"/>
      <c r="E807" s="201"/>
      <c r="F807" s="201"/>
      <c r="G807" s="201"/>
      <c r="H807" s="114"/>
      <c r="I807" s="114"/>
      <c r="J807" s="114"/>
      <c r="K807" s="114"/>
      <c r="L807" s="114"/>
      <c r="M807" s="114"/>
      <c r="N807" s="113"/>
      <c r="O807" s="113"/>
      <c r="P807" s="113"/>
      <c r="Q807" s="113"/>
      <c r="R807" s="114"/>
      <c r="S807" s="114"/>
      <c r="T807" s="114"/>
      <c r="U807" s="114"/>
      <c r="V807" s="114"/>
      <c r="W807" s="114"/>
      <c r="X807" s="114"/>
      <c r="Y807" s="114"/>
      <c r="Z807" s="107"/>
      <c r="AA807" s="107"/>
      <c r="AB807" s="107"/>
      <c r="AC807" s="107"/>
      <c r="AD807" s="107"/>
      <c r="AE807" s="107"/>
      <c r="AF807" s="107"/>
      <c r="AG807" s="107" t="s">
        <v>296</v>
      </c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</row>
    <row r="808" spans="1:60" outlineLevel="3">
      <c r="A808" s="110"/>
      <c r="B808" s="111"/>
      <c r="C808" s="200" t="s">
        <v>550</v>
      </c>
      <c r="D808" s="201"/>
      <c r="E808" s="201"/>
      <c r="F808" s="201"/>
      <c r="G808" s="201"/>
      <c r="H808" s="114"/>
      <c r="I808" s="114"/>
      <c r="J808" s="114"/>
      <c r="K808" s="114"/>
      <c r="L808" s="114"/>
      <c r="M808" s="114"/>
      <c r="N808" s="113"/>
      <c r="O808" s="113"/>
      <c r="P808" s="113"/>
      <c r="Q808" s="113"/>
      <c r="R808" s="114"/>
      <c r="S808" s="114"/>
      <c r="T808" s="114"/>
      <c r="U808" s="114"/>
      <c r="V808" s="114"/>
      <c r="W808" s="114"/>
      <c r="X808" s="114"/>
      <c r="Y808" s="114"/>
      <c r="Z808" s="107"/>
      <c r="AA808" s="107"/>
      <c r="AB808" s="107"/>
      <c r="AC808" s="107"/>
      <c r="AD808" s="107"/>
      <c r="AE808" s="107"/>
      <c r="AF808" s="107"/>
      <c r="AG808" s="107" t="s">
        <v>296</v>
      </c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</row>
    <row r="809" spans="1:60" outlineLevel="1">
      <c r="A809" s="123">
        <v>253</v>
      </c>
      <c r="B809" s="124" t="s">
        <v>551</v>
      </c>
      <c r="C809" s="139" t="s">
        <v>552</v>
      </c>
      <c r="D809" s="125" t="s">
        <v>330</v>
      </c>
      <c r="E809" s="126">
        <v>1617</v>
      </c>
      <c r="F809" s="127"/>
      <c r="G809" s="128">
        <f>ROUND(E809*F809,2)</f>
        <v>0</v>
      </c>
      <c r="H809" s="127"/>
      <c r="I809" s="128">
        <f>ROUND(E809*H809,2)</f>
        <v>0</v>
      </c>
      <c r="J809" s="127"/>
      <c r="K809" s="128">
        <f>ROUND(E809*J809,2)</f>
        <v>0</v>
      </c>
      <c r="L809" s="128">
        <v>21</v>
      </c>
      <c r="M809" s="128">
        <f>G809*(1+L809/100)</f>
        <v>0</v>
      </c>
      <c r="N809" s="126">
        <v>3.8000000000000002E-4</v>
      </c>
      <c r="O809" s="126">
        <f>ROUND(E809*N809,2)</f>
        <v>0.61</v>
      </c>
      <c r="P809" s="126">
        <v>0</v>
      </c>
      <c r="Q809" s="126">
        <f>ROUND(E809*P809,2)</f>
        <v>0</v>
      </c>
      <c r="R809" s="128" t="s">
        <v>350</v>
      </c>
      <c r="S809" s="128" t="s">
        <v>310</v>
      </c>
      <c r="T809" s="129" t="s">
        <v>331</v>
      </c>
      <c r="U809" s="114">
        <v>0.18</v>
      </c>
      <c r="V809" s="114">
        <f>ROUND(E809*U809,2)</f>
        <v>291.06</v>
      </c>
      <c r="W809" s="114"/>
      <c r="X809" s="114" t="s">
        <v>332</v>
      </c>
      <c r="Y809" s="114" t="s">
        <v>293</v>
      </c>
      <c r="Z809" s="107"/>
      <c r="AA809" s="107"/>
      <c r="AB809" s="107"/>
      <c r="AC809" s="107"/>
      <c r="AD809" s="107"/>
      <c r="AE809" s="107"/>
      <c r="AF809" s="107"/>
      <c r="AG809" s="107" t="s">
        <v>333</v>
      </c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</row>
    <row r="810" spans="1:60" outlineLevel="2">
      <c r="A810" s="110"/>
      <c r="B810" s="111"/>
      <c r="C810" s="198" t="s">
        <v>553</v>
      </c>
      <c r="D810" s="199"/>
      <c r="E810" s="199"/>
      <c r="F810" s="199"/>
      <c r="G810" s="199"/>
      <c r="H810" s="114"/>
      <c r="I810" s="114"/>
      <c r="J810" s="114"/>
      <c r="K810" s="114"/>
      <c r="L810" s="114"/>
      <c r="M810" s="114"/>
      <c r="N810" s="113"/>
      <c r="O810" s="113"/>
      <c r="P810" s="113"/>
      <c r="Q810" s="113"/>
      <c r="R810" s="114"/>
      <c r="S810" s="114"/>
      <c r="T810" s="114"/>
      <c r="U810" s="114"/>
      <c r="V810" s="114"/>
      <c r="W810" s="114"/>
      <c r="X810" s="114"/>
      <c r="Y810" s="114"/>
      <c r="Z810" s="107"/>
      <c r="AA810" s="107"/>
      <c r="AB810" s="107"/>
      <c r="AC810" s="107"/>
      <c r="AD810" s="107"/>
      <c r="AE810" s="107"/>
      <c r="AF810" s="107"/>
      <c r="AG810" s="107" t="s">
        <v>296</v>
      </c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</row>
    <row r="811" spans="1:60" outlineLevel="2">
      <c r="A811" s="110"/>
      <c r="B811" s="111"/>
      <c r="C811" s="146" t="s">
        <v>586</v>
      </c>
      <c r="D811" s="143"/>
      <c r="E811" s="144">
        <v>203</v>
      </c>
      <c r="F811" s="114"/>
      <c r="G811" s="114"/>
      <c r="H811" s="114"/>
      <c r="I811" s="114"/>
      <c r="J811" s="114"/>
      <c r="K811" s="114"/>
      <c r="L811" s="114"/>
      <c r="M811" s="114"/>
      <c r="N811" s="113"/>
      <c r="O811" s="113"/>
      <c r="P811" s="113"/>
      <c r="Q811" s="113"/>
      <c r="R811" s="114"/>
      <c r="S811" s="114"/>
      <c r="T811" s="114"/>
      <c r="U811" s="114"/>
      <c r="V811" s="114"/>
      <c r="W811" s="114"/>
      <c r="X811" s="114"/>
      <c r="Y811" s="114"/>
      <c r="Z811" s="107"/>
      <c r="AA811" s="107"/>
      <c r="AB811" s="107"/>
      <c r="AC811" s="107"/>
      <c r="AD811" s="107"/>
      <c r="AE811" s="107"/>
      <c r="AF811" s="107"/>
      <c r="AG811" s="107" t="s">
        <v>341</v>
      </c>
      <c r="AH811" s="107">
        <v>5</v>
      </c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</row>
    <row r="812" spans="1:60" outlineLevel="3">
      <c r="A812" s="110"/>
      <c r="B812" s="111"/>
      <c r="C812" s="146" t="s">
        <v>588</v>
      </c>
      <c r="D812" s="143"/>
      <c r="E812" s="144">
        <v>210</v>
      </c>
      <c r="F812" s="114"/>
      <c r="G812" s="114"/>
      <c r="H812" s="114"/>
      <c r="I812" s="114"/>
      <c r="J812" s="114"/>
      <c r="K812" s="114"/>
      <c r="L812" s="114"/>
      <c r="M812" s="114"/>
      <c r="N812" s="113"/>
      <c r="O812" s="113"/>
      <c r="P812" s="113"/>
      <c r="Q812" s="113"/>
      <c r="R812" s="114"/>
      <c r="S812" s="114"/>
      <c r="T812" s="114"/>
      <c r="U812" s="114"/>
      <c r="V812" s="114"/>
      <c r="W812" s="114"/>
      <c r="X812" s="114"/>
      <c r="Y812" s="114"/>
      <c r="Z812" s="107"/>
      <c r="AA812" s="107"/>
      <c r="AB812" s="107"/>
      <c r="AC812" s="107"/>
      <c r="AD812" s="107"/>
      <c r="AE812" s="107"/>
      <c r="AF812" s="107"/>
      <c r="AG812" s="107" t="s">
        <v>341</v>
      </c>
      <c r="AH812" s="107">
        <v>5</v>
      </c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</row>
    <row r="813" spans="1:60" outlineLevel="3">
      <c r="A813" s="110"/>
      <c r="B813" s="111"/>
      <c r="C813" s="146" t="s">
        <v>590</v>
      </c>
      <c r="D813" s="143"/>
      <c r="E813" s="144">
        <v>229</v>
      </c>
      <c r="F813" s="114"/>
      <c r="G813" s="114"/>
      <c r="H813" s="114"/>
      <c r="I813" s="114"/>
      <c r="J813" s="114"/>
      <c r="K813" s="114"/>
      <c r="L813" s="114"/>
      <c r="M813" s="114"/>
      <c r="N813" s="113"/>
      <c r="O813" s="113"/>
      <c r="P813" s="113"/>
      <c r="Q813" s="113"/>
      <c r="R813" s="114"/>
      <c r="S813" s="114"/>
      <c r="T813" s="114"/>
      <c r="U813" s="114"/>
      <c r="V813" s="114"/>
      <c r="W813" s="114"/>
      <c r="X813" s="114"/>
      <c r="Y813" s="114"/>
      <c r="Z813" s="107"/>
      <c r="AA813" s="107"/>
      <c r="AB813" s="107"/>
      <c r="AC813" s="107"/>
      <c r="AD813" s="107"/>
      <c r="AE813" s="107"/>
      <c r="AF813" s="107"/>
      <c r="AG813" s="107" t="s">
        <v>341</v>
      </c>
      <c r="AH813" s="107">
        <v>5</v>
      </c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</row>
    <row r="814" spans="1:60" outlineLevel="3">
      <c r="A814" s="110"/>
      <c r="B814" s="111"/>
      <c r="C814" s="146" t="s">
        <v>592</v>
      </c>
      <c r="D814" s="143"/>
      <c r="E814" s="144">
        <v>64</v>
      </c>
      <c r="F814" s="114"/>
      <c r="G814" s="114"/>
      <c r="H814" s="114"/>
      <c r="I814" s="114"/>
      <c r="J814" s="114"/>
      <c r="K814" s="114"/>
      <c r="L814" s="114"/>
      <c r="M814" s="114"/>
      <c r="N814" s="113"/>
      <c r="O814" s="113"/>
      <c r="P814" s="113"/>
      <c r="Q814" s="113"/>
      <c r="R814" s="114"/>
      <c r="S814" s="114"/>
      <c r="T814" s="114"/>
      <c r="U814" s="114"/>
      <c r="V814" s="114"/>
      <c r="W814" s="114"/>
      <c r="X814" s="114"/>
      <c r="Y814" s="114"/>
      <c r="Z814" s="107"/>
      <c r="AA814" s="107"/>
      <c r="AB814" s="107"/>
      <c r="AC814" s="107"/>
      <c r="AD814" s="107"/>
      <c r="AE814" s="107"/>
      <c r="AF814" s="107"/>
      <c r="AG814" s="107" t="s">
        <v>341</v>
      </c>
      <c r="AH814" s="107">
        <v>5</v>
      </c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</row>
    <row r="815" spans="1:60" outlineLevel="3">
      <c r="A815" s="110"/>
      <c r="B815" s="111"/>
      <c r="C815" s="146" t="s">
        <v>594</v>
      </c>
      <c r="D815" s="143"/>
      <c r="E815" s="144">
        <v>8</v>
      </c>
      <c r="F815" s="114"/>
      <c r="G815" s="114"/>
      <c r="H815" s="114"/>
      <c r="I815" s="114"/>
      <c r="J815" s="114"/>
      <c r="K815" s="114"/>
      <c r="L815" s="114"/>
      <c r="M815" s="114"/>
      <c r="N815" s="113"/>
      <c r="O815" s="113"/>
      <c r="P815" s="113"/>
      <c r="Q815" s="113"/>
      <c r="R815" s="114"/>
      <c r="S815" s="114"/>
      <c r="T815" s="114"/>
      <c r="U815" s="114"/>
      <c r="V815" s="114"/>
      <c r="W815" s="114"/>
      <c r="X815" s="114"/>
      <c r="Y815" s="114"/>
      <c r="Z815" s="107"/>
      <c r="AA815" s="107"/>
      <c r="AB815" s="107"/>
      <c r="AC815" s="107"/>
      <c r="AD815" s="107"/>
      <c r="AE815" s="107"/>
      <c r="AF815" s="107"/>
      <c r="AG815" s="107" t="s">
        <v>341</v>
      </c>
      <c r="AH815" s="107">
        <v>5</v>
      </c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</row>
    <row r="816" spans="1:60" outlineLevel="3">
      <c r="A816" s="110"/>
      <c r="B816" s="111"/>
      <c r="C816" s="146" t="s">
        <v>587</v>
      </c>
      <c r="D816" s="143"/>
      <c r="E816" s="144">
        <v>59</v>
      </c>
      <c r="F816" s="114"/>
      <c r="G816" s="114"/>
      <c r="H816" s="114"/>
      <c r="I816" s="114"/>
      <c r="J816" s="114"/>
      <c r="K816" s="114"/>
      <c r="L816" s="114"/>
      <c r="M816" s="114"/>
      <c r="N816" s="113"/>
      <c r="O816" s="113"/>
      <c r="P816" s="113"/>
      <c r="Q816" s="113"/>
      <c r="R816" s="114"/>
      <c r="S816" s="114"/>
      <c r="T816" s="114"/>
      <c r="U816" s="114"/>
      <c r="V816" s="114"/>
      <c r="W816" s="114"/>
      <c r="X816" s="114"/>
      <c r="Y816" s="114"/>
      <c r="Z816" s="107"/>
      <c r="AA816" s="107"/>
      <c r="AB816" s="107"/>
      <c r="AC816" s="107"/>
      <c r="AD816" s="107"/>
      <c r="AE816" s="107"/>
      <c r="AF816" s="107"/>
      <c r="AG816" s="107" t="s">
        <v>341</v>
      </c>
      <c r="AH816" s="107">
        <v>5</v>
      </c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</row>
    <row r="817" spans="1:60" outlineLevel="3">
      <c r="A817" s="110"/>
      <c r="B817" s="111"/>
      <c r="C817" s="146" t="s">
        <v>589</v>
      </c>
      <c r="D817" s="143"/>
      <c r="E817" s="144">
        <v>63</v>
      </c>
      <c r="F817" s="114"/>
      <c r="G817" s="114"/>
      <c r="H817" s="114"/>
      <c r="I817" s="114"/>
      <c r="J817" s="114"/>
      <c r="K817" s="114"/>
      <c r="L817" s="114"/>
      <c r="M817" s="114"/>
      <c r="N817" s="113"/>
      <c r="O817" s="113"/>
      <c r="P817" s="113"/>
      <c r="Q817" s="113"/>
      <c r="R817" s="114"/>
      <c r="S817" s="114"/>
      <c r="T817" s="114"/>
      <c r="U817" s="114"/>
      <c r="V817" s="114"/>
      <c r="W817" s="114"/>
      <c r="X817" s="114"/>
      <c r="Y817" s="114"/>
      <c r="Z817" s="107"/>
      <c r="AA817" s="107"/>
      <c r="AB817" s="107"/>
      <c r="AC817" s="107"/>
      <c r="AD817" s="107"/>
      <c r="AE817" s="107"/>
      <c r="AF817" s="107"/>
      <c r="AG817" s="107" t="s">
        <v>341</v>
      </c>
      <c r="AH817" s="107">
        <v>5</v>
      </c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</row>
    <row r="818" spans="1:60" outlineLevel="3">
      <c r="A818" s="110"/>
      <c r="B818" s="111"/>
      <c r="C818" s="146" t="s">
        <v>591</v>
      </c>
      <c r="D818" s="143"/>
      <c r="E818" s="144">
        <v>182</v>
      </c>
      <c r="F818" s="114"/>
      <c r="G818" s="114"/>
      <c r="H818" s="114"/>
      <c r="I818" s="114"/>
      <c r="J818" s="114"/>
      <c r="K818" s="114"/>
      <c r="L818" s="114"/>
      <c r="M818" s="114"/>
      <c r="N818" s="113"/>
      <c r="O818" s="113"/>
      <c r="P818" s="113"/>
      <c r="Q818" s="113"/>
      <c r="R818" s="114"/>
      <c r="S818" s="114"/>
      <c r="T818" s="114"/>
      <c r="U818" s="114"/>
      <c r="V818" s="114"/>
      <c r="W818" s="114"/>
      <c r="X818" s="114"/>
      <c r="Y818" s="114"/>
      <c r="Z818" s="107"/>
      <c r="AA818" s="107"/>
      <c r="AB818" s="107"/>
      <c r="AC818" s="107"/>
      <c r="AD818" s="107"/>
      <c r="AE818" s="107"/>
      <c r="AF818" s="107"/>
      <c r="AG818" s="107" t="s">
        <v>341</v>
      </c>
      <c r="AH818" s="107">
        <v>5</v>
      </c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</row>
    <row r="819" spans="1:60" outlineLevel="3">
      <c r="A819" s="110"/>
      <c r="B819" s="111"/>
      <c r="C819" s="146" t="s">
        <v>593</v>
      </c>
      <c r="D819" s="143"/>
      <c r="E819" s="144">
        <v>203</v>
      </c>
      <c r="F819" s="114"/>
      <c r="G819" s="114"/>
      <c r="H819" s="114"/>
      <c r="I819" s="114"/>
      <c r="J819" s="114"/>
      <c r="K819" s="114"/>
      <c r="L819" s="114"/>
      <c r="M819" s="114"/>
      <c r="N819" s="113"/>
      <c r="O819" s="113"/>
      <c r="P819" s="113"/>
      <c r="Q819" s="113"/>
      <c r="R819" s="114"/>
      <c r="S819" s="114"/>
      <c r="T819" s="114"/>
      <c r="U819" s="114"/>
      <c r="V819" s="114"/>
      <c r="W819" s="114"/>
      <c r="X819" s="114"/>
      <c r="Y819" s="114"/>
      <c r="Z819" s="107"/>
      <c r="AA819" s="107"/>
      <c r="AB819" s="107"/>
      <c r="AC819" s="107"/>
      <c r="AD819" s="107"/>
      <c r="AE819" s="107"/>
      <c r="AF819" s="107"/>
      <c r="AG819" s="107" t="s">
        <v>341</v>
      </c>
      <c r="AH819" s="107">
        <v>5</v>
      </c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</row>
    <row r="820" spans="1:60" outlineLevel="3">
      <c r="A820" s="110"/>
      <c r="B820" s="111"/>
      <c r="C820" s="146" t="s">
        <v>595</v>
      </c>
      <c r="D820" s="143"/>
      <c r="E820" s="144">
        <v>122</v>
      </c>
      <c r="F820" s="114"/>
      <c r="G820" s="114"/>
      <c r="H820" s="114"/>
      <c r="I820" s="114"/>
      <c r="J820" s="114"/>
      <c r="K820" s="114"/>
      <c r="L820" s="114"/>
      <c r="M820" s="114"/>
      <c r="N820" s="113"/>
      <c r="O820" s="113"/>
      <c r="P820" s="113"/>
      <c r="Q820" s="113"/>
      <c r="R820" s="114"/>
      <c r="S820" s="114"/>
      <c r="T820" s="114"/>
      <c r="U820" s="114"/>
      <c r="V820" s="114"/>
      <c r="W820" s="114"/>
      <c r="X820" s="114"/>
      <c r="Y820" s="114"/>
      <c r="Z820" s="107"/>
      <c r="AA820" s="107"/>
      <c r="AB820" s="107"/>
      <c r="AC820" s="107"/>
      <c r="AD820" s="107"/>
      <c r="AE820" s="107"/>
      <c r="AF820" s="107"/>
      <c r="AG820" s="107" t="s">
        <v>341</v>
      </c>
      <c r="AH820" s="107">
        <v>5</v>
      </c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</row>
    <row r="821" spans="1:60" outlineLevel="3">
      <c r="A821" s="110"/>
      <c r="B821" s="111"/>
      <c r="C821" s="146" t="s">
        <v>596</v>
      </c>
      <c r="D821" s="143"/>
      <c r="E821" s="144">
        <v>160</v>
      </c>
      <c r="F821" s="114"/>
      <c r="G821" s="114"/>
      <c r="H821" s="114"/>
      <c r="I821" s="114"/>
      <c r="J821" s="114"/>
      <c r="K821" s="114"/>
      <c r="L821" s="114"/>
      <c r="M821" s="114"/>
      <c r="N821" s="113"/>
      <c r="O821" s="113"/>
      <c r="P821" s="113"/>
      <c r="Q821" s="113"/>
      <c r="R821" s="114"/>
      <c r="S821" s="114"/>
      <c r="T821" s="114"/>
      <c r="U821" s="114"/>
      <c r="V821" s="114"/>
      <c r="W821" s="114"/>
      <c r="X821" s="114"/>
      <c r="Y821" s="114"/>
      <c r="Z821" s="107"/>
      <c r="AA821" s="107"/>
      <c r="AB821" s="107"/>
      <c r="AC821" s="107"/>
      <c r="AD821" s="107"/>
      <c r="AE821" s="107"/>
      <c r="AF821" s="107"/>
      <c r="AG821" s="107" t="s">
        <v>341</v>
      </c>
      <c r="AH821" s="107">
        <v>5</v>
      </c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</row>
    <row r="822" spans="1:60" outlineLevel="3">
      <c r="A822" s="110"/>
      <c r="B822" s="111"/>
      <c r="C822" s="146" t="s">
        <v>597</v>
      </c>
      <c r="D822" s="143"/>
      <c r="E822" s="144">
        <v>102</v>
      </c>
      <c r="F822" s="114"/>
      <c r="G822" s="114"/>
      <c r="H822" s="114"/>
      <c r="I822" s="114"/>
      <c r="J822" s="114"/>
      <c r="K822" s="114"/>
      <c r="L822" s="114"/>
      <c r="M822" s="114"/>
      <c r="N822" s="113"/>
      <c r="O822" s="113"/>
      <c r="P822" s="113"/>
      <c r="Q822" s="113"/>
      <c r="R822" s="114"/>
      <c r="S822" s="114"/>
      <c r="T822" s="114"/>
      <c r="U822" s="114"/>
      <c r="V822" s="114"/>
      <c r="W822" s="114"/>
      <c r="X822" s="114"/>
      <c r="Y822" s="114"/>
      <c r="Z822" s="107"/>
      <c r="AA822" s="107"/>
      <c r="AB822" s="107"/>
      <c r="AC822" s="107"/>
      <c r="AD822" s="107"/>
      <c r="AE822" s="107"/>
      <c r="AF822" s="107"/>
      <c r="AG822" s="107" t="s">
        <v>341</v>
      </c>
      <c r="AH822" s="107">
        <v>5</v>
      </c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</row>
    <row r="823" spans="1:60" outlineLevel="3">
      <c r="A823" s="110"/>
      <c r="B823" s="111"/>
      <c r="C823" s="146" t="s">
        <v>598</v>
      </c>
      <c r="D823" s="143"/>
      <c r="E823" s="144">
        <v>12</v>
      </c>
      <c r="F823" s="114"/>
      <c r="G823" s="114"/>
      <c r="H823" s="114"/>
      <c r="I823" s="114"/>
      <c r="J823" s="114"/>
      <c r="K823" s="114"/>
      <c r="L823" s="114"/>
      <c r="M823" s="114"/>
      <c r="N823" s="113"/>
      <c r="O823" s="113"/>
      <c r="P823" s="113"/>
      <c r="Q823" s="113"/>
      <c r="R823" s="114"/>
      <c r="S823" s="114"/>
      <c r="T823" s="114"/>
      <c r="U823" s="114"/>
      <c r="V823" s="114"/>
      <c r="W823" s="114"/>
      <c r="X823" s="114"/>
      <c r="Y823" s="114"/>
      <c r="Z823" s="107"/>
      <c r="AA823" s="107"/>
      <c r="AB823" s="107"/>
      <c r="AC823" s="107"/>
      <c r="AD823" s="107"/>
      <c r="AE823" s="107"/>
      <c r="AF823" s="107"/>
      <c r="AG823" s="107" t="s">
        <v>341</v>
      </c>
      <c r="AH823" s="107">
        <v>5</v>
      </c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</row>
    <row r="824" spans="1:60" outlineLevel="1">
      <c r="A824" s="123">
        <v>254</v>
      </c>
      <c r="B824" s="124" t="s">
        <v>555</v>
      </c>
      <c r="C824" s="139" t="s">
        <v>556</v>
      </c>
      <c r="D824" s="125" t="s">
        <v>330</v>
      </c>
      <c r="E824" s="126">
        <v>1617</v>
      </c>
      <c r="F824" s="127"/>
      <c r="G824" s="128">
        <f>ROUND(E824*F824,2)</f>
        <v>0</v>
      </c>
      <c r="H824" s="127"/>
      <c r="I824" s="128">
        <f>ROUND(E824*H824,2)</f>
        <v>0</v>
      </c>
      <c r="J824" s="127"/>
      <c r="K824" s="128">
        <f>ROUND(E824*J824,2)</f>
        <v>0</v>
      </c>
      <c r="L824" s="128">
        <v>21</v>
      </c>
      <c r="M824" s="128">
        <f>G824*(1+L824/100)</f>
        <v>0</v>
      </c>
      <c r="N824" s="126">
        <v>1.0000000000000001E-5</v>
      </c>
      <c r="O824" s="126">
        <f>ROUND(E824*N824,2)</f>
        <v>0.02</v>
      </c>
      <c r="P824" s="126">
        <v>0</v>
      </c>
      <c r="Q824" s="126">
        <f>ROUND(E824*P824,2)</f>
        <v>0</v>
      </c>
      <c r="R824" s="128" t="s">
        <v>350</v>
      </c>
      <c r="S824" s="128" t="s">
        <v>310</v>
      </c>
      <c r="T824" s="129" t="s">
        <v>331</v>
      </c>
      <c r="U824" s="114">
        <v>0.06</v>
      </c>
      <c r="V824" s="114">
        <f>ROUND(E824*U824,2)</f>
        <v>97.02</v>
      </c>
      <c r="W824" s="114"/>
      <c r="X824" s="114" t="s">
        <v>332</v>
      </c>
      <c r="Y824" s="114" t="s">
        <v>293</v>
      </c>
      <c r="Z824" s="107"/>
      <c r="AA824" s="107"/>
      <c r="AB824" s="107"/>
      <c r="AC824" s="107"/>
      <c r="AD824" s="107"/>
      <c r="AE824" s="107"/>
      <c r="AF824" s="107"/>
      <c r="AG824" s="107" t="s">
        <v>333</v>
      </c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</row>
    <row r="825" spans="1:60" outlineLevel="2">
      <c r="A825" s="110"/>
      <c r="B825" s="111"/>
      <c r="C825" s="198" t="s">
        <v>557</v>
      </c>
      <c r="D825" s="199"/>
      <c r="E825" s="199"/>
      <c r="F825" s="199"/>
      <c r="G825" s="199"/>
      <c r="H825" s="114"/>
      <c r="I825" s="114"/>
      <c r="J825" s="114"/>
      <c r="K825" s="114"/>
      <c r="L825" s="114"/>
      <c r="M825" s="114"/>
      <c r="N825" s="113"/>
      <c r="O825" s="113"/>
      <c r="P825" s="113"/>
      <c r="Q825" s="113"/>
      <c r="R825" s="114"/>
      <c r="S825" s="114"/>
      <c r="T825" s="114"/>
      <c r="U825" s="114"/>
      <c r="V825" s="114"/>
      <c r="W825" s="114"/>
      <c r="X825" s="114"/>
      <c r="Y825" s="114"/>
      <c r="Z825" s="107"/>
      <c r="AA825" s="107"/>
      <c r="AB825" s="107"/>
      <c r="AC825" s="107"/>
      <c r="AD825" s="107"/>
      <c r="AE825" s="107"/>
      <c r="AF825" s="107"/>
      <c r="AG825" s="107" t="s">
        <v>296</v>
      </c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</row>
    <row r="826" spans="1:60" outlineLevel="2">
      <c r="A826" s="110"/>
      <c r="B826" s="111"/>
      <c r="C826" s="146" t="s">
        <v>586</v>
      </c>
      <c r="D826" s="143"/>
      <c r="E826" s="144">
        <v>203</v>
      </c>
      <c r="F826" s="114"/>
      <c r="G826" s="114"/>
      <c r="H826" s="114"/>
      <c r="I826" s="114"/>
      <c r="J826" s="114"/>
      <c r="K826" s="114"/>
      <c r="L826" s="114"/>
      <c r="M826" s="114"/>
      <c r="N826" s="113"/>
      <c r="O826" s="113"/>
      <c r="P826" s="113"/>
      <c r="Q826" s="113"/>
      <c r="R826" s="114"/>
      <c r="S826" s="114"/>
      <c r="T826" s="114"/>
      <c r="U826" s="114"/>
      <c r="V826" s="114"/>
      <c r="W826" s="114"/>
      <c r="X826" s="114"/>
      <c r="Y826" s="114"/>
      <c r="Z826" s="107"/>
      <c r="AA826" s="107"/>
      <c r="AB826" s="107"/>
      <c r="AC826" s="107"/>
      <c r="AD826" s="107"/>
      <c r="AE826" s="107"/>
      <c r="AF826" s="107"/>
      <c r="AG826" s="107" t="s">
        <v>341</v>
      </c>
      <c r="AH826" s="107">
        <v>5</v>
      </c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</row>
    <row r="827" spans="1:60" outlineLevel="3">
      <c r="A827" s="110"/>
      <c r="B827" s="111"/>
      <c r="C827" s="146" t="s">
        <v>588</v>
      </c>
      <c r="D827" s="143"/>
      <c r="E827" s="144">
        <v>210</v>
      </c>
      <c r="F827" s="114"/>
      <c r="G827" s="114"/>
      <c r="H827" s="114"/>
      <c r="I827" s="114"/>
      <c r="J827" s="114"/>
      <c r="K827" s="114"/>
      <c r="L827" s="114"/>
      <c r="M827" s="114"/>
      <c r="N827" s="113"/>
      <c r="O827" s="113"/>
      <c r="P827" s="113"/>
      <c r="Q827" s="113"/>
      <c r="R827" s="114"/>
      <c r="S827" s="114"/>
      <c r="T827" s="114"/>
      <c r="U827" s="114"/>
      <c r="V827" s="114"/>
      <c r="W827" s="114"/>
      <c r="X827" s="114"/>
      <c r="Y827" s="114"/>
      <c r="Z827" s="107"/>
      <c r="AA827" s="107"/>
      <c r="AB827" s="107"/>
      <c r="AC827" s="107"/>
      <c r="AD827" s="107"/>
      <c r="AE827" s="107"/>
      <c r="AF827" s="107"/>
      <c r="AG827" s="107" t="s">
        <v>341</v>
      </c>
      <c r="AH827" s="107">
        <v>5</v>
      </c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</row>
    <row r="828" spans="1:60" outlineLevel="3">
      <c r="A828" s="110"/>
      <c r="B828" s="111"/>
      <c r="C828" s="146" t="s">
        <v>590</v>
      </c>
      <c r="D828" s="143"/>
      <c r="E828" s="144">
        <v>229</v>
      </c>
      <c r="F828" s="114"/>
      <c r="G828" s="114"/>
      <c r="H828" s="114"/>
      <c r="I828" s="114"/>
      <c r="J828" s="114"/>
      <c r="K828" s="114"/>
      <c r="L828" s="114"/>
      <c r="M828" s="114"/>
      <c r="N828" s="113"/>
      <c r="O828" s="113"/>
      <c r="P828" s="113"/>
      <c r="Q828" s="113"/>
      <c r="R828" s="114"/>
      <c r="S828" s="114"/>
      <c r="T828" s="114"/>
      <c r="U828" s="114"/>
      <c r="V828" s="114"/>
      <c r="W828" s="114"/>
      <c r="X828" s="114"/>
      <c r="Y828" s="114"/>
      <c r="Z828" s="107"/>
      <c r="AA828" s="107"/>
      <c r="AB828" s="107"/>
      <c r="AC828" s="107"/>
      <c r="AD828" s="107"/>
      <c r="AE828" s="107"/>
      <c r="AF828" s="107"/>
      <c r="AG828" s="107" t="s">
        <v>341</v>
      </c>
      <c r="AH828" s="107">
        <v>5</v>
      </c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</row>
    <row r="829" spans="1:60" outlineLevel="3">
      <c r="A829" s="110"/>
      <c r="B829" s="111"/>
      <c r="C829" s="146" t="s">
        <v>592</v>
      </c>
      <c r="D829" s="143"/>
      <c r="E829" s="144">
        <v>64</v>
      </c>
      <c r="F829" s="114"/>
      <c r="G829" s="114"/>
      <c r="H829" s="114"/>
      <c r="I829" s="114"/>
      <c r="J829" s="114"/>
      <c r="K829" s="114"/>
      <c r="L829" s="114"/>
      <c r="M829" s="114"/>
      <c r="N829" s="113"/>
      <c r="O829" s="113"/>
      <c r="P829" s="113"/>
      <c r="Q829" s="113"/>
      <c r="R829" s="114"/>
      <c r="S829" s="114"/>
      <c r="T829" s="114"/>
      <c r="U829" s="114"/>
      <c r="V829" s="114"/>
      <c r="W829" s="114"/>
      <c r="X829" s="114"/>
      <c r="Y829" s="114"/>
      <c r="Z829" s="107"/>
      <c r="AA829" s="107"/>
      <c r="AB829" s="107"/>
      <c r="AC829" s="107"/>
      <c r="AD829" s="107"/>
      <c r="AE829" s="107"/>
      <c r="AF829" s="107"/>
      <c r="AG829" s="107" t="s">
        <v>341</v>
      </c>
      <c r="AH829" s="107">
        <v>5</v>
      </c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</row>
    <row r="830" spans="1:60" outlineLevel="3">
      <c r="A830" s="110"/>
      <c r="B830" s="111"/>
      <c r="C830" s="146" t="s">
        <v>594</v>
      </c>
      <c r="D830" s="143"/>
      <c r="E830" s="144">
        <v>8</v>
      </c>
      <c r="F830" s="114"/>
      <c r="G830" s="114"/>
      <c r="H830" s="114"/>
      <c r="I830" s="114"/>
      <c r="J830" s="114"/>
      <c r="K830" s="114"/>
      <c r="L830" s="114"/>
      <c r="M830" s="114"/>
      <c r="N830" s="113"/>
      <c r="O830" s="113"/>
      <c r="P830" s="113"/>
      <c r="Q830" s="113"/>
      <c r="R830" s="114"/>
      <c r="S830" s="114"/>
      <c r="T830" s="114"/>
      <c r="U830" s="114"/>
      <c r="V830" s="114"/>
      <c r="W830" s="114"/>
      <c r="X830" s="114"/>
      <c r="Y830" s="114"/>
      <c r="Z830" s="107"/>
      <c r="AA830" s="107"/>
      <c r="AB830" s="107"/>
      <c r="AC830" s="107"/>
      <c r="AD830" s="107"/>
      <c r="AE830" s="107"/>
      <c r="AF830" s="107"/>
      <c r="AG830" s="107" t="s">
        <v>341</v>
      </c>
      <c r="AH830" s="107">
        <v>5</v>
      </c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</row>
    <row r="831" spans="1:60" outlineLevel="3">
      <c r="A831" s="110"/>
      <c r="B831" s="111"/>
      <c r="C831" s="146" t="s">
        <v>587</v>
      </c>
      <c r="D831" s="143"/>
      <c r="E831" s="144">
        <v>59</v>
      </c>
      <c r="F831" s="114"/>
      <c r="G831" s="114"/>
      <c r="H831" s="114"/>
      <c r="I831" s="114"/>
      <c r="J831" s="114"/>
      <c r="K831" s="114"/>
      <c r="L831" s="114"/>
      <c r="M831" s="114"/>
      <c r="N831" s="113"/>
      <c r="O831" s="113"/>
      <c r="P831" s="113"/>
      <c r="Q831" s="113"/>
      <c r="R831" s="114"/>
      <c r="S831" s="114"/>
      <c r="T831" s="114"/>
      <c r="U831" s="114"/>
      <c r="V831" s="114"/>
      <c r="W831" s="114"/>
      <c r="X831" s="114"/>
      <c r="Y831" s="114"/>
      <c r="Z831" s="107"/>
      <c r="AA831" s="107"/>
      <c r="AB831" s="107"/>
      <c r="AC831" s="107"/>
      <c r="AD831" s="107"/>
      <c r="AE831" s="107"/>
      <c r="AF831" s="107"/>
      <c r="AG831" s="107" t="s">
        <v>341</v>
      </c>
      <c r="AH831" s="107">
        <v>5</v>
      </c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</row>
    <row r="832" spans="1:60" outlineLevel="3">
      <c r="A832" s="110"/>
      <c r="B832" s="111"/>
      <c r="C832" s="146" t="s">
        <v>589</v>
      </c>
      <c r="D832" s="143"/>
      <c r="E832" s="144">
        <v>63</v>
      </c>
      <c r="F832" s="114"/>
      <c r="G832" s="114"/>
      <c r="H832" s="114"/>
      <c r="I832" s="114"/>
      <c r="J832" s="114"/>
      <c r="K832" s="114"/>
      <c r="L832" s="114"/>
      <c r="M832" s="114"/>
      <c r="N832" s="113"/>
      <c r="O832" s="113"/>
      <c r="P832" s="113"/>
      <c r="Q832" s="113"/>
      <c r="R832" s="114"/>
      <c r="S832" s="114"/>
      <c r="T832" s="114"/>
      <c r="U832" s="114"/>
      <c r="V832" s="114"/>
      <c r="W832" s="114"/>
      <c r="X832" s="114"/>
      <c r="Y832" s="114"/>
      <c r="Z832" s="107"/>
      <c r="AA832" s="107"/>
      <c r="AB832" s="107"/>
      <c r="AC832" s="107"/>
      <c r="AD832" s="107"/>
      <c r="AE832" s="107"/>
      <c r="AF832" s="107"/>
      <c r="AG832" s="107" t="s">
        <v>341</v>
      </c>
      <c r="AH832" s="107">
        <v>5</v>
      </c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</row>
    <row r="833" spans="1:60" outlineLevel="3">
      <c r="A833" s="110"/>
      <c r="B833" s="111"/>
      <c r="C833" s="146" t="s">
        <v>591</v>
      </c>
      <c r="D833" s="143"/>
      <c r="E833" s="144">
        <v>182</v>
      </c>
      <c r="F833" s="114"/>
      <c r="G833" s="114"/>
      <c r="H833" s="114"/>
      <c r="I833" s="114"/>
      <c r="J833" s="114"/>
      <c r="K833" s="114"/>
      <c r="L833" s="114"/>
      <c r="M833" s="114"/>
      <c r="N833" s="113"/>
      <c r="O833" s="113"/>
      <c r="P833" s="113"/>
      <c r="Q833" s="113"/>
      <c r="R833" s="114"/>
      <c r="S833" s="114"/>
      <c r="T833" s="114"/>
      <c r="U833" s="114"/>
      <c r="V833" s="114"/>
      <c r="W833" s="114"/>
      <c r="X833" s="114"/>
      <c r="Y833" s="114"/>
      <c r="Z833" s="107"/>
      <c r="AA833" s="107"/>
      <c r="AB833" s="107"/>
      <c r="AC833" s="107"/>
      <c r="AD833" s="107"/>
      <c r="AE833" s="107"/>
      <c r="AF833" s="107"/>
      <c r="AG833" s="107" t="s">
        <v>341</v>
      </c>
      <c r="AH833" s="107">
        <v>5</v>
      </c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</row>
    <row r="834" spans="1:60" outlineLevel="3">
      <c r="A834" s="110"/>
      <c r="B834" s="111"/>
      <c r="C834" s="146" t="s">
        <v>593</v>
      </c>
      <c r="D834" s="143"/>
      <c r="E834" s="144">
        <v>203</v>
      </c>
      <c r="F834" s="114"/>
      <c r="G834" s="114"/>
      <c r="H834" s="114"/>
      <c r="I834" s="114"/>
      <c r="J834" s="114"/>
      <c r="K834" s="114"/>
      <c r="L834" s="114"/>
      <c r="M834" s="114"/>
      <c r="N834" s="113"/>
      <c r="O834" s="113"/>
      <c r="P834" s="113"/>
      <c r="Q834" s="113"/>
      <c r="R834" s="114"/>
      <c r="S834" s="114"/>
      <c r="T834" s="114"/>
      <c r="U834" s="114"/>
      <c r="V834" s="114"/>
      <c r="W834" s="114"/>
      <c r="X834" s="114"/>
      <c r="Y834" s="114"/>
      <c r="Z834" s="107"/>
      <c r="AA834" s="107"/>
      <c r="AB834" s="107"/>
      <c r="AC834" s="107"/>
      <c r="AD834" s="107"/>
      <c r="AE834" s="107"/>
      <c r="AF834" s="107"/>
      <c r="AG834" s="107" t="s">
        <v>341</v>
      </c>
      <c r="AH834" s="107">
        <v>5</v>
      </c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</row>
    <row r="835" spans="1:60" outlineLevel="3">
      <c r="A835" s="110"/>
      <c r="B835" s="111"/>
      <c r="C835" s="146" t="s">
        <v>595</v>
      </c>
      <c r="D835" s="143"/>
      <c r="E835" s="144">
        <v>122</v>
      </c>
      <c r="F835" s="114"/>
      <c r="G835" s="114"/>
      <c r="H835" s="114"/>
      <c r="I835" s="114"/>
      <c r="J835" s="114"/>
      <c r="K835" s="114"/>
      <c r="L835" s="114"/>
      <c r="M835" s="114"/>
      <c r="N835" s="113"/>
      <c r="O835" s="113"/>
      <c r="P835" s="113"/>
      <c r="Q835" s="113"/>
      <c r="R835" s="114"/>
      <c r="S835" s="114"/>
      <c r="T835" s="114"/>
      <c r="U835" s="114"/>
      <c r="V835" s="114"/>
      <c r="W835" s="114"/>
      <c r="X835" s="114"/>
      <c r="Y835" s="114"/>
      <c r="Z835" s="107"/>
      <c r="AA835" s="107"/>
      <c r="AB835" s="107"/>
      <c r="AC835" s="107"/>
      <c r="AD835" s="107"/>
      <c r="AE835" s="107"/>
      <c r="AF835" s="107"/>
      <c r="AG835" s="107" t="s">
        <v>341</v>
      </c>
      <c r="AH835" s="107">
        <v>5</v>
      </c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</row>
    <row r="836" spans="1:60" outlineLevel="3">
      <c r="A836" s="110"/>
      <c r="B836" s="111"/>
      <c r="C836" s="146" t="s">
        <v>596</v>
      </c>
      <c r="D836" s="143"/>
      <c r="E836" s="144">
        <v>160</v>
      </c>
      <c r="F836" s="114"/>
      <c r="G836" s="114"/>
      <c r="H836" s="114"/>
      <c r="I836" s="114"/>
      <c r="J836" s="114"/>
      <c r="K836" s="114"/>
      <c r="L836" s="114"/>
      <c r="M836" s="114"/>
      <c r="N836" s="113"/>
      <c r="O836" s="113"/>
      <c r="P836" s="113"/>
      <c r="Q836" s="113"/>
      <c r="R836" s="114"/>
      <c r="S836" s="114"/>
      <c r="T836" s="114"/>
      <c r="U836" s="114"/>
      <c r="V836" s="114"/>
      <c r="W836" s="114"/>
      <c r="X836" s="114"/>
      <c r="Y836" s="114"/>
      <c r="Z836" s="107"/>
      <c r="AA836" s="107"/>
      <c r="AB836" s="107"/>
      <c r="AC836" s="107"/>
      <c r="AD836" s="107"/>
      <c r="AE836" s="107"/>
      <c r="AF836" s="107"/>
      <c r="AG836" s="107" t="s">
        <v>341</v>
      </c>
      <c r="AH836" s="107">
        <v>5</v>
      </c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</row>
    <row r="837" spans="1:60" outlineLevel="3">
      <c r="A837" s="110"/>
      <c r="B837" s="111"/>
      <c r="C837" s="146" t="s">
        <v>597</v>
      </c>
      <c r="D837" s="143"/>
      <c r="E837" s="144">
        <v>102</v>
      </c>
      <c r="F837" s="114"/>
      <c r="G837" s="114"/>
      <c r="H837" s="114"/>
      <c r="I837" s="114"/>
      <c r="J837" s="114"/>
      <c r="K837" s="114"/>
      <c r="L837" s="114"/>
      <c r="M837" s="114"/>
      <c r="N837" s="113"/>
      <c r="O837" s="113"/>
      <c r="P837" s="113"/>
      <c r="Q837" s="113"/>
      <c r="R837" s="114"/>
      <c r="S837" s="114"/>
      <c r="T837" s="114"/>
      <c r="U837" s="114"/>
      <c r="V837" s="114"/>
      <c r="W837" s="114"/>
      <c r="X837" s="114"/>
      <c r="Y837" s="114"/>
      <c r="Z837" s="107"/>
      <c r="AA837" s="107"/>
      <c r="AB837" s="107"/>
      <c r="AC837" s="107"/>
      <c r="AD837" s="107"/>
      <c r="AE837" s="107"/>
      <c r="AF837" s="107"/>
      <c r="AG837" s="107" t="s">
        <v>341</v>
      </c>
      <c r="AH837" s="107">
        <v>5</v>
      </c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</row>
    <row r="838" spans="1:60" outlineLevel="3">
      <c r="A838" s="110"/>
      <c r="B838" s="111"/>
      <c r="C838" s="146" t="s">
        <v>598</v>
      </c>
      <c r="D838" s="143"/>
      <c r="E838" s="144">
        <v>12</v>
      </c>
      <c r="F838" s="114"/>
      <c r="G838" s="114"/>
      <c r="H838" s="114"/>
      <c r="I838" s="114"/>
      <c r="J838" s="114"/>
      <c r="K838" s="114"/>
      <c r="L838" s="114"/>
      <c r="M838" s="114"/>
      <c r="N838" s="113"/>
      <c r="O838" s="113"/>
      <c r="P838" s="113"/>
      <c r="Q838" s="113"/>
      <c r="R838" s="114"/>
      <c r="S838" s="114"/>
      <c r="T838" s="114"/>
      <c r="U838" s="114"/>
      <c r="V838" s="114"/>
      <c r="W838" s="114"/>
      <c r="X838" s="114"/>
      <c r="Y838" s="114"/>
      <c r="Z838" s="107"/>
      <c r="AA838" s="107"/>
      <c r="AB838" s="107"/>
      <c r="AC838" s="107"/>
      <c r="AD838" s="107"/>
      <c r="AE838" s="107"/>
      <c r="AF838" s="107"/>
      <c r="AG838" s="107" t="s">
        <v>341</v>
      </c>
      <c r="AH838" s="107">
        <v>5</v>
      </c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</row>
    <row r="839" spans="1:60" outlineLevel="1">
      <c r="A839" s="130">
        <v>255</v>
      </c>
      <c r="B839" s="131" t="s">
        <v>558</v>
      </c>
      <c r="C839" s="140" t="s">
        <v>559</v>
      </c>
      <c r="D839" s="132" t="s">
        <v>289</v>
      </c>
      <c r="E839" s="133">
        <v>5</v>
      </c>
      <c r="F839" s="134"/>
      <c r="G839" s="135">
        <f>ROUND(E839*F839,2)</f>
        <v>0</v>
      </c>
      <c r="H839" s="134"/>
      <c r="I839" s="135">
        <f>ROUND(E839*H839,2)</f>
        <v>0</v>
      </c>
      <c r="J839" s="134"/>
      <c r="K839" s="135">
        <f>ROUND(E839*J839,2)</f>
        <v>0</v>
      </c>
      <c r="L839" s="135">
        <v>21</v>
      </c>
      <c r="M839" s="135">
        <f>G839*(1+L839/100)</f>
        <v>0</v>
      </c>
      <c r="N839" s="133">
        <v>1.15E-3</v>
      </c>
      <c r="O839" s="133">
        <f>ROUND(E839*N839,2)</f>
        <v>0.01</v>
      </c>
      <c r="P839" s="133">
        <v>0</v>
      </c>
      <c r="Q839" s="133">
        <f>ROUND(E839*P839,2)</f>
        <v>0</v>
      </c>
      <c r="R839" s="135" t="s">
        <v>560</v>
      </c>
      <c r="S839" s="135" t="s">
        <v>310</v>
      </c>
      <c r="T839" s="136" t="s">
        <v>331</v>
      </c>
      <c r="U839" s="114">
        <v>0.11</v>
      </c>
      <c r="V839" s="114">
        <f>ROUND(E839*U839,2)</f>
        <v>0.55000000000000004</v>
      </c>
      <c r="W839" s="114"/>
      <c r="X839" s="114" t="s">
        <v>332</v>
      </c>
      <c r="Y839" s="114" t="s">
        <v>293</v>
      </c>
      <c r="Z839" s="107"/>
      <c r="AA839" s="107"/>
      <c r="AB839" s="107"/>
      <c r="AC839" s="107"/>
      <c r="AD839" s="107"/>
      <c r="AE839" s="107"/>
      <c r="AF839" s="107"/>
      <c r="AG839" s="107" t="s">
        <v>333</v>
      </c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</row>
    <row r="840" spans="1:60" outlineLevel="1">
      <c r="A840" s="123">
        <v>256</v>
      </c>
      <c r="B840" s="124" t="s">
        <v>561</v>
      </c>
      <c r="C840" s="139" t="s">
        <v>562</v>
      </c>
      <c r="D840" s="125" t="s">
        <v>563</v>
      </c>
      <c r="E840" s="126">
        <v>100</v>
      </c>
      <c r="F840" s="127"/>
      <c r="G840" s="128">
        <f>ROUND(E840*F840,2)</f>
        <v>0</v>
      </c>
      <c r="H840" s="127"/>
      <c r="I840" s="128">
        <f>ROUND(E840*H840,2)</f>
        <v>0</v>
      </c>
      <c r="J840" s="127"/>
      <c r="K840" s="128">
        <f>ROUND(E840*J840,2)</f>
        <v>0</v>
      </c>
      <c r="L840" s="128">
        <v>21</v>
      </c>
      <c r="M840" s="128">
        <f>G840*(1+L840/100)</f>
        <v>0</v>
      </c>
      <c r="N840" s="126">
        <v>6.0000000000000002E-5</v>
      </c>
      <c r="O840" s="126">
        <f>ROUND(E840*N840,2)</f>
        <v>0.01</v>
      </c>
      <c r="P840" s="126">
        <v>0</v>
      </c>
      <c r="Q840" s="126">
        <f>ROUND(E840*P840,2)</f>
        <v>0</v>
      </c>
      <c r="R840" s="128" t="s">
        <v>564</v>
      </c>
      <c r="S840" s="128" t="s">
        <v>310</v>
      </c>
      <c r="T840" s="129" t="s">
        <v>331</v>
      </c>
      <c r="U840" s="114">
        <v>0.43</v>
      </c>
      <c r="V840" s="114">
        <f>ROUND(E840*U840,2)</f>
        <v>43</v>
      </c>
      <c r="W840" s="114"/>
      <c r="X840" s="114" t="s">
        <v>332</v>
      </c>
      <c r="Y840" s="114" t="s">
        <v>293</v>
      </c>
      <c r="Z840" s="107"/>
      <c r="AA840" s="107"/>
      <c r="AB840" s="107"/>
      <c r="AC840" s="107"/>
      <c r="AD840" s="107"/>
      <c r="AE840" s="107"/>
      <c r="AF840" s="107"/>
      <c r="AG840" s="107" t="s">
        <v>333</v>
      </c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</row>
    <row r="841" spans="1:60" outlineLevel="1">
      <c r="A841" s="110">
        <v>257</v>
      </c>
      <c r="B841" s="111" t="s">
        <v>599</v>
      </c>
      <c r="C841" s="147" t="s">
        <v>600</v>
      </c>
      <c r="D841" s="112" t="s">
        <v>24</v>
      </c>
      <c r="E841" s="145"/>
      <c r="F841" s="115"/>
      <c r="G841" s="114">
        <f>ROUND(E841*F841,2)</f>
        <v>0</v>
      </c>
      <c r="H841" s="115"/>
      <c r="I841" s="114">
        <f>ROUND(E841*H841,2)</f>
        <v>0</v>
      </c>
      <c r="J841" s="115"/>
      <c r="K841" s="114">
        <f>ROUND(E841*J841,2)</f>
        <v>0</v>
      </c>
      <c r="L841" s="114">
        <v>21</v>
      </c>
      <c r="M841" s="114">
        <f>G841*(1+L841/100)</f>
        <v>0</v>
      </c>
      <c r="N841" s="113">
        <v>0</v>
      </c>
      <c r="O841" s="113">
        <f>ROUND(E841*N841,2)</f>
        <v>0</v>
      </c>
      <c r="P841" s="113">
        <v>0</v>
      </c>
      <c r="Q841" s="113">
        <f>ROUND(E841*P841,2)</f>
        <v>0</v>
      </c>
      <c r="R841" s="114" t="s">
        <v>350</v>
      </c>
      <c r="S841" s="114" t="s">
        <v>310</v>
      </c>
      <c r="T841" s="114" t="s">
        <v>331</v>
      </c>
      <c r="U841" s="114">
        <v>0</v>
      </c>
      <c r="V841" s="114">
        <f>ROUND(E841*U841,2)</f>
        <v>0</v>
      </c>
      <c r="W841" s="114"/>
      <c r="X841" s="114" t="s">
        <v>448</v>
      </c>
      <c r="Y841" s="114" t="s">
        <v>293</v>
      </c>
      <c r="Z841" s="107"/>
      <c r="AA841" s="107"/>
      <c r="AB841" s="107"/>
      <c r="AC841" s="107"/>
      <c r="AD841" s="107"/>
      <c r="AE841" s="107"/>
      <c r="AF841" s="107"/>
      <c r="AG841" s="107" t="s">
        <v>449</v>
      </c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</row>
    <row r="842" spans="1:60" outlineLevel="2">
      <c r="A842" s="110"/>
      <c r="B842" s="111"/>
      <c r="C842" s="205" t="s">
        <v>567</v>
      </c>
      <c r="D842" s="206"/>
      <c r="E842" s="206"/>
      <c r="F842" s="206"/>
      <c r="G842" s="206"/>
      <c r="H842" s="114"/>
      <c r="I842" s="114"/>
      <c r="J842" s="114"/>
      <c r="K842" s="114"/>
      <c r="L842" s="114"/>
      <c r="M842" s="114"/>
      <c r="N842" s="113"/>
      <c r="O842" s="113"/>
      <c r="P842" s="113"/>
      <c r="Q842" s="113"/>
      <c r="R842" s="114"/>
      <c r="S842" s="114"/>
      <c r="T842" s="114"/>
      <c r="U842" s="114"/>
      <c r="V842" s="114"/>
      <c r="W842" s="114"/>
      <c r="X842" s="114"/>
      <c r="Y842" s="114"/>
      <c r="Z842" s="107"/>
      <c r="AA842" s="107"/>
      <c r="AB842" s="107"/>
      <c r="AC842" s="107"/>
      <c r="AD842" s="107"/>
      <c r="AE842" s="107"/>
      <c r="AF842" s="107"/>
      <c r="AG842" s="107" t="s">
        <v>451</v>
      </c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</row>
    <row r="843" spans="1:60">
      <c r="A843" s="117" t="s">
        <v>285</v>
      </c>
      <c r="B843" s="118" t="s">
        <v>135</v>
      </c>
      <c r="C843" s="138" t="s">
        <v>136</v>
      </c>
      <c r="D843" s="119"/>
      <c r="E843" s="120"/>
      <c r="F843" s="121"/>
      <c r="G843" s="121">
        <f>SUMIF(AG844:AG964,"&lt;&gt;NOR",G844:G964)</f>
        <v>0</v>
      </c>
      <c r="H843" s="121"/>
      <c r="I843" s="121">
        <f>SUM(I844:I964)</f>
        <v>0</v>
      </c>
      <c r="J843" s="121"/>
      <c r="K843" s="121">
        <f>SUM(K844:K964)</f>
        <v>0</v>
      </c>
      <c r="L843" s="121"/>
      <c r="M843" s="121">
        <f>SUM(M844:M964)</f>
        <v>0</v>
      </c>
      <c r="N843" s="120"/>
      <c r="O843" s="120">
        <f>SUM(O844:O964)</f>
        <v>0.82000000000000006</v>
      </c>
      <c r="P843" s="120"/>
      <c r="Q843" s="120">
        <f>SUM(Q844:Q964)</f>
        <v>0</v>
      </c>
      <c r="R843" s="121"/>
      <c r="S843" s="121"/>
      <c r="T843" s="122"/>
      <c r="U843" s="116"/>
      <c r="V843" s="116">
        <f>SUM(V844:V964)</f>
        <v>849.43000000000006</v>
      </c>
      <c r="W843" s="116"/>
      <c r="X843" s="116"/>
      <c r="Y843" s="116"/>
      <c r="AG843" t="s">
        <v>286</v>
      </c>
    </row>
    <row r="844" spans="1:60" ht="22.5" outlineLevel="1">
      <c r="A844" s="123">
        <v>258</v>
      </c>
      <c r="B844" s="124" t="s">
        <v>494</v>
      </c>
      <c r="C844" s="139" t="s">
        <v>495</v>
      </c>
      <c r="D844" s="125" t="s">
        <v>496</v>
      </c>
      <c r="E844" s="126">
        <v>170</v>
      </c>
      <c r="F844" s="127"/>
      <c r="G844" s="128">
        <f>ROUND(E844*F844,2)</f>
        <v>0</v>
      </c>
      <c r="H844" s="127"/>
      <c r="I844" s="128">
        <f>ROUND(E844*H844,2)</f>
        <v>0</v>
      </c>
      <c r="J844" s="127"/>
      <c r="K844" s="128">
        <f>ROUND(E844*J844,2)</f>
        <v>0</v>
      </c>
      <c r="L844" s="128">
        <v>21</v>
      </c>
      <c r="M844" s="128">
        <f>G844*(1+L844/100)</f>
        <v>0</v>
      </c>
      <c r="N844" s="126">
        <v>0</v>
      </c>
      <c r="O844" s="126">
        <f>ROUND(E844*N844,2)</f>
        <v>0</v>
      </c>
      <c r="P844" s="126">
        <v>0</v>
      </c>
      <c r="Q844" s="126">
        <f>ROUND(E844*P844,2)</f>
        <v>0</v>
      </c>
      <c r="R844" s="128"/>
      <c r="S844" s="128" t="s">
        <v>290</v>
      </c>
      <c r="T844" s="129" t="s">
        <v>291</v>
      </c>
      <c r="U844" s="114">
        <v>0</v>
      </c>
      <c r="V844" s="114">
        <f>ROUND(E844*U844,2)</f>
        <v>0</v>
      </c>
      <c r="W844" s="114"/>
      <c r="X844" s="114" t="s">
        <v>332</v>
      </c>
      <c r="Y844" s="114" t="s">
        <v>293</v>
      </c>
      <c r="Z844" s="107"/>
      <c r="AA844" s="107"/>
      <c r="AB844" s="107"/>
      <c r="AC844" s="107"/>
      <c r="AD844" s="107"/>
      <c r="AE844" s="107"/>
      <c r="AF844" s="107"/>
      <c r="AG844" s="107" t="s">
        <v>333</v>
      </c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</row>
    <row r="845" spans="1:60" outlineLevel="2">
      <c r="A845" s="110"/>
      <c r="B845" s="111"/>
      <c r="C845" s="198" t="s">
        <v>497</v>
      </c>
      <c r="D845" s="199"/>
      <c r="E845" s="199"/>
      <c r="F845" s="199"/>
      <c r="G845" s="199"/>
      <c r="H845" s="114"/>
      <c r="I845" s="114"/>
      <c r="J845" s="114"/>
      <c r="K845" s="114"/>
      <c r="L845" s="114"/>
      <c r="M845" s="114"/>
      <c r="N845" s="113"/>
      <c r="O845" s="113"/>
      <c r="P845" s="113"/>
      <c r="Q845" s="113"/>
      <c r="R845" s="114"/>
      <c r="S845" s="114"/>
      <c r="T845" s="114"/>
      <c r="U845" s="114"/>
      <c r="V845" s="114"/>
      <c r="W845" s="114"/>
      <c r="X845" s="114"/>
      <c r="Y845" s="114"/>
      <c r="Z845" s="107"/>
      <c r="AA845" s="107"/>
      <c r="AB845" s="107"/>
      <c r="AC845" s="107"/>
      <c r="AD845" s="107"/>
      <c r="AE845" s="107"/>
      <c r="AF845" s="107"/>
      <c r="AG845" s="107" t="s">
        <v>296</v>
      </c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</row>
    <row r="846" spans="1:60" outlineLevel="3">
      <c r="A846" s="110"/>
      <c r="B846" s="111"/>
      <c r="C846" s="200" t="s">
        <v>498</v>
      </c>
      <c r="D846" s="201"/>
      <c r="E846" s="201"/>
      <c r="F846" s="201"/>
      <c r="G846" s="201"/>
      <c r="H846" s="114"/>
      <c r="I846" s="114"/>
      <c r="J846" s="114"/>
      <c r="K846" s="114"/>
      <c r="L846" s="114"/>
      <c r="M846" s="114"/>
      <c r="N846" s="113"/>
      <c r="O846" s="113"/>
      <c r="P846" s="113"/>
      <c r="Q846" s="113"/>
      <c r="R846" s="114"/>
      <c r="S846" s="114"/>
      <c r="T846" s="114"/>
      <c r="U846" s="114"/>
      <c r="V846" s="114"/>
      <c r="W846" s="114"/>
      <c r="X846" s="114"/>
      <c r="Y846" s="114"/>
      <c r="Z846" s="107"/>
      <c r="AA846" s="107"/>
      <c r="AB846" s="107"/>
      <c r="AC846" s="107"/>
      <c r="AD846" s="107"/>
      <c r="AE846" s="107"/>
      <c r="AF846" s="107"/>
      <c r="AG846" s="107" t="s">
        <v>296</v>
      </c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</row>
    <row r="847" spans="1:60" ht="22.5" outlineLevel="1">
      <c r="A847" s="123">
        <v>259</v>
      </c>
      <c r="B847" s="124" t="s">
        <v>499</v>
      </c>
      <c r="C847" s="139" t="s">
        <v>500</v>
      </c>
      <c r="D847" s="125" t="s">
        <v>496</v>
      </c>
      <c r="E847" s="126">
        <v>130</v>
      </c>
      <c r="F847" s="127"/>
      <c r="G847" s="128">
        <f>ROUND(E847*F847,2)</f>
        <v>0</v>
      </c>
      <c r="H847" s="127"/>
      <c r="I847" s="128">
        <f>ROUND(E847*H847,2)</f>
        <v>0</v>
      </c>
      <c r="J847" s="127"/>
      <c r="K847" s="128">
        <f>ROUND(E847*J847,2)</f>
        <v>0</v>
      </c>
      <c r="L847" s="128">
        <v>21</v>
      </c>
      <c r="M847" s="128">
        <f>G847*(1+L847/100)</f>
        <v>0</v>
      </c>
      <c r="N847" s="126">
        <v>0</v>
      </c>
      <c r="O847" s="126">
        <f>ROUND(E847*N847,2)</f>
        <v>0</v>
      </c>
      <c r="P847" s="126">
        <v>0</v>
      </c>
      <c r="Q847" s="126">
        <f>ROUND(E847*P847,2)</f>
        <v>0</v>
      </c>
      <c r="R847" s="128"/>
      <c r="S847" s="128" t="s">
        <v>290</v>
      </c>
      <c r="T847" s="129" t="s">
        <v>291</v>
      </c>
      <c r="U847" s="114">
        <v>0</v>
      </c>
      <c r="V847" s="114">
        <f>ROUND(E847*U847,2)</f>
        <v>0</v>
      </c>
      <c r="W847" s="114"/>
      <c r="X847" s="114" t="s">
        <v>332</v>
      </c>
      <c r="Y847" s="114" t="s">
        <v>293</v>
      </c>
      <c r="Z847" s="107"/>
      <c r="AA847" s="107"/>
      <c r="AB847" s="107"/>
      <c r="AC847" s="107"/>
      <c r="AD847" s="107"/>
      <c r="AE847" s="107"/>
      <c r="AF847" s="107"/>
      <c r="AG847" s="107" t="s">
        <v>333</v>
      </c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</row>
    <row r="848" spans="1:60" outlineLevel="2">
      <c r="A848" s="110"/>
      <c r="B848" s="111"/>
      <c r="C848" s="198" t="s">
        <v>497</v>
      </c>
      <c r="D848" s="199"/>
      <c r="E848" s="199"/>
      <c r="F848" s="199"/>
      <c r="G848" s="199"/>
      <c r="H848" s="114"/>
      <c r="I848" s="114"/>
      <c r="J848" s="114"/>
      <c r="K848" s="114"/>
      <c r="L848" s="114"/>
      <c r="M848" s="114"/>
      <c r="N848" s="113"/>
      <c r="O848" s="113"/>
      <c r="P848" s="113"/>
      <c r="Q848" s="113"/>
      <c r="R848" s="114"/>
      <c r="S848" s="114"/>
      <c r="T848" s="114"/>
      <c r="U848" s="114"/>
      <c r="V848" s="114"/>
      <c r="W848" s="114"/>
      <c r="X848" s="114"/>
      <c r="Y848" s="114"/>
      <c r="Z848" s="107"/>
      <c r="AA848" s="107"/>
      <c r="AB848" s="107"/>
      <c r="AC848" s="107"/>
      <c r="AD848" s="107"/>
      <c r="AE848" s="107"/>
      <c r="AF848" s="107"/>
      <c r="AG848" s="107" t="s">
        <v>296</v>
      </c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</row>
    <row r="849" spans="1:60" outlineLevel="3">
      <c r="A849" s="110"/>
      <c r="B849" s="111"/>
      <c r="C849" s="200" t="s">
        <v>498</v>
      </c>
      <c r="D849" s="201"/>
      <c r="E849" s="201"/>
      <c r="F849" s="201"/>
      <c r="G849" s="201"/>
      <c r="H849" s="114"/>
      <c r="I849" s="114"/>
      <c r="J849" s="114"/>
      <c r="K849" s="114"/>
      <c r="L849" s="114"/>
      <c r="M849" s="114"/>
      <c r="N849" s="113"/>
      <c r="O849" s="113"/>
      <c r="P849" s="113"/>
      <c r="Q849" s="113"/>
      <c r="R849" s="114"/>
      <c r="S849" s="114"/>
      <c r="T849" s="114"/>
      <c r="U849" s="114"/>
      <c r="V849" s="114"/>
      <c r="W849" s="114"/>
      <c r="X849" s="114"/>
      <c r="Y849" s="114"/>
      <c r="Z849" s="107"/>
      <c r="AA849" s="107"/>
      <c r="AB849" s="107"/>
      <c r="AC849" s="107"/>
      <c r="AD849" s="107"/>
      <c r="AE849" s="107"/>
      <c r="AF849" s="107"/>
      <c r="AG849" s="107" t="s">
        <v>296</v>
      </c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</row>
    <row r="850" spans="1:60" ht="22.5" outlineLevel="1">
      <c r="A850" s="123">
        <v>260</v>
      </c>
      <c r="B850" s="124" t="s">
        <v>501</v>
      </c>
      <c r="C850" s="139" t="s">
        <v>502</v>
      </c>
      <c r="D850" s="125" t="s">
        <v>496</v>
      </c>
      <c r="E850" s="126">
        <v>143</v>
      </c>
      <c r="F850" s="127"/>
      <c r="G850" s="128">
        <f>ROUND(E850*F850,2)</f>
        <v>0</v>
      </c>
      <c r="H850" s="127"/>
      <c r="I850" s="128">
        <f>ROUND(E850*H850,2)</f>
        <v>0</v>
      </c>
      <c r="J850" s="127"/>
      <c r="K850" s="128">
        <f>ROUND(E850*J850,2)</f>
        <v>0</v>
      </c>
      <c r="L850" s="128">
        <v>21</v>
      </c>
      <c r="M850" s="128">
        <f>G850*(1+L850/100)</f>
        <v>0</v>
      </c>
      <c r="N850" s="126">
        <v>0</v>
      </c>
      <c r="O850" s="126">
        <f>ROUND(E850*N850,2)</f>
        <v>0</v>
      </c>
      <c r="P850" s="126">
        <v>0</v>
      </c>
      <c r="Q850" s="126">
        <f>ROUND(E850*P850,2)</f>
        <v>0</v>
      </c>
      <c r="R850" s="128"/>
      <c r="S850" s="128" t="s">
        <v>290</v>
      </c>
      <c r="T850" s="129" t="s">
        <v>291</v>
      </c>
      <c r="U850" s="114">
        <v>0</v>
      </c>
      <c r="V850" s="114">
        <f>ROUND(E850*U850,2)</f>
        <v>0</v>
      </c>
      <c r="W850" s="114"/>
      <c r="X850" s="114" t="s">
        <v>332</v>
      </c>
      <c r="Y850" s="114" t="s">
        <v>293</v>
      </c>
      <c r="Z850" s="107"/>
      <c r="AA850" s="107"/>
      <c r="AB850" s="107"/>
      <c r="AC850" s="107"/>
      <c r="AD850" s="107"/>
      <c r="AE850" s="107"/>
      <c r="AF850" s="107"/>
      <c r="AG850" s="107" t="s">
        <v>333</v>
      </c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</row>
    <row r="851" spans="1:60" outlineLevel="2">
      <c r="A851" s="110"/>
      <c r="B851" s="111"/>
      <c r="C851" s="198" t="s">
        <v>497</v>
      </c>
      <c r="D851" s="199"/>
      <c r="E851" s="199"/>
      <c r="F851" s="199"/>
      <c r="G851" s="199"/>
      <c r="H851" s="114"/>
      <c r="I851" s="114"/>
      <c r="J851" s="114"/>
      <c r="K851" s="114"/>
      <c r="L851" s="114"/>
      <c r="M851" s="114"/>
      <c r="N851" s="113"/>
      <c r="O851" s="113"/>
      <c r="P851" s="113"/>
      <c r="Q851" s="113"/>
      <c r="R851" s="114"/>
      <c r="S851" s="114"/>
      <c r="T851" s="114"/>
      <c r="U851" s="114"/>
      <c r="V851" s="114"/>
      <c r="W851" s="114"/>
      <c r="X851" s="114"/>
      <c r="Y851" s="114"/>
      <c r="Z851" s="107"/>
      <c r="AA851" s="107"/>
      <c r="AB851" s="107"/>
      <c r="AC851" s="107"/>
      <c r="AD851" s="107"/>
      <c r="AE851" s="107"/>
      <c r="AF851" s="107"/>
      <c r="AG851" s="107" t="s">
        <v>296</v>
      </c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</row>
    <row r="852" spans="1:60" outlineLevel="3">
      <c r="A852" s="110"/>
      <c r="B852" s="111"/>
      <c r="C852" s="200" t="s">
        <v>498</v>
      </c>
      <c r="D852" s="201"/>
      <c r="E852" s="201"/>
      <c r="F852" s="201"/>
      <c r="G852" s="201"/>
      <c r="H852" s="114"/>
      <c r="I852" s="114"/>
      <c r="J852" s="114"/>
      <c r="K852" s="114"/>
      <c r="L852" s="114"/>
      <c r="M852" s="114"/>
      <c r="N852" s="113"/>
      <c r="O852" s="113"/>
      <c r="P852" s="113"/>
      <c r="Q852" s="113"/>
      <c r="R852" s="114"/>
      <c r="S852" s="114"/>
      <c r="T852" s="114"/>
      <c r="U852" s="114"/>
      <c r="V852" s="114"/>
      <c r="W852" s="114"/>
      <c r="X852" s="114"/>
      <c r="Y852" s="114"/>
      <c r="Z852" s="107"/>
      <c r="AA852" s="107"/>
      <c r="AB852" s="107"/>
      <c r="AC852" s="107"/>
      <c r="AD852" s="107"/>
      <c r="AE852" s="107"/>
      <c r="AF852" s="107"/>
      <c r="AG852" s="107" t="s">
        <v>296</v>
      </c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</row>
    <row r="853" spans="1:60" ht="22.5" outlineLevel="1">
      <c r="A853" s="123">
        <v>261</v>
      </c>
      <c r="B853" s="124" t="s">
        <v>503</v>
      </c>
      <c r="C853" s="139" t="s">
        <v>504</v>
      </c>
      <c r="D853" s="125" t="s">
        <v>496</v>
      </c>
      <c r="E853" s="126">
        <v>118</v>
      </c>
      <c r="F853" s="127"/>
      <c r="G853" s="128">
        <f>ROUND(E853*F853,2)</f>
        <v>0</v>
      </c>
      <c r="H853" s="127"/>
      <c r="I853" s="128">
        <f>ROUND(E853*H853,2)</f>
        <v>0</v>
      </c>
      <c r="J853" s="127"/>
      <c r="K853" s="128">
        <f>ROUND(E853*J853,2)</f>
        <v>0</v>
      </c>
      <c r="L853" s="128">
        <v>21</v>
      </c>
      <c r="M853" s="128">
        <f>G853*(1+L853/100)</f>
        <v>0</v>
      </c>
      <c r="N853" s="126">
        <v>0</v>
      </c>
      <c r="O853" s="126">
        <f>ROUND(E853*N853,2)</f>
        <v>0</v>
      </c>
      <c r="P853" s="126">
        <v>0</v>
      </c>
      <c r="Q853" s="126">
        <f>ROUND(E853*P853,2)</f>
        <v>0</v>
      </c>
      <c r="R853" s="128"/>
      <c r="S853" s="128" t="s">
        <v>290</v>
      </c>
      <c r="T853" s="129" t="s">
        <v>291</v>
      </c>
      <c r="U853" s="114">
        <v>0</v>
      </c>
      <c r="V853" s="114">
        <f>ROUND(E853*U853,2)</f>
        <v>0</v>
      </c>
      <c r="W853" s="114"/>
      <c r="X853" s="114" t="s">
        <v>332</v>
      </c>
      <c r="Y853" s="114" t="s">
        <v>293</v>
      </c>
      <c r="Z853" s="107"/>
      <c r="AA853" s="107"/>
      <c r="AB853" s="107"/>
      <c r="AC853" s="107"/>
      <c r="AD853" s="107"/>
      <c r="AE853" s="107"/>
      <c r="AF853" s="107"/>
      <c r="AG853" s="107" t="s">
        <v>333</v>
      </c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</row>
    <row r="854" spans="1:60" outlineLevel="2">
      <c r="A854" s="110"/>
      <c r="B854" s="111"/>
      <c r="C854" s="198" t="s">
        <v>497</v>
      </c>
      <c r="D854" s="199"/>
      <c r="E854" s="199"/>
      <c r="F854" s="199"/>
      <c r="G854" s="199"/>
      <c r="H854" s="114"/>
      <c r="I854" s="114"/>
      <c r="J854" s="114"/>
      <c r="K854" s="114"/>
      <c r="L854" s="114"/>
      <c r="M854" s="114"/>
      <c r="N854" s="113"/>
      <c r="O854" s="113"/>
      <c r="P854" s="113"/>
      <c r="Q854" s="113"/>
      <c r="R854" s="114"/>
      <c r="S854" s="114"/>
      <c r="T854" s="114"/>
      <c r="U854" s="114"/>
      <c r="V854" s="114"/>
      <c r="W854" s="114"/>
      <c r="X854" s="114"/>
      <c r="Y854" s="114"/>
      <c r="Z854" s="107"/>
      <c r="AA854" s="107"/>
      <c r="AB854" s="107"/>
      <c r="AC854" s="107"/>
      <c r="AD854" s="107"/>
      <c r="AE854" s="107"/>
      <c r="AF854" s="107"/>
      <c r="AG854" s="107" t="s">
        <v>296</v>
      </c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</row>
    <row r="855" spans="1:60" outlineLevel="3">
      <c r="A855" s="110"/>
      <c r="B855" s="111"/>
      <c r="C855" s="200" t="s">
        <v>498</v>
      </c>
      <c r="D855" s="201"/>
      <c r="E855" s="201"/>
      <c r="F855" s="201"/>
      <c r="G855" s="201"/>
      <c r="H855" s="114"/>
      <c r="I855" s="114"/>
      <c r="J855" s="114"/>
      <c r="K855" s="114"/>
      <c r="L855" s="114"/>
      <c r="M855" s="114"/>
      <c r="N855" s="113"/>
      <c r="O855" s="113"/>
      <c r="P855" s="113"/>
      <c r="Q855" s="113"/>
      <c r="R855" s="114"/>
      <c r="S855" s="114"/>
      <c r="T855" s="114"/>
      <c r="U855" s="114"/>
      <c r="V855" s="114"/>
      <c r="W855" s="114"/>
      <c r="X855" s="114"/>
      <c r="Y855" s="114"/>
      <c r="Z855" s="107"/>
      <c r="AA855" s="107"/>
      <c r="AB855" s="107"/>
      <c r="AC855" s="107"/>
      <c r="AD855" s="107"/>
      <c r="AE855" s="107"/>
      <c r="AF855" s="107"/>
      <c r="AG855" s="107" t="s">
        <v>296</v>
      </c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</row>
    <row r="856" spans="1:60" ht="22.5" outlineLevel="1">
      <c r="A856" s="123">
        <v>262</v>
      </c>
      <c r="B856" s="124" t="s">
        <v>568</v>
      </c>
      <c r="C856" s="139" t="s">
        <v>569</v>
      </c>
      <c r="D856" s="125" t="s">
        <v>496</v>
      </c>
      <c r="E856" s="126">
        <v>26</v>
      </c>
      <c r="F856" s="127"/>
      <c r="G856" s="128">
        <f>ROUND(E856*F856,2)</f>
        <v>0</v>
      </c>
      <c r="H856" s="127"/>
      <c r="I856" s="128">
        <f>ROUND(E856*H856,2)</f>
        <v>0</v>
      </c>
      <c r="J856" s="127"/>
      <c r="K856" s="128">
        <f>ROUND(E856*J856,2)</f>
        <v>0</v>
      </c>
      <c r="L856" s="128">
        <v>21</v>
      </c>
      <c r="M856" s="128">
        <f>G856*(1+L856/100)</f>
        <v>0</v>
      </c>
      <c r="N856" s="126">
        <v>0</v>
      </c>
      <c r="O856" s="126">
        <f>ROUND(E856*N856,2)</f>
        <v>0</v>
      </c>
      <c r="P856" s="126">
        <v>0</v>
      </c>
      <c r="Q856" s="126">
        <f>ROUND(E856*P856,2)</f>
        <v>0</v>
      </c>
      <c r="R856" s="128"/>
      <c r="S856" s="128" t="s">
        <v>290</v>
      </c>
      <c r="T856" s="129" t="s">
        <v>291</v>
      </c>
      <c r="U856" s="114">
        <v>0</v>
      </c>
      <c r="V856" s="114">
        <f>ROUND(E856*U856,2)</f>
        <v>0</v>
      </c>
      <c r="W856" s="114"/>
      <c r="X856" s="114" t="s">
        <v>332</v>
      </c>
      <c r="Y856" s="114" t="s">
        <v>293</v>
      </c>
      <c r="Z856" s="107"/>
      <c r="AA856" s="107"/>
      <c r="AB856" s="107"/>
      <c r="AC856" s="107"/>
      <c r="AD856" s="107"/>
      <c r="AE856" s="107"/>
      <c r="AF856" s="107"/>
      <c r="AG856" s="107" t="s">
        <v>333</v>
      </c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</row>
    <row r="857" spans="1:60" outlineLevel="2">
      <c r="A857" s="110"/>
      <c r="B857" s="111"/>
      <c r="C857" s="198" t="s">
        <v>497</v>
      </c>
      <c r="D857" s="199"/>
      <c r="E857" s="199"/>
      <c r="F857" s="199"/>
      <c r="G857" s="199"/>
      <c r="H857" s="114"/>
      <c r="I857" s="114"/>
      <c r="J857" s="114"/>
      <c r="K857" s="114"/>
      <c r="L857" s="114"/>
      <c r="M857" s="114"/>
      <c r="N857" s="113"/>
      <c r="O857" s="113"/>
      <c r="P857" s="113"/>
      <c r="Q857" s="113"/>
      <c r="R857" s="114"/>
      <c r="S857" s="114"/>
      <c r="T857" s="114"/>
      <c r="U857" s="114"/>
      <c r="V857" s="114"/>
      <c r="W857" s="114"/>
      <c r="X857" s="114"/>
      <c r="Y857" s="114"/>
      <c r="Z857" s="107"/>
      <c r="AA857" s="107"/>
      <c r="AB857" s="107"/>
      <c r="AC857" s="107"/>
      <c r="AD857" s="107"/>
      <c r="AE857" s="107"/>
      <c r="AF857" s="107"/>
      <c r="AG857" s="107" t="s">
        <v>296</v>
      </c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</row>
    <row r="858" spans="1:60" outlineLevel="3">
      <c r="A858" s="110"/>
      <c r="B858" s="111"/>
      <c r="C858" s="200" t="s">
        <v>498</v>
      </c>
      <c r="D858" s="201"/>
      <c r="E858" s="201"/>
      <c r="F858" s="201"/>
      <c r="G858" s="201"/>
      <c r="H858" s="114"/>
      <c r="I858" s="114"/>
      <c r="J858" s="114"/>
      <c r="K858" s="114"/>
      <c r="L858" s="114"/>
      <c r="M858" s="114"/>
      <c r="N858" s="113"/>
      <c r="O858" s="113"/>
      <c r="P858" s="113"/>
      <c r="Q858" s="113"/>
      <c r="R858" s="114"/>
      <c r="S858" s="114"/>
      <c r="T858" s="114"/>
      <c r="U858" s="114"/>
      <c r="V858" s="114"/>
      <c r="W858" s="114"/>
      <c r="X858" s="114"/>
      <c r="Y858" s="114"/>
      <c r="Z858" s="107"/>
      <c r="AA858" s="107"/>
      <c r="AB858" s="107"/>
      <c r="AC858" s="107"/>
      <c r="AD858" s="107"/>
      <c r="AE858" s="107"/>
      <c r="AF858" s="107"/>
      <c r="AG858" s="107" t="s">
        <v>296</v>
      </c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</row>
    <row r="859" spans="1:60" outlineLevel="1">
      <c r="A859" s="123">
        <v>263</v>
      </c>
      <c r="B859" s="124" t="s">
        <v>505</v>
      </c>
      <c r="C859" s="139" t="s">
        <v>506</v>
      </c>
      <c r="D859" s="125" t="s">
        <v>496</v>
      </c>
      <c r="E859" s="126">
        <v>53</v>
      </c>
      <c r="F859" s="127"/>
      <c r="G859" s="128">
        <f>ROUND(E859*F859,2)</f>
        <v>0</v>
      </c>
      <c r="H859" s="127"/>
      <c r="I859" s="128">
        <f>ROUND(E859*H859,2)</f>
        <v>0</v>
      </c>
      <c r="J859" s="127"/>
      <c r="K859" s="128">
        <f>ROUND(E859*J859,2)</f>
        <v>0</v>
      </c>
      <c r="L859" s="128">
        <v>21</v>
      </c>
      <c r="M859" s="128">
        <f>G859*(1+L859/100)</f>
        <v>0</v>
      </c>
      <c r="N859" s="126">
        <v>0</v>
      </c>
      <c r="O859" s="126">
        <f>ROUND(E859*N859,2)</f>
        <v>0</v>
      </c>
      <c r="P859" s="126">
        <v>0</v>
      </c>
      <c r="Q859" s="126">
        <f>ROUND(E859*P859,2)</f>
        <v>0</v>
      </c>
      <c r="R859" s="128"/>
      <c r="S859" s="128" t="s">
        <v>290</v>
      </c>
      <c r="T859" s="129" t="s">
        <v>291</v>
      </c>
      <c r="U859" s="114">
        <v>0</v>
      </c>
      <c r="V859" s="114">
        <f>ROUND(E859*U859,2)</f>
        <v>0</v>
      </c>
      <c r="W859" s="114"/>
      <c r="X859" s="114" t="s">
        <v>332</v>
      </c>
      <c r="Y859" s="114" t="s">
        <v>293</v>
      </c>
      <c r="Z859" s="107"/>
      <c r="AA859" s="107"/>
      <c r="AB859" s="107"/>
      <c r="AC859" s="107"/>
      <c r="AD859" s="107"/>
      <c r="AE859" s="107"/>
      <c r="AF859" s="107"/>
      <c r="AG859" s="107" t="s">
        <v>333</v>
      </c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</row>
    <row r="860" spans="1:60" outlineLevel="2">
      <c r="A860" s="110"/>
      <c r="B860" s="111"/>
      <c r="C860" s="198" t="s">
        <v>497</v>
      </c>
      <c r="D860" s="199"/>
      <c r="E860" s="199"/>
      <c r="F860" s="199"/>
      <c r="G860" s="199"/>
      <c r="H860" s="114"/>
      <c r="I860" s="114"/>
      <c r="J860" s="114"/>
      <c r="K860" s="114"/>
      <c r="L860" s="114"/>
      <c r="M860" s="114"/>
      <c r="N860" s="113"/>
      <c r="O860" s="113"/>
      <c r="P860" s="113"/>
      <c r="Q860" s="113"/>
      <c r="R860" s="114"/>
      <c r="S860" s="114"/>
      <c r="T860" s="114"/>
      <c r="U860" s="114"/>
      <c r="V860" s="114"/>
      <c r="W860" s="114"/>
      <c r="X860" s="114"/>
      <c r="Y860" s="114"/>
      <c r="Z860" s="107"/>
      <c r="AA860" s="107"/>
      <c r="AB860" s="107"/>
      <c r="AC860" s="107"/>
      <c r="AD860" s="107"/>
      <c r="AE860" s="107"/>
      <c r="AF860" s="107"/>
      <c r="AG860" s="107" t="s">
        <v>296</v>
      </c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</row>
    <row r="861" spans="1:60" outlineLevel="3">
      <c r="A861" s="110"/>
      <c r="B861" s="111"/>
      <c r="C861" s="200" t="s">
        <v>498</v>
      </c>
      <c r="D861" s="201"/>
      <c r="E861" s="201"/>
      <c r="F861" s="201"/>
      <c r="G861" s="201"/>
      <c r="H861" s="114"/>
      <c r="I861" s="114"/>
      <c r="J861" s="114"/>
      <c r="K861" s="114"/>
      <c r="L861" s="114"/>
      <c r="M861" s="114"/>
      <c r="N861" s="113"/>
      <c r="O861" s="113"/>
      <c r="P861" s="113"/>
      <c r="Q861" s="113"/>
      <c r="R861" s="114"/>
      <c r="S861" s="114"/>
      <c r="T861" s="114"/>
      <c r="U861" s="114"/>
      <c r="V861" s="114"/>
      <c r="W861" s="114"/>
      <c r="X861" s="114"/>
      <c r="Y861" s="114"/>
      <c r="Z861" s="107"/>
      <c r="AA861" s="107"/>
      <c r="AB861" s="107"/>
      <c r="AC861" s="107"/>
      <c r="AD861" s="107"/>
      <c r="AE861" s="107"/>
      <c r="AF861" s="107"/>
      <c r="AG861" s="107" t="s">
        <v>296</v>
      </c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</row>
    <row r="862" spans="1:60" outlineLevel="1">
      <c r="A862" s="123">
        <v>264</v>
      </c>
      <c r="B862" s="124" t="s">
        <v>507</v>
      </c>
      <c r="C862" s="139" t="s">
        <v>508</v>
      </c>
      <c r="D862" s="125" t="s">
        <v>496</v>
      </c>
      <c r="E862" s="126">
        <v>85</v>
      </c>
      <c r="F862" s="127"/>
      <c r="G862" s="128">
        <f>ROUND(E862*F862,2)</f>
        <v>0</v>
      </c>
      <c r="H862" s="127"/>
      <c r="I862" s="128">
        <f>ROUND(E862*H862,2)</f>
        <v>0</v>
      </c>
      <c r="J862" s="127"/>
      <c r="K862" s="128">
        <f>ROUND(E862*J862,2)</f>
        <v>0</v>
      </c>
      <c r="L862" s="128">
        <v>21</v>
      </c>
      <c r="M862" s="128">
        <f>G862*(1+L862/100)</f>
        <v>0</v>
      </c>
      <c r="N862" s="126">
        <v>0</v>
      </c>
      <c r="O862" s="126">
        <f>ROUND(E862*N862,2)</f>
        <v>0</v>
      </c>
      <c r="P862" s="126">
        <v>0</v>
      </c>
      <c r="Q862" s="126">
        <f>ROUND(E862*P862,2)</f>
        <v>0</v>
      </c>
      <c r="R862" s="128"/>
      <c r="S862" s="128" t="s">
        <v>290</v>
      </c>
      <c r="T862" s="129" t="s">
        <v>291</v>
      </c>
      <c r="U862" s="114">
        <v>0</v>
      </c>
      <c r="V862" s="114">
        <f>ROUND(E862*U862,2)</f>
        <v>0</v>
      </c>
      <c r="W862" s="114"/>
      <c r="X862" s="114" t="s">
        <v>332</v>
      </c>
      <c r="Y862" s="114" t="s">
        <v>293</v>
      </c>
      <c r="Z862" s="107"/>
      <c r="AA862" s="107"/>
      <c r="AB862" s="107"/>
      <c r="AC862" s="107"/>
      <c r="AD862" s="107"/>
      <c r="AE862" s="107"/>
      <c r="AF862" s="107"/>
      <c r="AG862" s="107" t="s">
        <v>333</v>
      </c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</row>
    <row r="863" spans="1:60" outlineLevel="2">
      <c r="A863" s="110"/>
      <c r="B863" s="111"/>
      <c r="C863" s="198" t="s">
        <v>497</v>
      </c>
      <c r="D863" s="199"/>
      <c r="E863" s="199"/>
      <c r="F863" s="199"/>
      <c r="G863" s="199"/>
      <c r="H863" s="114"/>
      <c r="I863" s="114"/>
      <c r="J863" s="114"/>
      <c r="K863" s="114"/>
      <c r="L863" s="114"/>
      <c r="M863" s="114"/>
      <c r="N863" s="113"/>
      <c r="O863" s="113"/>
      <c r="P863" s="113"/>
      <c r="Q863" s="113"/>
      <c r="R863" s="114"/>
      <c r="S863" s="114"/>
      <c r="T863" s="114"/>
      <c r="U863" s="114"/>
      <c r="V863" s="114"/>
      <c r="W863" s="114"/>
      <c r="X863" s="114"/>
      <c r="Y863" s="114"/>
      <c r="Z863" s="107"/>
      <c r="AA863" s="107"/>
      <c r="AB863" s="107"/>
      <c r="AC863" s="107"/>
      <c r="AD863" s="107"/>
      <c r="AE863" s="107"/>
      <c r="AF863" s="107"/>
      <c r="AG863" s="107" t="s">
        <v>296</v>
      </c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</row>
    <row r="864" spans="1:60" outlineLevel="3">
      <c r="A864" s="110"/>
      <c r="B864" s="111"/>
      <c r="C864" s="200" t="s">
        <v>498</v>
      </c>
      <c r="D864" s="201"/>
      <c r="E864" s="201"/>
      <c r="F864" s="201"/>
      <c r="G864" s="201"/>
      <c r="H864" s="114"/>
      <c r="I864" s="114"/>
      <c r="J864" s="114"/>
      <c r="K864" s="114"/>
      <c r="L864" s="114"/>
      <c r="M864" s="114"/>
      <c r="N864" s="113"/>
      <c r="O864" s="113"/>
      <c r="P864" s="113"/>
      <c r="Q864" s="113"/>
      <c r="R864" s="114"/>
      <c r="S864" s="114"/>
      <c r="T864" s="114"/>
      <c r="U864" s="114"/>
      <c r="V864" s="114"/>
      <c r="W864" s="114"/>
      <c r="X864" s="114"/>
      <c r="Y864" s="114"/>
      <c r="Z864" s="107"/>
      <c r="AA864" s="107"/>
      <c r="AB864" s="107"/>
      <c r="AC864" s="107"/>
      <c r="AD864" s="107"/>
      <c r="AE864" s="107"/>
      <c r="AF864" s="107"/>
      <c r="AG864" s="107" t="s">
        <v>296</v>
      </c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</row>
    <row r="865" spans="1:60" outlineLevel="1">
      <c r="A865" s="123">
        <v>265</v>
      </c>
      <c r="B865" s="124" t="s">
        <v>509</v>
      </c>
      <c r="C865" s="139" t="s">
        <v>510</v>
      </c>
      <c r="D865" s="125" t="s">
        <v>496</v>
      </c>
      <c r="E865" s="126">
        <v>192</v>
      </c>
      <c r="F865" s="127"/>
      <c r="G865" s="128">
        <f>ROUND(E865*F865,2)</f>
        <v>0</v>
      </c>
      <c r="H865" s="127"/>
      <c r="I865" s="128">
        <f>ROUND(E865*H865,2)</f>
        <v>0</v>
      </c>
      <c r="J865" s="127"/>
      <c r="K865" s="128">
        <f>ROUND(E865*J865,2)</f>
        <v>0</v>
      </c>
      <c r="L865" s="128">
        <v>21</v>
      </c>
      <c r="M865" s="128">
        <f>G865*(1+L865/100)</f>
        <v>0</v>
      </c>
      <c r="N865" s="126">
        <v>0</v>
      </c>
      <c r="O865" s="126">
        <f>ROUND(E865*N865,2)</f>
        <v>0</v>
      </c>
      <c r="P865" s="126">
        <v>0</v>
      </c>
      <c r="Q865" s="126">
        <f>ROUND(E865*P865,2)</f>
        <v>0</v>
      </c>
      <c r="R865" s="128"/>
      <c r="S865" s="128" t="s">
        <v>290</v>
      </c>
      <c r="T865" s="129" t="s">
        <v>291</v>
      </c>
      <c r="U865" s="114">
        <v>0</v>
      </c>
      <c r="V865" s="114">
        <f>ROUND(E865*U865,2)</f>
        <v>0</v>
      </c>
      <c r="W865" s="114"/>
      <c r="X865" s="114" t="s">
        <v>332</v>
      </c>
      <c r="Y865" s="114" t="s">
        <v>293</v>
      </c>
      <c r="Z865" s="107"/>
      <c r="AA865" s="107"/>
      <c r="AB865" s="107"/>
      <c r="AC865" s="107"/>
      <c r="AD865" s="107"/>
      <c r="AE865" s="107"/>
      <c r="AF865" s="107"/>
      <c r="AG865" s="107" t="s">
        <v>333</v>
      </c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</row>
    <row r="866" spans="1:60" outlineLevel="2">
      <c r="A866" s="110"/>
      <c r="B866" s="111"/>
      <c r="C866" s="198" t="s">
        <v>497</v>
      </c>
      <c r="D866" s="199"/>
      <c r="E866" s="199"/>
      <c r="F866" s="199"/>
      <c r="G866" s="199"/>
      <c r="H866" s="114"/>
      <c r="I866" s="114"/>
      <c r="J866" s="114"/>
      <c r="K866" s="114"/>
      <c r="L866" s="114"/>
      <c r="M866" s="114"/>
      <c r="N866" s="113"/>
      <c r="O866" s="113"/>
      <c r="P866" s="113"/>
      <c r="Q866" s="113"/>
      <c r="R866" s="114"/>
      <c r="S866" s="114"/>
      <c r="T866" s="114"/>
      <c r="U866" s="114"/>
      <c r="V866" s="114"/>
      <c r="W866" s="114"/>
      <c r="X866" s="114"/>
      <c r="Y866" s="114"/>
      <c r="Z866" s="107"/>
      <c r="AA866" s="107"/>
      <c r="AB866" s="107"/>
      <c r="AC866" s="107"/>
      <c r="AD866" s="107"/>
      <c r="AE866" s="107"/>
      <c r="AF866" s="107"/>
      <c r="AG866" s="107" t="s">
        <v>296</v>
      </c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</row>
    <row r="867" spans="1:60" outlineLevel="3">
      <c r="A867" s="110"/>
      <c r="B867" s="111"/>
      <c r="C867" s="200" t="s">
        <v>498</v>
      </c>
      <c r="D867" s="201"/>
      <c r="E867" s="201"/>
      <c r="F867" s="201"/>
      <c r="G867" s="201"/>
      <c r="H867" s="114"/>
      <c r="I867" s="114"/>
      <c r="J867" s="114"/>
      <c r="K867" s="114"/>
      <c r="L867" s="114"/>
      <c r="M867" s="114"/>
      <c r="N867" s="113"/>
      <c r="O867" s="113"/>
      <c r="P867" s="113"/>
      <c r="Q867" s="113"/>
      <c r="R867" s="114"/>
      <c r="S867" s="114"/>
      <c r="T867" s="114"/>
      <c r="U867" s="114"/>
      <c r="V867" s="114"/>
      <c r="W867" s="114"/>
      <c r="X867" s="114"/>
      <c r="Y867" s="114"/>
      <c r="Z867" s="107"/>
      <c r="AA867" s="107"/>
      <c r="AB867" s="107"/>
      <c r="AC867" s="107"/>
      <c r="AD867" s="107"/>
      <c r="AE867" s="107"/>
      <c r="AF867" s="107"/>
      <c r="AG867" s="107" t="s">
        <v>296</v>
      </c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</row>
    <row r="868" spans="1:60" outlineLevel="1">
      <c r="A868" s="123">
        <v>266</v>
      </c>
      <c r="B868" s="124" t="s">
        <v>511</v>
      </c>
      <c r="C868" s="139" t="s">
        <v>512</v>
      </c>
      <c r="D868" s="125" t="s">
        <v>496</v>
      </c>
      <c r="E868" s="126">
        <v>263</v>
      </c>
      <c r="F868" s="127"/>
      <c r="G868" s="128">
        <f>ROUND(E868*F868,2)</f>
        <v>0</v>
      </c>
      <c r="H868" s="127"/>
      <c r="I868" s="128">
        <f>ROUND(E868*H868,2)</f>
        <v>0</v>
      </c>
      <c r="J868" s="127"/>
      <c r="K868" s="128">
        <f>ROUND(E868*J868,2)</f>
        <v>0</v>
      </c>
      <c r="L868" s="128">
        <v>21</v>
      </c>
      <c r="M868" s="128">
        <f>G868*(1+L868/100)</f>
        <v>0</v>
      </c>
      <c r="N868" s="126">
        <v>0</v>
      </c>
      <c r="O868" s="126">
        <f>ROUND(E868*N868,2)</f>
        <v>0</v>
      </c>
      <c r="P868" s="126">
        <v>0</v>
      </c>
      <c r="Q868" s="126">
        <f>ROUND(E868*P868,2)</f>
        <v>0</v>
      </c>
      <c r="R868" s="128"/>
      <c r="S868" s="128" t="s">
        <v>290</v>
      </c>
      <c r="T868" s="129" t="s">
        <v>291</v>
      </c>
      <c r="U868" s="114">
        <v>0</v>
      </c>
      <c r="V868" s="114">
        <f>ROUND(E868*U868,2)</f>
        <v>0</v>
      </c>
      <c r="W868" s="114"/>
      <c r="X868" s="114" t="s">
        <v>332</v>
      </c>
      <c r="Y868" s="114" t="s">
        <v>293</v>
      </c>
      <c r="Z868" s="107"/>
      <c r="AA868" s="107"/>
      <c r="AB868" s="107"/>
      <c r="AC868" s="107"/>
      <c r="AD868" s="107"/>
      <c r="AE868" s="107"/>
      <c r="AF868" s="107"/>
      <c r="AG868" s="107" t="s">
        <v>333</v>
      </c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</row>
    <row r="869" spans="1:60" outlineLevel="2">
      <c r="A869" s="110"/>
      <c r="B869" s="111"/>
      <c r="C869" s="198" t="s">
        <v>497</v>
      </c>
      <c r="D869" s="199"/>
      <c r="E869" s="199"/>
      <c r="F869" s="199"/>
      <c r="G869" s="199"/>
      <c r="H869" s="114"/>
      <c r="I869" s="114"/>
      <c r="J869" s="114"/>
      <c r="K869" s="114"/>
      <c r="L869" s="114"/>
      <c r="M869" s="114"/>
      <c r="N869" s="113"/>
      <c r="O869" s="113"/>
      <c r="P869" s="113"/>
      <c r="Q869" s="113"/>
      <c r="R869" s="114"/>
      <c r="S869" s="114"/>
      <c r="T869" s="114"/>
      <c r="U869" s="114"/>
      <c r="V869" s="114"/>
      <c r="W869" s="114"/>
      <c r="X869" s="114"/>
      <c r="Y869" s="114"/>
      <c r="Z869" s="107"/>
      <c r="AA869" s="107"/>
      <c r="AB869" s="107"/>
      <c r="AC869" s="107"/>
      <c r="AD869" s="107"/>
      <c r="AE869" s="107"/>
      <c r="AF869" s="107"/>
      <c r="AG869" s="107" t="s">
        <v>296</v>
      </c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</row>
    <row r="870" spans="1:60" outlineLevel="3">
      <c r="A870" s="110"/>
      <c r="B870" s="111"/>
      <c r="C870" s="200" t="s">
        <v>498</v>
      </c>
      <c r="D870" s="201"/>
      <c r="E870" s="201"/>
      <c r="F870" s="201"/>
      <c r="G870" s="201"/>
      <c r="H870" s="114"/>
      <c r="I870" s="114"/>
      <c r="J870" s="114"/>
      <c r="K870" s="114"/>
      <c r="L870" s="114"/>
      <c r="M870" s="114"/>
      <c r="N870" s="113"/>
      <c r="O870" s="113"/>
      <c r="P870" s="113"/>
      <c r="Q870" s="113"/>
      <c r="R870" s="114"/>
      <c r="S870" s="114"/>
      <c r="T870" s="114"/>
      <c r="U870" s="114"/>
      <c r="V870" s="114"/>
      <c r="W870" s="114"/>
      <c r="X870" s="114"/>
      <c r="Y870" s="114"/>
      <c r="Z870" s="107"/>
      <c r="AA870" s="107"/>
      <c r="AB870" s="107"/>
      <c r="AC870" s="107"/>
      <c r="AD870" s="107"/>
      <c r="AE870" s="107"/>
      <c r="AF870" s="107"/>
      <c r="AG870" s="107" t="s">
        <v>296</v>
      </c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</row>
    <row r="871" spans="1:60" outlineLevel="1">
      <c r="A871" s="123">
        <v>267</v>
      </c>
      <c r="B871" s="124" t="s">
        <v>513</v>
      </c>
      <c r="C871" s="139" t="s">
        <v>514</v>
      </c>
      <c r="D871" s="125" t="s">
        <v>496</v>
      </c>
      <c r="E871" s="126">
        <v>109</v>
      </c>
      <c r="F871" s="127"/>
      <c r="G871" s="128">
        <f>ROUND(E871*F871,2)</f>
        <v>0</v>
      </c>
      <c r="H871" s="127"/>
      <c r="I871" s="128">
        <f>ROUND(E871*H871,2)</f>
        <v>0</v>
      </c>
      <c r="J871" s="127"/>
      <c r="K871" s="128">
        <f>ROUND(E871*J871,2)</f>
        <v>0</v>
      </c>
      <c r="L871" s="128">
        <v>21</v>
      </c>
      <c r="M871" s="128">
        <f>G871*(1+L871/100)</f>
        <v>0</v>
      </c>
      <c r="N871" s="126">
        <v>0</v>
      </c>
      <c r="O871" s="126">
        <f>ROUND(E871*N871,2)</f>
        <v>0</v>
      </c>
      <c r="P871" s="126">
        <v>0</v>
      </c>
      <c r="Q871" s="126">
        <f>ROUND(E871*P871,2)</f>
        <v>0</v>
      </c>
      <c r="R871" s="128"/>
      <c r="S871" s="128" t="s">
        <v>290</v>
      </c>
      <c r="T871" s="129" t="s">
        <v>291</v>
      </c>
      <c r="U871" s="114">
        <v>0</v>
      </c>
      <c r="V871" s="114">
        <f>ROUND(E871*U871,2)</f>
        <v>0</v>
      </c>
      <c r="W871" s="114"/>
      <c r="X871" s="114" t="s">
        <v>332</v>
      </c>
      <c r="Y871" s="114" t="s">
        <v>293</v>
      </c>
      <c r="Z871" s="107"/>
      <c r="AA871" s="107"/>
      <c r="AB871" s="107"/>
      <c r="AC871" s="107"/>
      <c r="AD871" s="107"/>
      <c r="AE871" s="107"/>
      <c r="AF871" s="107"/>
      <c r="AG871" s="107" t="s">
        <v>333</v>
      </c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</row>
    <row r="872" spans="1:60" outlineLevel="2">
      <c r="A872" s="110"/>
      <c r="B872" s="111"/>
      <c r="C872" s="198" t="s">
        <v>497</v>
      </c>
      <c r="D872" s="199"/>
      <c r="E872" s="199"/>
      <c r="F872" s="199"/>
      <c r="G872" s="199"/>
      <c r="H872" s="114"/>
      <c r="I872" s="114"/>
      <c r="J872" s="114"/>
      <c r="K872" s="114"/>
      <c r="L872" s="114"/>
      <c r="M872" s="114"/>
      <c r="N872" s="113"/>
      <c r="O872" s="113"/>
      <c r="P872" s="113"/>
      <c r="Q872" s="113"/>
      <c r="R872" s="114"/>
      <c r="S872" s="114"/>
      <c r="T872" s="114"/>
      <c r="U872" s="114"/>
      <c r="V872" s="114"/>
      <c r="W872" s="114"/>
      <c r="X872" s="114"/>
      <c r="Y872" s="114"/>
      <c r="Z872" s="107"/>
      <c r="AA872" s="107"/>
      <c r="AB872" s="107"/>
      <c r="AC872" s="107"/>
      <c r="AD872" s="107"/>
      <c r="AE872" s="107"/>
      <c r="AF872" s="107"/>
      <c r="AG872" s="107" t="s">
        <v>296</v>
      </c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</row>
    <row r="873" spans="1:60" outlineLevel="3">
      <c r="A873" s="110"/>
      <c r="B873" s="111"/>
      <c r="C873" s="200" t="s">
        <v>498</v>
      </c>
      <c r="D873" s="201"/>
      <c r="E873" s="201"/>
      <c r="F873" s="201"/>
      <c r="G873" s="201"/>
      <c r="H873" s="114"/>
      <c r="I873" s="114"/>
      <c r="J873" s="114"/>
      <c r="K873" s="114"/>
      <c r="L873" s="114"/>
      <c r="M873" s="114"/>
      <c r="N873" s="113"/>
      <c r="O873" s="113"/>
      <c r="P873" s="113"/>
      <c r="Q873" s="113"/>
      <c r="R873" s="114"/>
      <c r="S873" s="114"/>
      <c r="T873" s="114"/>
      <c r="U873" s="114"/>
      <c r="V873" s="114"/>
      <c r="W873" s="114"/>
      <c r="X873" s="114"/>
      <c r="Y873" s="114"/>
      <c r="Z873" s="107"/>
      <c r="AA873" s="107"/>
      <c r="AB873" s="107"/>
      <c r="AC873" s="107"/>
      <c r="AD873" s="107"/>
      <c r="AE873" s="107"/>
      <c r="AF873" s="107"/>
      <c r="AG873" s="107" t="s">
        <v>296</v>
      </c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</row>
    <row r="874" spans="1:60" outlineLevel="1">
      <c r="A874" s="123">
        <v>268</v>
      </c>
      <c r="B874" s="124" t="s">
        <v>515</v>
      </c>
      <c r="C874" s="139" t="s">
        <v>516</v>
      </c>
      <c r="D874" s="125" t="s">
        <v>496</v>
      </c>
      <c r="E874" s="126">
        <v>48</v>
      </c>
      <c r="F874" s="127"/>
      <c r="G874" s="128">
        <f>ROUND(E874*F874,2)</f>
        <v>0</v>
      </c>
      <c r="H874" s="127"/>
      <c r="I874" s="128">
        <f>ROUND(E874*H874,2)</f>
        <v>0</v>
      </c>
      <c r="J874" s="127"/>
      <c r="K874" s="128">
        <f>ROUND(E874*J874,2)</f>
        <v>0</v>
      </c>
      <c r="L874" s="128">
        <v>21</v>
      </c>
      <c r="M874" s="128">
        <f>G874*(1+L874/100)</f>
        <v>0</v>
      </c>
      <c r="N874" s="126">
        <v>0</v>
      </c>
      <c r="O874" s="126">
        <f>ROUND(E874*N874,2)</f>
        <v>0</v>
      </c>
      <c r="P874" s="126">
        <v>0</v>
      </c>
      <c r="Q874" s="126">
        <f>ROUND(E874*P874,2)</f>
        <v>0</v>
      </c>
      <c r="R874" s="128"/>
      <c r="S874" s="128" t="s">
        <v>290</v>
      </c>
      <c r="T874" s="129" t="s">
        <v>291</v>
      </c>
      <c r="U874" s="114">
        <v>0</v>
      </c>
      <c r="V874" s="114">
        <f>ROUND(E874*U874,2)</f>
        <v>0</v>
      </c>
      <c r="W874" s="114"/>
      <c r="X874" s="114" t="s">
        <v>332</v>
      </c>
      <c r="Y874" s="114" t="s">
        <v>293</v>
      </c>
      <c r="Z874" s="107"/>
      <c r="AA874" s="107"/>
      <c r="AB874" s="107"/>
      <c r="AC874" s="107"/>
      <c r="AD874" s="107"/>
      <c r="AE874" s="107"/>
      <c r="AF874" s="107"/>
      <c r="AG874" s="107" t="s">
        <v>333</v>
      </c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</row>
    <row r="875" spans="1:60" outlineLevel="2">
      <c r="A875" s="110"/>
      <c r="B875" s="111"/>
      <c r="C875" s="198" t="s">
        <v>497</v>
      </c>
      <c r="D875" s="199"/>
      <c r="E875" s="199"/>
      <c r="F875" s="199"/>
      <c r="G875" s="199"/>
      <c r="H875" s="114"/>
      <c r="I875" s="114"/>
      <c r="J875" s="114"/>
      <c r="K875" s="114"/>
      <c r="L875" s="114"/>
      <c r="M875" s="114"/>
      <c r="N875" s="113"/>
      <c r="O875" s="113"/>
      <c r="P875" s="113"/>
      <c r="Q875" s="113"/>
      <c r="R875" s="114"/>
      <c r="S875" s="114"/>
      <c r="T875" s="114"/>
      <c r="U875" s="114"/>
      <c r="V875" s="114"/>
      <c r="W875" s="114"/>
      <c r="X875" s="114"/>
      <c r="Y875" s="114"/>
      <c r="Z875" s="107"/>
      <c r="AA875" s="107"/>
      <c r="AB875" s="107"/>
      <c r="AC875" s="107"/>
      <c r="AD875" s="107"/>
      <c r="AE875" s="107"/>
      <c r="AF875" s="107"/>
      <c r="AG875" s="107" t="s">
        <v>296</v>
      </c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</row>
    <row r="876" spans="1:60" outlineLevel="3">
      <c r="A876" s="110"/>
      <c r="B876" s="111"/>
      <c r="C876" s="200" t="s">
        <v>498</v>
      </c>
      <c r="D876" s="201"/>
      <c r="E876" s="201"/>
      <c r="F876" s="201"/>
      <c r="G876" s="201"/>
      <c r="H876" s="114"/>
      <c r="I876" s="114"/>
      <c r="J876" s="114"/>
      <c r="K876" s="114"/>
      <c r="L876" s="114"/>
      <c r="M876" s="114"/>
      <c r="N876" s="113"/>
      <c r="O876" s="113"/>
      <c r="P876" s="113"/>
      <c r="Q876" s="113"/>
      <c r="R876" s="114"/>
      <c r="S876" s="114"/>
      <c r="T876" s="114"/>
      <c r="U876" s="114"/>
      <c r="V876" s="114"/>
      <c r="W876" s="114"/>
      <c r="X876" s="114"/>
      <c r="Y876" s="114"/>
      <c r="Z876" s="107"/>
      <c r="AA876" s="107"/>
      <c r="AB876" s="107"/>
      <c r="AC876" s="107"/>
      <c r="AD876" s="107"/>
      <c r="AE876" s="107"/>
      <c r="AF876" s="107"/>
      <c r="AG876" s="107" t="s">
        <v>296</v>
      </c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</row>
    <row r="877" spans="1:60" outlineLevel="1">
      <c r="A877" s="123">
        <v>269</v>
      </c>
      <c r="B877" s="124" t="s">
        <v>517</v>
      </c>
      <c r="C877" s="139" t="s">
        <v>518</v>
      </c>
      <c r="D877" s="125" t="s">
        <v>496</v>
      </c>
      <c r="E877" s="126">
        <v>82</v>
      </c>
      <c r="F877" s="127"/>
      <c r="G877" s="128">
        <f>ROUND(E877*F877,2)</f>
        <v>0</v>
      </c>
      <c r="H877" s="127"/>
      <c r="I877" s="128">
        <f>ROUND(E877*H877,2)</f>
        <v>0</v>
      </c>
      <c r="J877" s="127"/>
      <c r="K877" s="128">
        <f>ROUND(E877*J877,2)</f>
        <v>0</v>
      </c>
      <c r="L877" s="128">
        <v>21</v>
      </c>
      <c r="M877" s="128">
        <f>G877*(1+L877/100)</f>
        <v>0</v>
      </c>
      <c r="N877" s="126">
        <v>0</v>
      </c>
      <c r="O877" s="126">
        <f>ROUND(E877*N877,2)</f>
        <v>0</v>
      </c>
      <c r="P877" s="126">
        <v>0</v>
      </c>
      <c r="Q877" s="126">
        <f>ROUND(E877*P877,2)</f>
        <v>0</v>
      </c>
      <c r="R877" s="128"/>
      <c r="S877" s="128" t="s">
        <v>290</v>
      </c>
      <c r="T877" s="129" t="s">
        <v>291</v>
      </c>
      <c r="U877" s="114">
        <v>0</v>
      </c>
      <c r="V877" s="114">
        <f>ROUND(E877*U877,2)</f>
        <v>0</v>
      </c>
      <c r="W877" s="114"/>
      <c r="X877" s="114" t="s">
        <v>332</v>
      </c>
      <c r="Y877" s="114" t="s">
        <v>293</v>
      </c>
      <c r="Z877" s="107"/>
      <c r="AA877" s="107"/>
      <c r="AB877" s="107"/>
      <c r="AC877" s="107"/>
      <c r="AD877" s="107"/>
      <c r="AE877" s="107"/>
      <c r="AF877" s="107"/>
      <c r="AG877" s="107" t="s">
        <v>333</v>
      </c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</row>
    <row r="878" spans="1:60" outlineLevel="2">
      <c r="A878" s="110"/>
      <c r="B878" s="111"/>
      <c r="C878" s="198" t="s">
        <v>497</v>
      </c>
      <c r="D878" s="199"/>
      <c r="E878" s="199"/>
      <c r="F878" s="199"/>
      <c r="G878" s="199"/>
      <c r="H878" s="114"/>
      <c r="I878" s="114"/>
      <c r="J878" s="114"/>
      <c r="K878" s="114"/>
      <c r="L878" s="114"/>
      <c r="M878" s="114"/>
      <c r="N878" s="113"/>
      <c r="O878" s="113"/>
      <c r="P878" s="113"/>
      <c r="Q878" s="113"/>
      <c r="R878" s="114"/>
      <c r="S878" s="114"/>
      <c r="T878" s="114"/>
      <c r="U878" s="114"/>
      <c r="V878" s="114"/>
      <c r="W878" s="114"/>
      <c r="X878" s="114"/>
      <c r="Y878" s="114"/>
      <c r="Z878" s="107"/>
      <c r="AA878" s="107"/>
      <c r="AB878" s="107"/>
      <c r="AC878" s="107"/>
      <c r="AD878" s="107"/>
      <c r="AE878" s="107"/>
      <c r="AF878" s="107"/>
      <c r="AG878" s="107" t="s">
        <v>296</v>
      </c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</row>
    <row r="879" spans="1:60" outlineLevel="3">
      <c r="A879" s="110"/>
      <c r="B879" s="111"/>
      <c r="C879" s="200" t="s">
        <v>498</v>
      </c>
      <c r="D879" s="201"/>
      <c r="E879" s="201"/>
      <c r="F879" s="201"/>
      <c r="G879" s="201"/>
      <c r="H879" s="114"/>
      <c r="I879" s="114"/>
      <c r="J879" s="114"/>
      <c r="K879" s="114"/>
      <c r="L879" s="114"/>
      <c r="M879" s="114"/>
      <c r="N879" s="113"/>
      <c r="O879" s="113"/>
      <c r="P879" s="113"/>
      <c r="Q879" s="113"/>
      <c r="R879" s="114"/>
      <c r="S879" s="114"/>
      <c r="T879" s="114"/>
      <c r="U879" s="114"/>
      <c r="V879" s="114"/>
      <c r="W879" s="114"/>
      <c r="X879" s="114"/>
      <c r="Y879" s="114"/>
      <c r="Z879" s="107"/>
      <c r="AA879" s="107"/>
      <c r="AB879" s="107"/>
      <c r="AC879" s="107"/>
      <c r="AD879" s="107"/>
      <c r="AE879" s="107"/>
      <c r="AF879" s="107"/>
      <c r="AG879" s="107" t="s">
        <v>296</v>
      </c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</row>
    <row r="880" spans="1:60" outlineLevel="1">
      <c r="A880" s="123">
        <v>270</v>
      </c>
      <c r="B880" s="124" t="s">
        <v>519</v>
      </c>
      <c r="C880" s="139" t="s">
        <v>520</v>
      </c>
      <c r="D880" s="125" t="s">
        <v>330</v>
      </c>
      <c r="E880" s="126">
        <v>223</v>
      </c>
      <c r="F880" s="127"/>
      <c r="G880" s="128">
        <f>ROUND(E880*F880,2)</f>
        <v>0</v>
      </c>
      <c r="H880" s="127"/>
      <c r="I880" s="128">
        <f>ROUND(E880*H880,2)</f>
        <v>0</v>
      </c>
      <c r="J880" s="127"/>
      <c r="K880" s="128">
        <f>ROUND(E880*J880,2)</f>
        <v>0</v>
      </c>
      <c r="L880" s="128">
        <v>21</v>
      </c>
      <c r="M880" s="128">
        <f>G880*(1+L880/100)</f>
        <v>0</v>
      </c>
      <c r="N880" s="126">
        <v>0</v>
      </c>
      <c r="O880" s="126">
        <f>ROUND(E880*N880,2)</f>
        <v>0</v>
      </c>
      <c r="P880" s="126">
        <v>0</v>
      </c>
      <c r="Q880" s="126">
        <f>ROUND(E880*P880,2)</f>
        <v>0</v>
      </c>
      <c r="R880" s="128" t="s">
        <v>350</v>
      </c>
      <c r="S880" s="128" t="s">
        <v>310</v>
      </c>
      <c r="T880" s="129" t="s">
        <v>331</v>
      </c>
      <c r="U880" s="114">
        <v>0.22</v>
      </c>
      <c r="V880" s="114">
        <f>ROUND(E880*U880,2)</f>
        <v>49.06</v>
      </c>
      <c r="W880" s="114"/>
      <c r="X880" s="114" t="s">
        <v>332</v>
      </c>
      <c r="Y880" s="114" t="s">
        <v>293</v>
      </c>
      <c r="Z880" s="107"/>
      <c r="AA880" s="107"/>
      <c r="AB880" s="107"/>
      <c r="AC880" s="107"/>
      <c r="AD880" s="107"/>
      <c r="AE880" s="107"/>
      <c r="AF880" s="107"/>
      <c r="AG880" s="107" t="s">
        <v>333</v>
      </c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</row>
    <row r="881" spans="1:60" outlineLevel="2">
      <c r="A881" s="110"/>
      <c r="B881" s="111"/>
      <c r="C881" s="203" t="s">
        <v>521</v>
      </c>
      <c r="D881" s="204"/>
      <c r="E881" s="204"/>
      <c r="F881" s="204"/>
      <c r="G881" s="204"/>
      <c r="H881" s="114"/>
      <c r="I881" s="114"/>
      <c r="J881" s="114"/>
      <c r="K881" s="114"/>
      <c r="L881" s="114"/>
      <c r="M881" s="114"/>
      <c r="N881" s="113"/>
      <c r="O881" s="113"/>
      <c r="P881" s="113"/>
      <c r="Q881" s="113"/>
      <c r="R881" s="114"/>
      <c r="S881" s="114"/>
      <c r="T881" s="114"/>
      <c r="U881" s="114"/>
      <c r="V881" s="114"/>
      <c r="W881" s="114"/>
      <c r="X881" s="114"/>
      <c r="Y881" s="114"/>
      <c r="Z881" s="107"/>
      <c r="AA881" s="107"/>
      <c r="AB881" s="107"/>
      <c r="AC881" s="107"/>
      <c r="AD881" s="107"/>
      <c r="AE881" s="107"/>
      <c r="AF881" s="107"/>
      <c r="AG881" s="107" t="s">
        <v>451</v>
      </c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</row>
    <row r="882" spans="1:60" outlineLevel="2">
      <c r="A882" s="110"/>
      <c r="B882" s="111"/>
      <c r="C882" s="200" t="s">
        <v>522</v>
      </c>
      <c r="D882" s="201"/>
      <c r="E882" s="201"/>
      <c r="F882" s="201"/>
      <c r="G882" s="201"/>
      <c r="H882" s="114"/>
      <c r="I882" s="114"/>
      <c r="J882" s="114"/>
      <c r="K882" s="114"/>
      <c r="L882" s="114"/>
      <c r="M882" s="114"/>
      <c r="N882" s="113"/>
      <c r="O882" s="113"/>
      <c r="P882" s="113"/>
      <c r="Q882" s="113"/>
      <c r="R882" s="114"/>
      <c r="S882" s="114"/>
      <c r="T882" s="114"/>
      <c r="U882" s="114"/>
      <c r="V882" s="114"/>
      <c r="W882" s="114"/>
      <c r="X882" s="114"/>
      <c r="Y882" s="114"/>
      <c r="Z882" s="107"/>
      <c r="AA882" s="107"/>
      <c r="AB882" s="107"/>
      <c r="AC882" s="107"/>
      <c r="AD882" s="107"/>
      <c r="AE882" s="107"/>
      <c r="AF882" s="107"/>
      <c r="AG882" s="107" t="s">
        <v>296</v>
      </c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</row>
    <row r="883" spans="1:60" outlineLevel="3">
      <c r="A883" s="110"/>
      <c r="B883" s="111"/>
      <c r="C883" s="200" t="s">
        <v>455</v>
      </c>
      <c r="D883" s="201"/>
      <c r="E883" s="201"/>
      <c r="F883" s="201"/>
      <c r="G883" s="201"/>
      <c r="H883" s="114"/>
      <c r="I883" s="114"/>
      <c r="J883" s="114"/>
      <c r="K883" s="114"/>
      <c r="L883" s="114"/>
      <c r="M883" s="114"/>
      <c r="N883" s="113"/>
      <c r="O883" s="113"/>
      <c r="P883" s="113"/>
      <c r="Q883" s="113"/>
      <c r="R883" s="114"/>
      <c r="S883" s="114"/>
      <c r="T883" s="114"/>
      <c r="U883" s="114"/>
      <c r="V883" s="114"/>
      <c r="W883" s="114"/>
      <c r="X883" s="114"/>
      <c r="Y883" s="114"/>
      <c r="Z883" s="107"/>
      <c r="AA883" s="107"/>
      <c r="AB883" s="107"/>
      <c r="AC883" s="107"/>
      <c r="AD883" s="107"/>
      <c r="AE883" s="107"/>
      <c r="AF883" s="107"/>
      <c r="AG883" s="107" t="s">
        <v>296</v>
      </c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</row>
    <row r="884" spans="1:60" outlineLevel="3">
      <c r="A884" s="110"/>
      <c r="B884" s="111"/>
      <c r="C884" s="200" t="s">
        <v>523</v>
      </c>
      <c r="D884" s="201"/>
      <c r="E884" s="201"/>
      <c r="F884" s="201"/>
      <c r="G884" s="201"/>
      <c r="H884" s="114"/>
      <c r="I884" s="114"/>
      <c r="J884" s="114"/>
      <c r="K884" s="114"/>
      <c r="L884" s="114"/>
      <c r="M884" s="114"/>
      <c r="N884" s="113"/>
      <c r="O884" s="113"/>
      <c r="P884" s="113"/>
      <c r="Q884" s="113"/>
      <c r="R884" s="114"/>
      <c r="S884" s="114"/>
      <c r="T884" s="114"/>
      <c r="U884" s="114"/>
      <c r="V884" s="114"/>
      <c r="W884" s="114"/>
      <c r="X884" s="114"/>
      <c r="Y884" s="114"/>
      <c r="Z884" s="107"/>
      <c r="AA884" s="107"/>
      <c r="AB884" s="107"/>
      <c r="AC884" s="107"/>
      <c r="AD884" s="107"/>
      <c r="AE884" s="107"/>
      <c r="AF884" s="107"/>
      <c r="AG884" s="107" t="s">
        <v>296</v>
      </c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</row>
    <row r="885" spans="1:60" outlineLevel="2">
      <c r="A885" s="110"/>
      <c r="B885" s="111"/>
      <c r="C885" s="146" t="s">
        <v>601</v>
      </c>
      <c r="D885" s="143"/>
      <c r="E885" s="144">
        <v>170</v>
      </c>
      <c r="F885" s="114"/>
      <c r="G885" s="114"/>
      <c r="H885" s="114"/>
      <c r="I885" s="114"/>
      <c r="J885" s="114"/>
      <c r="K885" s="114"/>
      <c r="L885" s="114"/>
      <c r="M885" s="114"/>
      <c r="N885" s="113"/>
      <c r="O885" s="113"/>
      <c r="P885" s="113"/>
      <c r="Q885" s="113"/>
      <c r="R885" s="114"/>
      <c r="S885" s="114"/>
      <c r="T885" s="114"/>
      <c r="U885" s="114"/>
      <c r="V885" s="114"/>
      <c r="W885" s="114"/>
      <c r="X885" s="114"/>
      <c r="Y885" s="114"/>
      <c r="Z885" s="107"/>
      <c r="AA885" s="107"/>
      <c r="AB885" s="107"/>
      <c r="AC885" s="107"/>
      <c r="AD885" s="107"/>
      <c r="AE885" s="107"/>
      <c r="AF885" s="107"/>
      <c r="AG885" s="107" t="s">
        <v>341</v>
      </c>
      <c r="AH885" s="107">
        <v>5</v>
      </c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</row>
    <row r="886" spans="1:60" outlineLevel="3">
      <c r="A886" s="110"/>
      <c r="B886" s="111"/>
      <c r="C886" s="146" t="s">
        <v>602</v>
      </c>
      <c r="D886" s="143"/>
      <c r="E886" s="144">
        <v>53</v>
      </c>
      <c r="F886" s="114"/>
      <c r="G886" s="114"/>
      <c r="H886" s="114"/>
      <c r="I886" s="114"/>
      <c r="J886" s="114"/>
      <c r="K886" s="114"/>
      <c r="L886" s="114"/>
      <c r="M886" s="114"/>
      <c r="N886" s="113"/>
      <c r="O886" s="113"/>
      <c r="P886" s="113"/>
      <c r="Q886" s="113"/>
      <c r="R886" s="114"/>
      <c r="S886" s="114"/>
      <c r="T886" s="114"/>
      <c r="U886" s="114"/>
      <c r="V886" s="114"/>
      <c r="W886" s="114"/>
      <c r="X886" s="114"/>
      <c r="Y886" s="114"/>
      <c r="Z886" s="107"/>
      <c r="AA886" s="107"/>
      <c r="AB886" s="107"/>
      <c r="AC886" s="107"/>
      <c r="AD886" s="107"/>
      <c r="AE886" s="107"/>
      <c r="AF886" s="107"/>
      <c r="AG886" s="107" t="s">
        <v>341</v>
      </c>
      <c r="AH886" s="107">
        <v>5</v>
      </c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</row>
    <row r="887" spans="1:60" outlineLevel="1">
      <c r="A887" s="123">
        <v>271</v>
      </c>
      <c r="B887" s="124" t="s">
        <v>526</v>
      </c>
      <c r="C887" s="139" t="s">
        <v>527</v>
      </c>
      <c r="D887" s="125" t="s">
        <v>330</v>
      </c>
      <c r="E887" s="126">
        <v>215</v>
      </c>
      <c r="F887" s="127"/>
      <c r="G887" s="128">
        <f>ROUND(E887*F887,2)</f>
        <v>0</v>
      </c>
      <c r="H887" s="127"/>
      <c r="I887" s="128">
        <f>ROUND(E887*H887,2)</f>
        <v>0</v>
      </c>
      <c r="J887" s="127"/>
      <c r="K887" s="128">
        <f>ROUND(E887*J887,2)</f>
        <v>0</v>
      </c>
      <c r="L887" s="128">
        <v>21</v>
      </c>
      <c r="M887" s="128">
        <f>G887*(1+L887/100)</f>
        <v>0</v>
      </c>
      <c r="N887" s="126">
        <v>0</v>
      </c>
      <c r="O887" s="126">
        <f>ROUND(E887*N887,2)</f>
        <v>0</v>
      </c>
      <c r="P887" s="126">
        <v>0</v>
      </c>
      <c r="Q887" s="126">
        <f>ROUND(E887*P887,2)</f>
        <v>0</v>
      </c>
      <c r="R887" s="128" t="s">
        <v>350</v>
      </c>
      <c r="S887" s="128" t="s">
        <v>310</v>
      </c>
      <c r="T887" s="129" t="s">
        <v>331</v>
      </c>
      <c r="U887" s="114">
        <v>0.25</v>
      </c>
      <c r="V887" s="114">
        <f>ROUND(E887*U887,2)</f>
        <v>53.75</v>
      </c>
      <c r="W887" s="114"/>
      <c r="X887" s="114" t="s">
        <v>332</v>
      </c>
      <c r="Y887" s="114" t="s">
        <v>293</v>
      </c>
      <c r="Z887" s="107"/>
      <c r="AA887" s="107"/>
      <c r="AB887" s="107"/>
      <c r="AC887" s="107"/>
      <c r="AD887" s="107"/>
      <c r="AE887" s="107"/>
      <c r="AF887" s="107"/>
      <c r="AG887" s="107" t="s">
        <v>333</v>
      </c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</row>
    <row r="888" spans="1:60" outlineLevel="2">
      <c r="A888" s="110"/>
      <c r="B888" s="111"/>
      <c r="C888" s="203" t="s">
        <v>521</v>
      </c>
      <c r="D888" s="204"/>
      <c r="E888" s="204"/>
      <c r="F888" s="204"/>
      <c r="G888" s="204"/>
      <c r="H888" s="114"/>
      <c r="I888" s="114"/>
      <c r="J888" s="114"/>
      <c r="K888" s="114"/>
      <c r="L888" s="114"/>
      <c r="M888" s="114"/>
      <c r="N888" s="113"/>
      <c r="O888" s="113"/>
      <c r="P888" s="113"/>
      <c r="Q888" s="113"/>
      <c r="R888" s="114"/>
      <c r="S888" s="114"/>
      <c r="T888" s="114"/>
      <c r="U888" s="114"/>
      <c r="V888" s="114"/>
      <c r="W888" s="114"/>
      <c r="X888" s="114"/>
      <c r="Y888" s="114"/>
      <c r="Z888" s="107"/>
      <c r="AA888" s="107"/>
      <c r="AB888" s="107"/>
      <c r="AC888" s="107"/>
      <c r="AD888" s="107"/>
      <c r="AE888" s="107"/>
      <c r="AF888" s="107"/>
      <c r="AG888" s="107" t="s">
        <v>451</v>
      </c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</row>
    <row r="889" spans="1:60" outlineLevel="2">
      <c r="A889" s="110"/>
      <c r="B889" s="111"/>
      <c r="C889" s="200" t="s">
        <v>522</v>
      </c>
      <c r="D889" s="201"/>
      <c r="E889" s="201"/>
      <c r="F889" s="201"/>
      <c r="G889" s="201"/>
      <c r="H889" s="114"/>
      <c r="I889" s="114"/>
      <c r="J889" s="114"/>
      <c r="K889" s="114"/>
      <c r="L889" s="114"/>
      <c r="M889" s="114"/>
      <c r="N889" s="113"/>
      <c r="O889" s="113"/>
      <c r="P889" s="113"/>
      <c r="Q889" s="113"/>
      <c r="R889" s="114"/>
      <c r="S889" s="114"/>
      <c r="T889" s="114"/>
      <c r="U889" s="114"/>
      <c r="V889" s="114"/>
      <c r="W889" s="114"/>
      <c r="X889" s="114"/>
      <c r="Y889" s="114"/>
      <c r="Z889" s="107"/>
      <c r="AA889" s="107"/>
      <c r="AB889" s="107"/>
      <c r="AC889" s="107"/>
      <c r="AD889" s="107"/>
      <c r="AE889" s="107"/>
      <c r="AF889" s="107"/>
      <c r="AG889" s="107" t="s">
        <v>296</v>
      </c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</row>
    <row r="890" spans="1:60" outlineLevel="3">
      <c r="A890" s="110"/>
      <c r="B890" s="111"/>
      <c r="C890" s="200" t="s">
        <v>455</v>
      </c>
      <c r="D890" s="201"/>
      <c r="E890" s="201"/>
      <c r="F890" s="201"/>
      <c r="G890" s="201"/>
      <c r="H890" s="114"/>
      <c r="I890" s="114"/>
      <c r="J890" s="114"/>
      <c r="K890" s="114"/>
      <c r="L890" s="114"/>
      <c r="M890" s="114"/>
      <c r="N890" s="113"/>
      <c r="O890" s="113"/>
      <c r="P890" s="113"/>
      <c r="Q890" s="113"/>
      <c r="R890" s="114"/>
      <c r="S890" s="114"/>
      <c r="T890" s="114"/>
      <c r="U890" s="114"/>
      <c r="V890" s="114"/>
      <c r="W890" s="114"/>
      <c r="X890" s="114"/>
      <c r="Y890" s="114"/>
      <c r="Z890" s="107"/>
      <c r="AA890" s="107"/>
      <c r="AB890" s="107"/>
      <c r="AC890" s="107"/>
      <c r="AD890" s="107"/>
      <c r="AE890" s="107"/>
      <c r="AF890" s="107"/>
      <c r="AG890" s="107" t="s">
        <v>296</v>
      </c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</row>
    <row r="891" spans="1:60" outlineLevel="3">
      <c r="A891" s="110"/>
      <c r="B891" s="111"/>
      <c r="C891" s="200" t="s">
        <v>523</v>
      </c>
      <c r="D891" s="201"/>
      <c r="E891" s="201"/>
      <c r="F891" s="201"/>
      <c r="G891" s="201"/>
      <c r="H891" s="114"/>
      <c r="I891" s="114"/>
      <c r="J891" s="114"/>
      <c r="K891" s="114"/>
      <c r="L891" s="114"/>
      <c r="M891" s="114"/>
      <c r="N891" s="113"/>
      <c r="O891" s="113"/>
      <c r="P891" s="113"/>
      <c r="Q891" s="113"/>
      <c r="R891" s="114"/>
      <c r="S891" s="114"/>
      <c r="T891" s="114"/>
      <c r="U891" s="114"/>
      <c r="V891" s="114"/>
      <c r="W891" s="114"/>
      <c r="X891" s="114"/>
      <c r="Y891" s="114"/>
      <c r="Z891" s="107"/>
      <c r="AA891" s="107"/>
      <c r="AB891" s="107"/>
      <c r="AC891" s="107"/>
      <c r="AD891" s="107"/>
      <c r="AE891" s="107"/>
      <c r="AF891" s="107"/>
      <c r="AG891" s="107" t="s">
        <v>296</v>
      </c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</row>
    <row r="892" spans="1:60" outlineLevel="2">
      <c r="A892" s="110"/>
      <c r="B892" s="111"/>
      <c r="C892" s="146" t="s">
        <v>603</v>
      </c>
      <c r="D892" s="143"/>
      <c r="E892" s="144">
        <v>130</v>
      </c>
      <c r="F892" s="114"/>
      <c r="G892" s="114"/>
      <c r="H892" s="114"/>
      <c r="I892" s="114"/>
      <c r="J892" s="114"/>
      <c r="K892" s="114"/>
      <c r="L892" s="114"/>
      <c r="M892" s="114"/>
      <c r="N892" s="113"/>
      <c r="O892" s="113"/>
      <c r="P892" s="113"/>
      <c r="Q892" s="113"/>
      <c r="R892" s="114"/>
      <c r="S892" s="114"/>
      <c r="T892" s="114"/>
      <c r="U892" s="114"/>
      <c r="V892" s="114"/>
      <c r="W892" s="114"/>
      <c r="X892" s="114"/>
      <c r="Y892" s="114"/>
      <c r="Z892" s="107"/>
      <c r="AA892" s="107"/>
      <c r="AB892" s="107"/>
      <c r="AC892" s="107"/>
      <c r="AD892" s="107"/>
      <c r="AE892" s="107"/>
      <c r="AF892" s="107"/>
      <c r="AG892" s="107" t="s">
        <v>341</v>
      </c>
      <c r="AH892" s="107">
        <v>5</v>
      </c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</row>
    <row r="893" spans="1:60" outlineLevel="3">
      <c r="A893" s="110"/>
      <c r="B893" s="111"/>
      <c r="C893" s="146" t="s">
        <v>604</v>
      </c>
      <c r="D893" s="143"/>
      <c r="E893" s="144">
        <v>85</v>
      </c>
      <c r="F893" s="114"/>
      <c r="G893" s="114"/>
      <c r="H893" s="114"/>
      <c r="I893" s="114"/>
      <c r="J893" s="114"/>
      <c r="K893" s="114"/>
      <c r="L893" s="114"/>
      <c r="M893" s="114"/>
      <c r="N893" s="113"/>
      <c r="O893" s="113"/>
      <c r="P893" s="113"/>
      <c r="Q893" s="113"/>
      <c r="R893" s="114"/>
      <c r="S893" s="114"/>
      <c r="T893" s="114"/>
      <c r="U893" s="114"/>
      <c r="V893" s="114"/>
      <c r="W893" s="114"/>
      <c r="X893" s="114"/>
      <c r="Y893" s="114"/>
      <c r="Z893" s="107"/>
      <c r="AA893" s="107"/>
      <c r="AB893" s="107"/>
      <c r="AC893" s="107"/>
      <c r="AD893" s="107"/>
      <c r="AE893" s="107"/>
      <c r="AF893" s="107"/>
      <c r="AG893" s="107" t="s">
        <v>341</v>
      </c>
      <c r="AH893" s="107">
        <v>5</v>
      </c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</row>
    <row r="894" spans="1:60" outlineLevel="1">
      <c r="A894" s="123">
        <v>272</v>
      </c>
      <c r="B894" s="124" t="s">
        <v>530</v>
      </c>
      <c r="C894" s="139" t="s">
        <v>531</v>
      </c>
      <c r="D894" s="125" t="s">
        <v>330</v>
      </c>
      <c r="E894" s="126">
        <v>335</v>
      </c>
      <c r="F894" s="127"/>
      <c r="G894" s="128">
        <f>ROUND(E894*F894,2)</f>
        <v>0</v>
      </c>
      <c r="H894" s="127"/>
      <c r="I894" s="128">
        <f>ROUND(E894*H894,2)</f>
        <v>0</v>
      </c>
      <c r="J894" s="127"/>
      <c r="K894" s="128">
        <f>ROUND(E894*J894,2)</f>
        <v>0</v>
      </c>
      <c r="L894" s="128">
        <v>21</v>
      </c>
      <c r="M894" s="128">
        <f>G894*(1+L894/100)</f>
        <v>0</v>
      </c>
      <c r="N894" s="126">
        <v>0</v>
      </c>
      <c r="O894" s="126">
        <f>ROUND(E894*N894,2)</f>
        <v>0</v>
      </c>
      <c r="P894" s="126">
        <v>0</v>
      </c>
      <c r="Q894" s="126">
        <f>ROUND(E894*P894,2)</f>
        <v>0</v>
      </c>
      <c r="R894" s="128" t="s">
        <v>350</v>
      </c>
      <c r="S894" s="128" t="s">
        <v>310</v>
      </c>
      <c r="T894" s="129" t="s">
        <v>331</v>
      </c>
      <c r="U894" s="114">
        <v>0.27</v>
      </c>
      <c r="V894" s="114">
        <f>ROUND(E894*U894,2)</f>
        <v>90.45</v>
      </c>
      <c r="W894" s="114"/>
      <c r="X894" s="114" t="s">
        <v>332</v>
      </c>
      <c r="Y894" s="114" t="s">
        <v>293</v>
      </c>
      <c r="Z894" s="107"/>
      <c r="AA894" s="107"/>
      <c r="AB894" s="107"/>
      <c r="AC894" s="107"/>
      <c r="AD894" s="107"/>
      <c r="AE894" s="107"/>
      <c r="AF894" s="107"/>
      <c r="AG894" s="107" t="s">
        <v>333</v>
      </c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</row>
    <row r="895" spans="1:60" outlineLevel="2">
      <c r="A895" s="110"/>
      <c r="B895" s="111"/>
      <c r="C895" s="203" t="s">
        <v>521</v>
      </c>
      <c r="D895" s="204"/>
      <c r="E895" s="204"/>
      <c r="F895" s="204"/>
      <c r="G895" s="204"/>
      <c r="H895" s="114"/>
      <c r="I895" s="114"/>
      <c r="J895" s="114"/>
      <c r="K895" s="114"/>
      <c r="L895" s="114"/>
      <c r="M895" s="114"/>
      <c r="N895" s="113"/>
      <c r="O895" s="113"/>
      <c r="P895" s="113"/>
      <c r="Q895" s="113"/>
      <c r="R895" s="114"/>
      <c r="S895" s="114"/>
      <c r="T895" s="114"/>
      <c r="U895" s="114"/>
      <c r="V895" s="114"/>
      <c r="W895" s="114"/>
      <c r="X895" s="114"/>
      <c r="Y895" s="114"/>
      <c r="Z895" s="107"/>
      <c r="AA895" s="107"/>
      <c r="AB895" s="107"/>
      <c r="AC895" s="107"/>
      <c r="AD895" s="107"/>
      <c r="AE895" s="107"/>
      <c r="AF895" s="107"/>
      <c r="AG895" s="107" t="s">
        <v>451</v>
      </c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</row>
    <row r="896" spans="1:60" outlineLevel="2">
      <c r="A896" s="110"/>
      <c r="B896" s="111"/>
      <c r="C896" s="200" t="s">
        <v>522</v>
      </c>
      <c r="D896" s="201"/>
      <c r="E896" s="201"/>
      <c r="F896" s="201"/>
      <c r="G896" s="201"/>
      <c r="H896" s="114"/>
      <c r="I896" s="114"/>
      <c r="J896" s="114"/>
      <c r="K896" s="114"/>
      <c r="L896" s="114"/>
      <c r="M896" s="114"/>
      <c r="N896" s="113"/>
      <c r="O896" s="113"/>
      <c r="P896" s="113"/>
      <c r="Q896" s="113"/>
      <c r="R896" s="114"/>
      <c r="S896" s="114"/>
      <c r="T896" s="114"/>
      <c r="U896" s="114"/>
      <c r="V896" s="114"/>
      <c r="W896" s="114"/>
      <c r="X896" s="114"/>
      <c r="Y896" s="114"/>
      <c r="Z896" s="107"/>
      <c r="AA896" s="107"/>
      <c r="AB896" s="107"/>
      <c r="AC896" s="107"/>
      <c r="AD896" s="107"/>
      <c r="AE896" s="107"/>
      <c r="AF896" s="107"/>
      <c r="AG896" s="107" t="s">
        <v>296</v>
      </c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</row>
    <row r="897" spans="1:60" outlineLevel="3">
      <c r="A897" s="110"/>
      <c r="B897" s="111"/>
      <c r="C897" s="200" t="s">
        <v>455</v>
      </c>
      <c r="D897" s="201"/>
      <c r="E897" s="201"/>
      <c r="F897" s="201"/>
      <c r="G897" s="201"/>
      <c r="H897" s="114"/>
      <c r="I897" s="114"/>
      <c r="J897" s="114"/>
      <c r="K897" s="114"/>
      <c r="L897" s="114"/>
      <c r="M897" s="114"/>
      <c r="N897" s="113"/>
      <c r="O897" s="113"/>
      <c r="P897" s="113"/>
      <c r="Q897" s="113"/>
      <c r="R897" s="114"/>
      <c r="S897" s="114"/>
      <c r="T897" s="114"/>
      <c r="U897" s="114"/>
      <c r="V897" s="114"/>
      <c r="W897" s="114"/>
      <c r="X897" s="114"/>
      <c r="Y897" s="114"/>
      <c r="Z897" s="107"/>
      <c r="AA897" s="107"/>
      <c r="AB897" s="107"/>
      <c r="AC897" s="107"/>
      <c r="AD897" s="107"/>
      <c r="AE897" s="107"/>
      <c r="AF897" s="107"/>
      <c r="AG897" s="107" t="s">
        <v>296</v>
      </c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</row>
    <row r="898" spans="1:60" outlineLevel="3">
      <c r="A898" s="110"/>
      <c r="B898" s="111"/>
      <c r="C898" s="200" t="s">
        <v>523</v>
      </c>
      <c r="D898" s="201"/>
      <c r="E898" s="201"/>
      <c r="F898" s="201"/>
      <c r="G898" s="201"/>
      <c r="H898" s="114"/>
      <c r="I898" s="114"/>
      <c r="J898" s="114"/>
      <c r="K898" s="114"/>
      <c r="L898" s="114"/>
      <c r="M898" s="114"/>
      <c r="N898" s="113"/>
      <c r="O898" s="113"/>
      <c r="P898" s="113"/>
      <c r="Q898" s="113"/>
      <c r="R898" s="114"/>
      <c r="S898" s="114"/>
      <c r="T898" s="114"/>
      <c r="U898" s="114"/>
      <c r="V898" s="114"/>
      <c r="W898" s="114"/>
      <c r="X898" s="114"/>
      <c r="Y898" s="114"/>
      <c r="Z898" s="107"/>
      <c r="AA898" s="107"/>
      <c r="AB898" s="107"/>
      <c r="AC898" s="107"/>
      <c r="AD898" s="107"/>
      <c r="AE898" s="107"/>
      <c r="AF898" s="107"/>
      <c r="AG898" s="107" t="s">
        <v>296</v>
      </c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</row>
    <row r="899" spans="1:60" outlineLevel="2">
      <c r="A899" s="110"/>
      <c r="B899" s="111"/>
      <c r="C899" s="146" t="s">
        <v>605</v>
      </c>
      <c r="D899" s="143"/>
      <c r="E899" s="144">
        <v>143</v>
      </c>
      <c r="F899" s="114"/>
      <c r="G899" s="114"/>
      <c r="H899" s="114"/>
      <c r="I899" s="114"/>
      <c r="J899" s="114"/>
      <c r="K899" s="114"/>
      <c r="L899" s="114"/>
      <c r="M899" s="114"/>
      <c r="N899" s="113"/>
      <c r="O899" s="113"/>
      <c r="P899" s="113"/>
      <c r="Q899" s="113"/>
      <c r="R899" s="114"/>
      <c r="S899" s="114"/>
      <c r="T899" s="114"/>
      <c r="U899" s="114"/>
      <c r="V899" s="114"/>
      <c r="W899" s="114"/>
      <c r="X899" s="114"/>
      <c r="Y899" s="114"/>
      <c r="Z899" s="107"/>
      <c r="AA899" s="107"/>
      <c r="AB899" s="107"/>
      <c r="AC899" s="107"/>
      <c r="AD899" s="107"/>
      <c r="AE899" s="107"/>
      <c r="AF899" s="107"/>
      <c r="AG899" s="107" t="s">
        <v>341</v>
      </c>
      <c r="AH899" s="107">
        <v>5</v>
      </c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</row>
    <row r="900" spans="1:60" outlineLevel="3">
      <c r="A900" s="110"/>
      <c r="B900" s="111"/>
      <c r="C900" s="146" t="s">
        <v>606</v>
      </c>
      <c r="D900" s="143"/>
      <c r="E900" s="144">
        <v>192</v>
      </c>
      <c r="F900" s="114"/>
      <c r="G900" s="114"/>
      <c r="H900" s="114"/>
      <c r="I900" s="114"/>
      <c r="J900" s="114"/>
      <c r="K900" s="114"/>
      <c r="L900" s="114"/>
      <c r="M900" s="114"/>
      <c r="N900" s="113"/>
      <c r="O900" s="113"/>
      <c r="P900" s="113"/>
      <c r="Q900" s="113"/>
      <c r="R900" s="114"/>
      <c r="S900" s="114"/>
      <c r="T900" s="114"/>
      <c r="U900" s="114"/>
      <c r="V900" s="114"/>
      <c r="W900" s="114"/>
      <c r="X900" s="114"/>
      <c r="Y900" s="114"/>
      <c r="Z900" s="107"/>
      <c r="AA900" s="107"/>
      <c r="AB900" s="107"/>
      <c r="AC900" s="107"/>
      <c r="AD900" s="107"/>
      <c r="AE900" s="107"/>
      <c r="AF900" s="107"/>
      <c r="AG900" s="107" t="s">
        <v>341</v>
      </c>
      <c r="AH900" s="107">
        <v>5</v>
      </c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</row>
    <row r="901" spans="1:60" outlineLevel="1">
      <c r="A901" s="123">
        <v>273</v>
      </c>
      <c r="B901" s="124" t="s">
        <v>534</v>
      </c>
      <c r="C901" s="139" t="s">
        <v>535</v>
      </c>
      <c r="D901" s="125" t="s">
        <v>330</v>
      </c>
      <c r="E901" s="126">
        <v>381</v>
      </c>
      <c r="F901" s="127"/>
      <c r="G901" s="128">
        <f>ROUND(E901*F901,2)</f>
        <v>0</v>
      </c>
      <c r="H901" s="127"/>
      <c r="I901" s="128">
        <f>ROUND(E901*H901,2)</f>
        <v>0</v>
      </c>
      <c r="J901" s="127"/>
      <c r="K901" s="128">
        <f>ROUND(E901*J901,2)</f>
        <v>0</v>
      </c>
      <c r="L901" s="128">
        <v>21</v>
      </c>
      <c r="M901" s="128">
        <f>G901*(1+L901/100)</f>
        <v>0</v>
      </c>
      <c r="N901" s="126">
        <v>0</v>
      </c>
      <c r="O901" s="126">
        <f>ROUND(E901*N901,2)</f>
        <v>0</v>
      </c>
      <c r="P901" s="126">
        <v>0</v>
      </c>
      <c r="Q901" s="126">
        <f>ROUND(E901*P901,2)</f>
        <v>0</v>
      </c>
      <c r="R901" s="128" t="s">
        <v>350</v>
      </c>
      <c r="S901" s="128" t="s">
        <v>310</v>
      </c>
      <c r="T901" s="129" t="s">
        <v>331</v>
      </c>
      <c r="U901" s="114">
        <v>0.32</v>
      </c>
      <c r="V901" s="114">
        <f>ROUND(E901*U901,2)</f>
        <v>121.92</v>
      </c>
      <c r="W901" s="114"/>
      <c r="X901" s="114" t="s">
        <v>332</v>
      </c>
      <c r="Y901" s="114" t="s">
        <v>293</v>
      </c>
      <c r="Z901" s="107"/>
      <c r="AA901" s="107"/>
      <c r="AB901" s="107"/>
      <c r="AC901" s="107"/>
      <c r="AD901" s="107"/>
      <c r="AE901" s="107"/>
      <c r="AF901" s="107"/>
      <c r="AG901" s="107" t="s">
        <v>333</v>
      </c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</row>
    <row r="902" spans="1:60" outlineLevel="2">
      <c r="A902" s="110"/>
      <c r="B902" s="111"/>
      <c r="C902" s="203" t="s">
        <v>521</v>
      </c>
      <c r="D902" s="204"/>
      <c r="E902" s="204"/>
      <c r="F902" s="204"/>
      <c r="G902" s="204"/>
      <c r="H902" s="114"/>
      <c r="I902" s="114"/>
      <c r="J902" s="114"/>
      <c r="K902" s="114"/>
      <c r="L902" s="114"/>
      <c r="M902" s="114"/>
      <c r="N902" s="113"/>
      <c r="O902" s="113"/>
      <c r="P902" s="113"/>
      <c r="Q902" s="113"/>
      <c r="R902" s="114"/>
      <c r="S902" s="114"/>
      <c r="T902" s="114"/>
      <c r="U902" s="114"/>
      <c r="V902" s="114"/>
      <c r="W902" s="114"/>
      <c r="X902" s="114"/>
      <c r="Y902" s="114"/>
      <c r="Z902" s="107"/>
      <c r="AA902" s="107"/>
      <c r="AB902" s="107"/>
      <c r="AC902" s="107"/>
      <c r="AD902" s="107"/>
      <c r="AE902" s="107"/>
      <c r="AF902" s="107"/>
      <c r="AG902" s="107" t="s">
        <v>451</v>
      </c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</row>
    <row r="903" spans="1:60" outlineLevel="2">
      <c r="A903" s="110"/>
      <c r="B903" s="111"/>
      <c r="C903" s="200" t="s">
        <v>522</v>
      </c>
      <c r="D903" s="201"/>
      <c r="E903" s="201"/>
      <c r="F903" s="201"/>
      <c r="G903" s="201"/>
      <c r="H903" s="114"/>
      <c r="I903" s="114"/>
      <c r="J903" s="114"/>
      <c r="K903" s="114"/>
      <c r="L903" s="114"/>
      <c r="M903" s="114"/>
      <c r="N903" s="113"/>
      <c r="O903" s="113"/>
      <c r="P903" s="113"/>
      <c r="Q903" s="113"/>
      <c r="R903" s="114"/>
      <c r="S903" s="114"/>
      <c r="T903" s="114"/>
      <c r="U903" s="114"/>
      <c r="V903" s="114"/>
      <c r="W903" s="114"/>
      <c r="X903" s="114"/>
      <c r="Y903" s="114"/>
      <c r="Z903" s="107"/>
      <c r="AA903" s="107"/>
      <c r="AB903" s="107"/>
      <c r="AC903" s="107"/>
      <c r="AD903" s="107"/>
      <c r="AE903" s="107"/>
      <c r="AF903" s="107"/>
      <c r="AG903" s="107" t="s">
        <v>296</v>
      </c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</row>
    <row r="904" spans="1:60" outlineLevel="3">
      <c r="A904" s="110"/>
      <c r="B904" s="111"/>
      <c r="C904" s="200" t="s">
        <v>455</v>
      </c>
      <c r="D904" s="201"/>
      <c r="E904" s="201"/>
      <c r="F904" s="201"/>
      <c r="G904" s="201"/>
      <c r="H904" s="114"/>
      <c r="I904" s="114"/>
      <c r="J904" s="114"/>
      <c r="K904" s="114"/>
      <c r="L904" s="114"/>
      <c r="M904" s="114"/>
      <c r="N904" s="113"/>
      <c r="O904" s="113"/>
      <c r="P904" s="113"/>
      <c r="Q904" s="113"/>
      <c r="R904" s="114"/>
      <c r="S904" s="114"/>
      <c r="T904" s="114"/>
      <c r="U904" s="114"/>
      <c r="V904" s="114"/>
      <c r="W904" s="114"/>
      <c r="X904" s="114"/>
      <c r="Y904" s="114"/>
      <c r="Z904" s="107"/>
      <c r="AA904" s="107"/>
      <c r="AB904" s="107"/>
      <c r="AC904" s="107"/>
      <c r="AD904" s="107"/>
      <c r="AE904" s="107"/>
      <c r="AF904" s="107"/>
      <c r="AG904" s="107" t="s">
        <v>296</v>
      </c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</row>
    <row r="905" spans="1:60" outlineLevel="3">
      <c r="A905" s="110"/>
      <c r="B905" s="111"/>
      <c r="C905" s="200" t="s">
        <v>523</v>
      </c>
      <c r="D905" s="201"/>
      <c r="E905" s="201"/>
      <c r="F905" s="201"/>
      <c r="G905" s="201"/>
      <c r="H905" s="114"/>
      <c r="I905" s="114"/>
      <c r="J905" s="114"/>
      <c r="K905" s="114"/>
      <c r="L905" s="114"/>
      <c r="M905" s="114"/>
      <c r="N905" s="113"/>
      <c r="O905" s="113"/>
      <c r="P905" s="113"/>
      <c r="Q905" s="113"/>
      <c r="R905" s="114"/>
      <c r="S905" s="114"/>
      <c r="T905" s="114"/>
      <c r="U905" s="114"/>
      <c r="V905" s="114"/>
      <c r="W905" s="114"/>
      <c r="X905" s="114"/>
      <c r="Y905" s="114"/>
      <c r="Z905" s="107"/>
      <c r="AA905" s="107"/>
      <c r="AB905" s="107"/>
      <c r="AC905" s="107"/>
      <c r="AD905" s="107"/>
      <c r="AE905" s="107"/>
      <c r="AF905" s="107"/>
      <c r="AG905" s="107" t="s">
        <v>296</v>
      </c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</row>
    <row r="906" spans="1:60" outlineLevel="2">
      <c r="A906" s="110"/>
      <c r="B906" s="111"/>
      <c r="C906" s="146" t="s">
        <v>607</v>
      </c>
      <c r="D906" s="143"/>
      <c r="E906" s="144">
        <v>118</v>
      </c>
      <c r="F906" s="114"/>
      <c r="G906" s="114"/>
      <c r="H906" s="114"/>
      <c r="I906" s="114"/>
      <c r="J906" s="114"/>
      <c r="K906" s="114"/>
      <c r="L906" s="114"/>
      <c r="M906" s="114"/>
      <c r="N906" s="113"/>
      <c r="O906" s="113"/>
      <c r="P906" s="113"/>
      <c r="Q906" s="113"/>
      <c r="R906" s="114"/>
      <c r="S906" s="114"/>
      <c r="T906" s="114"/>
      <c r="U906" s="114"/>
      <c r="V906" s="114"/>
      <c r="W906" s="114"/>
      <c r="X906" s="114"/>
      <c r="Y906" s="114"/>
      <c r="Z906" s="107"/>
      <c r="AA906" s="107"/>
      <c r="AB906" s="107"/>
      <c r="AC906" s="107"/>
      <c r="AD906" s="107"/>
      <c r="AE906" s="107"/>
      <c r="AF906" s="107"/>
      <c r="AG906" s="107" t="s">
        <v>341</v>
      </c>
      <c r="AH906" s="107">
        <v>5</v>
      </c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</row>
    <row r="907" spans="1:60" outlineLevel="3">
      <c r="A907" s="110"/>
      <c r="B907" s="111"/>
      <c r="C907" s="146" t="s">
        <v>608</v>
      </c>
      <c r="D907" s="143"/>
      <c r="E907" s="144">
        <v>263</v>
      </c>
      <c r="F907" s="114"/>
      <c r="G907" s="114"/>
      <c r="H907" s="114"/>
      <c r="I907" s="114"/>
      <c r="J907" s="114"/>
      <c r="K907" s="114"/>
      <c r="L907" s="114"/>
      <c r="M907" s="114"/>
      <c r="N907" s="113"/>
      <c r="O907" s="113"/>
      <c r="P907" s="113"/>
      <c r="Q907" s="113"/>
      <c r="R907" s="114"/>
      <c r="S907" s="114"/>
      <c r="T907" s="114"/>
      <c r="U907" s="114"/>
      <c r="V907" s="114"/>
      <c r="W907" s="114"/>
      <c r="X907" s="114"/>
      <c r="Y907" s="114"/>
      <c r="Z907" s="107"/>
      <c r="AA907" s="107"/>
      <c r="AB907" s="107"/>
      <c r="AC907" s="107"/>
      <c r="AD907" s="107"/>
      <c r="AE907" s="107"/>
      <c r="AF907" s="107"/>
      <c r="AG907" s="107" t="s">
        <v>341</v>
      </c>
      <c r="AH907" s="107">
        <v>5</v>
      </c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</row>
    <row r="908" spans="1:60" outlineLevel="1">
      <c r="A908" s="123">
        <v>274</v>
      </c>
      <c r="B908" s="124" t="s">
        <v>538</v>
      </c>
      <c r="C908" s="139" t="s">
        <v>539</v>
      </c>
      <c r="D908" s="125" t="s">
        <v>330</v>
      </c>
      <c r="E908" s="126">
        <v>135</v>
      </c>
      <c r="F908" s="127"/>
      <c r="G908" s="128">
        <f>ROUND(E908*F908,2)</f>
        <v>0</v>
      </c>
      <c r="H908" s="127"/>
      <c r="I908" s="128">
        <f>ROUND(E908*H908,2)</f>
        <v>0</v>
      </c>
      <c r="J908" s="127"/>
      <c r="K908" s="128">
        <f>ROUND(E908*J908,2)</f>
        <v>0</v>
      </c>
      <c r="L908" s="128">
        <v>21</v>
      </c>
      <c r="M908" s="128">
        <f>G908*(1+L908/100)</f>
        <v>0</v>
      </c>
      <c r="N908" s="126">
        <v>0</v>
      </c>
      <c r="O908" s="126">
        <f>ROUND(E908*N908,2)</f>
        <v>0</v>
      </c>
      <c r="P908" s="126">
        <v>0</v>
      </c>
      <c r="Q908" s="126">
        <f>ROUND(E908*P908,2)</f>
        <v>0</v>
      </c>
      <c r="R908" s="128" t="s">
        <v>350</v>
      </c>
      <c r="S908" s="128" t="s">
        <v>310</v>
      </c>
      <c r="T908" s="129" t="s">
        <v>331</v>
      </c>
      <c r="U908" s="114">
        <v>0.35</v>
      </c>
      <c r="V908" s="114">
        <f>ROUND(E908*U908,2)</f>
        <v>47.25</v>
      </c>
      <c r="W908" s="114"/>
      <c r="X908" s="114" t="s">
        <v>332</v>
      </c>
      <c r="Y908" s="114" t="s">
        <v>293</v>
      </c>
      <c r="Z908" s="107"/>
      <c r="AA908" s="107"/>
      <c r="AB908" s="107"/>
      <c r="AC908" s="107"/>
      <c r="AD908" s="107"/>
      <c r="AE908" s="107"/>
      <c r="AF908" s="107"/>
      <c r="AG908" s="107" t="s">
        <v>333</v>
      </c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</row>
    <row r="909" spans="1:60" outlineLevel="2">
      <c r="A909" s="110"/>
      <c r="B909" s="111"/>
      <c r="C909" s="203" t="s">
        <v>521</v>
      </c>
      <c r="D909" s="204"/>
      <c r="E909" s="204"/>
      <c r="F909" s="204"/>
      <c r="G909" s="204"/>
      <c r="H909" s="114"/>
      <c r="I909" s="114"/>
      <c r="J909" s="114"/>
      <c r="K909" s="114"/>
      <c r="L909" s="114"/>
      <c r="M909" s="114"/>
      <c r="N909" s="113"/>
      <c r="O909" s="113"/>
      <c r="P909" s="113"/>
      <c r="Q909" s="113"/>
      <c r="R909" s="114"/>
      <c r="S909" s="114"/>
      <c r="T909" s="114"/>
      <c r="U909" s="114"/>
      <c r="V909" s="114"/>
      <c r="W909" s="114"/>
      <c r="X909" s="114"/>
      <c r="Y909" s="114"/>
      <c r="Z909" s="107"/>
      <c r="AA909" s="107"/>
      <c r="AB909" s="107"/>
      <c r="AC909" s="107"/>
      <c r="AD909" s="107"/>
      <c r="AE909" s="107"/>
      <c r="AF909" s="107"/>
      <c r="AG909" s="107" t="s">
        <v>451</v>
      </c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</row>
    <row r="910" spans="1:60" outlineLevel="2">
      <c r="A910" s="110"/>
      <c r="B910" s="111"/>
      <c r="C910" s="200" t="s">
        <v>522</v>
      </c>
      <c r="D910" s="201"/>
      <c r="E910" s="201"/>
      <c r="F910" s="201"/>
      <c r="G910" s="201"/>
      <c r="H910" s="114"/>
      <c r="I910" s="114"/>
      <c r="J910" s="114"/>
      <c r="K910" s="114"/>
      <c r="L910" s="114"/>
      <c r="M910" s="114"/>
      <c r="N910" s="113"/>
      <c r="O910" s="113"/>
      <c r="P910" s="113"/>
      <c r="Q910" s="113"/>
      <c r="R910" s="114"/>
      <c r="S910" s="114"/>
      <c r="T910" s="114"/>
      <c r="U910" s="114"/>
      <c r="V910" s="114"/>
      <c r="W910" s="114"/>
      <c r="X910" s="114"/>
      <c r="Y910" s="114"/>
      <c r="Z910" s="107"/>
      <c r="AA910" s="107"/>
      <c r="AB910" s="107"/>
      <c r="AC910" s="107"/>
      <c r="AD910" s="107"/>
      <c r="AE910" s="107"/>
      <c r="AF910" s="107"/>
      <c r="AG910" s="107" t="s">
        <v>296</v>
      </c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</row>
    <row r="911" spans="1:60" outlineLevel="3">
      <c r="A911" s="110"/>
      <c r="B911" s="111"/>
      <c r="C911" s="200" t="s">
        <v>455</v>
      </c>
      <c r="D911" s="201"/>
      <c r="E911" s="201"/>
      <c r="F911" s="201"/>
      <c r="G911" s="201"/>
      <c r="H911" s="114"/>
      <c r="I911" s="114"/>
      <c r="J911" s="114"/>
      <c r="K911" s="114"/>
      <c r="L911" s="114"/>
      <c r="M911" s="114"/>
      <c r="N911" s="113"/>
      <c r="O911" s="113"/>
      <c r="P911" s="113"/>
      <c r="Q911" s="113"/>
      <c r="R911" s="114"/>
      <c r="S911" s="114"/>
      <c r="T911" s="114"/>
      <c r="U911" s="114"/>
      <c r="V911" s="114"/>
      <c r="W911" s="114"/>
      <c r="X911" s="114"/>
      <c r="Y911" s="114"/>
      <c r="Z911" s="107"/>
      <c r="AA911" s="107"/>
      <c r="AB911" s="107"/>
      <c r="AC911" s="107"/>
      <c r="AD911" s="107"/>
      <c r="AE911" s="107"/>
      <c r="AF911" s="107"/>
      <c r="AG911" s="107" t="s">
        <v>296</v>
      </c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</row>
    <row r="912" spans="1:60" outlineLevel="3">
      <c r="A912" s="110"/>
      <c r="B912" s="111"/>
      <c r="C912" s="200" t="s">
        <v>523</v>
      </c>
      <c r="D912" s="201"/>
      <c r="E912" s="201"/>
      <c r="F912" s="201"/>
      <c r="G912" s="201"/>
      <c r="H912" s="114"/>
      <c r="I912" s="114"/>
      <c r="J912" s="114"/>
      <c r="K912" s="114"/>
      <c r="L912" s="114"/>
      <c r="M912" s="114"/>
      <c r="N912" s="113"/>
      <c r="O912" s="113"/>
      <c r="P912" s="113"/>
      <c r="Q912" s="113"/>
      <c r="R912" s="114"/>
      <c r="S912" s="114"/>
      <c r="T912" s="114"/>
      <c r="U912" s="114"/>
      <c r="V912" s="114"/>
      <c r="W912" s="114"/>
      <c r="X912" s="114"/>
      <c r="Y912" s="114"/>
      <c r="Z912" s="107"/>
      <c r="AA912" s="107"/>
      <c r="AB912" s="107"/>
      <c r="AC912" s="107"/>
      <c r="AD912" s="107"/>
      <c r="AE912" s="107"/>
      <c r="AF912" s="107"/>
      <c r="AG912" s="107" t="s">
        <v>296</v>
      </c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</row>
    <row r="913" spans="1:60" outlineLevel="2">
      <c r="A913" s="110"/>
      <c r="B913" s="111"/>
      <c r="C913" s="146" t="s">
        <v>609</v>
      </c>
      <c r="D913" s="143"/>
      <c r="E913" s="144">
        <v>26</v>
      </c>
      <c r="F913" s="114"/>
      <c r="G913" s="114"/>
      <c r="H913" s="114"/>
      <c r="I913" s="114"/>
      <c r="J913" s="114"/>
      <c r="K913" s="114"/>
      <c r="L913" s="114"/>
      <c r="M913" s="114"/>
      <c r="N913" s="113"/>
      <c r="O913" s="113"/>
      <c r="P913" s="113"/>
      <c r="Q913" s="113"/>
      <c r="R913" s="114"/>
      <c r="S913" s="114"/>
      <c r="T913" s="114"/>
      <c r="U913" s="114"/>
      <c r="V913" s="114"/>
      <c r="W913" s="114"/>
      <c r="X913" s="114"/>
      <c r="Y913" s="114"/>
      <c r="Z913" s="107"/>
      <c r="AA913" s="107"/>
      <c r="AB913" s="107"/>
      <c r="AC913" s="107"/>
      <c r="AD913" s="107"/>
      <c r="AE913" s="107"/>
      <c r="AF913" s="107"/>
      <c r="AG913" s="107" t="s">
        <v>341</v>
      </c>
      <c r="AH913" s="107">
        <v>5</v>
      </c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</row>
    <row r="914" spans="1:60" outlineLevel="3">
      <c r="A914" s="110"/>
      <c r="B914" s="111"/>
      <c r="C914" s="146" t="s">
        <v>610</v>
      </c>
      <c r="D914" s="143"/>
      <c r="E914" s="144">
        <v>109</v>
      </c>
      <c r="F914" s="114"/>
      <c r="G914" s="114"/>
      <c r="H914" s="114"/>
      <c r="I914" s="114"/>
      <c r="J914" s="114"/>
      <c r="K914" s="114"/>
      <c r="L914" s="114"/>
      <c r="M914" s="114"/>
      <c r="N914" s="113"/>
      <c r="O914" s="113"/>
      <c r="P914" s="113"/>
      <c r="Q914" s="113"/>
      <c r="R914" s="114"/>
      <c r="S914" s="114"/>
      <c r="T914" s="114"/>
      <c r="U914" s="114"/>
      <c r="V914" s="114"/>
      <c r="W914" s="114"/>
      <c r="X914" s="114"/>
      <c r="Y914" s="114"/>
      <c r="Z914" s="107"/>
      <c r="AA914" s="107"/>
      <c r="AB914" s="107"/>
      <c r="AC914" s="107"/>
      <c r="AD914" s="107"/>
      <c r="AE914" s="107"/>
      <c r="AF914" s="107"/>
      <c r="AG914" s="107" t="s">
        <v>341</v>
      </c>
      <c r="AH914" s="107">
        <v>5</v>
      </c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</row>
    <row r="915" spans="1:60" outlineLevel="1">
      <c r="A915" s="123">
        <v>275</v>
      </c>
      <c r="B915" s="124" t="s">
        <v>541</v>
      </c>
      <c r="C915" s="139" t="s">
        <v>542</v>
      </c>
      <c r="D915" s="125" t="s">
        <v>330</v>
      </c>
      <c r="E915" s="126">
        <v>48</v>
      </c>
      <c r="F915" s="127"/>
      <c r="G915" s="128">
        <f>ROUND(E915*F915,2)</f>
        <v>0</v>
      </c>
      <c r="H915" s="127"/>
      <c r="I915" s="128">
        <f>ROUND(E915*H915,2)</f>
        <v>0</v>
      </c>
      <c r="J915" s="127"/>
      <c r="K915" s="128">
        <f>ROUND(E915*J915,2)</f>
        <v>0</v>
      </c>
      <c r="L915" s="128">
        <v>21</v>
      </c>
      <c r="M915" s="128">
        <f>G915*(1+L915/100)</f>
        <v>0</v>
      </c>
      <c r="N915" s="126">
        <v>0</v>
      </c>
      <c r="O915" s="126">
        <f>ROUND(E915*N915,2)</f>
        <v>0</v>
      </c>
      <c r="P915" s="126">
        <v>0</v>
      </c>
      <c r="Q915" s="126">
        <f>ROUND(E915*P915,2)</f>
        <v>0</v>
      </c>
      <c r="R915" s="128" t="s">
        <v>350</v>
      </c>
      <c r="S915" s="128" t="s">
        <v>310</v>
      </c>
      <c r="T915" s="129" t="s">
        <v>331</v>
      </c>
      <c r="U915" s="114">
        <v>0.37</v>
      </c>
      <c r="V915" s="114">
        <f>ROUND(E915*U915,2)</f>
        <v>17.760000000000002</v>
      </c>
      <c r="W915" s="114"/>
      <c r="X915" s="114" t="s">
        <v>332</v>
      </c>
      <c r="Y915" s="114" t="s">
        <v>293</v>
      </c>
      <c r="Z915" s="107"/>
      <c r="AA915" s="107"/>
      <c r="AB915" s="107"/>
      <c r="AC915" s="107"/>
      <c r="AD915" s="107"/>
      <c r="AE915" s="107"/>
      <c r="AF915" s="107"/>
      <c r="AG915" s="107" t="s">
        <v>333</v>
      </c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</row>
    <row r="916" spans="1:60" outlineLevel="2">
      <c r="A916" s="110"/>
      <c r="B916" s="111"/>
      <c r="C916" s="203" t="s">
        <v>521</v>
      </c>
      <c r="D916" s="204"/>
      <c r="E916" s="204"/>
      <c r="F916" s="204"/>
      <c r="G916" s="204"/>
      <c r="H916" s="114"/>
      <c r="I916" s="114"/>
      <c r="J916" s="114"/>
      <c r="K916" s="114"/>
      <c r="L916" s="114"/>
      <c r="M916" s="114"/>
      <c r="N916" s="113"/>
      <c r="O916" s="113"/>
      <c r="P916" s="113"/>
      <c r="Q916" s="113"/>
      <c r="R916" s="114"/>
      <c r="S916" s="114"/>
      <c r="T916" s="114"/>
      <c r="U916" s="114"/>
      <c r="V916" s="114"/>
      <c r="W916" s="114"/>
      <c r="X916" s="114"/>
      <c r="Y916" s="114"/>
      <c r="Z916" s="107"/>
      <c r="AA916" s="107"/>
      <c r="AB916" s="107"/>
      <c r="AC916" s="107"/>
      <c r="AD916" s="107"/>
      <c r="AE916" s="107"/>
      <c r="AF916" s="107"/>
      <c r="AG916" s="107" t="s">
        <v>451</v>
      </c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</row>
    <row r="917" spans="1:60" outlineLevel="2">
      <c r="A917" s="110"/>
      <c r="B917" s="111"/>
      <c r="C917" s="200" t="s">
        <v>522</v>
      </c>
      <c r="D917" s="201"/>
      <c r="E917" s="201"/>
      <c r="F917" s="201"/>
      <c r="G917" s="201"/>
      <c r="H917" s="114"/>
      <c r="I917" s="114"/>
      <c r="J917" s="114"/>
      <c r="K917" s="114"/>
      <c r="L917" s="114"/>
      <c r="M917" s="114"/>
      <c r="N917" s="113"/>
      <c r="O917" s="113"/>
      <c r="P917" s="113"/>
      <c r="Q917" s="113"/>
      <c r="R917" s="114"/>
      <c r="S917" s="114"/>
      <c r="T917" s="114"/>
      <c r="U917" s="114"/>
      <c r="V917" s="114"/>
      <c r="W917" s="114"/>
      <c r="X917" s="114"/>
      <c r="Y917" s="114"/>
      <c r="Z917" s="107"/>
      <c r="AA917" s="107"/>
      <c r="AB917" s="107"/>
      <c r="AC917" s="107"/>
      <c r="AD917" s="107"/>
      <c r="AE917" s="107"/>
      <c r="AF917" s="107"/>
      <c r="AG917" s="107" t="s">
        <v>296</v>
      </c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</row>
    <row r="918" spans="1:60" outlineLevel="3">
      <c r="A918" s="110"/>
      <c r="B918" s="111"/>
      <c r="C918" s="200" t="s">
        <v>455</v>
      </c>
      <c r="D918" s="201"/>
      <c r="E918" s="201"/>
      <c r="F918" s="201"/>
      <c r="G918" s="201"/>
      <c r="H918" s="114"/>
      <c r="I918" s="114"/>
      <c r="J918" s="114"/>
      <c r="K918" s="114"/>
      <c r="L918" s="114"/>
      <c r="M918" s="114"/>
      <c r="N918" s="113"/>
      <c r="O918" s="113"/>
      <c r="P918" s="113"/>
      <c r="Q918" s="113"/>
      <c r="R918" s="114"/>
      <c r="S918" s="114"/>
      <c r="T918" s="114"/>
      <c r="U918" s="114"/>
      <c r="V918" s="114"/>
      <c r="W918" s="114"/>
      <c r="X918" s="114"/>
      <c r="Y918" s="114"/>
      <c r="Z918" s="107"/>
      <c r="AA918" s="107"/>
      <c r="AB918" s="107"/>
      <c r="AC918" s="107"/>
      <c r="AD918" s="107"/>
      <c r="AE918" s="107"/>
      <c r="AF918" s="107"/>
      <c r="AG918" s="107" t="s">
        <v>296</v>
      </c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</row>
    <row r="919" spans="1:60" outlineLevel="3">
      <c r="A919" s="110"/>
      <c r="B919" s="111"/>
      <c r="C919" s="200" t="s">
        <v>523</v>
      </c>
      <c r="D919" s="201"/>
      <c r="E919" s="201"/>
      <c r="F919" s="201"/>
      <c r="G919" s="201"/>
      <c r="H919" s="114"/>
      <c r="I919" s="114"/>
      <c r="J919" s="114"/>
      <c r="K919" s="114"/>
      <c r="L919" s="114"/>
      <c r="M919" s="114"/>
      <c r="N919" s="113"/>
      <c r="O919" s="113"/>
      <c r="P919" s="113"/>
      <c r="Q919" s="113"/>
      <c r="R919" s="114"/>
      <c r="S919" s="114"/>
      <c r="T919" s="114"/>
      <c r="U919" s="114"/>
      <c r="V919" s="114"/>
      <c r="W919" s="114"/>
      <c r="X919" s="114"/>
      <c r="Y919" s="114"/>
      <c r="Z919" s="107"/>
      <c r="AA919" s="107"/>
      <c r="AB919" s="107"/>
      <c r="AC919" s="107"/>
      <c r="AD919" s="107"/>
      <c r="AE919" s="107"/>
      <c r="AF919" s="107"/>
      <c r="AG919" s="107" t="s">
        <v>296</v>
      </c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</row>
    <row r="920" spans="1:60" outlineLevel="2">
      <c r="A920" s="110"/>
      <c r="B920" s="111"/>
      <c r="C920" s="146" t="s">
        <v>611</v>
      </c>
      <c r="D920" s="143"/>
      <c r="E920" s="144">
        <v>48</v>
      </c>
      <c r="F920" s="114"/>
      <c r="G920" s="114"/>
      <c r="H920" s="114"/>
      <c r="I920" s="114"/>
      <c r="J920" s="114"/>
      <c r="K920" s="114"/>
      <c r="L920" s="114"/>
      <c r="M920" s="114"/>
      <c r="N920" s="113"/>
      <c r="O920" s="113"/>
      <c r="P920" s="113"/>
      <c r="Q920" s="113"/>
      <c r="R920" s="114"/>
      <c r="S920" s="114"/>
      <c r="T920" s="114"/>
      <c r="U920" s="114"/>
      <c r="V920" s="114"/>
      <c r="W920" s="114"/>
      <c r="X920" s="114"/>
      <c r="Y920" s="114"/>
      <c r="Z920" s="107"/>
      <c r="AA920" s="107"/>
      <c r="AB920" s="107"/>
      <c r="AC920" s="107"/>
      <c r="AD920" s="107"/>
      <c r="AE920" s="107"/>
      <c r="AF920" s="107"/>
      <c r="AG920" s="107" t="s">
        <v>341</v>
      </c>
      <c r="AH920" s="107">
        <v>5</v>
      </c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</row>
    <row r="921" spans="1:60" outlineLevel="1">
      <c r="A921" s="123">
        <v>276</v>
      </c>
      <c r="B921" s="124" t="s">
        <v>544</v>
      </c>
      <c r="C921" s="139" t="s">
        <v>545</v>
      </c>
      <c r="D921" s="125" t="s">
        <v>330</v>
      </c>
      <c r="E921" s="126">
        <v>82</v>
      </c>
      <c r="F921" s="127"/>
      <c r="G921" s="128">
        <f>ROUND(E921*F921,2)</f>
        <v>0</v>
      </c>
      <c r="H921" s="127"/>
      <c r="I921" s="128">
        <f>ROUND(E921*H921,2)</f>
        <v>0</v>
      </c>
      <c r="J921" s="127"/>
      <c r="K921" s="128">
        <f>ROUND(E921*J921,2)</f>
        <v>0</v>
      </c>
      <c r="L921" s="128">
        <v>21</v>
      </c>
      <c r="M921" s="128">
        <f>G921*(1+L921/100)</f>
        <v>0</v>
      </c>
      <c r="N921" s="126">
        <v>0</v>
      </c>
      <c r="O921" s="126">
        <f>ROUND(E921*N921,2)</f>
        <v>0</v>
      </c>
      <c r="P921" s="126">
        <v>0</v>
      </c>
      <c r="Q921" s="126">
        <f>ROUND(E921*P921,2)</f>
        <v>0</v>
      </c>
      <c r="R921" s="128" t="s">
        <v>350</v>
      </c>
      <c r="S921" s="128" t="s">
        <v>310</v>
      </c>
      <c r="T921" s="129" t="s">
        <v>331</v>
      </c>
      <c r="U921" s="114">
        <v>0.41</v>
      </c>
      <c r="V921" s="114">
        <f>ROUND(E921*U921,2)</f>
        <v>33.619999999999997</v>
      </c>
      <c r="W921" s="114"/>
      <c r="X921" s="114" t="s">
        <v>332</v>
      </c>
      <c r="Y921" s="114" t="s">
        <v>293</v>
      </c>
      <c r="Z921" s="107"/>
      <c r="AA921" s="107"/>
      <c r="AB921" s="107"/>
      <c r="AC921" s="107"/>
      <c r="AD921" s="107"/>
      <c r="AE921" s="107"/>
      <c r="AF921" s="107"/>
      <c r="AG921" s="107" t="s">
        <v>333</v>
      </c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</row>
    <row r="922" spans="1:60" outlineLevel="2">
      <c r="A922" s="110"/>
      <c r="B922" s="111"/>
      <c r="C922" s="203" t="s">
        <v>521</v>
      </c>
      <c r="D922" s="204"/>
      <c r="E922" s="204"/>
      <c r="F922" s="204"/>
      <c r="G922" s="204"/>
      <c r="H922" s="114"/>
      <c r="I922" s="114"/>
      <c r="J922" s="114"/>
      <c r="K922" s="114"/>
      <c r="L922" s="114"/>
      <c r="M922" s="114"/>
      <c r="N922" s="113"/>
      <c r="O922" s="113"/>
      <c r="P922" s="113"/>
      <c r="Q922" s="113"/>
      <c r="R922" s="114"/>
      <c r="S922" s="114"/>
      <c r="T922" s="114"/>
      <c r="U922" s="114"/>
      <c r="V922" s="114"/>
      <c r="W922" s="114"/>
      <c r="X922" s="114"/>
      <c r="Y922" s="114"/>
      <c r="Z922" s="107"/>
      <c r="AA922" s="107"/>
      <c r="AB922" s="107"/>
      <c r="AC922" s="107"/>
      <c r="AD922" s="107"/>
      <c r="AE922" s="107"/>
      <c r="AF922" s="107"/>
      <c r="AG922" s="107" t="s">
        <v>451</v>
      </c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</row>
    <row r="923" spans="1:60" outlineLevel="2">
      <c r="A923" s="110"/>
      <c r="B923" s="111"/>
      <c r="C923" s="200" t="s">
        <v>522</v>
      </c>
      <c r="D923" s="201"/>
      <c r="E923" s="201"/>
      <c r="F923" s="201"/>
      <c r="G923" s="201"/>
      <c r="H923" s="114"/>
      <c r="I923" s="114"/>
      <c r="J923" s="114"/>
      <c r="K923" s="114"/>
      <c r="L923" s="114"/>
      <c r="M923" s="114"/>
      <c r="N923" s="113"/>
      <c r="O923" s="113"/>
      <c r="P923" s="113"/>
      <c r="Q923" s="113"/>
      <c r="R923" s="114"/>
      <c r="S923" s="114"/>
      <c r="T923" s="114"/>
      <c r="U923" s="114"/>
      <c r="V923" s="114"/>
      <c r="W923" s="114"/>
      <c r="X923" s="114"/>
      <c r="Y923" s="114"/>
      <c r="Z923" s="107"/>
      <c r="AA923" s="107"/>
      <c r="AB923" s="107"/>
      <c r="AC923" s="107"/>
      <c r="AD923" s="107"/>
      <c r="AE923" s="107"/>
      <c r="AF923" s="107"/>
      <c r="AG923" s="107" t="s">
        <v>296</v>
      </c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</row>
    <row r="924" spans="1:60" outlineLevel="3">
      <c r="A924" s="110"/>
      <c r="B924" s="111"/>
      <c r="C924" s="200" t="s">
        <v>455</v>
      </c>
      <c r="D924" s="201"/>
      <c r="E924" s="201"/>
      <c r="F924" s="201"/>
      <c r="G924" s="201"/>
      <c r="H924" s="114"/>
      <c r="I924" s="114"/>
      <c r="J924" s="114"/>
      <c r="K924" s="114"/>
      <c r="L924" s="114"/>
      <c r="M924" s="114"/>
      <c r="N924" s="113"/>
      <c r="O924" s="113"/>
      <c r="P924" s="113"/>
      <c r="Q924" s="113"/>
      <c r="R924" s="114"/>
      <c r="S924" s="114"/>
      <c r="T924" s="114"/>
      <c r="U924" s="114"/>
      <c r="V924" s="114"/>
      <c r="W924" s="114"/>
      <c r="X924" s="114"/>
      <c r="Y924" s="114"/>
      <c r="Z924" s="107"/>
      <c r="AA924" s="107"/>
      <c r="AB924" s="107"/>
      <c r="AC924" s="107"/>
      <c r="AD924" s="107"/>
      <c r="AE924" s="107"/>
      <c r="AF924" s="107"/>
      <c r="AG924" s="107" t="s">
        <v>296</v>
      </c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</row>
    <row r="925" spans="1:60" outlineLevel="3">
      <c r="A925" s="110"/>
      <c r="B925" s="111"/>
      <c r="C925" s="200" t="s">
        <v>523</v>
      </c>
      <c r="D925" s="201"/>
      <c r="E925" s="201"/>
      <c r="F925" s="201"/>
      <c r="G925" s="201"/>
      <c r="H925" s="114"/>
      <c r="I925" s="114"/>
      <c r="J925" s="114"/>
      <c r="K925" s="114"/>
      <c r="L925" s="114"/>
      <c r="M925" s="114"/>
      <c r="N925" s="113"/>
      <c r="O925" s="113"/>
      <c r="P925" s="113"/>
      <c r="Q925" s="113"/>
      <c r="R925" s="114"/>
      <c r="S925" s="114"/>
      <c r="T925" s="114"/>
      <c r="U925" s="114"/>
      <c r="V925" s="114"/>
      <c r="W925" s="114"/>
      <c r="X925" s="114"/>
      <c r="Y925" s="114"/>
      <c r="Z925" s="107"/>
      <c r="AA925" s="107"/>
      <c r="AB925" s="107"/>
      <c r="AC925" s="107"/>
      <c r="AD925" s="107"/>
      <c r="AE925" s="107"/>
      <c r="AF925" s="107"/>
      <c r="AG925" s="107" t="s">
        <v>296</v>
      </c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</row>
    <row r="926" spans="1:60" outlineLevel="2">
      <c r="A926" s="110"/>
      <c r="B926" s="111"/>
      <c r="C926" s="146" t="s">
        <v>612</v>
      </c>
      <c r="D926" s="143"/>
      <c r="E926" s="144">
        <v>82</v>
      </c>
      <c r="F926" s="114"/>
      <c r="G926" s="114"/>
      <c r="H926" s="114"/>
      <c r="I926" s="114"/>
      <c r="J926" s="114"/>
      <c r="K926" s="114"/>
      <c r="L926" s="114"/>
      <c r="M926" s="114"/>
      <c r="N926" s="113"/>
      <c r="O926" s="113"/>
      <c r="P926" s="113"/>
      <c r="Q926" s="113"/>
      <c r="R926" s="114"/>
      <c r="S926" s="114"/>
      <c r="T926" s="114"/>
      <c r="U926" s="114"/>
      <c r="V926" s="114"/>
      <c r="W926" s="114"/>
      <c r="X926" s="114"/>
      <c r="Y926" s="114"/>
      <c r="Z926" s="107"/>
      <c r="AA926" s="107"/>
      <c r="AB926" s="107"/>
      <c r="AC926" s="107"/>
      <c r="AD926" s="107"/>
      <c r="AE926" s="107"/>
      <c r="AF926" s="107"/>
      <c r="AG926" s="107" t="s">
        <v>341</v>
      </c>
      <c r="AH926" s="107">
        <v>5</v>
      </c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</row>
    <row r="927" spans="1:60" ht="22.5" outlineLevel="1">
      <c r="A927" s="123">
        <v>277</v>
      </c>
      <c r="B927" s="124" t="s">
        <v>582</v>
      </c>
      <c r="C927" s="139" t="s">
        <v>583</v>
      </c>
      <c r="D927" s="125" t="s">
        <v>330</v>
      </c>
      <c r="E927" s="126">
        <v>51</v>
      </c>
      <c r="F927" s="127"/>
      <c r="G927" s="128">
        <f>ROUND(E927*F927,2)</f>
        <v>0</v>
      </c>
      <c r="H927" s="127"/>
      <c r="I927" s="128">
        <f>ROUND(E927*H927,2)</f>
        <v>0</v>
      </c>
      <c r="J927" s="127"/>
      <c r="K927" s="128">
        <f>ROUND(E927*J927,2)</f>
        <v>0</v>
      </c>
      <c r="L927" s="128">
        <v>21</v>
      </c>
      <c r="M927" s="128">
        <f>G927*(1+L927/100)</f>
        <v>0</v>
      </c>
      <c r="N927" s="126">
        <v>4.5500000000000002E-3</v>
      </c>
      <c r="O927" s="126">
        <f>ROUND(E927*N927,2)</f>
        <v>0.23</v>
      </c>
      <c r="P927" s="126">
        <v>0</v>
      </c>
      <c r="Q927" s="126">
        <f>ROUND(E927*P927,2)</f>
        <v>0</v>
      </c>
      <c r="R927" s="128" t="s">
        <v>350</v>
      </c>
      <c r="S927" s="128" t="s">
        <v>310</v>
      </c>
      <c r="T927" s="129" t="s">
        <v>331</v>
      </c>
      <c r="U927" s="114">
        <v>0.77</v>
      </c>
      <c r="V927" s="114">
        <f>ROUND(E927*U927,2)</f>
        <v>39.270000000000003</v>
      </c>
      <c r="W927" s="114"/>
      <c r="X927" s="114" t="s">
        <v>332</v>
      </c>
      <c r="Y927" s="114" t="s">
        <v>293</v>
      </c>
      <c r="Z927" s="107"/>
      <c r="AA927" s="107"/>
      <c r="AB927" s="107"/>
      <c r="AC927" s="107"/>
      <c r="AD927" s="107"/>
      <c r="AE927" s="107"/>
      <c r="AF927" s="107"/>
      <c r="AG927" s="107" t="s">
        <v>333</v>
      </c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</row>
    <row r="928" spans="1:60" outlineLevel="2">
      <c r="A928" s="110"/>
      <c r="B928" s="111"/>
      <c r="C928" s="203" t="s">
        <v>549</v>
      </c>
      <c r="D928" s="204"/>
      <c r="E928" s="204"/>
      <c r="F928" s="204"/>
      <c r="G928" s="204"/>
      <c r="H928" s="114"/>
      <c r="I928" s="114"/>
      <c r="J928" s="114"/>
      <c r="K928" s="114"/>
      <c r="L928" s="114"/>
      <c r="M928" s="114"/>
      <c r="N928" s="113"/>
      <c r="O928" s="113"/>
      <c r="P928" s="113"/>
      <c r="Q928" s="113"/>
      <c r="R928" s="114"/>
      <c r="S928" s="114"/>
      <c r="T928" s="114"/>
      <c r="U928" s="114"/>
      <c r="V928" s="114"/>
      <c r="W928" s="114"/>
      <c r="X928" s="114"/>
      <c r="Y928" s="114"/>
      <c r="Z928" s="107"/>
      <c r="AA928" s="107"/>
      <c r="AB928" s="107"/>
      <c r="AC928" s="107"/>
      <c r="AD928" s="107"/>
      <c r="AE928" s="107"/>
      <c r="AF928" s="107"/>
      <c r="AG928" s="107" t="s">
        <v>451</v>
      </c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</row>
    <row r="929" spans="1:60" outlineLevel="2">
      <c r="A929" s="110"/>
      <c r="B929" s="111"/>
      <c r="C929" s="200" t="s">
        <v>455</v>
      </c>
      <c r="D929" s="201"/>
      <c r="E929" s="201"/>
      <c r="F929" s="201"/>
      <c r="G929" s="201"/>
      <c r="H929" s="114"/>
      <c r="I929" s="114"/>
      <c r="J929" s="114"/>
      <c r="K929" s="114"/>
      <c r="L929" s="114"/>
      <c r="M929" s="114"/>
      <c r="N929" s="113"/>
      <c r="O929" s="113"/>
      <c r="P929" s="113"/>
      <c r="Q929" s="113"/>
      <c r="R929" s="114"/>
      <c r="S929" s="114"/>
      <c r="T929" s="114"/>
      <c r="U929" s="114"/>
      <c r="V929" s="114"/>
      <c r="W929" s="114"/>
      <c r="X929" s="114"/>
      <c r="Y929" s="114"/>
      <c r="Z929" s="107"/>
      <c r="AA929" s="107"/>
      <c r="AB929" s="107"/>
      <c r="AC929" s="107"/>
      <c r="AD929" s="107"/>
      <c r="AE929" s="107"/>
      <c r="AF929" s="107"/>
      <c r="AG929" s="107" t="s">
        <v>296</v>
      </c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</row>
    <row r="930" spans="1:60" outlineLevel="3">
      <c r="A930" s="110"/>
      <c r="B930" s="111"/>
      <c r="C930" s="200" t="s">
        <v>550</v>
      </c>
      <c r="D930" s="201"/>
      <c r="E930" s="201"/>
      <c r="F930" s="201"/>
      <c r="G930" s="201"/>
      <c r="H930" s="114"/>
      <c r="I930" s="114"/>
      <c r="J930" s="114"/>
      <c r="K930" s="114"/>
      <c r="L930" s="114"/>
      <c r="M930" s="114"/>
      <c r="N930" s="113"/>
      <c r="O930" s="113"/>
      <c r="P930" s="113"/>
      <c r="Q930" s="113"/>
      <c r="R930" s="114"/>
      <c r="S930" s="114"/>
      <c r="T930" s="114"/>
      <c r="U930" s="114"/>
      <c r="V930" s="114"/>
      <c r="W930" s="114"/>
      <c r="X930" s="114"/>
      <c r="Y930" s="114"/>
      <c r="Z930" s="107"/>
      <c r="AA930" s="107"/>
      <c r="AB930" s="107"/>
      <c r="AC930" s="107"/>
      <c r="AD930" s="107"/>
      <c r="AE930" s="107"/>
      <c r="AF930" s="107"/>
      <c r="AG930" s="107" t="s">
        <v>296</v>
      </c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</row>
    <row r="931" spans="1:60" outlineLevel="1">
      <c r="A931" s="123">
        <v>278</v>
      </c>
      <c r="B931" s="124" t="s">
        <v>551</v>
      </c>
      <c r="C931" s="139" t="s">
        <v>552</v>
      </c>
      <c r="D931" s="125" t="s">
        <v>330</v>
      </c>
      <c r="E931" s="126">
        <v>1470</v>
      </c>
      <c r="F931" s="127"/>
      <c r="G931" s="128">
        <f>ROUND(E931*F931,2)</f>
        <v>0</v>
      </c>
      <c r="H931" s="127"/>
      <c r="I931" s="128">
        <f>ROUND(E931*H931,2)</f>
        <v>0</v>
      </c>
      <c r="J931" s="127"/>
      <c r="K931" s="128">
        <f>ROUND(E931*J931,2)</f>
        <v>0</v>
      </c>
      <c r="L931" s="128">
        <v>21</v>
      </c>
      <c r="M931" s="128">
        <f>G931*(1+L931/100)</f>
        <v>0</v>
      </c>
      <c r="N931" s="126">
        <v>3.8000000000000002E-4</v>
      </c>
      <c r="O931" s="126">
        <f>ROUND(E931*N931,2)</f>
        <v>0.56000000000000005</v>
      </c>
      <c r="P931" s="126">
        <v>0</v>
      </c>
      <c r="Q931" s="126">
        <f>ROUND(E931*P931,2)</f>
        <v>0</v>
      </c>
      <c r="R931" s="128" t="s">
        <v>350</v>
      </c>
      <c r="S931" s="128" t="s">
        <v>310</v>
      </c>
      <c r="T931" s="129" t="s">
        <v>331</v>
      </c>
      <c r="U931" s="114">
        <v>0.18</v>
      </c>
      <c r="V931" s="114">
        <f>ROUND(E931*U931,2)</f>
        <v>264.60000000000002</v>
      </c>
      <c r="W931" s="114"/>
      <c r="X931" s="114" t="s">
        <v>332</v>
      </c>
      <c r="Y931" s="114" t="s">
        <v>293</v>
      </c>
      <c r="Z931" s="107"/>
      <c r="AA931" s="107"/>
      <c r="AB931" s="107"/>
      <c r="AC931" s="107"/>
      <c r="AD931" s="107"/>
      <c r="AE931" s="107"/>
      <c r="AF931" s="107"/>
      <c r="AG931" s="107" t="s">
        <v>333</v>
      </c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</row>
    <row r="932" spans="1:60" outlineLevel="2">
      <c r="A932" s="110"/>
      <c r="B932" s="111"/>
      <c r="C932" s="198" t="s">
        <v>553</v>
      </c>
      <c r="D932" s="199"/>
      <c r="E932" s="199"/>
      <c r="F932" s="199"/>
      <c r="G932" s="199"/>
      <c r="H932" s="114"/>
      <c r="I932" s="114"/>
      <c r="J932" s="114"/>
      <c r="K932" s="114"/>
      <c r="L932" s="114"/>
      <c r="M932" s="114"/>
      <c r="N932" s="113"/>
      <c r="O932" s="113"/>
      <c r="P932" s="113"/>
      <c r="Q932" s="113"/>
      <c r="R932" s="114"/>
      <c r="S932" s="114"/>
      <c r="T932" s="114"/>
      <c r="U932" s="114"/>
      <c r="V932" s="114"/>
      <c r="W932" s="114"/>
      <c r="X932" s="114"/>
      <c r="Y932" s="114"/>
      <c r="Z932" s="107"/>
      <c r="AA932" s="107"/>
      <c r="AB932" s="107"/>
      <c r="AC932" s="107"/>
      <c r="AD932" s="107"/>
      <c r="AE932" s="107"/>
      <c r="AF932" s="107"/>
      <c r="AG932" s="107" t="s">
        <v>296</v>
      </c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</row>
    <row r="933" spans="1:60" outlineLevel="2">
      <c r="A933" s="110"/>
      <c r="B933" s="111"/>
      <c r="C933" s="146" t="s">
        <v>601</v>
      </c>
      <c r="D933" s="143"/>
      <c r="E933" s="144">
        <v>170</v>
      </c>
      <c r="F933" s="114"/>
      <c r="G933" s="114"/>
      <c r="H933" s="114"/>
      <c r="I933" s="114"/>
      <c r="J933" s="114"/>
      <c r="K933" s="114"/>
      <c r="L933" s="114"/>
      <c r="M933" s="114"/>
      <c r="N933" s="113"/>
      <c r="O933" s="113"/>
      <c r="P933" s="113"/>
      <c r="Q933" s="113"/>
      <c r="R933" s="114"/>
      <c r="S933" s="114"/>
      <c r="T933" s="114"/>
      <c r="U933" s="114"/>
      <c r="V933" s="114"/>
      <c r="W933" s="114"/>
      <c r="X933" s="114"/>
      <c r="Y933" s="114"/>
      <c r="Z933" s="107"/>
      <c r="AA933" s="107"/>
      <c r="AB933" s="107"/>
      <c r="AC933" s="107"/>
      <c r="AD933" s="107"/>
      <c r="AE933" s="107"/>
      <c r="AF933" s="107"/>
      <c r="AG933" s="107" t="s">
        <v>341</v>
      </c>
      <c r="AH933" s="107">
        <v>5</v>
      </c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</row>
    <row r="934" spans="1:60" outlineLevel="3">
      <c r="A934" s="110"/>
      <c r="B934" s="111"/>
      <c r="C934" s="146" t="s">
        <v>603</v>
      </c>
      <c r="D934" s="143"/>
      <c r="E934" s="144">
        <v>130</v>
      </c>
      <c r="F934" s="114"/>
      <c r="G934" s="114"/>
      <c r="H934" s="114"/>
      <c r="I934" s="114"/>
      <c r="J934" s="114"/>
      <c r="K934" s="114"/>
      <c r="L934" s="114"/>
      <c r="M934" s="114"/>
      <c r="N934" s="113"/>
      <c r="O934" s="113"/>
      <c r="P934" s="113"/>
      <c r="Q934" s="113"/>
      <c r="R934" s="114"/>
      <c r="S934" s="114"/>
      <c r="T934" s="114"/>
      <c r="U934" s="114"/>
      <c r="V934" s="114"/>
      <c r="W934" s="114"/>
      <c r="X934" s="114"/>
      <c r="Y934" s="114"/>
      <c r="Z934" s="107"/>
      <c r="AA934" s="107"/>
      <c r="AB934" s="107"/>
      <c r="AC934" s="107"/>
      <c r="AD934" s="107"/>
      <c r="AE934" s="107"/>
      <c r="AF934" s="107"/>
      <c r="AG934" s="107" t="s">
        <v>341</v>
      </c>
      <c r="AH934" s="107">
        <v>5</v>
      </c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</row>
    <row r="935" spans="1:60" outlineLevel="3">
      <c r="A935" s="110"/>
      <c r="B935" s="111"/>
      <c r="C935" s="146" t="s">
        <v>605</v>
      </c>
      <c r="D935" s="143"/>
      <c r="E935" s="144">
        <v>143</v>
      </c>
      <c r="F935" s="114"/>
      <c r="G935" s="114"/>
      <c r="H935" s="114"/>
      <c r="I935" s="114"/>
      <c r="J935" s="114"/>
      <c r="K935" s="114"/>
      <c r="L935" s="114"/>
      <c r="M935" s="114"/>
      <c r="N935" s="113"/>
      <c r="O935" s="113"/>
      <c r="P935" s="113"/>
      <c r="Q935" s="113"/>
      <c r="R935" s="114"/>
      <c r="S935" s="114"/>
      <c r="T935" s="114"/>
      <c r="U935" s="114"/>
      <c r="V935" s="114"/>
      <c r="W935" s="114"/>
      <c r="X935" s="114"/>
      <c r="Y935" s="114"/>
      <c r="Z935" s="107"/>
      <c r="AA935" s="107"/>
      <c r="AB935" s="107"/>
      <c r="AC935" s="107"/>
      <c r="AD935" s="107"/>
      <c r="AE935" s="107"/>
      <c r="AF935" s="107"/>
      <c r="AG935" s="107" t="s">
        <v>341</v>
      </c>
      <c r="AH935" s="107">
        <v>5</v>
      </c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</row>
    <row r="936" spans="1:60" outlineLevel="3">
      <c r="A936" s="110"/>
      <c r="B936" s="111"/>
      <c r="C936" s="146" t="s">
        <v>607</v>
      </c>
      <c r="D936" s="143"/>
      <c r="E936" s="144">
        <v>118</v>
      </c>
      <c r="F936" s="114"/>
      <c r="G936" s="114"/>
      <c r="H936" s="114"/>
      <c r="I936" s="114"/>
      <c r="J936" s="114"/>
      <c r="K936" s="114"/>
      <c r="L936" s="114"/>
      <c r="M936" s="114"/>
      <c r="N936" s="113"/>
      <c r="O936" s="113"/>
      <c r="P936" s="113"/>
      <c r="Q936" s="113"/>
      <c r="R936" s="114"/>
      <c r="S936" s="114"/>
      <c r="T936" s="114"/>
      <c r="U936" s="114"/>
      <c r="V936" s="114"/>
      <c r="W936" s="114"/>
      <c r="X936" s="114"/>
      <c r="Y936" s="114"/>
      <c r="Z936" s="107"/>
      <c r="AA936" s="107"/>
      <c r="AB936" s="107"/>
      <c r="AC936" s="107"/>
      <c r="AD936" s="107"/>
      <c r="AE936" s="107"/>
      <c r="AF936" s="107"/>
      <c r="AG936" s="107" t="s">
        <v>341</v>
      </c>
      <c r="AH936" s="107">
        <v>5</v>
      </c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</row>
    <row r="937" spans="1:60" outlineLevel="3">
      <c r="A937" s="110"/>
      <c r="B937" s="111"/>
      <c r="C937" s="146" t="s">
        <v>609</v>
      </c>
      <c r="D937" s="143"/>
      <c r="E937" s="144">
        <v>26</v>
      </c>
      <c r="F937" s="114"/>
      <c r="G937" s="114"/>
      <c r="H937" s="114"/>
      <c r="I937" s="114"/>
      <c r="J937" s="114"/>
      <c r="K937" s="114"/>
      <c r="L937" s="114"/>
      <c r="M937" s="114"/>
      <c r="N937" s="113"/>
      <c r="O937" s="113"/>
      <c r="P937" s="113"/>
      <c r="Q937" s="113"/>
      <c r="R937" s="114"/>
      <c r="S937" s="114"/>
      <c r="T937" s="114"/>
      <c r="U937" s="114"/>
      <c r="V937" s="114"/>
      <c r="W937" s="114"/>
      <c r="X937" s="114"/>
      <c r="Y937" s="114"/>
      <c r="Z937" s="107"/>
      <c r="AA937" s="107"/>
      <c r="AB937" s="107"/>
      <c r="AC937" s="107"/>
      <c r="AD937" s="107"/>
      <c r="AE937" s="107"/>
      <c r="AF937" s="107"/>
      <c r="AG937" s="107" t="s">
        <v>341</v>
      </c>
      <c r="AH937" s="107">
        <v>5</v>
      </c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</row>
    <row r="938" spans="1:60" outlineLevel="3">
      <c r="A938" s="110"/>
      <c r="B938" s="111"/>
      <c r="C938" s="146" t="s">
        <v>602</v>
      </c>
      <c r="D938" s="143"/>
      <c r="E938" s="144">
        <v>53</v>
      </c>
      <c r="F938" s="114"/>
      <c r="G938" s="114"/>
      <c r="H938" s="114"/>
      <c r="I938" s="114"/>
      <c r="J938" s="114"/>
      <c r="K938" s="114"/>
      <c r="L938" s="114"/>
      <c r="M938" s="114"/>
      <c r="N938" s="113"/>
      <c r="O938" s="113"/>
      <c r="P938" s="113"/>
      <c r="Q938" s="113"/>
      <c r="R938" s="114"/>
      <c r="S938" s="114"/>
      <c r="T938" s="114"/>
      <c r="U938" s="114"/>
      <c r="V938" s="114"/>
      <c r="W938" s="114"/>
      <c r="X938" s="114"/>
      <c r="Y938" s="114"/>
      <c r="Z938" s="107"/>
      <c r="AA938" s="107"/>
      <c r="AB938" s="107"/>
      <c r="AC938" s="107"/>
      <c r="AD938" s="107"/>
      <c r="AE938" s="107"/>
      <c r="AF938" s="107"/>
      <c r="AG938" s="107" t="s">
        <v>341</v>
      </c>
      <c r="AH938" s="107">
        <v>5</v>
      </c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</row>
    <row r="939" spans="1:60" outlineLevel="3">
      <c r="A939" s="110"/>
      <c r="B939" s="111"/>
      <c r="C939" s="146" t="s">
        <v>604</v>
      </c>
      <c r="D939" s="143"/>
      <c r="E939" s="144">
        <v>85</v>
      </c>
      <c r="F939" s="114"/>
      <c r="G939" s="114"/>
      <c r="H939" s="114"/>
      <c r="I939" s="114"/>
      <c r="J939" s="114"/>
      <c r="K939" s="114"/>
      <c r="L939" s="114"/>
      <c r="M939" s="114"/>
      <c r="N939" s="113"/>
      <c r="O939" s="113"/>
      <c r="P939" s="113"/>
      <c r="Q939" s="113"/>
      <c r="R939" s="114"/>
      <c r="S939" s="114"/>
      <c r="T939" s="114"/>
      <c r="U939" s="114"/>
      <c r="V939" s="114"/>
      <c r="W939" s="114"/>
      <c r="X939" s="114"/>
      <c r="Y939" s="114"/>
      <c r="Z939" s="107"/>
      <c r="AA939" s="107"/>
      <c r="AB939" s="107"/>
      <c r="AC939" s="107"/>
      <c r="AD939" s="107"/>
      <c r="AE939" s="107"/>
      <c r="AF939" s="107"/>
      <c r="AG939" s="107" t="s">
        <v>341</v>
      </c>
      <c r="AH939" s="107">
        <v>5</v>
      </c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</row>
    <row r="940" spans="1:60" outlineLevel="3">
      <c r="A940" s="110"/>
      <c r="B940" s="111"/>
      <c r="C940" s="146" t="s">
        <v>606</v>
      </c>
      <c r="D940" s="143"/>
      <c r="E940" s="144">
        <v>192</v>
      </c>
      <c r="F940" s="114"/>
      <c r="G940" s="114"/>
      <c r="H940" s="114"/>
      <c r="I940" s="114"/>
      <c r="J940" s="114"/>
      <c r="K940" s="114"/>
      <c r="L940" s="114"/>
      <c r="M940" s="114"/>
      <c r="N940" s="113"/>
      <c r="O940" s="113"/>
      <c r="P940" s="113"/>
      <c r="Q940" s="113"/>
      <c r="R940" s="114"/>
      <c r="S940" s="114"/>
      <c r="T940" s="114"/>
      <c r="U940" s="114"/>
      <c r="V940" s="114"/>
      <c r="W940" s="114"/>
      <c r="X940" s="114"/>
      <c r="Y940" s="114"/>
      <c r="Z940" s="107"/>
      <c r="AA940" s="107"/>
      <c r="AB940" s="107"/>
      <c r="AC940" s="107"/>
      <c r="AD940" s="107"/>
      <c r="AE940" s="107"/>
      <c r="AF940" s="107"/>
      <c r="AG940" s="107" t="s">
        <v>341</v>
      </c>
      <c r="AH940" s="107">
        <v>5</v>
      </c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</row>
    <row r="941" spans="1:60" outlineLevel="3">
      <c r="A941" s="110"/>
      <c r="B941" s="111"/>
      <c r="C941" s="146" t="s">
        <v>608</v>
      </c>
      <c r="D941" s="143"/>
      <c r="E941" s="144">
        <v>263</v>
      </c>
      <c r="F941" s="114"/>
      <c r="G941" s="114"/>
      <c r="H941" s="114"/>
      <c r="I941" s="114"/>
      <c r="J941" s="114"/>
      <c r="K941" s="114"/>
      <c r="L941" s="114"/>
      <c r="M941" s="114"/>
      <c r="N941" s="113"/>
      <c r="O941" s="113"/>
      <c r="P941" s="113"/>
      <c r="Q941" s="113"/>
      <c r="R941" s="114"/>
      <c r="S941" s="114"/>
      <c r="T941" s="114"/>
      <c r="U941" s="114"/>
      <c r="V941" s="114"/>
      <c r="W941" s="114"/>
      <c r="X941" s="114"/>
      <c r="Y941" s="114"/>
      <c r="Z941" s="107"/>
      <c r="AA941" s="107"/>
      <c r="AB941" s="107"/>
      <c r="AC941" s="107"/>
      <c r="AD941" s="107"/>
      <c r="AE941" s="107"/>
      <c r="AF941" s="107"/>
      <c r="AG941" s="107" t="s">
        <v>341</v>
      </c>
      <c r="AH941" s="107">
        <v>5</v>
      </c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</row>
    <row r="942" spans="1:60" outlineLevel="3">
      <c r="A942" s="110"/>
      <c r="B942" s="111"/>
      <c r="C942" s="146" t="s">
        <v>610</v>
      </c>
      <c r="D942" s="143"/>
      <c r="E942" s="144">
        <v>109</v>
      </c>
      <c r="F942" s="114"/>
      <c r="G942" s="114"/>
      <c r="H942" s="114"/>
      <c r="I942" s="114"/>
      <c r="J942" s="114"/>
      <c r="K942" s="114"/>
      <c r="L942" s="114"/>
      <c r="M942" s="114"/>
      <c r="N942" s="113"/>
      <c r="O942" s="113"/>
      <c r="P942" s="113"/>
      <c r="Q942" s="113"/>
      <c r="R942" s="114"/>
      <c r="S942" s="114"/>
      <c r="T942" s="114"/>
      <c r="U942" s="114"/>
      <c r="V942" s="114"/>
      <c r="W942" s="114"/>
      <c r="X942" s="114"/>
      <c r="Y942" s="114"/>
      <c r="Z942" s="107"/>
      <c r="AA942" s="107"/>
      <c r="AB942" s="107"/>
      <c r="AC942" s="107"/>
      <c r="AD942" s="107"/>
      <c r="AE942" s="107"/>
      <c r="AF942" s="107"/>
      <c r="AG942" s="107" t="s">
        <v>341</v>
      </c>
      <c r="AH942" s="107">
        <v>5</v>
      </c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</row>
    <row r="943" spans="1:60" outlineLevel="3">
      <c r="A943" s="110"/>
      <c r="B943" s="111"/>
      <c r="C943" s="146" t="s">
        <v>611</v>
      </c>
      <c r="D943" s="143"/>
      <c r="E943" s="144">
        <v>48</v>
      </c>
      <c r="F943" s="114"/>
      <c r="G943" s="114"/>
      <c r="H943" s="114"/>
      <c r="I943" s="114"/>
      <c r="J943" s="114"/>
      <c r="K943" s="114"/>
      <c r="L943" s="114"/>
      <c r="M943" s="114"/>
      <c r="N943" s="113"/>
      <c r="O943" s="113"/>
      <c r="P943" s="113"/>
      <c r="Q943" s="113"/>
      <c r="R943" s="114"/>
      <c r="S943" s="114"/>
      <c r="T943" s="114"/>
      <c r="U943" s="114"/>
      <c r="V943" s="114"/>
      <c r="W943" s="114"/>
      <c r="X943" s="114"/>
      <c r="Y943" s="114"/>
      <c r="Z943" s="107"/>
      <c r="AA943" s="107"/>
      <c r="AB943" s="107"/>
      <c r="AC943" s="107"/>
      <c r="AD943" s="107"/>
      <c r="AE943" s="107"/>
      <c r="AF943" s="107"/>
      <c r="AG943" s="107" t="s">
        <v>341</v>
      </c>
      <c r="AH943" s="107">
        <v>5</v>
      </c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</row>
    <row r="944" spans="1:60" outlineLevel="3">
      <c r="A944" s="110"/>
      <c r="B944" s="111"/>
      <c r="C944" s="146" t="s">
        <v>612</v>
      </c>
      <c r="D944" s="143"/>
      <c r="E944" s="144">
        <v>82</v>
      </c>
      <c r="F944" s="114"/>
      <c r="G944" s="114"/>
      <c r="H944" s="114"/>
      <c r="I944" s="114"/>
      <c r="J944" s="114"/>
      <c r="K944" s="114"/>
      <c r="L944" s="114"/>
      <c r="M944" s="114"/>
      <c r="N944" s="113"/>
      <c r="O944" s="113"/>
      <c r="P944" s="113"/>
      <c r="Q944" s="113"/>
      <c r="R944" s="114"/>
      <c r="S944" s="114"/>
      <c r="T944" s="114"/>
      <c r="U944" s="114"/>
      <c r="V944" s="114"/>
      <c r="W944" s="114"/>
      <c r="X944" s="114"/>
      <c r="Y944" s="114"/>
      <c r="Z944" s="107"/>
      <c r="AA944" s="107"/>
      <c r="AB944" s="107"/>
      <c r="AC944" s="107"/>
      <c r="AD944" s="107"/>
      <c r="AE944" s="107"/>
      <c r="AF944" s="107"/>
      <c r="AG944" s="107" t="s">
        <v>341</v>
      </c>
      <c r="AH944" s="107">
        <v>5</v>
      </c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</row>
    <row r="945" spans="1:60" outlineLevel="3">
      <c r="A945" s="110"/>
      <c r="B945" s="111"/>
      <c r="C945" s="146" t="s">
        <v>613</v>
      </c>
      <c r="D945" s="143"/>
      <c r="E945" s="144">
        <v>51</v>
      </c>
      <c r="F945" s="114"/>
      <c r="G945" s="114"/>
      <c r="H945" s="114"/>
      <c r="I945" s="114"/>
      <c r="J945" s="114"/>
      <c r="K945" s="114"/>
      <c r="L945" s="114"/>
      <c r="M945" s="114"/>
      <c r="N945" s="113"/>
      <c r="O945" s="113"/>
      <c r="P945" s="113"/>
      <c r="Q945" s="113"/>
      <c r="R945" s="114"/>
      <c r="S945" s="114"/>
      <c r="T945" s="114"/>
      <c r="U945" s="114"/>
      <c r="V945" s="114"/>
      <c r="W945" s="114"/>
      <c r="X945" s="114"/>
      <c r="Y945" s="114"/>
      <c r="Z945" s="107"/>
      <c r="AA945" s="107"/>
      <c r="AB945" s="107"/>
      <c r="AC945" s="107"/>
      <c r="AD945" s="107"/>
      <c r="AE945" s="107"/>
      <c r="AF945" s="107"/>
      <c r="AG945" s="107" t="s">
        <v>341</v>
      </c>
      <c r="AH945" s="107">
        <v>5</v>
      </c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</row>
    <row r="946" spans="1:60" outlineLevel="1">
      <c r="A946" s="123">
        <v>279</v>
      </c>
      <c r="B946" s="124" t="s">
        <v>555</v>
      </c>
      <c r="C946" s="139" t="s">
        <v>556</v>
      </c>
      <c r="D946" s="125" t="s">
        <v>330</v>
      </c>
      <c r="E946" s="126">
        <v>1470</v>
      </c>
      <c r="F946" s="127"/>
      <c r="G946" s="128">
        <f>ROUND(E946*F946,2)</f>
        <v>0</v>
      </c>
      <c r="H946" s="127"/>
      <c r="I946" s="128">
        <f>ROUND(E946*H946,2)</f>
        <v>0</v>
      </c>
      <c r="J946" s="127"/>
      <c r="K946" s="128">
        <f>ROUND(E946*J946,2)</f>
        <v>0</v>
      </c>
      <c r="L946" s="128">
        <v>21</v>
      </c>
      <c r="M946" s="128">
        <f>G946*(1+L946/100)</f>
        <v>0</v>
      </c>
      <c r="N946" s="126">
        <v>1.0000000000000001E-5</v>
      </c>
      <c r="O946" s="126">
        <f>ROUND(E946*N946,2)</f>
        <v>0.01</v>
      </c>
      <c r="P946" s="126">
        <v>0</v>
      </c>
      <c r="Q946" s="126">
        <f>ROUND(E946*P946,2)</f>
        <v>0</v>
      </c>
      <c r="R946" s="128" t="s">
        <v>350</v>
      </c>
      <c r="S946" s="128" t="s">
        <v>310</v>
      </c>
      <c r="T946" s="129" t="s">
        <v>331</v>
      </c>
      <c r="U946" s="114">
        <v>0.06</v>
      </c>
      <c r="V946" s="114">
        <f>ROUND(E946*U946,2)</f>
        <v>88.2</v>
      </c>
      <c r="W946" s="114"/>
      <c r="X946" s="114" t="s">
        <v>332</v>
      </c>
      <c r="Y946" s="114" t="s">
        <v>293</v>
      </c>
      <c r="Z946" s="107"/>
      <c r="AA946" s="107"/>
      <c r="AB946" s="107"/>
      <c r="AC946" s="107"/>
      <c r="AD946" s="107"/>
      <c r="AE946" s="107"/>
      <c r="AF946" s="107"/>
      <c r="AG946" s="107" t="s">
        <v>333</v>
      </c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</row>
    <row r="947" spans="1:60" outlineLevel="2">
      <c r="A947" s="110"/>
      <c r="B947" s="111"/>
      <c r="C947" s="198" t="s">
        <v>557</v>
      </c>
      <c r="D947" s="199"/>
      <c r="E947" s="199"/>
      <c r="F947" s="199"/>
      <c r="G947" s="199"/>
      <c r="H947" s="114"/>
      <c r="I947" s="114"/>
      <c r="J947" s="114"/>
      <c r="K947" s="114"/>
      <c r="L947" s="114"/>
      <c r="M947" s="114"/>
      <c r="N947" s="113"/>
      <c r="O947" s="113"/>
      <c r="P947" s="113"/>
      <c r="Q947" s="113"/>
      <c r="R947" s="114"/>
      <c r="S947" s="114"/>
      <c r="T947" s="114"/>
      <c r="U947" s="114"/>
      <c r="V947" s="114"/>
      <c r="W947" s="114"/>
      <c r="X947" s="114"/>
      <c r="Y947" s="114"/>
      <c r="Z947" s="107"/>
      <c r="AA947" s="107"/>
      <c r="AB947" s="107"/>
      <c r="AC947" s="107"/>
      <c r="AD947" s="107"/>
      <c r="AE947" s="107"/>
      <c r="AF947" s="107"/>
      <c r="AG947" s="107" t="s">
        <v>296</v>
      </c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</row>
    <row r="948" spans="1:60" outlineLevel="2">
      <c r="A948" s="110"/>
      <c r="B948" s="111"/>
      <c r="C948" s="146" t="s">
        <v>601</v>
      </c>
      <c r="D948" s="143"/>
      <c r="E948" s="144">
        <v>170</v>
      </c>
      <c r="F948" s="114"/>
      <c r="G948" s="114"/>
      <c r="H948" s="114"/>
      <c r="I948" s="114"/>
      <c r="J948" s="114"/>
      <c r="K948" s="114"/>
      <c r="L948" s="114"/>
      <c r="M948" s="114"/>
      <c r="N948" s="113"/>
      <c r="O948" s="113"/>
      <c r="P948" s="113"/>
      <c r="Q948" s="113"/>
      <c r="R948" s="114"/>
      <c r="S948" s="114"/>
      <c r="T948" s="114"/>
      <c r="U948" s="114"/>
      <c r="V948" s="114"/>
      <c r="W948" s="114"/>
      <c r="X948" s="114"/>
      <c r="Y948" s="114"/>
      <c r="Z948" s="107"/>
      <c r="AA948" s="107"/>
      <c r="AB948" s="107"/>
      <c r="AC948" s="107"/>
      <c r="AD948" s="107"/>
      <c r="AE948" s="107"/>
      <c r="AF948" s="107"/>
      <c r="AG948" s="107" t="s">
        <v>341</v>
      </c>
      <c r="AH948" s="107">
        <v>5</v>
      </c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</row>
    <row r="949" spans="1:60" outlineLevel="3">
      <c r="A949" s="110"/>
      <c r="B949" s="111"/>
      <c r="C949" s="146" t="s">
        <v>603</v>
      </c>
      <c r="D949" s="143"/>
      <c r="E949" s="144">
        <v>130</v>
      </c>
      <c r="F949" s="114"/>
      <c r="G949" s="114"/>
      <c r="H949" s="114"/>
      <c r="I949" s="114"/>
      <c r="J949" s="114"/>
      <c r="K949" s="114"/>
      <c r="L949" s="114"/>
      <c r="M949" s="114"/>
      <c r="N949" s="113"/>
      <c r="O949" s="113"/>
      <c r="P949" s="113"/>
      <c r="Q949" s="113"/>
      <c r="R949" s="114"/>
      <c r="S949" s="114"/>
      <c r="T949" s="114"/>
      <c r="U949" s="114"/>
      <c r="V949" s="114"/>
      <c r="W949" s="114"/>
      <c r="X949" s="114"/>
      <c r="Y949" s="114"/>
      <c r="Z949" s="107"/>
      <c r="AA949" s="107"/>
      <c r="AB949" s="107"/>
      <c r="AC949" s="107"/>
      <c r="AD949" s="107"/>
      <c r="AE949" s="107"/>
      <c r="AF949" s="107"/>
      <c r="AG949" s="107" t="s">
        <v>341</v>
      </c>
      <c r="AH949" s="107">
        <v>5</v>
      </c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</row>
    <row r="950" spans="1:60" outlineLevel="3">
      <c r="A950" s="110"/>
      <c r="B950" s="111"/>
      <c r="C950" s="146" t="s">
        <v>605</v>
      </c>
      <c r="D950" s="143"/>
      <c r="E950" s="144">
        <v>143</v>
      </c>
      <c r="F950" s="114"/>
      <c r="G950" s="114"/>
      <c r="H950" s="114"/>
      <c r="I950" s="114"/>
      <c r="J950" s="114"/>
      <c r="K950" s="114"/>
      <c r="L950" s="114"/>
      <c r="M950" s="114"/>
      <c r="N950" s="113"/>
      <c r="O950" s="113"/>
      <c r="P950" s="113"/>
      <c r="Q950" s="113"/>
      <c r="R950" s="114"/>
      <c r="S950" s="114"/>
      <c r="T950" s="114"/>
      <c r="U950" s="114"/>
      <c r="V950" s="114"/>
      <c r="W950" s="114"/>
      <c r="X950" s="114"/>
      <c r="Y950" s="114"/>
      <c r="Z950" s="107"/>
      <c r="AA950" s="107"/>
      <c r="AB950" s="107"/>
      <c r="AC950" s="107"/>
      <c r="AD950" s="107"/>
      <c r="AE950" s="107"/>
      <c r="AF950" s="107"/>
      <c r="AG950" s="107" t="s">
        <v>341</v>
      </c>
      <c r="AH950" s="107">
        <v>5</v>
      </c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</row>
    <row r="951" spans="1:60" outlineLevel="3">
      <c r="A951" s="110"/>
      <c r="B951" s="111"/>
      <c r="C951" s="146" t="s">
        <v>607</v>
      </c>
      <c r="D951" s="143"/>
      <c r="E951" s="144">
        <v>118</v>
      </c>
      <c r="F951" s="114"/>
      <c r="G951" s="114"/>
      <c r="H951" s="114"/>
      <c r="I951" s="114"/>
      <c r="J951" s="114"/>
      <c r="K951" s="114"/>
      <c r="L951" s="114"/>
      <c r="M951" s="114"/>
      <c r="N951" s="113"/>
      <c r="O951" s="113"/>
      <c r="P951" s="113"/>
      <c r="Q951" s="113"/>
      <c r="R951" s="114"/>
      <c r="S951" s="114"/>
      <c r="T951" s="114"/>
      <c r="U951" s="114"/>
      <c r="V951" s="114"/>
      <c r="W951" s="114"/>
      <c r="X951" s="114"/>
      <c r="Y951" s="114"/>
      <c r="Z951" s="107"/>
      <c r="AA951" s="107"/>
      <c r="AB951" s="107"/>
      <c r="AC951" s="107"/>
      <c r="AD951" s="107"/>
      <c r="AE951" s="107"/>
      <c r="AF951" s="107"/>
      <c r="AG951" s="107" t="s">
        <v>341</v>
      </c>
      <c r="AH951" s="107">
        <v>5</v>
      </c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</row>
    <row r="952" spans="1:60" outlineLevel="3">
      <c r="A952" s="110"/>
      <c r="B952" s="111"/>
      <c r="C952" s="146" t="s">
        <v>609</v>
      </c>
      <c r="D952" s="143"/>
      <c r="E952" s="144">
        <v>26</v>
      </c>
      <c r="F952" s="114"/>
      <c r="G952" s="114"/>
      <c r="H952" s="114"/>
      <c r="I952" s="114"/>
      <c r="J952" s="114"/>
      <c r="K952" s="114"/>
      <c r="L952" s="114"/>
      <c r="M952" s="114"/>
      <c r="N952" s="113"/>
      <c r="O952" s="113"/>
      <c r="P952" s="113"/>
      <c r="Q952" s="113"/>
      <c r="R952" s="114"/>
      <c r="S952" s="114"/>
      <c r="T952" s="114"/>
      <c r="U952" s="114"/>
      <c r="V952" s="114"/>
      <c r="W952" s="114"/>
      <c r="X952" s="114"/>
      <c r="Y952" s="114"/>
      <c r="Z952" s="107"/>
      <c r="AA952" s="107"/>
      <c r="AB952" s="107"/>
      <c r="AC952" s="107"/>
      <c r="AD952" s="107"/>
      <c r="AE952" s="107"/>
      <c r="AF952" s="107"/>
      <c r="AG952" s="107" t="s">
        <v>341</v>
      </c>
      <c r="AH952" s="107">
        <v>5</v>
      </c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</row>
    <row r="953" spans="1:60" outlineLevel="3">
      <c r="A953" s="110"/>
      <c r="B953" s="111"/>
      <c r="C953" s="146" t="s">
        <v>602</v>
      </c>
      <c r="D953" s="143"/>
      <c r="E953" s="144">
        <v>53</v>
      </c>
      <c r="F953" s="114"/>
      <c r="G953" s="114"/>
      <c r="H953" s="114"/>
      <c r="I953" s="114"/>
      <c r="J953" s="114"/>
      <c r="K953" s="114"/>
      <c r="L953" s="114"/>
      <c r="M953" s="114"/>
      <c r="N953" s="113"/>
      <c r="O953" s="113"/>
      <c r="P953" s="113"/>
      <c r="Q953" s="113"/>
      <c r="R953" s="114"/>
      <c r="S953" s="114"/>
      <c r="T953" s="114"/>
      <c r="U953" s="114"/>
      <c r="V953" s="114"/>
      <c r="W953" s="114"/>
      <c r="X953" s="114"/>
      <c r="Y953" s="114"/>
      <c r="Z953" s="107"/>
      <c r="AA953" s="107"/>
      <c r="AB953" s="107"/>
      <c r="AC953" s="107"/>
      <c r="AD953" s="107"/>
      <c r="AE953" s="107"/>
      <c r="AF953" s="107"/>
      <c r="AG953" s="107" t="s">
        <v>341</v>
      </c>
      <c r="AH953" s="107">
        <v>5</v>
      </c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</row>
    <row r="954" spans="1:60" outlineLevel="3">
      <c r="A954" s="110"/>
      <c r="B954" s="111"/>
      <c r="C954" s="146" t="s">
        <v>604</v>
      </c>
      <c r="D954" s="143"/>
      <c r="E954" s="144">
        <v>85</v>
      </c>
      <c r="F954" s="114"/>
      <c r="G954" s="114"/>
      <c r="H954" s="114"/>
      <c r="I954" s="114"/>
      <c r="J954" s="114"/>
      <c r="K954" s="114"/>
      <c r="L954" s="114"/>
      <c r="M954" s="114"/>
      <c r="N954" s="113"/>
      <c r="O954" s="113"/>
      <c r="P954" s="113"/>
      <c r="Q954" s="113"/>
      <c r="R954" s="114"/>
      <c r="S954" s="114"/>
      <c r="T954" s="114"/>
      <c r="U954" s="114"/>
      <c r="V954" s="114"/>
      <c r="W954" s="114"/>
      <c r="X954" s="114"/>
      <c r="Y954" s="114"/>
      <c r="Z954" s="107"/>
      <c r="AA954" s="107"/>
      <c r="AB954" s="107"/>
      <c r="AC954" s="107"/>
      <c r="AD954" s="107"/>
      <c r="AE954" s="107"/>
      <c r="AF954" s="107"/>
      <c r="AG954" s="107" t="s">
        <v>341</v>
      </c>
      <c r="AH954" s="107">
        <v>5</v>
      </c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</row>
    <row r="955" spans="1:60" outlineLevel="3">
      <c r="A955" s="110"/>
      <c r="B955" s="111"/>
      <c r="C955" s="146" t="s">
        <v>606</v>
      </c>
      <c r="D955" s="143"/>
      <c r="E955" s="144">
        <v>192</v>
      </c>
      <c r="F955" s="114"/>
      <c r="G955" s="114"/>
      <c r="H955" s="114"/>
      <c r="I955" s="114"/>
      <c r="J955" s="114"/>
      <c r="K955" s="114"/>
      <c r="L955" s="114"/>
      <c r="M955" s="114"/>
      <c r="N955" s="113"/>
      <c r="O955" s="113"/>
      <c r="P955" s="113"/>
      <c r="Q955" s="113"/>
      <c r="R955" s="114"/>
      <c r="S955" s="114"/>
      <c r="T955" s="114"/>
      <c r="U955" s="114"/>
      <c r="V955" s="114"/>
      <c r="W955" s="114"/>
      <c r="X955" s="114"/>
      <c r="Y955" s="114"/>
      <c r="Z955" s="107"/>
      <c r="AA955" s="107"/>
      <c r="AB955" s="107"/>
      <c r="AC955" s="107"/>
      <c r="AD955" s="107"/>
      <c r="AE955" s="107"/>
      <c r="AF955" s="107"/>
      <c r="AG955" s="107" t="s">
        <v>341</v>
      </c>
      <c r="AH955" s="107">
        <v>5</v>
      </c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</row>
    <row r="956" spans="1:60" outlineLevel="3">
      <c r="A956" s="110"/>
      <c r="B956" s="111"/>
      <c r="C956" s="146" t="s">
        <v>608</v>
      </c>
      <c r="D956" s="143"/>
      <c r="E956" s="144">
        <v>263</v>
      </c>
      <c r="F956" s="114"/>
      <c r="G956" s="114"/>
      <c r="H956" s="114"/>
      <c r="I956" s="114"/>
      <c r="J956" s="114"/>
      <c r="K956" s="114"/>
      <c r="L956" s="114"/>
      <c r="M956" s="114"/>
      <c r="N956" s="113"/>
      <c r="O956" s="113"/>
      <c r="P956" s="113"/>
      <c r="Q956" s="113"/>
      <c r="R956" s="114"/>
      <c r="S956" s="114"/>
      <c r="T956" s="114"/>
      <c r="U956" s="114"/>
      <c r="V956" s="114"/>
      <c r="W956" s="114"/>
      <c r="X956" s="114"/>
      <c r="Y956" s="114"/>
      <c r="Z956" s="107"/>
      <c r="AA956" s="107"/>
      <c r="AB956" s="107"/>
      <c r="AC956" s="107"/>
      <c r="AD956" s="107"/>
      <c r="AE956" s="107"/>
      <c r="AF956" s="107"/>
      <c r="AG956" s="107" t="s">
        <v>341</v>
      </c>
      <c r="AH956" s="107">
        <v>5</v>
      </c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</row>
    <row r="957" spans="1:60" outlineLevel="3">
      <c r="A957" s="110"/>
      <c r="B957" s="111"/>
      <c r="C957" s="146" t="s">
        <v>610</v>
      </c>
      <c r="D957" s="143"/>
      <c r="E957" s="144">
        <v>109</v>
      </c>
      <c r="F957" s="114"/>
      <c r="G957" s="114"/>
      <c r="H957" s="114"/>
      <c r="I957" s="114"/>
      <c r="J957" s="114"/>
      <c r="K957" s="114"/>
      <c r="L957" s="114"/>
      <c r="M957" s="114"/>
      <c r="N957" s="113"/>
      <c r="O957" s="113"/>
      <c r="P957" s="113"/>
      <c r="Q957" s="113"/>
      <c r="R957" s="114"/>
      <c r="S957" s="114"/>
      <c r="T957" s="114"/>
      <c r="U957" s="114"/>
      <c r="V957" s="114"/>
      <c r="W957" s="114"/>
      <c r="X957" s="114"/>
      <c r="Y957" s="114"/>
      <c r="Z957" s="107"/>
      <c r="AA957" s="107"/>
      <c r="AB957" s="107"/>
      <c r="AC957" s="107"/>
      <c r="AD957" s="107"/>
      <c r="AE957" s="107"/>
      <c r="AF957" s="107"/>
      <c r="AG957" s="107" t="s">
        <v>341</v>
      </c>
      <c r="AH957" s="107">
        <v>5</v>
      </c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</row>
    <row r="958" spans="1:60" outlineLevel="3">
      <c r="A958" s="110"/>
      <c r="B958" s="111"/>
      <c r="C958" s="146" t="s">
        <v>611</v>
      </c>
      <c r="D958" s="143"/>
      <c r="E958" s="144">
        <v>48</v>
      </c>
      <c r="F958" s="114"/>
      <c r="G958" s="114"/>
      <c r="H958" s="114"/>
      <c r="I958" s="114"/>
      <c r="J958" s="114"/>
      <c r="K958" s="114"/>
      <c r="L958" s="114"/>
      <c r="M958" s="114"/>
      <c r="N958" s="113"/>
      <c r="O958" s="113"/>
      <c r="P958" s="113"/>
      <c r="Q958" s="113"/>
      <c r="R958" s="114"/>
      <c r="S958" s="114"/>
      <c r="T958" s="114"/>
      <c r="U958" s="114"/>
      <c r="V958" s="114"/>
      <c r="W958" s="114"/>
      <c r="X958" s="114"/>
      <c r="Y958" s="114"/>
      <c r="Z958" s="107"/>
      <c r="AA958" s="107"/>
      <c r="AB958" s="107"/>
      <c r="AC958" s="107"/>
      <c r="AD958" s="107"/>
      <c r="AE958" s="107"/>
      <c r="AF958" s="107"/>
      <c r="AG958" s="107" t="s">
        <v>341</v>
      </c>
      <c r="AH958" s="107">
        <v>5</v>
      </c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</row>
    <row r="959" spans="1:60" outlineLevel="3">
      <c r="A959" s="110"/>
      <c r="B959" s="111"/>
      <c r="C959" s="146" t="s">
        <v>612</v>
      </c>
      <c r="D959" s="143"/>
      <c r="E959" s="144">
        <v>82</v>
      </c>
      <c r="F959" s="114"/>
      <c r="G959" s="114"/>
      <c r="H959" s="114"/>
      <c r="I959" s="114"/>
      <c r="J959" s="114"/>
      <c r="K959" s="114"/>
      <c r="L959" s="114"/>
      <c r="M959" s="114"/>
      <c r="N959" s="113"/>
      <c r="O959" s="113"/>
      <c r="P959" s="113"/>
      <c r="Q959" s="113"/>
      <c r="R959" s="114"/>
      <c r="S959" s="114"/>
      <c r="T959" s="114"/>
      <c r="U959" s="114"/>
      <c r="V959" s="114"/>
      <c r="W959" s="114"/>
      <c r="X959" s="114"/>
      <c r="Y959" s="114"/>
      <c r="Z959" s="107"/>
      <c r="AA959" s="107"/>
      <c r="AB959" s="107"/>
      <c r="AC959" s="107"/>
      <c r="AD959" s="107"/>
      <c r="AE959" s="107"/>
      <c r="AF959" s="107"/>
      <c r="AG959" s="107" t="s">
        <v>341</v>
      </c>
      <c r="AH959" s="107">
        <v>5</v>
      </c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</row>
    <row r="960" spans="1:60" outlineLevel="3">
      <c r="A960" s="110"/>
      <c r="B960" s="111"/>
      <c r="C960" s="146" t="s">
        <v>613</v>
      </c>
      <c r="D960" s="143"/>
      <c r="E960" s="144">
        <v>51</v>
      </c>
      <c r="F960" s="114"/>
      <c r="G960" s="114"/>
      <c r="H960" s="114"/>
      <c r="I960" s="114"/>
      <c r="J960" s="114"/>
      <c r="K960" s="114"/>
      <c r="L960" s="114"/>
      <c r="M960" s="114"/>
      <c r="N960" s="113"/>
      <c r="O960" s="113"/>
      <c r="P960" s="113"/>
      <c r="Q960" s="113"/>
      <c r="R960" s="114"/>
      <c r="S960" s="114"/>
      <c r="T960" s="114"/>
      <c r="U960" s="114"/>
      <c r="V960" s="114"/>
      <c r="W960" s="114"/>
      <c r="X960" s="114"/>
      <c r="Y960" s="114"/>
      <c r="Z960" s="107"/>
      <c r="AA960" s="107"/>
      <c r="AB960" s="107"/>
      <c r="AC960" s="107"/>
      <c r="AD960" s="107"/>
      <c r="AE960" s="107"/>
      <c r="AF960" s="107"/>
      <c r="AG960" s="107" t="s">
        <v>341</v>
      </c>
      <c r="AH960" s="107">
        <v>5</v>
      </c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</row>
    <row r="961" spans="1:60" outlineLevel="1">
      <c r="A961" s="130">
        <v>280</v>
      </c>
      <c r="B961" s="131" t="s">
        <v>558</v>
      </c>
      <c r="C961" s="140" t="s">
        <v>559</v>
      </c>
      <c r="D961" s="132" t="s">
        <v>289</v>
      </c>
      <c r="E961" s="133">
        <v>5</v>
      </c>
      <c r="F961" s="134"/>
      <c r="G961" s="135">
        <f>ROUND(E961*F961,2)</f>
        <v>0</v>
      </c>
      <c r="H961" s="134"/>
      <c r="I961" s="135">
        <f>ROUND(E961*H961,2)</f>
        <v>0</v>
      </c>
      <c r="J961" s="134"/>
      <c r="K961" s="135">
        <f>ROUND(E961*J961,2)</f>
        <v>0</v>
      </c>
      <c r="L961" s="135">
        <v>21</v>
      </c>
      <c r="M961" s="135">
        <f>G961*(1+L961/100)</f>
        <v>0</v>
      </c>
      <c r="N961" s="133">
        <v>1.15E-3</v>
      </c>
      <c r="O961" s="133">
        <f>ROUND(E961*N961,2)</f>
        <v>0.01</v>
      </c>
      <c r="P961" s="133">
        <v>0</v>
      </c>
      <c r="Q961" s="133">
        <f>ROUND(E961*P961,2)</f>
        <v>0</v>
      </c>
      <c r="R961" s="135" t="s">
        <v>560</v>
      </c>
      <c r="S961" s="135" t="s">
        <v>310</v>
      </c>
      <c r="T961" s="136" t="s">
        <v>331</v>
      </c>
      <c r="U961" s="114">
        <v>0.11</v>
      </c>
      <c r="V961" s="114">
        <f>ROUND(E961*U961,2)</f>
        <v>0.55000000000000004</v>
      </c>
      <c r="W961" s="114"/>
      <c r="X961" s="114" t="s">
        <v>332</v>
      </c>
      <c r="Y961" s="114" t="s">
        <v>293</v>
      </c>
      <c r="Z961" s="107"/>
      <c r="AA961" s="107"/>
      <c r="AB961" s="107"/>
      <c r="AC961" s="107"/>
      <c r="AD961" s="107"/>
      <c r="AE961" s="107"/>
      <c r="AF961" s="107"/>
      <c r="AG961" s="107" t="s">
        <v>333</v>
      </c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</row>
    <row r="962" spans="1:60" outlineLevel="1">
      <c r="A962" s="123">
        <v>281</v>
      </c>
      <c r="B962" s="124" t="s">
        <v>561</v>
      </c>
      <c r="C962" s="139" t="s">
        <v>562</v>
      </c>
      <c r="D962" s="125" t="s">
        <v>563</v>
      </c>
      <c r="E962" s="126">
        <v>100</v>
      </c>
      <c r="F962" s="127"/>
      <c r="G962" s="128">
        <f>ROUND(E962*F962,2)</f>
        <v>0</v>
      </c>
      <c r="H962" s="127"/>
      <c r="I962" s="128">
        <f>ROUND(E962*H962,2)</f>
        <v>0</v>
      </c>
      <c r="J962" s="127"/>
      <c r="K962" s="128">
        <f>ROUND(E962*J962,2)</f>
        <v>0</v>
      </c>
      <c r="L962" s="128">
        <v>21</v>
      </c>
      <c r="M962" s="128">
        <f>G962*(1+L962/100)</f>
        <v>0</v>
      </c>
      <c r="N962" s="126">
        <v>6.0000000000000002E-5</v>
      </c>
      <c r="O962" s="126">
        <f>ROUND(E962*N962,2)</f>
        <v>0.01</v>
      </c>
      <c r="P962" s="126">
        <v>0</v>
      </c>
      <c r="Q962" s="126">
        <f>ROUND(E962*P962,2)</f>
        <v>0</v>
      </c>
      <c r="R962" s="128" t="s">
        <v>564</v>
      </c>
      <c r="S962" s="128" t="s">
        <v>310</v>
      </c>
      <c r="T962" s="129" t="s">
        <v>331</v>
      </c>
      <c r="U962" s="114">
        <v>0.43</v>
      </c>
      <c r="V962" s="114">
        <f>ROUND(E962*U962,2)</f>
        <v>43</v>
      </c>
      <c r="W962" s="114"/>
      <c r="X962" s="114" t="s">
        <v>332</v>
      </c>
      <c r="Y962" s="114" t="s">
        <v>293</v>
      </c>
      <c r="Z962" s="107"/>
      <c r="AA962" s="107"/>
      <c r="AB962" s="107"/>
      <c r="AC962" s="107"/>
      <c r="AD962" s="107"/>
      <c r="AE962" s="107"/>
      <c r="AF962" s="107"/>
      <c r="AG962" s="107" t="s">
        <v>333</v>
      </c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</row>
    <row r="963" spans="1:60" outlineLevel="1">
      <c r="A963" s="110">
        <v>282</v>
      </c>
      <c r="B963" s="111" t="s">
        <v>614</v>
      </c>
      <c r="C963" s="147" t="s">
        <v>615</v>
      </c>
      <c r="D963" s="112" t="s">
        <v>24</v>
      </c>
      <c r="E963" s="145"/>
      <c r="F963" s="115"/>
      <c r="G963" s="114">
        <f>ROUND(E963*F963,2)</f>
        <v>0</v>
      </c>
      <c r="H963" s="115"/>
      <c r="I963" s="114">
        <f>ROUND(E963*H963,2)</f>
        <v>0</v>
      </c>
      <c r="J963" s="115"/>
      <c r="K963" s="114">
        <f>ROUND(E963*J963,2)</f>
        <v>0</v>
      </c>
      <c r="L963" s="114">
        <v>21</v>
      </c>
      <c r="M963" s="114">
        <f>G963*(1+L963/100)</f>
        <v>0</v>
      </c>
      <c r="N963" s="113">
        <v>0</v>
      </c>
      <c r="O963" s="113">
        <f>ROUND(E963*N963,2)</f>
        <v>0</v>
      </c>
      <c r="P963" s="113">
        <v>0</v>
      </c>
      <c r="Q963" s="113">
        <f>ROUND(E963*P963,2)</f>
        <v>0</v>
      </c>
      <c r="R963" s="114" t="s">
        <v>350</v>
      </c>
      <c r="S963" s="114" t="s">
        <v>310</v>
      </c>
      <c r="T963" s="114" t="s">
        <v>331</v>
      </c>
      <c r="U963" s="114">
        <v>0</v>
      </c>
      <c r="V963" s="114">
        <f>ROUND(E963*U963,2)</f>
        <v>0</v>
      </c>
      <c r="W963" s="114"/>
      <c r="X963" s="114" t="s">
        <v>448</v>
      </c>
      <c r="Y963" s="114" t="s">
        <v>293</v>
      </c>
      <c r="Z963" s="107"/>
      <c r="AA963" s="107"/>
      <c r="AB963" s="107"/>
      <c r="AC963" s="107"/>
      <c r="AD963" s="107"/>
      <c r="AE963" s="107"/>
      <c r="AF963" s="107"/>
      <c r="AG963" s="107" t="s">
        <v>449</v>
      </c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</row>
    <row r="964" spans="1:60" outlineLevel="2">
      <c r="A964" s="110"/>
      <c r="B964" s="111"/>
      <c r="C964" s="205" t="s">
        <v>567</v>
      </c>
      <c r="D964" s="206"/>
      <c r="E964" s="206"/>
      <c r="F964" s="206"/>
      <c r="G964" s="206"/>
      <c r="H964" s="114"/>
      <c r="I964" s="114"/>
      <c r="J964" s="114"/>
      <c r="K964" s="114"/>
      <c r="L964" s="114"/>
      <c r="M964" s="114"/>
      <c r="N964" s="113"/>
      <c r="O964" s="113"/>
      <c r="P964" s="113"/>
      <c r="Q964" s="113"/>
      <c r="R964" s="114"/>
      <c r="S964" s="114"/>
      <c r="T964" s="114"/>
      <c r="U964" s="114"/>
      <c r="V964" s="114"/>
      <c r="W964" s="114"/>
      <c r="X964" s="114"/>
      <c r="Y964" s="114"/>
      <c r="Z964" s="107"/>
      <c r="AA964" s="107"/>
      <c r="AB964" s="107"/>
      <c r="AC964" s="107"/>
      <c r="AD964" s="107"/>
      <c r="AE964" s="107"/>
      <c r="AF964" s="107"/>
      <c r="AG964" s="107" t="s">
        <v>451</v>
      </c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</row>
    <row r="965" spans="1:60">
      <c r="A965" s="117" t="s">
        <v>285</v>
      </c>
      <c r="B965" s="118" t="s">
        <v>137</v>
      </c>
      <c r="C965" s="138" t="s">
        <v>138</v>
      </c>
      <c r="D965" s="119"/>
      <c r="E965" s="120"/>
      <c r="F965" s="121"/>
      <c r="G965" s="121">
        <f>SUMIF(AG966:AG1012,"&lt;&gt;NOR",G966:G1012)</f>
        <v>0</v>
      </c>
      <c r="H965" s="121"/>
      <c r="I965" s="121">
        <f>SUM(I966:I1012)</f>
        <v>0</v>
      </c>
      <c r="J965" s="121"/>
      <c r="K965" s="121">
        <f>SUM(K966:K1012)</f>
        <v>0</v>
      </c>
      <c r="L965" s="121"/>
      <c r="M965" s="121">
        <f>SUM(M966:M1012)</f>
        <v>0</v>
      </c>
      <c r="N965" s="120"/>
      <c r="O965" s="120">
        <f>SUM(O966:O1012)</f>
        <v>0.01</v>
      </c>
      <c r="P965" s="120"/>
      <c r="Q965" s="120">
        <f>SUM(Q966:Q1012)</f>
        <v>0</v>
      </c>
      <c r="R965" s="121"/>
      <c r="S965" s="121"/>
      <c r="T965" s="122"/>
      <c r="U965" s="116"/>
      <c r="V965" s="116">
        <f>SUM(V966:V1012)</f>
        <v>18.939999999999998</v>
      </c>
      <c r="W965" s="116"/>
      <c r="X965" s="116"/>
      <c r="Y965" s="116"/>
      <c r="AG965" t="s">
        <v>286</v>
      </c>
    </row>
    <row r="966" spans="1:60" ht="22.5" outlineLevel="1">
      <c r="A966" s="123">
        <v>283</v>
      </c>
      <c r="B966" s="124" t="s">
        <v>494</v>
      </c>
      <c r="C966" s="139" t="s">
        <v>495</v>
      </c>
      <c r="D966" s="125" t="s">
        <v>496</v>
      </c>
      <c r="E966" s="126">
        <v>2</v>
      </c>
      <c r="F966" s="127"/>
      <c r="G966" s="128">
        <f>ROUND(E966*F966,2)</f>
        <v>0</v>
      </c>
      <c r="H966" s="127"/>
      <c r="I966" s="128">
        <f>ROUND(E966*H966,2)</f>
        <v>0</v>
      </c>
      <c r="J966" s="127"/>
      <c r="K966" s="128">
        <f>ROUND(E966*J966,2)</f>
        <v>0</v>
      </c>
      <c r="L966" s="128">
        <v>21</v>
      </c>
      <c r="M966" s="128">
        <f>G966*(1+L966/100)</f>
        <v>0</v>
      </c>
      <c r="N966" s="126">
        <v>0</v>
      </c>
      <c r="O966" s="126">
        <f>ROUND(E966*N966,2)</f>
        <v>0</v>
      </c>
      <c r="P966" s="126">
        <v>0</v>
      </c>
      <c r="Q966" s="126">
        <f>ROUND(E966*P966,2)</f>
        <v>0</v>
      </c>
      <c r="R966" s="128"/>
      <c r="S966" s="128" t="s">
        <v>290</v>
      </c>
      <c r="T966" s="129" t="s">
        <v>291</v>
      </c>
      <c r="U966" s="114">
        <v>0</v>
      </c>
      <c r="V966" s="114">
        <f>ROUND(E966*U966,2)</f>
        <v>0</v>
      </c>
      <c r="W966" s="114"/>
      <c r="X966" s="114" t="s">
        <v>332</v>
      </c>
      <c r="Y966" s="114" t="s">
        <v>293</v>
      </c>
      <c r="Z966" s="107"/>
      <c r="AA966" s="107"/>
      <c r="AB966" s="107"/>
      <c r="AC966" s="107"/>
      <c r="AD966" s="107"/>
      <c r="AE966" s="107"/>
      <c r="AF966" s="107"/>
      <c r="AG966" s="107" t="s">
        <v>333</v>
      </c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</row>
    <row r="967" spans="1:60" outlineLevel="2">
      <c r="A967" s="110"/>
      <c r="B967" s="111"/>
      <c r="C967" s="198" t="s">
        <v>497</v>
      </c>
      <c r="D967" s="199"/>
      <c r="E967" s="199"/>
      <c r="F967" s="199"/>
      <c r="G967" s="199"/>
      <c r="H967" s="114"/>
      <c r="I967" s="114"/>
      <c r="J967" s="114"/>
      <c r="K967" s="114"/>
      <c r="L967" s="114"/>
      <c r="M967" s="114"/>
      <c r="N967" s="113"/>
      <c r="O967" s="113"/>
      <c r="P967" s="113"/>
      <c r="Q967" s="113"/>
      <c r="R967" s="114"/>
      <c r="S967" s="114"/>
      <c r="T967" s="114"/>
      <c r="U967" s="114"/>
      <c r="V967" s="114"/>
      <c r="W967" s="114"/>
      <c r="X967" s="114"/>
      <c r="Y967" s="114"/>
      <c r="Z967" s="107"/>
      <c r="AA967" s="107"/>
      <c r="AB967" s="107"/>
      <c r="AC967" s="107"/>
      <c r="AD967" s="107"/>
      <c r="AE967" s="107"/>
      <c r="AF967" s="107"/>
      <c r="AG967" s="107" t="s">
        <v>296</v>
      </c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</row>
    <row r="968" spans="1:60" outlineLevel="3">
      <c r="A968" s="110"/>
      <c r="B968" s="111"/>
      <c r="C968" s="200" t="s">
        <v>498</v>
      </c>
      <c r="D968" s="201"/>
      <c r="E968" s="201"/>
      <c r="F968" s="201"/>
      <c r="G968" s="201"/>
      <c r="H968" s="114"/>
      <c r="I968" s="114"/>
      <c r="J968" s="114"/>
      <c r="K968" s="114"/>
      <c r="L968" s="114"/>
      <c r="M968" s="114"/>
      <c r="N968" s="113"/>
      <c r="O968" s="113"/>
      <c r="P968" s="113"/>
      <c r="Q968" s="113"/>
      <c r="R968" s="114"/>
      <c r="S968" s="114"/>
      <c r="T968" s="114"/>
      <c r="U968" s="114"/>
      <c r="V968" s="114"/>
      <c r="W968" s="114"/>
      <c r="X968" s="114"/>
      <c r="Y968" s="114"/>
      <c r="Z968" s="107"/>
      <c r="AA968" s="107"/>
      <c r="AB968" s="107"/>
      <c r="AC968" s="107"/>
      <c r="AD968" s="107"/>
      <c r="AE968" s="107"/>
      <c r="AF968" s="107"/>
      <c r="AG968" s="107" t="s">
        <v>296</v>
      </c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</row>
    <row r="969" spans="1:60" ht="22.5" outlineLevel="1">
      <c r="A969" s="123">
        <v>284</v>
      </c>
      <c r="B969" s="124" t="s">
        <v>499</v>
      </c>
      <c r="C969" s="139" t="s">
        <v>500</v>
      </c>
      <c r="D969" s="125" t="s">
        <v>496</v>
      </c>
      <c r="E969" s="126">
        <v>4</v>
      </c>
      <c r="F969" s="127"/>
      <c r="G969" s="128">
        <f>ROUND(E969*F969,2)</f>
        <v>0</v>
      </c>
      <c r="H969" s="127"/>
      <c r="I969" s="128">
        <f>ROUND(E969*H969,2)</f>
        <v>0</v>
      </c>
      <c r="J969" s="127"/>
      <c r="K969" s="128">
        <f>ROUND(E969*J969,2)</f>
        <v>0</v>
      </c>
      <c r="L969" s="128">
        <v>21</v>
      </c>
      <c r="M969" s="128">
        <f>G969*(1+L969/100)</f>
        <v>0</v>
      </c>
      <c r="N969" s="126">
        <v>0</v>
      </c>
      <c r="O969" s="126">
        <f>ROUND(E969*N969,2)</f>
        <v>0</v>
      </c>
      <c r="P969" s="126">
        <v>0</v>
      </c>
      <c r="Q969" s="126">
        <f>ROUND(E969*P969,2)</f>
        <v>0</v>
      </c>
      <c r="R969" s="128"/>
      <c r="S969" s="128" t="s">
        <v>290</v>
      </c>
      <c r="T969" s="129" t="s">
        <v>291</v>
      </c>
      <c r="U969" s="114">
        <v>0</v>
      </c>
      <c r="V969" s="114">
        <f>ROUND(E969*U969,2)</f>
        <v>0</v>
      </c>
      <c r="W969" s="114"/>
      <c r="X969" s="114" t="s">
        <v>332</v>
      </c>
      <c r="Y969" s="114" t="s">
        <v>293</v>
      </c>
      <c r="Z969" s="107"/>
      <c r="AA969" s="107"/>
      <c r="AB969" s="107"/>
      <c r="AC969" s="107"/>
      <c r="AD969" s="107"/>
      <c r="AE969" s="107"/>
      <c r="AF969" s="107"/>
      <c r="AG969" s="107" t="s">
        <v>333</v>
      </c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</row>
    <row r="970" spans="1:60" outlineLevel="2">
      <c r="A970" s="110"/>
      <c r="B970" s="111"/>
      <c r="C970" s="198" t="s">
        <v>497</v>
      </c>
      <c r="D970" s="199"/>
      <c r="E970" s="199"/>
      <c r="F970" s="199"/>
      <c r="G970" s="199"/>
      <c r="H970" s="114"/>
      <c r="I970" s="114"/>
      <c r="J970" s="114"/>
      <c r="K970" s="114"/>
      <c r="L970" s="114"/>
      <c r="M970" s="114"/>
      <c r="N970" s="113"/>
      <c r="O970" s="113"/>
      <c r="P970" s="113"/>
      <c r="Q970" s="113"/>
      <c r="R970" s="114"/>
      <c r="S970" s="114"/>
      <c r="T970" s="114"/>
      <c r="U970" s="114"/>
      <c r="V970" s="114"/>
      <c r="W970" s="114"/>
      <c r="X970" s="114"/>
      <c r="Y970" s="114"/>
      <c r="Z970" s="107"/>
      <c r="AA970" s="107"/>
      <c r="AB970" s="107"/>
      <c r="AC970" s="107"/>
      <c r="AD970" s="107"/>
      <c r="AE970" s="107"/>
      <c r="AF970" s="107"/>
      <c r="AG970" s="107" t="s">
        <v>296</v>
      </c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</row>
    <row r="971" spans="1:60" outlineLevel="3">
      <c r="A971" s="110"/>
      <c r="B971" s="111"/>
      <c r="C971" s="200" t="s">
        <v>498</v>
      </c>
      <c r="D971" s="201"/>
      <c r="E971" s="201"/>
      <c r="F971" s="201"/>
      <c r="G971" s="201"/>
      <c r="H971" s="114"/>
      <c r="I971" s="114"/>
      <c r="J971" s="114"/>
      <c r="K971" s="114"/>
      <c r="L971" s="114"/>
      <c r="M971" s="114"/>
      <c r="N971" s="113"/>
      <c r="O971" s="113"/>
      <c r="P971" s="113"/>
      <c r="Q971" s="113"/>
      <c r="R971" s="114"/>
      <c r="S971" s="114"/>
      <c r="T971" s="114"/>
      <c r="U971" s="114"/>
      <c r="V971" s="114"/>
      <c r="W971" s="114"/>
      <c r="X971" s="114"/>
      <c r="Y971" s="114"/>
      <c r="Z971" s="107"/>
      <c r="AA971" s="107"/>
      <c r="AB971" s="107"/>
      <c r="AC971" s="107"/>
      <c r="AD971" s="107"/>
      <c r="AE971" s="107"/>
      <c r="AF971" s="107"/>
      <c r="AG971" s="107" t="s">
        <v>296</v>
      </c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</row>
    <row r="972" spans="1:60" outlineLevel="1">
      <c r="A972" s="123">
        <v>285</v>
      </c>
      <c r="B972" s="124" t="s">
        <v>507</v>
      </c>
      <c r="C972" s="139" t="s">
        <v>508</v>
      </c>
      <c r="D972" s="125" t="s">
        <v>496</v>
      </c>
      <c r="E972" s="126">
        <v>4</v>
      </c>
      <c r="F972" s="127"/>
      <c r="G972" s="128">
        <f>ROUND(E972*F972,2)</f>
        <v>0</v>
      </c>
      <c r="H972" s="127"/>
      <c r="I972" s="128">
        <f>ROUND(E972*H972,2)</f>
        <v>0</v>
      </c>
      <c r="J972" s="127"/>
      <c r="K972" s="128">
        <f>ROUND(E972*J972,2)</f>
        <v>0</v>
      </c>
      <c r="L972" s="128">
        <v>21</v>
      </c>
      <c r="M972" s="128">
        <f>G972*(1+L972/100)</f>
        <v>0</v>
      </c>
      <c r="N972" s="126">
        <v>0</v>
      </c>
      <c r="O972" s="126">
        <f>ROUND(E972*N972,2)</f>
        <v>0</v>
      </c>
      <c r="P972" s="126">
        <v>0</v>
      </c>
      <c r="Q972" s="126">
        <f>ROUND(E972*P972,2)</f>
        <v>0</v>
      </c>
      <c r="R972" s="128"/>
      <c r="S972" s="128" t="s">
        <v>290</v>
      </c>
      <c r="T972" s="129" t="s">
        <v>291</v>
      </c>
      <c r="U972" s="114">
        <v>0</v>
      </c>
      <c r="V972" s="114">
        <f>ROUND(E972*U972,2)</f>
        <v>0</v>
      </c>
      <c r="W972" s="114"/>
      <c r="X972" s="114" t="s">
        <v>332</v>
      </c>
      <c r="Y972" s="114" t="s">
        <v>293</v>
      </c>
      <c r="Z972" s="107"/>
      <c r="AA972" s="107"/>
      <c r="AB972" s="107"/>
      <c r="AC972" s="107"/>
      <c r="AD972" s="107"/>
      <c r="AE972" s="107"/>
      <c r="AF972" s="107"/>
      <c r="AG972" s="107" t="s">
        <v>333</v>
      </c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</row>
    <row r="973" spans="1:60" outlineLevel="2">
      <c r="A973" s="110"/>
      <c r="B973" s="111"/>
      <c r="C973" s="198" t="s">
        <v>497</v>
      </c>
      <c r="D973" s="199"/>
      <c r="E973" s="199"/>
      <c r="F973" s="199"/>
      <c r="G973" s="199"/>
      <c r="H973" s="114"/>
      <c r="I973" s="114"/>
      <c r="J973" s="114"/>
      <c r="K973" s="114"/>
      <c r="L973" s="114"/>
      <c r="M973" s="114"/>
      <c r="N973" s="113"/>
      <c r="O973" s="113"/>
      <c r="P973" s="113"/>
      <c r="Q973" s="113"/>
      <c r="R973" s="114"/>
      <c r="S973" s="114"/>
      <c r="T973" s="114"/>
      <c r="U973" s="114"/>
      <c r="V973" s="114"/>
      <c r="W973" s="114"/>
      <c r="X973" s="114"/>
      <c r="Y973" s="114"/>
      <c r="Z973" s="107"/>
      <c r="AA973" s="107"/>
      <c r="AB973" s="107"/>
      <c r="AC973" s="107"/>
      <c r="AD973" s="107"/>
      <c r="AE973" s="107"/>
      <c r="AF973" s="107"/>
      <c r="AG973" s="107" t="s">
        <v>296</v>
      </c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</row>
    <row r="974" spans="1:60" outlineLevel="3">
      <c r="A974" s="110"/>
      <c r="B974" s="111"/>
      <c r="C974" s="200" t="s">
        <v>498</v>
      </c>
      <c r="D974" s="201"/>
      <c r="E974" s="201"/>
      <c r="F974" s="201"/>
      <c r="G974" s="201"/>
      <c r="H974" s="114"/>
      <c r="I974" s="114"/>
      <c r="J974" s="114"/>
      <c r="K974" s="114"/>
      <c r="L974" s="114"/>
      <c r="M974" s="114"/>
      <c r="N974" s="113"/>
      <c r="O974" s="113"/>
      <c r="P974" s="113"/>
      <c r="Q974" s="113"/>
      <c r="R974" s="114"/>
      <c r="S974" s="114"/>
      <c r="T974" s="114"/>
      <c r="U974" s="114"/>
      <c r="V974" s="114"/>
      <c r="W974" s="114"/>
      <c r="X974" s="114"/>
      <c r="Y974" s="114"/>
      <c r="Z974" s="107"/>
      <c r="AA974" s="107"/>
      <c r="AB974" s="107"/>
      <c r="AC974" s="107"/>
      <c r="AD974" s="107"/>
      <c r="AE974" s="107"/>
      <c r="AF974" s="107"/>
      <c r="AG974" s="107" t="s">
        <v>296</v>
      </c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</row>
    <row r="975" spans="1:60" outlineLevel="1">
      <c r="A975" s="123">
        <v>286</v>
      </c>
      <c r="B975" s="124" t="s">
        <v>509</v>
      </c>
      <c r="C975" s="139" t="s">
        <v>510</v>
      </c>
      <c r="D975" s="125" t="s">
        <v>496</v>
      </c>
      <c r="E975" s="126">
        <v>19</v>
      </c>
      <c r="F975" s="127"/>
      <c r="G975" s="128">
        <f>ROUND(E975*F975,2)</f>
        <v>0</v>
      </c>
      <c r="H975" s="127"/>
      <c r="I975" s="128">
        <f>ROUND(E975*H975,2)</f>
        <v>0</v>
      </c>
      <c r="J975" s="127"/>
      <c r="K975" s="128">
        <f>ROUND(E975*J975,2)</f>
        <v>0</v>
      </c>
      <c r="L975" s="128">
        <v>21</v>
      </c>
      <c r="M975" s="128">
        <f>G975*(1+L975/100)</f>
        <v>0</v>
      </c>
      <c r="N975" s="126">
        <v>0</v>
      </c>
      <c r="O975" s="126">
        <f>ROUND(E975*N975,2)</f>
        <v>0</v>
      </c>
      <c r="P975" s="126">
        <v>0</v>
      </c>
      <c r="Q975" s="126">
        <f>ROUND(E975*P975,2)</f>
        <v>0</v>
      </c>
      <c r="R975" s="128"/>
      <c r="S975" s="128" t="s">
        <v>290</v>
      </c>
      <c r="T975" s="129" t="s">
        <v>291</v>
      </c>
      <c r="U975" s="114">
        <v>0</v>
      </c>
      <c r="V975" s="114">
        <f>ROUND(E975*U975,2)</f>
        <v>0</v>
      </c>
      <c r="W975" s="114"/>
      <c r="X975" s="114" t="s">
        <v>332</v>
      </c>
      <c r="Y975" s="114" t="s">
        <v>293</v>
      </c>
      <c r="Z975" s="107"/>
      <c r="AA975" s="107"/>
      <c r="AB975" s="107"/>
      <c r="AC975" s="107"/>
      <c r="AD975" s="107"/>
      <c r="AE975" s="107"/>
      <c r="AF975" s="107"/>
      <c r="AG975" s="107" t="s">
        <v>333</v>
      </c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</row>
    <row r="976" spans="1:60" outlineLevel="2">
      <c r="A976" s="110"/>
      <c r="B976" s="111"/>
      <c r="C976" s="198" t="s">
        <v>497</v>
      </c>
      <c r="D976" s="199"/>
      <c r="E976" s="199"/>
      <c r="F976" s="199"/>
      <c r="G976" s="199"/>
      <c r="H976" s="114"/>
      <c r="I976" s="114"/>
      <c r="J976" s="114"/>
      <c r="K976" s="114"/>
      <c r="L976" s="114"/>
      <c r="M976" s="114"/>
      <c r="N976" s="113"/>
      <c r="O976" s="113"/>
      <c r="P976" s="113"/>
      <c r="Q976" s="113"/>
      <c r="R976" s="114"/>
      <c r="S976" s="114"/>
      <c r="T976" s="114"/>
      <c r="U976" s="114"/>
      <c r="V976" s="114"/>
      <c r="W976" s="114"/>
      <c r="X976" s="114"/>
      <c r="Y976" s="114"/>
      <c r="Z976" s="107"/>
      <c r="AA976" s="107"/>
      <c r="AB976" s="107"/>
      <c r="AC976" s="107"/>
      <c r="AD976" s="107"/>
      <c r="AE976" s="107"/>
      <c r="AF976" s="107"/>
      <c r="AG976" s="107" t="s">
        <v>296</v>
      </c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</row>
    <row r="977" spans="1:60" outlineLevel="3">
      <c r="A977" s="110"/>
      <c r="B977" s="111"/>
      <c r="C977" s="200" t="s">
        <v>498</v>
      </c>
      <c r="D977" s="201"/>
      <c r="E977" s="201"/>
      <c r="F977" s="201"/>
      <c r="G977" s="201"/>
      <c r="H977" s="114"/>
      <c r="I977" s="114"/>
      <c r="J977" s="114"/>
      <c r="K977" s="114"/>
      <c r="L977" s="114"/>
      <c r="M977" s="114"/>
      <c r="N977" s="113"/>
      <c r="O977" s="113"/>
      <c r="P977" s="113"/>
      <c r="Q977" s="113"/>
      <c r="R977" s="114"/>
      <c r="S977" s="114"/>
      <c r="T977" s="114"/>
      <c r="U977" s="114"/>
      <c r="V977" s="114"/>
      <c r="W977" s="114"/>
      <c r="X977" s="114"/>
      <c r="Y977" s="114"/>
      <c r="Z977" s="107"/>
      <c r="AA977" s="107"/>
      <c r="AB977" s="107"/>
      <c r="AC977" s="107"/>
      <c r="AD977" s="107"/>
      <c r="AE977" s="107"/>
      <c r="AF977" s="107"/>
      <c r="AG977" s="107" t="s">
        <v>296</v>
      </c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</row>
    <row r="978" spans="1:60" outlineLevel="1">
      <c r="A978" s="123">
        <v>287</v>
      </c>
      <c r="B978" s="124" t="s">
        <v>519</v>
      </c>
      <c r="C978" s="139" t="s">
        <v>520</v>
      </c>
      <c r="D978" s="125" t="s">
        <v>330</v>
      </c>
      <c r="E978" s="126">
        <v>2</v>
      </c>
      <c r="F978" s="127"/>
      <c r="G978" s="128">
        <f>ROUND(E978*F978,2)</f>
        <v>0</v>
      </c>
      <c r="H978" s="127"/>
      <c r="I978" s="128">
        <f>ROUND(E978*H978,2)</f>
        <v>0</v>
      </c>
      <c r="J978" s="127"/>
      <c r="K978" s="128">
        <f>ROUND(E978*J978,2)</f>
        <v>0</v>
      </c>
      <c r="L978" s="128">
        <v>21</v>
      </c>
      <c r="M978" s="128">
        <f>G978*(1+L978/100)</f>
        <v>0</v>
      </c>
      <c r="N978" s="126">
        <v>0</v>
      </c>
      <c r="O978" s="126">
        <f>ROUND(E978*N978,2)</f>
        <v>0</v>
      </c>
      <c r="P978" s="126">
        <v>0</v>
      </c>
      <c r="Q978" s="126">
        <f>ROUND(E978*P978,2)</f>
        <v>0</v>
      </c>
      <c r="R978" s="128" t="s">
        <v>350</v>
      </c>
      <c r="S978" s="128" t="s">
        <v>310</v>
      </c>
      <c r="T978" s="129" t="s">
        <v>331</v>
      </c>
      <c r="U978" s="114">
        <v>0.22</v>
      </c>
      <c r="V978" s="114">
        <f>ROUND(E978*U978,2)</f>
        <v>0.44</v>
      </c>
      <c r="W978" s="114"/>
      <c r="X978" s="114" t="s">
        <v>332</v>
      </c>
      <c r="Y978" s="114" t="s">
        <v>293</v>
      </c>
      <c r="Z978" s="107"/>
      <c r="AA978" s="107"/>
      <c r="AB978" s="107"/>
      <c r="AC978" s="107"/>
      <c r="AD978" s="107"/>
      <c r="AE978" s="107"/>
      <c r="AF978" s="107"/>
      <c r="AG978" s="107" t="s">
        <v>333</v>
      </c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</row>
    <row r="979" spans="1:60" outlineLevel="2">
      <c r="A979" s="110"/>
      <c r="B979" s="111"/>
      <c r="C979" s="203" t="s">
        <v>521</v>
      </c>
      <c r="D979" s="204"/>
      <c r="E979" s="204"/>
      <c r="F979" s="204"/>
      <c r="G979" s="204"/>
      <c r="H979" s="114"/>
      <c r="I979" s="114"/>
      <c r="J979" s="114"/>
      <c r="K979" s="114"/>
      <c r="L979" s="114"/>
      <c r="M979" s="114"/>
      <c r="N979" s="113"/>
      <c r="O979" s="113"/>
      <c r="P979" s="113"/>
      <c r="Q979" s="113"/>
      <c r="R979" s="114"/>
      <c r="S979" s="114"/>
      <c r="T979" s="114"/>
      <c r="U979" s="114"/>
      <c r="V979" s="114"/>
      <c r="W979" s="114"/>
      <c r="X979" s="114"/>
      <c r="Y979" s="114"/>
      <c r="Z979" s="107"/>
      <c r="AA979" s="107"/>
      <c r="AB979" s="107"/>
      <c r="AC979" s="107"/>
      <c r="AD979" s="107"/>
      <c r="AE979" s="107"/>
      <c r="AF979" s="107"/>
      <c r="AG979" s="107" t="s">
        <v>451</v>
      </c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</row>
    <row r="980" spans="1:60" outlineLevel="2">
      <c r="A980" s="110"/>
      <c r="B980" s="111"/>
      <c r="C980" s="200" t="s">
        <v>522</v>
      </c>
      <c r="D980" s="201"/>
      <c r="E980" s="201"/>
      <c r="F980" s="201"/>
      <c r="G980" s="201"/>
      <c r="H980" s="114"/>
      <c r="I980" s="114"/>
      <c r="J980" s="114"/>
      <c r="K980" s="114"/>
      <c r="L980" s="114"/>
      <c r="M980" s="114"/>
      <c r="N980" s="113"/>
      <c r="O980" s="113"/>
      <c r="P980" s="113"/>
      <c r="Q980" s="113"/>
      <c r="R980" s="114"/>
      <c r="S980" s="114"/>
      <c r="T980" s="114"/>
      <c r="U980" s="114"/>
      <c r="V980" s="114"/>
      <c r="W980" s="114"/>
      <c r="X980" s="114"/>
      <c r="Y980" s="114"/>
      <c r="Z980" s="107"/>
      <c r="AA980" s="107"/>
      <c r="AB980" s="107"/>
      <c r="AC980" s="107"/>
      <c r="AD980" s="107"/>
      <c r="AE980" s="107"/>
      <c r="AF980" s="107"/>
      <c r="AG980" s="107" t="s">
        <v>296</v>
      </c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</row>
    <row r="981" spans="1:60" outlineLevel="3">
      <c r="A981" s="110"/>
      <c r="B981" s="111"/>
      <c r="C981" s="200" t="s">
        <v>455</v>
      </c>
      <c r="D981" s="201"/>
      <c r="E981" s="201"/>
      <c r="F981" s="201"/>
      <c r="G981" s="201"/>
      <c r="H981" s="114"/>
      <c r="I981" s="114"/>
      <c r="J981" s="114"/>
      <c r="K981" s="114"/>
      <c r="L981" s="114"/>
      <c r="M981" s="114"/>
      <c r="N981" s="113"/>
      <c r="O981" s="113"/>
      <c r="P981" s="113"/>
      <c r="Q981" s="113"/>
      <c r="R981" s="114"/>
      <c r="S981" s="114"/>
      <c r="T981" s="114"/>
      <c r="U981" s="114"/>
      <c r="V981" s="114"/>
      <c r="W981" s="114"/>
      <c r="X981" s="114"/>
      <c r="Y981" s="114"/>
      <c r="Z981" s="107"/>
      <c r="AA981" s="107"/>
      <c r="AB981" s="107"/>
      <c r="AC981" s="107"/>
      <c r="AD981" s="107"/>
      <c r="AE981" s="107"/>
      <c r="AF981" s="107"/>
      <c r="AG981" s="107" t="s">
        <v>296</v>
      </c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</row>
    <row r="982" spans="1:60" outlineLevel="3">
      <c r="A982" s="110"/>
      <c r="B982" s="111"/>
      <c r="C982" s="200" t="s">
        <v>523</v>
      </c>
      <c r="D982" s="201"/>
      <c r="E982" s="201"/>
      <c r="F982" s="201"/>
      <c r="G982" s="201"/>
      <c r="H982" s="114"/>
      <c r="I982" s="114"/>
      <c r="J982" s="114"/>
      <c r="K982" s="114"/>
      <c r="L982" s="114"/>
      <c r="M982" s="114"/>
      <c r="N982" s="113"/>
      <c r="O982" s="113"/>
      <c r="P982" s="113"/>
      <c r="Q982" s="113"/>
      <c r="R982" s="114"/>
      <c r="S982" s="114"/>
      <c r="T982" s="114"/>
      <c r="U982" s="114"/>
      <c r="V982" s="114"/>
      <c r="W982" s="114"/>
      <c r="X982" s="114"/>
      <c r="Y982" s="114"/>
      <c r="Z982" s="107"/>
      <c r="AA982" s="107"/>
      <c r="AB982" s="107"/>
      <c r="AC982" s="107"/>
      <c r="AD982" s="107"/>
      <c r="AE982" s="107"/>
      <c r="AF982" s="107"/>
      <c r="AG982" s="107" t="s">
        <v>296</v>
      </c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</row>
    <row r="983" spans="1:60" outlineLevel="2">
      <c r="A983" s="110"/>
      <c r="B983" s="111"/>
      <c r="C983" s="146" t="s">
        <v>616</v>
      </c>
      <c r="D983" s="143"/>
      <c r="E983" s="144">
        <v>2</v>
      </c>
      <c r="F983" s="114"/>
      <c r="G983" s="114"/>
      <c r="H983" s="114"/>
      <c r="I983" s="114"/>
      <c r="J983" s="114"/>
      <c r="K983" s="114"/>
      <c r="L983" s="114"/>
      <c r="M983" s="114"/>
      <c r="N983" s="113"/>
      <c r="O983" s="113"/>
      <c r="P983" s="113"/>
      <c r="Q983" s="113"/>
      <c r="R983" s="114"/>
      <c r="S983" s="114"/>
      <c r="T983" s="114"/>
      <c r="U983" s="114"/>
      <c r="V983" s="114"/>
      <c r="W983" s="114"/>
      <c r="X983" s="114"/>
      <c r="Y983" s="114"/>
      <c r="Z983" s="107"/>
      <c r="AA983" s="107"/>
      <c r="AB983" s="107"/>
      <c r="AC983" s="107"/>
      <c r="AD983" s="107"/>
      <c r="AE983" s="107"/>
      <c r="AF983" s="107"/>
      <c r="AG983" s="107" t="s">
        <v>341</v>
      </c>
      <c r="AH983" s="107">
        <v>5</v>
      </c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</row>
    <row r="984" spans="1:60" outlineLevel="1">
      <c r="A984" s="123">
        <v>288</v>
      </c>
      <c r="B984" s="124" t="s">
        <v>526</v>
      </c>
      <c r="C984" s="139" t="s">
        <v>527</v>
      </c>
      <c r="D984" s="125" t="s">
        <v>330</v>
      </c>
      <c r="E984" s="126">
        <v>8</v>
      </c>
      <c r="F984" s="127"/>
      <c r="G984" s="128">
        <f>ROUND(E984*F984,2)</f>
        <v>0</v>
      </c>
      <c r="H984" s="127"/>
      <c r="I984" s="128">
        <f>ROUND(E984*H984,2)</f>
        <v>0</v>
      </c>
      <c r="J984" s="127"/>
      <c r="K984" s="128">
        <f>ROUND(E984*J984,2)</f>
        <v>0</v>
      </c>
      <c r="L984" s="128">
        <v>21</v>
      </c>
      <c r="M984" s="128">
        <f>G984*(1+L984/100)</f>
        <v>0</v>
      </c>
      <c r="N984" s="126">
        <v>0</v>
      </c>
      <c r="O984" s="126">
        <f>ROUND(E984*N984,2)</f>
        <v>0</v>
      </c>
      <c r="P984" s="126">
        <v>0</v>
      </c>
      <c r="Q984" s="126">
        <f>ROUND(E984*P984,2)</f>
        <v>0</v>
      </c>
      <c r="R984" s="128" t="s">
        <v>350</v>
      </c>
      <c r="S984" s="128" t="s">
        <v>310</v>
      </c>
      <c r="T984" s="129" t="s">
        <v>331</v>
      </c>
      <c r="U984" s="114">
        <v>0.25</v>
      </c>
      <c r="V984" s="114">
        <f>ROUND(E984*U984,2)</f>
        <v>2</v>
      </c>
      <c r="W984" s="114"/>
      <c r="X984" s="114" t="s">
        <v>332</v>
      </c>
      <c r="Y984" s="114" t="s">
        <v>293</v>
      </c>
      <c r="Z984" s="107"/>
      <c r="AA984" s="107"/>
      <c r="AB984" s="107"/>
      <c r="AC984" s="107"/>
      <c r="AD984" s="107"/>
      <c r="AE984" s="107"/>
      <c r="AF984" s="107"/>
      <c r="AG984" s="107" t="s">
        <v>333</v>
      </c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</row>
    <row r="985" spans="1:60" outlineLevel="2">
      <c r="A985" s="110"/>
      <c r="B985" s="111"/>
      <c r="C985" s="203" t="s">
        <v>521</v>
      </c>
      <c r="D985" s="204"/>
      <c r="E985" s="204"/>
      <c r="F985" s="204"/>
      <c r="G985" s="204"/>
      <c r="H985" s="114"/>
      <c r="I985" s="114"/>
      <c r="J985" s="114"/>
      <c r="K985" s="114"/>
      <c r="L985" s="114"/>
      <c r="M985" s="114"/>
      <c r="N985" s="113"/>
      <c r="O985" s="113"/>
      <c r="P985" s="113"/>
      <c r="Q985" s="113"/>
      <c r="R985" s="114"/>
      <c r="S985" s="114"/>
      <c r="T985" s="114"/>
      <c r="U985" s="114"/>
      <c r="V985" s="114"/>
      <c r="W985" s="114"/>
      <c r="X985" s="114"/>
      <c r="Y985" s="114"/>
      <c r="Z985" s="107"/>
      <c r="AA985" s="107"/>
      <c r="AB985" s="107"/>
      <c r="AC985" s="107"/>
      <c r="AD985" s="107"/>
      <c r="AE985" s="107"/>
      <c r="AF985" s="107"/>
      <c r="AG985" s="107" t="s">
        <v>451</v>
      </c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</row>
    <row r="986" spans="1:60" outlineLevel="2">
      <c r="A986" s="110"/>
      <c r="B986" s="111"/>
      <c r="C986" s="200" t="s">
        <v>522</v>
      </c>
      <c r="D986" s="201"/>
      <c r="E986" s="201"/>
      <c r="F986" s="201"/>
      <c r="G986" s="201"/>
      <c r="H986" s="114"/>
      <c r="I986" s="114"/>
      <c r="J986" s="114"/>
      <c r="K986" s="114"/>
      <c r="L986" s="114"/>
      <c r="M986" s="114"/>
      <c r="N986" s="113"/>
      <c r="O986" s="113"/>
      <c r="P986" s="113"/>
      <c r="Q986" s="113"/>
      <c r="R986" s="114"/>
      <c r="S986" s="114"/>
      <c r="T986" s="114"/>
      <c r="U986" s="114"/>
      <c r="V986" s="114"/>
      <c r="W986" s="114"/>
      <c r="X986" s="114"/>
      <c r="Y986" s="114"/>
      <c r="Z986" s="107"/>
      <c r="AA986" s="107"/>
      <c r="AB986" s="107"/>
      <c r="AC986" s="107"/>
      <c r="AD986" s="107"/>
      <c r="AE986" s="107"/>
      <c r="AF986" s="107"/>
      <c r="AG986" s="107" t="s">
        <v>296</v>
      </c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</row>
    <row r="987" spans="1:60" outlineLevel="3">
      <c r="A987" s="110"/>
      <c r="B987" s="111"/>
      <c r="C987" s="200" t="s">
        <v>455</v>
      </c>
      <c r="D987" s="201"/>
      <c r="E987" s="201"/>
      <c r="F987" s="201"/>
      <c r="G987" s="201"/>
      <c r="H987" s="114"/>
      <c r="I987" s="114"/>
      <c r="J987" s="114"/>
      <c r="K987" s="114"/>
      <c r="L987" s="114"/>
      <c r="M987" s="114"/>
      <c r="N987" s="113"/>
      <c r="O987" s="113"/>
      <c r="P987" s="113"/>
      <c r="Q987" s="113"/>
      <c r="R987" s="114"/>
      <c r="S987" s="114"/>
      <c r="T987" s="114"/>
      <c r="U987" s="114"/>
      <c r="V987" s="114"/>
      <c r="W987" s="114"/>
      <c r="X987" s="114"/>
      <c r="Y987" s="114"/>
      <c r="Z987" s="107"/>
      <c r="AA987" s="107"/>
      <c r="AB987" s="107"/>
      <c r="AC987" s="107"/>
      <c r="AD987" s="107"/>
      <c r="AE987" s="107"/>
      <c r="AF987" s="107"/>
      <c r="AG987" s="107" t="s">
        <v>296</v>
      </c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</row>
    <row r="988" spans="1:60" outlineLevel="3">
      <c r="A988" s="110"/>
      <c r="B988" s="111"/>
      <c r="C988" s="200" t="s">
        <v>523</v>
      </c>
      <c r="D988" s="201"/>
      <c r="E988" s="201"/>
      <c r="F988" s="201"/>
      <c r="G988" s="201"/>
      <c r="H988" s="114"/>
      <c r="I988" s="114"/>
      <c r="J988" s="114"/>
      <c r="K988" s="114"/>
      <c r="L988" s="114"/>
      <c r="M988" s="114"/>
      <c r="N988" s="113"/>
      <c r="O988" s="113"/>
      <c r="P988" s="113"/>
      <c r="Q988" s="113"/>
      <c r="R988" s="114"/>
      <c r="S988" s="114"/>
      <c r="T988" s="114"/>
      <c r="U988" s="114"/>
      <c r="V988" s="114"/>
      <c r="W988" s="114"/>
      <c r="X988" s="114"/>
      <c r="Y988" s="114"/>
      <c r="Z988" s="107"/>
      <c r="AA988" s="107"/>
      <c r="AB988" s="107"/>
      <c r="AC988" s="107"/>
      <c r="AD988" s="107"/>
      <c r="AE988" s="107"/>
      <c r="AF988" s="107"/>
      <c r="AG988" s="107" t="s">
        <v>296</v>
      </c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</row>
    <row r="989" spans="1:60" outlineLevel="2">
      <c r="A989" s="110"/>
      <c r="B989" s="111"/>
      <c r="C989" s="146" t="s">
        <v>617</v>
      </c>
      <c r="D989" s="143"/>
      <c r="E989" s="144">
        <v>4</v>
      </c>
      <c r="F989" s="114"/>
      <c r="G989" s="114"/>
      <c r="H989" s="114"/>
      <c r="I989" s="114"/>
      <c r="J989" s="114"/>
      <c r="K989" s="114"/>
      <c r="L989" s="114"/>
      <c r="M989" s="114"/>
      <c r="N989" s="113"/>
      <c r="O989" s="113"/>
      <c r="P989" s="113"/>
      <c r="Q989" s="113"/>
      <c r="R989" s="114"/>
      <c r="S989" s="114"/>
      <c r="T989" s="114"/>
      <c r="U989" s="114"/>
      <c r="V989" s="114"/>
      <c r="W989" s="114"/>
      <c r="X989" s="114"/>
      <c r="Y989" s="114"/>
      <c r="Z989" s="107"/>
      <c r="AA989" s="107"/>
      <c r="AB989" s="107"/>
      <c r="AC989" s="107"/>
      <c r="AD989" s="107"/>
      <c r="AE989" s="107"/>
      <c r="AF989" s="107"/>
      <c r="AG989" s="107" t="s">
        <v>341</v>
      </c>
      <c r="AH989" s="107">
        <v>5</v>
      </c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</row>
    <row r="990" spans="1:60" outlineLevel="3">
      <c r="A990" s="110"/>
      <c r="B990" s="111"/>
      <c r="C990" s="146" t="s">
        <v>618</v>
      </c>
      <c r="D990" s="143"/>
      <c r="E990" s="144">
        <v>4</v>
      </c>
      <c r="F990" s="114"/>
      <c r="G990" s="114"/>
      <c r="H990" s="114"/>
      <c r="I990" s="114"/>
      <c r="J990" s="114"/>
      <c r="K990" s="114"/>
      <c r="L990" s="114"/>
      <c r="M990" s="114"/>
      <c r="N990" s="113"/>
      <c r="O990" s="113"/>
      <c r="P990" s="113"/>
      <c r="Q990" s="113"/>
      <c r="R990" s="114"/>
      <c r="S990" s="114"/>
      <c r="T990" s="114"/>
      <c r="U990" s="114"/>
      <c r="V990" s="114"/>
      <c r="W990" s="114"/>
      <c r="X990" s="114"/>
      <c r="Y990" s="114"/>
      <c r="Z990" s="107"/>
      <c r="AA990" s="107"/>
      <c r="AB990" s="107"/>
      <c r="AC990" s="107"/>
      <c r="AD990" s="107"/>
      <c r="AE990" s="107"/>
      <c r="AF990" s="107"/>
      <c r="AG990" s="107" t="s">
        <v>341</v>
      </c>
      <c r="AH990" s="107">
        <v>5</v>
      </c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</row>
    <row r="991" spans="1:60" outlineLevel="1">
      <c r="A991" s="123">
        <v>289</v>
      </c>
      <c r="B991" s="124" t="s">
        <v>530</v>
      </c>
      <c r="C991" s="139" t="s">
        <v>531</v>
      </c>
      <c r="D991" s="125" t="s">
        <v>330</v>
      </c>
      <c r="E991" s="126">
        <v>19</v>
      </c>
      <c r="F991" s="127"/>
      <c r="G991" s="128">
        <f>ROUND(E991*F991,2)</f>
        <v>0</v>
      </c>
      <c r="H991" s="127"/>
      <c r="I991" s="128">
        <f>ROUND(E991*H991,2)</f>
        <v>0</v>
      </c>
      <c r="J991" s="127"/>
      <c r="K991" s="128">
        <f>ROUND(E991*J991,2)</f>
        <v>0</v>
      </c>
      <c r="L991" s="128">
        <v>21</v>
      </c>
      <c r="M991" s="128">
        <f>G991*(1+L991/100)</f>
        <v>0</v>
      </c>
      <c r="N991" s="126">
        <v>0</v>
      </c>
      <c r="O991" s="126">
        <f>ROUND(E991*N991,2)</f>
        <v>0</v>
      </c>
      <c r="P991" s="126">
        <v>0</v>
      </c>
      <c r="Q991" s="126">
        <f>ROUND(E991*P991,2)</f>
        <v>0</v>
      </c>
      <c r="R991" s="128" t="s">
        <v>350</v>
      </c>
      <c r="S991" s="128" t="s">
        <v>310</v>
      </c>
      <c r="T991" s="129" t="s">
        <v>331</v>
      </c>
      <c r="U991" s="114">
        <v>0.27</v>
      </c>
      <c r="V991" s="114">
        <f>ROUND(E991*U991,2)</f>
        <v>5.13</v>
      </c>
      <c r="W991" s="114"/>
      <c r="X991" s="114" t="s">
        <v>332</v>
      </c>
      <c r="Y991" s="114" t="s">
        <v>293</v>
      </c>
      <c r="Z991" s="107"/>
      <c r="AA991" s="107"/>
      <c r="AB991" s="107"/>
      <c r="AC991" s="107"/>
      <c r="AD991" s="107"/>
      <c r="AE991" s="107"/>
      <c r="AF991" s="107"/>
      <c r="AG991" s="107" t="s">
        <v>333</v>
      </c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</row>
    <row r="992" spans="1:60" outlineLevel="2">
      <c r="A992" s="110"/>
      <c r="B992" s="111"/>
      <c r="C992" s="203" t="s">
        <v>521</v>
      </c>
      <c r="D992" s="204"/>
      <c r="E992" s="204"/>
      <c r="F992" s="204"/>
      <c r="G992" s="204"/>
      <c r="H992" s="114"/>
      <c r="I992" s="114"/>
      <c r="J992" s="114"/>
      <c r="K992" s="114"/>
      <c r="L992" s="114"/>
      <c r="M992" s="114"/>
      <c r="N992" s="113"/>
      <c r="O992" s="113"/>
      <c r="P992" s="113"/>
      <c r="Q992" s="113"/>
      <c r="R992" s="114"/>
      <c r="S992" s="114"/>
      <c r="T992" s="114"/>
      <c r="U992" s="114"/>
      <c r="V992" s="114"/>
      <c r="W992" s="114"/>
      <c r="X992" s="114"/>
      <c r="Y992" s="114"/>
      <c r="Z992" s="107"/>
      <c r="AA992" s="107"/>
      <c r="AB992" s="107"/>
      <c r="AC992" s="107"/>
      <c r="AD992" s="107"/>
      <c r="AE992" s="107"/>
      <c r="AF992" s="107"/>
      <c r="AG992" s="107" t="s">
        <v>451</v>
      </c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</row>
    <row r="993" spans="1:60" outlineLevel="2">
      <c r="A993" s="110"/>
      <c r="B993" s="111"/>
      <c r="C993" s="200" t="s">
        <v>522</v>
      </c>
      <c r="D993" s="201"/>
      <c r="E993" s="201"/>
      <c r="F993" s="201"/>
      <c r="G993" s="201"/>
      <c r="H993" s="114"/>
      <c r="I993" s="114"/>
      <c r="J993" s="114"/>
      <c r="K993" s="114"/>
      <c r="L993" s="114"/>
      <c r="M993" s="114"/>
      <c r="N993" s="113"/>
      <c r="O993" s="113"/>
      <c r="P993" s="113"/>
      <c r="Q993" s="113"/>
      <c r="R993" s="114"/>
      <c r="S993" s="114"/>
      <c r="T993" s="114"/>
      <c r="U993" s="114"/>
      <c r="V993" s="114"/>
      <c r="W993" s="114"/>
      <c r="X993" s="114"/>
      <c r="Y993" s="114"/>
      <c r="Z993" s="107"/>
      <c r="AA993" s="107"/>
      <c r="AB993" s="107"/>
      <c r="AC993" s="107"/>
      <c r="AD993" s="107"/>
      <c r="AE993" s="107"/>
      <c r="AF993" s="107"/>
      <c r="AG993" s="107" t="s">
        <v>296</v>
      </c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</row>
    <row r="994" spans="1:60" outlineLevel="3">
      <c r="A994" s="110"/>
      <c r="B994" s="111"/>
      <c r="C994" s="200" t="s">
        <v>455</v>
      </c>
      <c r="D994" s="201"/>
      <c r="E994" s="201"/>
      <c r="F994" s="201"/>
      <c r="G994" s="201"/>
      <c r="H994" s="114"/>
      <c r="I994" s="114"/>
      <c r="J994" s="114"/>
      <c r="K994" s="114"/>
      <c r="L994" s="114"/>
      <c r="M994" s="114"/>
      <c r="N994" s="113"/>
      <c r="O994" s="113"/>
      <c r="P994" s="113"/>
      <c r="Q994" s="113"/>
      <c r="R994" s="114"/>
      <c r="S994" s="114"/>
      <c r="T994" s="114"/>
      <c r="U994" s="114"/>
      <c r="V994" s="114"/>
      <c r="W994" s="114"/>
      <c r="X994" s="114"/>
      <c r="Y994" s="114"/>
      <c r="Z994" s="107"/>
      <c r="AA994" s="107"/>
      <c r="AB994" s="107"/>
      <c r="AC994" s="107"/>
      <c r="AD994" s="107"/>
      <c r="AE994" s="107"/>
      <c r="AF994" s="107"/>
      <c r="AG994" s="107" t="s">
        <v>296</v>
      </c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</row>
    <row r="995" spans="1:60" outlineLevel="3">
      <c r="A995" s="110"/>
      <c r="B995" s="111"/>
      <c r="C995" s="200" t="s">
        <v>523</v>
      </c>
      <c r="D995" s="201"/>
      <c r="E995" s="201"/>
      <c r="F995" s="201"/>
      <c r="G995" s="201"/>
      <c r="H995" s="114"/>
      <c r="I995" s="114"/>
      <c r="J995" s="114"/>
      <c r="K995" s="114"/>
      <c r="L995" s="114"/>
      <c r="M995" s="114"/>
      <c r="N995" s="113"/>
      <c r="O995" s="113"/>
      <c r="P995" s="113"/>
      <c r="Q995" s="113"/>
      <c r="R995" s="114"/>
      <c r="S995" s="114"/>
      <c r="T995" s="114"/>
      <c r="U995" s="114"/>
      <c r="V995" s="114"/>
      <c r="W995" s="114"/>
      <c r="X995" s="114"/>
      <c r="Y995" s="114"/>
      <c r="Z995" s="107"/>
      <c r="AA995" s="107"/>
      <c r="AB995" s="107"/>
      <c r="AC995" s="107"/>
      <c r="AD995" s="107"/>
      <c r="AE995" s="107"/>
      <c r="AF995" s="107"/>
      <c r="AG995" s="107" t="s">
        <v>296</v>
      </c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</row>
    <row r="996" spans="1:60" outlineLevel="2">
      <c r="A996" s="110"/>
      <c r="B996" s="111"/>
      <c r="C996" s="146" t="s">
        <v>619</v>
      </c>
      <c r="D996" s="143"/>
      <c r="E996" s="144">
        <v>19</v>
      </c>
      <c r="F996" s="114"/>
      <c r="G996" s="114"/>
      <c r="H996" s="114"/>
      <c r="I996" s="114"/>
      <c r="J996" s="114"/>
      <c r="K996" s="114"/>
      <c r="L996" s="114"/>
      <c r="M996" s="114"/>
      <c r="N996" s="113"/>
      <c r="O996" s="113"/>
      <c r="P996" s="113"/>
      <c r="Q996" s="113"/>
      <c r="R996" s="114"/>
      <c r="S996" s="114"/>
      <c r="T996" s="114"/>
      <c r="U996" s="114"/>
      <c r="V996" s="114"/>
      <c r="W996" s="114"/>
      <c r="X996" s="114"/>
      <c r="Y996" s="114"/>
      <c r="Z996" s="107"/>
      <c r="AA996" s="107"/>
      <c r="AB996" s="107"/>
      <c r="AC996" s="107"/>
      <c r="AD996" s="107"/>
      <c r="AE996" s="107"/>
      <c r="AF996" s="107"/>
      <c r="AG996" s="107" t="s">
        <v>341</v>
      </c>
      <c r="AH996" s="107">
        <v>5</v>
      </c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</row>
    <row r="997" spans="1:60" outlineLevel="1">
      <c r="A997" s="123">
        <v>290</v>
      </c>
      <c r="B997" s="124" t="s">
        <v>551</v>
      </c>
      <c r="C997" s="139" t="s">
        <v>552</v>
      </c>
      <c r="D997" s="125" t="s">
        <v>330</v>
      </c>
      <c r="E997" s="126">
        <v>29</v>
      </c>
      <c r="F997" s="127"/>
      <c r="G997" s="128">
        <f>ROUND(E997*F997,2)</f>
        <v>0</v>
      </c>
      <c r="H997" s="127"/>
      <c r="I997" s="128">
        <f>ROUND(E997*H997,2)</f>
        <v>0</v>
      </c>
      <c r="J997" s="127"/>
      <c r="K997" s="128">
        <f>ROUND(E997*J997,2)</f>
        <v>0</v>
      </c>
      <c r="L997" s="128">
        <v>21</v>
      </c>
      <c r="M997" s="128">
        <f>G997*(1+L997/100)</f>
        <v>0</v>
      </c>
      <c r="N997" s="126">
        <v>3.8000000000000002E-4</v>
      </c>
      <c r="O997" s="126">
        <f>ROUND(E997*N997,2)</f>
        <v>0.01</v>
      </c>
      <c r="P997" s="126">
        <v>0</v>
      </c>
      <c r="Q997" s="126">
        <f>ROUND(E997*P997,2)</f>
        <v>0</v>
      </c>
      <c r="R997" s="128" t="s">
        <v>350</v>
      </c>
      <c r="S997" s="128" t="s">
        <v>310</v>
      </c>
      <c r="T997" s="129" t="s">
        <v>331</v>
      </c>
      <c r="U997" s="114">
        <v>0.18</v>
      </c>
      <c r="V997" s="114">
        <f>ROUND(E997*U997,2)</f>
        <v>5.22</v>
      </c>
      <c r="W997" s="114"/>
      <c r="X997" s="114" t="s">
        <v>332</v>
      </c>
      <c r="Y997" s="114" t="s">
        <v>293</v>
      </c>
      <c r="Z997" s="107"/>
      <c r="AA997" s="107"/>
      <c r="AB997" s="107"/>
      <c r="AC997" s="107"/>
      <c r="AD997" s="107"/>
      <c r="AE997" s="107"/>
      <c r="AF997" s="107"/>
      <c r="AG997" s="107" t="s">
        <v>333</v>
      </c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</row>
    <row r="998" spans="1:60" outlineLevel="2">
      <c r="A998" s="110"/>
      <c r="B998" s="111"/>
      <c r="C998" s="198" t="s">
        <v>553</v>
      </c>
      <c r="D998" s="199"/>
      <c r="E998" s="199"/>
      <c r="F998" s="199"/>
      <c r="G998" s="199"/>
      <c r="H998" s="114"/>
      <c r="I998" s="114"/>
      <c r="J998" s="114"/>
      <c r="K998" s="114"/>
      <c r="L998" s="114"/>
      <c r="M998" s="114"/>
      <c r="N998" s="113"/>
      <c r="O998" s="113"/>
      <c r="P998" s="113"/>
      <c r="Q998" s="113"/>
      <c r="R998" s="114"/>
      <c r="S998" s="114"/>
      <c r="T998" s="114"/>
      <c r="U998" s="114"/>
      <c r="V998" s="114"/>
      <c r="W998" s="114"/>
      <c r="X998" s="114"/>
      <c r="Y998" s="114"/>
      <c r="Z998" s="107"/>
      <c r="AA998" s="107"/>
      <c r="AB998" s="107"/>
      <c r="AC998" s="107"/>
      <c r="AD998" s="107"/>
      <c r="AE998" s="107"/>
      <c r="AF998" s="107"/>
      <c r="AG998" s="107" t="s">
        <v>296</v>
      </c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</row>
    <row r="999" spans="1:60" outlineLevel="2">
      <c r="A999" s="110"/>
      <c r="B999" s="111"/>
      <c r="C999" s="146" t="s">
        <v>616</v>
      </c>
      <c r="D999" s="143"/>
      <c r="E999" s="144">
        <v>2</v>
      </c>
      <c r="F999" s="114"/>
      <c r="G999" s="114"/>
      <c r="H999" s="114"/>
      <c r="I999" s="114"/>
      <c r="J999" s="114"/>
      <c r="K999" s="114"/>
      <c r="L999" s="114"/>
      <c r="M999" s="114"/>
      <c r="N999" s="113"/>
      <c r="O999" s="113"/>
      <c r="P999" s="113"/>
      <c r="Q999" s="113"/>
      <c r="R999" s="114"/>
      <c r="S999" s="114"/>
      <c r="T999" s="114"/>
      <c r="U999" s="114"/>
      <c r="V999" s="114"/>
      <c r="W999" s="114"/>
      <c r="X999" s="114"/>
      <c r="Y999" s="114"/>
      <c r="Z999" s="107"/>
      <c r="AA999" s="107"/>
      <c r="AB999" s="107"/>
      <c r="AC999" s="107"/>
      <c r="AD999" s="107"/>
      <c r="AE999" s="107"/>
      <c r="AF999" s="107"/>
      <c r="AG999" s="107" t="s">
        <v>341</v>
      </c>
      <c r="AH999" s="107">
        <v>5</v>
      </c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</row>
    <row r="1000" spans="1:60" outlineLevel="3">
      <c r="A1000" s="110"/>
      <c r="B1000" s="111"/>
      <c r="C1000" s="146" t="s">
        <v>617</v>
      </c>
      <c r="D1000" s="143"/>
      <c r="E1000" s="144">
        <v>4</v>
      </c>
      <c r="F1000" s="114"/>
      <c r="G1000" s="114"/>
      <c r="H1000" s="114"/>
      <c r="I1000" s="114"/>
      <c r="J1000" s="114"/>
      <c r="K1000" s="114"/>
      <c r="L1000" s="114"/>
      <c r="M1000" s="114"/>
      <c r="N1000" s="113"/>
      <c r="O1000" s="113"/>
      <c r="P1000" s="113"/>
      <c r="Q1000" s="113"/>
      <c r="R1000" s="114"/>
      <c r="S1000" s="114"/>
      <c r="T1000" s="114"/>
      <c r="U1000" s="114"/>
      <c r="V1000" s="114"/>
      <c r="W1000" s="114"/>
      <c r="X1000" s="114"/>
      <c r="Y1000" s="114"/>
      <c r="Z1000" s="107"/>
      <c r="AA1000" s="107"/>
      <c r="AB1000" s="107"/>
      <c r="AC1000" s="107"/>
      <c r="AD1000" s="107"/>
      <c r="AE1000" s="107"/>
      <c r="AF1000" s="107"/>
      <c r="AG1000" s="107" t="s">
        <v>341</v>
      </c>
      <c r="AH1000" s="107">
        <v>5</v>
      </c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</row>
    <row r="1001" spans="1:60" outlineLevel="3">
      <c r="A1001" s="110"/>
      <c r="B1001" s="111"/>
      <c r="C1001" s="146" t="s">
        <v>618</v>
      </c>
      <c r="D1001" s="143"/>
      <c r="E1001" s="144">
        <v>4</v>
      </c>
      <c r="F1001" s="114"/>
      <c r="G1001" s="114"/>
      <c r="H1001" s="114"/>
      <c r="I1001" s="114"/>
      <c r="J1001" s="114"/>
      <c r="K1001" s="114"/>
      <c r="L1001" s="114"/>
      <c r="M1001" s="114"/>
      <c r="N1001" s="113"/>
      <c r="O1001" s="113"/>
      <c r="P1001" s="113"/>
      <c r="Q1001" s="113"/>
      <c r="R1001" s="114"/>
      <c r="S1001" s="114"/>
      <c r="T1001" s="114"/>
      <c r="U1001" s="114"/>
      <c r="V1001" s="114"/>
      <c r="W1001" s="114"/>
      <c r="X1001" s="114"/>
      <c r="Y1001" s="114"/>
      <c r="Z1001" s="107"/>
      <c r="AA1001" s="107"/>
      <c r="AB1001" s="107"/>
      <c r="AC1001" s="107"/>
      <c r="AD1001" s="107"/>
      <c r="AE1001" s="107"/>
      <c r="AF1001" s="107"/>
      <c r="AG1001" s="107" t="s">
        <v>341</v>
      </c>
      <c r="AH1001" s="107">
        <v>5</v>
      </c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</row>
    <row r="1002" spans="1:60" outlineLevel="3">
      <c r="A1002" s="110"/>
      <c r="B1002" s="111"/>
      <c r="C1002" s="146" t="s">
        <v>619</v>
      </c>
      <c r="D1002" s="143"/>
      <c r="E1002" s="144">
        <v>19</v>
      </c>
      <c r="F1002" s="114"/>
      <c r="G1002" s="114"/>
      <c r="H1002" s="114"/>
      <c r="I1002" s="114"/>
      <c r="J1002" s="114"/>
      <c r="K1002" s="114"/>
      <c r="L1002" s="114"/>
      <c r="M1002" s="114"/>
      <c r="N1002" s="113"/>
      <c r="O1002" s="113"/>
      <c r="P1002" s="113"/>
      <c r="Q1002" s="113"/>
      <c r="R1002" s="114"/>
      <c r="S1002" s="114"/>
      <c r="T1002" s="114"/>
      <c r="U1002" s="114"/>
      <c r="V1002" s="114"/>
      <c r="W1002" s="114"/>
      <c r="X1002" s="114"/>
      <c r="Y1002" s="114"/>
      <c r="Z1002" s="107"/>
      <c r="AA1002" s="107"/>
      <c r="AB1002" s="107"/>
      <c r="AC1002" s="107"/>
      <c r="AD1002" s="107"/>
      <c r="AE1002" s="107"/>
      <c r="AF1002" s="107"/>
      <c r="AG1002" s="107" t="s">
        <v>341</v>
      </c>
      <c r="AH1002" s="107">
        <v>5</v>
      </c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</row>
    <row r="1003" spans="1:60" outlineLevel="1">
      <c r="A1003" s="123">
        <v>291</v>
      </c>
      <c r="B1003" s="124" t="s">
        <v>555</v>
      </c>
      <c r="C1003" s="139" t="s">
        <v>556</v>
      </c>
      <c r="D1003" s="125" t="s">
        <v>330</v>
      </c>
      <c r="E1003" s="126">
        <v>29</v>
      </c>
      <c r="F1003" s="127"/>
      <c r="G1003" s="128">
        <f>ROUND(E1003*F1003,2)</f>
        <v>0</v>
      </c>
      <c r="H1003" s="127"/>
      <c r="I1003" s="128">
        <f>ROUND(E1003*H1003,2)</f>
        <v>0</v>
      </c>
      <c r="J1003" s="127"/>
      <c r="K1003" s="128">
        <f>ROUND(E1003*J1003,2)</f>
        <v>0</v>
      </c>
      <c r="L1003" s="128">
        <v>21</v>
      </c>
      <c r="M1003" s="128">
        <f>G1003*(1+L1003/100)</f>
        <v>0</v>
      </c>
      <c r="N1003" s="126">
        <v>1.0000000000000001E-5</v>
      </c>
      <c r="O1003" s="126">
        <f>ROUND(E1003*N1003,2)</f>
        <v>0</v>
      </c>
      <c r="P1003" s="126">
        <v>0</v>
      </c>
      <c r="Q1003" s="126">
        <f>ROUND(E1003*P1003,2)</f>
        <v>0</v>
      </c>
      <c r="R1003" s="128" t="s">
        <v>350</v>
      </c>
      <c r="S1003" s="128" t="s">
        <v>310</v>
      </c>
      <c r="T1003" s="129" t="s">
        <v>331</v>
      </c>
      <c r="U1003" s="114">
        <v>0.06</v>
      </c>
      <c r="V1003" s="114">
        <f>ROUND(E1003*U1003,2)</f>
        <v>1.74</v>
      </c>
      <c r="W1003" s="114"/>
      <c r="X1003" s="114" t="s">
        <v>332</v>
      </c>
      <c r="Y1003" s="114" t="s">
        <v>293</v>
      </c>
      <c r="Z1003" s="107"/>
      <c r="AA1003" s="107"/>
      <c r="AB1003" s="107"/>
      <c r="AC1003" s="107"/>
      <c r="AD1003" s="107"/>
      <c r="AE1003" s="107"/>
      <c r="AF1003" s="107"/>
      <c r="AG1003" s="107" t="s">
        <v>333</v>
      </c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</row>
    <row r="1004" spans="1:60" outlineLevel="2">
      <c r="A1004" s="110"/>
      <c r="B1004" s="111"/>
      <c r="C1004" s="198" t="s">
        <v>557</v>
      </c>
      <c r="D1004" s="199"/>
      <c r="E1004" s="199"/>
      <c r="F1004" s="199"/>
      <c r="G1004" s="199"/>
      <c r="H1004" s="114"/>
      <c r="I1004" s="114"/>
      <c r="J1004" s="114"/>
      <c r="K1004" s="114"/>
      <c r="L1004" s="114"/>
      <c r="M1004" s="114"/>
      <c r="N1004" s="113"/>
      <c r="O1004" s="113"/>
      <c r="P1004" s="113"/>
      <c r="Q1004" s="113"/>
      <c r="R1004" s="114"/>
      <c r="S1004" s="114"/>
      <c r="T1004" s="114"/>
      <c r="U1004" s="114"/>
      <c r="V1004" s="114"/>
      <c r="W1004" s="114"/>
      <c r="X1004" s="114"/>
      <c r="Y1004" s="114"/>
      <c r="Z1004" s="107"/>
      <c r="AA1004" s="107"/>
      <c r="AB1004" s="107"/>
      <c r="AC1004" s="107"/>
      <c r="AD1004" s="107"/>
      <c r="AE1004" s="107"/>
      <c r="AF1004" s="107"/>
      <c r="AG1004" s="107" t="s">
        <v>296</v>
      </c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</row>
    <row r="1005" spans="1:60" outlineLevel="2">
      <c r="A1005" s="110"/>
      <c r="B1005" s="111"/>
      <c r="C1005" s="146" t="s">
        <v>616</v>
      </c>
      <c r="D1005" s="143"/>
      <c r="E1005" s="144">
        <v>2</v>
      </c>
      <c r="F1005" s="114"/>
      <c r="G1005" s="114"/>
      <c r="H1005" s="114"/>
      <c r="I1005" s="114"/>
      <c r="J1005" s="114"/>
      <c r="K1005" s="114"/>
      <c r="L1005" s="114"/>
      <c r="M1005" s="114"/>
      <c r="N1005" s="113"/>
      <c r="O1005" s="113"/>
      <c r="P1005" s="113"/>
      <c r="Q1005" s="113"/>
      <c r="R1005" s="114"/>
      <c r="S1005" s="114"/>
      <c r="T1005" s="114"/>
      <c r="U1005" s="114"/>
      <c r="V1005" s="114"/>
      <c r="W1005" s="114"/>
      <c r="X1005" s="114"/>
      <c r="Y1005" s="114"/>
      <c r="Z1005" s="107"/>
      <c r="AA1005" s="107"/>
      <c r="AB1005" s="107"/>
      <c r="AC1005" s="107"/>
      <c r="AD1005" s="107"/>
      <c r="AE1005" s="107"/>
      <c r="AF1005" s="107"/>
      <c r="AG1005" s="107" t="s">
        <v>341</v>
      </c>
      <c r="AH1005" s="107">
        <v>5</v>
      </c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</row>
    <row r="1006" spans="1:60" outlineLevel="3">
      <c r="A1006" s="110"/>
      <c r="B1006" s="111"/>
      <c r="C1006" s="146" t="s">
        <v>617</v>
      </c>
      <c r="D1006" s="143"/>
      <c r="E1006" s="144">
        <v>4</v>
      </c>
      <c r="F1006" s="114"/>
      <c r="G1006" s="114"/>
      <c r="H1006" s="114"/>
      <c r="I1006" s="114"/>
      <c r="J1006" s="114"/>
      <c r="K1006" s="114"/>
      <c r="L1006" s="114"/>
      <c r="M1006" s="114"/>
      <c r="N1006" s="113"/>
      <c r="O1006" s="113"/>
      <c r="P1006" s="113"/>
      <c r="Q1006" s="113"/>
      <c r="R1006" s="114"/>
      <c r="S1006" s="114"/>
      <c r="T1006" s="114"/>
      <c r="U1006" s="114"/>
      <c r="V1006" s="114"/>
      <c r="W1006" s="114"/>
      <c r="X1006" s="114"/>
      <c r="Y1006" s="114"/>
      <c r="Z1006" s="107"/>
      <c r="AA1006" s="107"/>
      <c r="AB1006" s="107"/>
      <c r="AC1006" s="107"/>
      <c r="AD1006" s="107"/>
      <c r="AE1006" s="107"/>
      <c r="AF1006" s="107"/>
      <c r="AG1006" s="107" t="s">
        <v>341</v>
      </c>
      <c r="AH1006" s="107">
        <v>5</v>
      </c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</row>
    <row r="1007" spans="1:60" outlineLevel="3">
      <c r="A1007" s="110"/>
      <c r="B1007" s="111"/>
      <c r="C1007" s="146" t="s">
        <v>618</v>
      </c>
      <c r="D1007" s="143"/>
      <c r="E1007" s="144">
        <v>4</v>
      </c>
      <c r="F1007" s="114"/>
      <c r="G1007" s="114"/>
      <c r="H1007" s="114"/>
      <c r="I1007" s="114"/>
      <c r="J1007" s="114"/>
      <c r="K1007" s="114"/>
      <c r="L1007" s="114"/>
      <c r="M1007" s="114"/>
      <c r="N1007" s="113"/>
      <c r="O1007" s="113"/>
      <c r="P1007" s="113"/>
      <c r="Q1007" s="113"/>
      <c r="R1007" s="114"/>
      <c r="S1007" s="114"/>
      <c r="T1007" s="114"/>
      <c r="U1007" s="114"/>
      <c r="V1007" s="114"/>
      <c r="W1007" s="114"/>
      <c r="X1007" s="114"/>
      <c r="Y1007" s="114"/>
      <c r="Z1007" s="107"/>
      <c r="AA1007" s="107"/>
      <c r="AB1007" s="107"/>
      <c r="AC1007" s="107"/>
      <c r="AD1007" s="107"/>
      <c r="AE1007" s="107"/>
      <c r="AF1007" s="107"/>
      <c r="AG1007" s="107" t="s">
        <v>341</v>
      </c>
      <c r="AH1007" s="107">
        <v>5</v>
      </c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</row>
    <row r="1008" spans="1:60" outlineLevel="3">
      <c r="A1008" s="110"/>
      <c r="B1008" s="111"/>
      <c r="C1008" s="146" t="s">
        <v>619</v>
      </c>
      <c r="D1008" s="143"/>
      <c r="E1008" s="144">
        <v>19</v>
      </c>
      <c r="F1008" s="114"/>
      <c r="G1008" s="114"/>
      <c r="H1008" s="114"/>
      <c r="I1008" s="114"/>
      <c r="J1008" s="114"/>
      <c r="K1008" s="114"/>
      <c r="L1008" s="114"/>
      <c r="M1008" s="114"/>
      <c r="N1008" s="113"/>
      <c r="O1008" s="113"/>
      <c r="P1008" s="113"/>
      <c r="Q1008" s="113"/>
      <c r="R1008" s="114"/>
      <c r="S1008" s="114"/>
      <c r="T1008" s="114"/>
      <c r="U1008" s="114"/>
      <c r="V1008" s="114"/>
      <c r="W1008" s="114"/>
      <c r="X1008" s="114"/>
      <c r="Y1008" s="114"/>
      <c r="Z1008" s="107"/>
      <c r="AA1008" s="107"/>
      <c r="AB1008" s="107"/>
      <c r="AC1008" s="107"/>
      <c r="AD1008" s="107"/>
      <c r="AE1008" s="107"/>
      <c r="AF1008" s="107"/>
      <c r="AG1008" s="107" t="s">
        <v>341</v>
      </c>
      <c r="AH1008" s="107">
        <v>5</v>
      </c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</row>
    <row r="1009" spans="1:60" outlineLevel="1">
      <c r="A1009" s="130">
        <v>292</v>
      </c>
      <c r="B1009" s="131" t="s">
        <v>558</v>
      </c>
      <c r="C1009" s="140" t="s">
        <v>559</v>
      </c>
      <c r="D1009" s="132" t="s">
        <v>289</v>
      </c>
      <c r="E1009" s="133">
        <v>1</v>
      </c>
      <c r="F1009" s="134"/>
      <c r="G1009" s="135">
        <f>ROUND(E1009*F1009,2)</f>
        <v>0</v>
      </c>
      <c r="H1009" s="134"/>
      <c r="I1009" s="135">
        <f>ROUND(E1009*H1009,2)</f>
        <v>0</v>
      </c>
      <c r="J1009" s="134"/>
      <c r="K1009" s="135">
        <f>ROUND(E1009*J1009,2)</f>
        <v>0</v>
      </c>
      <c r="L1009" s="135">
        <v>21</v>
      </c>
      <c r="M1009" s="135">
        <f>G1009*(1+L1009/100)</f>
        <v>0</v>
      </c>
      <c r="N1009" s="133">
        <v>1.15E-3</v>
      </c>
      <c r="O1009" s="133">
        <f>ROUND(E1009*N1009,2)</f>
        <v>0</v>
      </c>
      <c r="P1009" s="133">
        <v>0</v>
      </c>
      <c r="Q1009" s="133">
        <f>ROUND(E1009*P1009,2)</f>
        <v>0</v>
      </c>
      <c r="R1009" s="135" t="s">
        <v>560</v>
      </c>
      <c r="S1009" s="135" t="s">
        <v>310</v>
      </c>
      <c r="T1009" s="136" t="s">
        <v>331</v>
      </c>
      <c r="U1009" s="114">
        <v>0.11</v>
      </c>
      <c r="V1009" s="114">
        <f>ROUND(E1009*U1009,2)</f>
        <v>0.11</v>
      </c>
      <c r="W1009" s="114"/>
      <c r="X1009" s="114" t="s">
        <v>332</v>
      </c>
      <c r="Y1009" s="114" t="s">
        <v>293</v>
      </c>
      <c r="Z1009" s="107"/>
      <c r="AA1009" s="107"/>
      <c r="AB1009" s="107"/>
      <c r="AC1009" s="107"/>
      <c r="AD1009" s="107"/>
      <c r="AE1009" s="107"/>
      <c r="AF1009" s="107"/>
      <c r="AG1009" s="107" t="s">
        <v>333</v>
      </c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</row>
    <row r="1010" spans="1:60" outlineLevel="1">
      <c r="A1010" s="123">
        <v>293</v>
      </c>
      <c r="B1010" s="124" t="s">
        <v>561</v>
      </c>
      <c r="C1010" s="139" t="s">
        <v>562</v>
      </c>
      <c r="D1010" s="125" t="s">
        <v>563</v>
      </c>
      <c r="E1010" s="126">
        <v>10</v>
      </c>
      <c r="F1010" s="127"/>
      <c r="G1010" s="128">
        <f>ROUND(E1010*F1010,2)</f>
        <v>0</v>
      </c>
      <c r="H1010" s="127"/>
      <c r="I1010" s="128">
        <f>ROUND(E1010*H1010,2)</f>
        <v>0</v>
      </c>
      <c r="J1010" s="127"/>
      <c r="K1010" s="128">
        <f>ROUND(E1010*J1010,2)</f>
        <v>0</v>
      </c>
      <c r="L1010" s="128">
        <v>21</v>
      </c>
      <c r="M1010" s="128">
        <f>G1010*(1+L1010/100)</f>
        <v>0</v>
      </c>
      <c r="N1010" s="126">
        <v>6.0000000000000002E-5</v>
      </c>
      <c r="O1010" s="126">
        <f>ROUND(E1010*N1010,2)</f>
        <v>0</v>
      </c>
      <c r="P1010" s="126">
        <v>0</v>
      </c>
      <c r="Q1010" s="126">
        <f>ROUND(E1010*P1010,2)</f>
        <v>0</v>
      </c>
      <c r="R1010" s="128" t="s">
        <v>564</v>
      </c>
      <c r="S1010" s="128" t="s">
        <v>310</v>
      </c>
      <c r="T1010" s="129" t="s">
        <v>331</v>
      </c>
      <c r="U1010" s="114">
        <v>0.43</v>
      </c>
      <c r="V1010" s="114">
        <f>ROUND(E1010*U1010,2)</f>
        <v>4.3</v>
      </c>
      <c r="W1010" s="114"/>
      <c r="X1010" s="114" t="s">
        <v>332</v>
      </c>
      <c r="Y1010" s="114" t="s">
        <v>293</v>
      </c>
      <c r="Z1010" s="107"/>
      <c r="AA1010" s="107"/>
      <c r="AB1010" s="107"/>
      <c r="AC1010" s="107"/>
      <c r="AD1010" s="107"/>
      <c r="AE1010" s="107"/>
      <c r="AF1010" s="107"/>
      <c r="AG1010" s="107" t="s">
        <v>333</v>
      </c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</row>
    <row r="1011" spans="1:60" outlineLevel="1">
      <c r="A1011" s="110">
        <v>294</v>
      </c>
      <c r="B1011" s="111" t="s">
        <v>614</v>
      </c>
      <c r="C1011" s="147" t="s">
        <v>615</v>
      </c>
      <c r="D1011" s="112" t="s">
        <v>24</v>
      </c>
      <c r="E1011" s="145"/>
      <c r="F1011" s="115"/>
      <c r="G1011" s="114">
        <f>ROUND(E1011*F1011,2)</f>
        <v>0</v>
      </c>
      <c r="H1011" s="115"/>
      <c r="I1011" s="114">
        <f>ROUND(E1011*H1011,2)</f>
        <v>0</v>
      </c>
      <c r="J1011" s="115"/>
      <c r="K1011" s="114">
        <f>ROUND(E1011*J1011,2)</f>
        <v>0</v>
      </c>
      <c r="L1011" s="114">
        <v>21</v>
      </c>
      <c r="M1011" s="114">
        <f>G1011*(1+L1011/100)</f>
        <v>0</v>
      </c>
      <c r="N1011" s="113">
        <v>0</v>
      </c>
      <c r="O1011" s="113">
        <f>ROUND(E1011*N1011,2)</f>
        <v>0</v>
      </c>
      <c r="P1011" s="113">
        <v>0</v>
      </c>
      <c r="Q1011" s="113">
        <f>ROUND(E1011*P1011,2)</f>
        <v>0</v>
      </c>
      <c r="R1011" s="114" t="s">
        <v>350</v>
      </c>
      <c r="S1011" s="114" t="s">
        <v>310</v>
      </c>
      <c r="T1011" s="114" t="s">
        <v>331</v>
      </c>
      <c r="U1011" s="114">
        <v>0</v>
      </c>
      <c r="V1011" s="114">
        <f>ROUND(E1011*U1011,2)</f>
        <v>0</v>
      </c>
      <c r="W1011" s="114"/>
      <c r="X1011" s="114" t="s">
        <v>448</v>
      </c>
      <c r="Y1011" s="114" t="s">
        <v>293</v>
      </c>
      <c r="Z1011" s="107"/>
      <c r="AA1011" s="107"/>
      <c r="AB1011" s="107"/>
      <c r="AC1011" s="107"/>
      <c r="AD1011" s="107"/>
      <c r="AE1011" s="107"/>
      <c r="AF1011" s="107"/>
      <c r="AG1011" s="107" t="s">
        <v>449</v>
      </c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</row>
    <row r="1012" spans="1:60" outlineLevel="2">
      <c r="A1012" s="110"/>
      <c r="B1012" s="111"/>
      <c r="C1012" s="205" t="s">
        <v>567</v>
      </c>
      <c r="D1012" s="206"/>
      <c r="E1012" s="206"/>
      <c r="F1012" s="206"/>
      <c r="G1012" s="206"/>
      <c r="H1012" s="114"/>
      <c r="I1012" s="114"/>
      <c r="J1012" s="114"/>
      <c r="K1012" s="114"/>
      <c r="L1012" s="114"/>
      <c r="M1012" s="114"/>
      <c r="N1012" s="113"/>
      <c r="O1012" s="113"/>
      <c r="P1012" s="113"/>
      <c r="Q1012" s="113"/>
      <c r="R1012" s="114"/>
      <c r="S1012" s="114"/>
      <c r="T1012" s="114"/>
      <c r="U1012" s="114"/>
      <c r="V1012" s="114"/>
      <c r="W1012" s="114"/>
      <c r="X1012" s="114"/>
      <c r="Y1012" s="114"/>
      <c r="Z1012" s="107"/>
      <c r="AA1012" s="107"/>
      <c r="AB1012" s="107"/>
      <c r="AC1012" s="107"/>
      <c r="AD1012" s="107"/>
      <c r="AE1012" s="107"/>
      <c r="AF1012" s="107"/>
      <c r="AG1012" s="107" t="s">
        <v>451</v>
      </c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</row>
    <row r="1013" spans="1:60">
      <c r="A1013" s="117" t="s">
        <v>285</v>
      </c>
      <c r="B1013" s="118" t="s">
        <v>139</v>
      </c>
      <c r="C1013" s="138" t="s">
        <v>140</v>
      </c>
      <c r="D1013" s="119"/>
      <c r="E1013" s="120"/>
      <c r="F1013" s="121"/>
      <c r="G1013" s="121">
        <f>SUMIF(AG1014:AG1042,"&lt;&gt;NOR",G1014:G1042)</f>
        <v>0</v>
      </c>
      <c r="H1013" s="121"/>
      <c r="I1013" s="121">
        <f>SUM(I1014:I1042)</f>
        <v>0</v>
      </c>
      <c r="J1013" s="121"/>
      <c r="K1013" s="121">
        <f>SUM(K1014:K1042)</f>
        <v>0</v>
      </c>
      <c r="L1013" s="121"/>
      <c r="M1013" s="121">
        <f>SUM(M1014:M1042)</f>
        <v>0</v>
      </c>
      <c r="N1013" s="120"/>
      <c r="O1013" s="120">
        <f>SUM(O1014:O1042)</f>
        <v>0.33999999999999997</v>
      </c>
      <c r="P1013" s="120"/>
      <c r="Q1013" s="120">
        <f>SUM(Q1014:Q1042)</f>
        <v>0</v>
      </c>
      <c r="R1013" s="121"/>
      <c r="S1013" s="121"/>
      <c r="T1013" s="122"/>
      <c r="U1013" s="116"/>
      <c r="V1013" s="116">
        <f>SUM(V1014:V1042)</f>
        <v>123.47000000000001</v>
      </c>
      <c r="W1013" s="116"/>
      <c r="X1013" s="116"/>
      <c r="Y1013" s="116"/>
      <c r="AG1013" t="s">
        <v>286</v>
      </c>
    </row>
    <row r="1014" spans="1:60" ht="22.5" outlineLevel="1">
      <c r="A1014" s="123">
        <v>295</v>
      </c>
      <c r="B1014" s="124" t="s">
        <v>620</v>
      </c>
      <c r="C1014" s="139" t="s">
        <v>621</v>
      </c>
      <c r="D1014" s="125" t="s">
        <v>330</v>
      </c>
      <c r="E1014" s="126">
        <v>3</v>
      </c>
      <c r="F1014" s="127"/>
      <c r="G1014" s="128">
        <f>ROUND(E1014*F1014,2)</f>
        <v>0</v>
      </c>
      <c r="H1014" s="127"/>
      <c r="I1014" s="128">
        <f>ROUND(E1014*H1014,2)</f>
        <v>0</v>
      </c>
      <c r="J1014" s="127"/>
      <c r="K1014" s="128">
        <f>ROUND(E1014*J1014,2)</f>
        <v>0</v>
      </c>
      <c r="L1014" s="128">
        <v>21</v>
      </c>
      <c r="M1014" s="128">
        <f>G1014*(1+L1014/100)</f>
        <v>0</v>
      </c>
      <c r="N1014" s="126">
        <v>9.7999999999999997E-4</v>
      </c>
      <c r="O1014" s="126">
        <f>ROUND(E1014*N1014,2)</f>
        <v>0</v>
      </c>
      <c r="P1014" s="126">
        <v>0</v>
      </c>
      <c r="Q1014" s="126">
        <f>ROUND(E1014*P1014,2)</f>
        <v>0</v>
      </c>
      <c r="R1014" s="128" t="s">
        <v>350</v>
      </c>
      <c r="S1014" s="128" t="s">
        <v>310</v>
      </c>
      <c r="T1014" s="129" t="s">
        <v>331</v>
      </c>
      <c r="U1014" s="114">
        <v>0.53</v>
      </c>
      <c r="V1014" s="114">
        <f>ROUND(E1014*U1014,2)</f>
        <v>1.59</v>
      </c>
      <c r="W1014" s="114"/>
      <c r="X1014" s="114" t="s">
        <v>332</v>
      </c>
      <c r="Y1014" s="114" t="s">
        <v>293</v>
      </c>
      <c r="Z1014" s="107"/>
      <c r="AA1014" s="107"/>
      <c r="AB1014" s="107"/>
      <c r="AC1014" s="107"/>
      <c r="AD1014" s="107"/>
      <c r="AE1014" s="107"/>
      <c r="AF1014" s="107"/>
      <c r="AG1014" s="107" t="s">
        <v>333</v>
      </c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</row>
    <row r="1015" spans="1:60" outlineLevel="2">
      <c r="A1015" s="110"/>
      <c r="B1015" s="111"/>
      <c r="C1015" s="203" t="s">
        <v>549</v>
      </c>
      <c r="D1015" s="204"/>
      <c r="E1015" s="204"/>
      <c r="F1015" s="204"/>
      <c r="G1015" s="204"/>
      <c r="H1015" s="114"/>
      <c r="I1015" s="114"/>
      <c r="J1015" s="114"/>
      <c r="K1015" s="114"/>
      <c r="L1015" s="114"/>
      <c r="M1015" s="114"/>
      <c r="N1015" s="113"/>
      <c r="O1015" s="113"/>
      <c r="P1015" s="113"/>
      <c r="Q1015" s="113"/>
      <c r="R1015" s="114"/>
      <c r="S1015" s="114"/>
      <c r="T1015" s="114"/>
      <c r="U1015" s="114"/>
      <c r="V1015" s="114"/>
      <c r="W1015" s="114"/>
      <c r="X1015" s="114"/>
      <c r="Y1015" s="114"/>
      <c r="Z1015" s="107"/>
      <c r="AA1015" s="107"/>
      <c r="AB1015" s="107"/>
      <c r="AC1015" s="107"/>
      <c r="AD1015" s="107"/>
      <c r="AE1015" s="107"/>
      <c r="AF1015" s="107"/>
      <c r="AG1015" s="107" t="s">
        <v>451</v>
      </c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</row>
    <row r="1016" spans="1:60" outlineLevel="2">
      <c r="A1016" s="110"/>
      <c r="B1016" s="111"/>
      <c r="C1016" s="200" t="s">
        <v>455</v>
      </c>
      <c r="D1016" s="201"/>
      <c r="E1016" s="201"/>
      <c r="F1016" s="201"/>
      <c r="G1016" s="201"/>
      <c r="H1016" s="114"/>
      <c r="I1016" s="114"/>
      <c r="J1016" s="114"/>
      <c r="K1016" s="114"/>
      <c r="L1016" s="114"/>
      <c r="M1016" s="114"/>
      <c r="N1016" s="113"/>
      <c r="O1016" s="113"/>
      <c r="P1016" s="113"/>
      <c r="Q1016" s="113"/>
      <c r="R1016" s="114"/>
      <c r="S1016" s="114"/>
      <c r="T1016" s="114"/>
      <c r="U1016" s="114"/>
      <c r="V1016" s="114"/>
      <c r="W1016" s="114"/>
      <c r="X1016" s="114"/>
      <c r="Y1016" s="114"/>
      <c r="Z1016" s="107"/>
      <c r="AA1016" s="107"/>
      <c r="AB1016" s="107"/>
      <c r="AC1016" s="107"/>
      <c r="AD1016" s="107"/>
      <c r="AE1016" s="107"/>
      <c r="AF1016" s="107"/>
      <c r="AG1016" s="107" t="s">
        <v>296</v>
      </c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</row>
    <row r="1017" spans="1:60" ht="22.5" outlineLevel="1">
      <c r="A1017" s="123">
        <v>296</v>
      </c>
      <c r="B1017" s="124" t="s">
        <v>622</v>
      </c>
      <c r="C1017" s="139" t="s">
        <v>623</v>
      </c>
      <c r="D1017" s="125" t="s">
        <v>330</v>
      </c>
      <c r="E1017" s="126">
        <v>62</v>
      </c>
      <c r="F1017" s="127"/>
      <c r="G1017" s="128">
        <f>ROUND(E1017*F1017,2)</f>
        <v>0</v>
      </c>
      <c r="H1017" s="127"/>
      <c r="I1017" s="128">
        <f>ROUND(E1017*H1017,2)</f>
        <v>0</v>
      </c>
      <c r="J1017" s="127"/>
      <c r="K1017" s="128">
        <f>ROUND(E1017*J1017,2)</f>
        <v>0</v>
      </c>
      <c r="L1017" s="128">
        <v>21</v>
      </c>
      <c r="M1017" s="128">
        <f>G1017*(1+L1017/100)</f>
        <v>0</v>
      </c>
      <c r="N1017" s="126">
        <v>1.47E-3</v>
      </c>
      <c r="O1017" s="126">
        <f>ROUND(E1017*N1017,2)</f>
        <v>0.09</v>
      </c>
      <c r="P1017" s="126">
        <v>0</v>
      </c>
      <c r="Q1017" s="126">
        <f>ROUND(E1017*P1017,2)</f>
        <v>0</v>
      </c>
      <c r="R1017" s="128" t="s">
        <v>350</v>
      </c>
      <c r="S1017" s="128" t="s">
        <v>310</v>
      </c>
      <c r="T1017" s="129" t="s">
        <v>331</v>
      </c>
      <c r="U1017" s="114">
        <v>0.56999999999999995</v>
      </c>
      <c r="V1017" s="114">
        <f>ROUND(E1017*U1017,2)</f>
        <v>35.340000000000003</v>
      </c>
      <c r="W1017" s="114"/>
      <c r="X1017" s="114" t="s">
        <v>332</v>
      </c>
      <c r="Y1017" s="114" t="s">
        <v>293</v>
      </c>
      <c r="Z1017" s="107"/>
      <c r="AA1017" s="107"/>
      <c r="AB1017" s="107"/>
      <c r="AC1017" s="107"/>
      <c r="AD1017" s="107"/>
      <c r="AE1017" s="107"/>
      <c r="AF1017" s="107"/>
      <c r="AG1017" s="107" t="s">
        <v>333</v>
      </c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</row>
    <row r="1018" spans="1:60" outlineLevel="2">
      <c r="A1018" s="110"/>
      <c r="B1018" s="111"/>
      <c r="C1018" s="203" t="s">
        <v>549</v>
      </c>
      <c r="D1018" s="204"/>
      <c r="E1018" s="204"/>
      <c r="F1018" s="204"/>
      <c r="G1018" s="204"/>
      <c r="H1018" s="114"/>
      <c r="I1018" s="114"/>
      <c r="J1018" s="114"/>
      <c r="K1018" s="114"/>
      <c r="L1018" s="114"/>
      <c r="M1018" s="114"/>
      <c r="N1018" s="113"/>
      <c r="O1018" s="113"/>
      <c r="P1018" s="113"/>
      <c r="Q1018" s="113"/>
      <c r="R1018" s="114"/>
      <c r="S1018" s="114"/>
      <c r="T1018" s="114"/>
      <c r="U1018" s="114"/>
      <c r="V1018" s="114"/>
      <c r="W1018" s="114"/>
      <c r="X1018" s="114"/>
      <c r="Y1018" s="114"/>
      <c r="Z1018" s="107"/>
      <c r="AA1018" s="107"/>
      <c r="AB1018" s="107"/>
      <c r="AC1018" s="107"/>
      <c r="AD1018" s="107"/>
      <c r="AE1018" s="107"/>
      <c r="AF1018" s="107"/>
      <c r="AG1018" s="107" t="s">
        <v>451</v>
      </c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</row>
    <row r="1019" spans="1:60" outlineLevel="2">
      <c r="A1019" s="110"/>
      <c r="B1019" s="111"/>
      <c r="C1019" s="200" t="s">
        <v>455</v>
      </c>
      <c r="D1019" s="201"/>
      <c r="E1019" s="201"/>
      <c r="F1019" s="201"/>
      <c r="G1019" s="201"/>
      <c r="H1019" s="114"/>
      <c r="I1019" s="114"/>
      <c r="J1019" s="114"/>
      <c r="K1019" s="114"/>
      <c r="L1019" s="114"/>
      <c r="M1019" s="114"/>
      <c r="N1019" s="113"/>
      <c r="O1019" s="113"/>
      <c r="P1019" s="113"/>
      <c r="Q1019" s="113"/>
      <c r="R1019" s="114"/>
      <c r="S1019" s="114"/>
      <c r="T1019" s="114"/>
      <c r="U1019" s="114"/>
      <c r="V1019" s="114"/>
      <c r="W1019" s="114"/>
      <c r="X1019" s="114"/>
      <c r="Y1019" s="114"/>
      <c r="Z1019" s="107"/>
      <c r="AA1019" s="107"/>
      <c r="AB1019" s="107"/>
      <c r="AC1019" s="107"/>
      <c r="AD1019" s="107"/>
      <c r="AE1019" s="107"/>
      <c r="AF1019" s="107"/>
      <c r="AG1019" s="107" t="s">
        <v>296</v>
      </c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</row>
    <row r="1020" spans="1:60" ht="22.5" outlineLevel="1">
      <c r="A1020" s="123">
        <v>297</v>
      </c>
      <c r="B1020" s="124" t="s">
        <v>624</v>
      </c>
      <c r="C1020" s="139" t="s">
        <v>625</v>
      </c>
      <c r="D1020" s="125" t="s">
        <v>330</v>
      </c>
      <c r="E1020" s="126">
        <v>49</v>
      </c>
      <c r="F1020" s="127"/>
      <c r="G1020" s="128">
        <f>ROUND(E1020*F1020,2)</f>
        <v>0</v>
      </c>
      <c r="H1020" s="127"/>
      <c r="I1020" s="128">
        <f>ROUND(E1020*H1020,2)</f>
        <v>0</v>
      </c>
      <c r="J1020" s="127"/>
      <c r="K1020" s="128">
        <f>ROUND(E1020*J1020,2)</f>
        <v>0</v>
      </c>
      <c r="L1020" s="128">
        <v>21</v>
      </c>
      <c r="M1020" s="128">
        <f>G1020*(1+L1020/100)</f>
        <v>0</v>
      </c>
      <c r="N1020" s="126">
        <v>2.0699999999999998E-3</v>
      </c>
      <c r="O1020" s="126">
        <f>ROUND(E1020*N1020,2)</f>
        <v>0.1</v>
      </c>
      <c r="P1020" s="126">
        <v>0</v>
      </c>
      <c r="Q1020" s="126">
        <f>ROUND(E1020*P1020,2)</f>
        <v>0</v>
      </c>
      <c r="R1020" s="128" t="s">
        <v>350</v>
      </c>
      <c r="S1020" s="128" t="s">
        <v>310</v>
      </c>
      <c r="T1020" s="129" t="s">
        <v>331</v>
      </c>
      <c r="U1020" s="114">
        <v>0.61</v>
      </c>
      <c r="V1020" s="114">
        <f>ROUND(E1020*U1020,2)</f>
        <v>29.89</v>
      </c>
      <c r="W1020" s="114"/>
      <c r="X1020" s="114" t="s">
        <v>332</v>
      </c>
      <c r="Y1020" s="114" t="s">
        <v>293</v>
      </c>
      <c r="Z1020" s="107"/>
      <c r="AA1020" s="107"/>
      <c r="AB1020" s="107"/>
      <c r="AC1020" s="107"/>
      <c r="AD1020" s="107"/>
      <c r="AE1020" s="107"/>
      <c r="AF1020" s="107"/>
      <c r="AG1020" s="107" t="s">
        <v>333</v>
      </c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</row>
    <row r="1021" spans="1:60" outlineLevel="2">
      <c r="A1021" s="110"/>
      <c r="B1021" s="111"/>
      <c r="C1021" s="203" t="s">
        <v>549</v>
      </c>
      <c r="D1021" s="204"/>
      <c r="E1021" s="204"/>
      <c r="F1021" s="204"/>
      <c r="G1021" s="204"/>
      <c r="H1021" s="114"/>
      <c r="I1021" s="114"/>
      <c r="J1021" s="114"/>
      <c r="K1021" s="114"/>
      <c r="L1021" s="114"/>
      <c r="M1021" s="114"/>
      <c r="N1021" s="113"/>
      <c r="O1021" s="113"/>
      <c r="P1021" s="113"/>
      <c r="Q1021" s="113"/>
      <c r="R1021" s="114"/>
      <c r="S1021" s="114"/>
      <c r="T1021" s="114"/>
      <c r="U1021" s="114"/>
      <c r="V1021" s="114"/>
      <c r="W1021" s="114"/>
      <c r="X1021" s="114"/>
      <c r="Y1021" s="114"/>
      <c r="Z1021" s="107"/>
      <c r="AA1021" s="107"/>
      <c r="AB1021" s="107"/>
      <c r="AC1021" s="107"/>
      <c r="AD1021" s="107"/>
      <c r="AE1021" s="107"/>
      <c r="AF1021" s="107"/>
      <c r="AG1021" s="107" t="s">
        <v>451</v>
      </c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</row>
    <row r="1022" spans="1:60" outlineLevel="2">
      <c r="A1022" s="110"/>
      <c r="B1022" s="111"/>
      <c r="C1022" s="200" t="s">
        <v>455</v>
      </c>
      <c r="D1022" s="201"/>
      <c r="E1022" s="201"/>
      <c r="F1022" s="201"/>
      <c r="G1022" s="201"/>
      <c r="H1022" s="114"/>
      <c r="I1022" s="114"/>
      <c r="J1022" s="114"/>
      <c r="K1022" s="114"/>
      <c r="L1022" s="114"/>
      <c r="M1022" s="114"/>
      <c r="N1022" s="113"/>
      <c r="O1022" s="113"/>
      <c r="P1022" s="113"/>
      <c r="Q1022" s="113"/>
      <c r="R1022" s="114"/>
      <c r="S1022" s="114"/>
      <c r="T1022" s="114"/>
      <c r="U1022" s="114"/>
      <c r="V1022" s="114"/>
      <c r="W1022" s="114"/>
      <c r="X1022" s="114"/>
      <c r="Y1022" s="114"/>
      <c r="Z1022" s="107"/>
      <c r="AA1022" s="107"/>
      <c r="AB1022" s="107"/>
      <c r="AC1022" s="107"/>
      <c r="AD1022" s="107"/>
      <c r="AE1022" s="107"/>
      <c r="AF1022" s="107"/>
      <c r="AG1022" s="107" t="s">
        <v>296</v>
      </c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</row>
    <row r="1023" spans="1:60" ht="22.5" outlineLevel="1">
      <c r="A1023" s="123">
        <v>298</v>
      </c>
      <c r="B1023" s="124" t="s">
        <v>626</v>
      </c>
      <c r="C1023" s="139" t="s">
        <v>627</v>
      </c>
      <c r="D1023" s="125" t="s">
        <v>330</v>
      </c>
      <c r="E1023" s="126">
        <v>51</v>
      </c>
      <c r="F1023" s="127"/>
      <c r="G1023" s="128">
        <f>ROUND(E1023*F1023,2)</f>
        <v>0</v>
      </c>
      <c r="H1023" s="127"/>
      <c r="I1023" s="128">
        <f>ROUND(E1023*H1023,2)</f>
        <v>0</v>
      </c>
      <c r="J1023" s="127"/>
      <c r="K1023" s="128">
        <f>ROUND(E1023*J1023,2)</f>
        <v>0</v>
      </c>
      <c r="L1023" s="128">
        <v>21</v>
      </c>
      <c r="M1023" s="128">
        <f>G1023*(1+L1023/100)</f>
        <v>0</v>
      </c>
      <c r="N1023" s="126">
        <v>2.3400000000000001E-3</v>
      </c>
      <c r="O1023" s="126">
        <f>ROUND(E1023*N1023,2)</f>
        <v>0.12</v>
      </c>
      <c r="P1023" s="126">
        <v>0</v>
      </c>
      <c r="Q1023" s="126">
        <f>ROUND(E1023*P1023,2)</f>
        <v>0</v>
      </c>
      <c r="R1023" s="128" t="s">
        <v>350</v>
      </c>
      <c r="S1023" s="128" t="s">
        <v>310</v>
      </c>
      <c r="T1023" s="129" t="s">
        <v>331</v>
      </c>
      <c r="U1023" s="114">
        <v>0.67</v>
      </c>
      <c r="V1023" s="114">
        <f>ROUND(E1023*U1023,2)</f>
        <v>34.17</v>
      </c>
      <c r="W1023" s="114"/>
      <c r="X1023" s="114" t="s">
        <v>332</v>
      </c>
      <c r="Y1023" s="114" t="s">
        <v>293</v>
      </c>
      <c r="Z1023" s="107"/>
      <c r="AA1023" s="107"/>
      <c r="AB1023" s="107"/>
      <c r="AC1023" s="107"/>
      <c r="AD1023" s="107"/>
      <c r="AE1023" s="107"/>
      <c r="AF1023" s="107"/>
      <c r="AG1023" s="107" t="s">
        <v>333</v>
      </c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</row>
    <row r="1024" spans="1:60" outlineLevel="2">
      <c r="A1024" s="110"/>
      <c r="B1024" s="111"/>
      <c r="C1024" s="203" t="s">
        <v>549</v>
      </c>
      <c r="D1024" s="204"/>
      <c r="E1024" s="204"/>
      <c r="F1024" s="204"/>
      <c r="G1024" s="204"/>
      <c r="H1024" s="114"/>
      <c r="I1024" s="114"/>
      <c r="J1024" s="114"/>
      <c r="K1024" s="114"/>
      <c r="L1024" s="114"/>
      <c r="M1024" s="114"/>
      <c r="N1024" s="113"/>
      <c r="O1024" s="113"/>
      <c r="P1024" s="113"/>
      <c r="Q1024" s="113"/>
      <c r="R1024" s="114"/>
      <c r="S1024" s="114"/>
      <c r="T1024" s="114"/>
      <c r="U1024" s="114"/>
      <c r="V1024" s="114"/>
      <c r="W1024" s="114"/>
      <c r="X1024" s="114"/>
      <c r="Y1024" s="114"/>
      <c r="Z1024" s="107"/>
      <c r="AA1024" s="107"/>
      <c r="AB1024" s="107"/>
      <c r="AC1024" s="107"/>
      <c r="AD1024" s="107"/>
      <c r="AE1024" s="107"/>
      <c r="AF1024" s="107"/>
      <c r="AG1024" s="107" t="s">
        <v>451</v>
      </c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</row>
    <row r="1025" spans="1:60" outlineLevel="2">
      <c r="A1025" s="110"/>
      <c r="B1025" s="111"/>
      <c r="C1025" s="200" t="s">
        <v>455</v>
      </c>
      <c r="D1025" s="201"/>
      <c r="E1025" s="201"/>
      <c r="F1025" s="201"/>
      <c r="G1025" s="201"/>
      <c r="H1025" s="114"/>
      <c r="I1025" s="114"/>
      <c r="J1025" s="114"/>
      <c r="K1025" s="114"/>
      <c r="L1025" s="114"/>
      <c r="M1025" s="114"/>
      <c r="N1025" s="113"/>
      <c r="O1025" s="113"/>
      <c r="P1025" s="113"/>
      <c r="Q1025" s="113"/>
      <c r="R1025" s="114"/>
      <c r="S1025" s="114"/>
      <c r="T1025" s="114"/>
      <c r="U1025" s="114"/>
      <c r="V1025" s="114"/>
      <c r="W1025" s="114"/>
      <c r="X1025" s="114"/>
      <c r="Y1025" s="114"/>
      <c r="Z1025" s="107"/>
      <c r="AA1025" s="107"/>
      <c r="AB1025" s="107"/>
      <c r="AC1025" s="107"/>
      <c r="AD1025" s="107"/>
      <c r="AE1025" s="107"/>
      <c r="AF1025" s="107"/>
      <c r="AG1025" s="107" t="s">
        <v>296</v>
      </c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</row>
    <row r="1026" spans="1:60" outlineLevel="1">
      <c r="A1026" s="123">
        <v>299</v>
      </c>
      <c r="B1026" s="124" t="s">
        <v>628</v>
      </c>
      <c r="C1026" s="139" t="s">
        <v>629</v>
      </c>
      <c r="D1026" s="125" t="s">
        <v>347</v>
      </c>
      <c r="E1026" s="126">
        <v>4</v>
      </c>
      <c r="F1026" s="127"/>
      <c r="G1026" s="128">
        <f>ROUND(E1026*F1026,2)</f>
        <v>0</v>
      </c>
      <c r="H1026" s="127"/>
      <c r="I1026" s="128">
        <f>ROUND(E1026*H1026,2)</f>
        <v>0</v>
      </c>
      <c r="J1026" s="127"/>
      <c r="K1026" s="128">
        <f>ROUND(E1026*J1026,2)</f>
        <v>0</v>
      </c>
      <c r="L1026" s="128">
        <v>21</v>
      </c>
      <c r="M1026" s="128">
        <f>G1026*(1+L1026/100)</f>
        <v>0</v>
      </c>
      <c r="N1026" s="126">
        <v>2.0000000000000002E-5</v>
      </c>
      <c r="O1026" s="126">
        <f>ROUND(E1026*N1026,2)</f>
        <v>0</v>
      </c>
      <c r="P1026" s="126">
        <v>0</v>
      </c>
      <c r="Q1026" s="126">
        <f>ROUND(E1026*P1026,2)</f>
        <v>0</v>
      </c>
      <c r="R1026" s="128" t="s">
        <v>350</v>
      </c>
      <c r="S1026" s="128" t="s">
        <v>310</v>
      </c>
      <c r="T1026" s="129" t="s">
        <v>331</v>
      </c>
      <c r="U1026" s="114">
        <v>0.23</v>
      </c>
      <c r="V1026" s="114">
        <f>ROUND(E1026*U1026,2)</f>
        <v>0.92</v>
      </c>
      <c r="W1026" s="114"/>
      <c r="X1026" s="114" t="s">
        <v>332</v>
      </c>
      <c r="Y1026" s="114" t="s">
        <v>293</v>
      </c>
      <c r="Z1026" s="107"/>
      <c r="AA1026" s="107"/>
      <c r="AB1026" s="107"/>
      <c r="AC1026" s="107"/>
      <c r="AD1026" s="107"/>
      <c r="AE1026" s="107"/>
      <c r="AF1026" s="107"/>
      <c r="AG1026" s="107" t="s">
        <v>333</v>
      </c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</row>
    <row r="1027" spans="1:60" outlineLevel="2">
      <c r="A1027" s="110"/>
      <c r="B1027" s="111"/>
      <c r="C1027" s="198" t="s">
        <v>630</v>
      </c>
      <c r="D1027" s="199"/>
      <c r="E1027" s="199"/>
      <c r="F1027" s="199"/>
      <c r="G1027" s="199"/>
      <c r="H1027" s="114"/>
      <c r="I1027" s="114"/>
      <c r="J1027" s="114"/>
      <c r="K1027" s="114"/>
      <c r="L1027" s="114"/>
      <c r="M1027" s="114"/>
      <c r="N1027" s="113"/>
      <c r="O1027" s="113"/>
      <c r="P1027" s="113"/>
      <c r="Q1027" s="113"/>
      <c r="R1027" s="114"/>
      <c r="S1027" s="114"/>
      <c r="T1027" s="114"/>
      <c r="U1027" s="114"/>
      <c r="V1027" s="114"/>
      <c r="W1027" s="114"/>
      <c r="X1027" s="114"/>
      <c r="Y1027" s="114"/>
      <c r="Z1027" s="107"/>
      <c r="AA1027" s="107"/>
      <c r="AB1027" s="107"/>
      <c r="AC1027" s="107"/>
      <c r="AD1027" s="107"/>
      <c r="AE1027" s="107"/>
      <c r="AF1027" s="107"/>
      <c r="AG1027" s="107" t="s">
        <v>296</v>
      </c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</row>
    <row r="1028" spans="1:60" outlineLevel="1">
      <c r="A1028" s="123">
        <v>300</v>
      </c>
      <c r="B1028" s="124" t="s">
        <v>631</v>
      </c>
      <c r="C1028" s="139" t="s">
        <v>632</v>
      </c>
      <c r="D1028" s="125" t="s">
        <v>330</v>
      </c>
      <c r="E1028" s="126">
        <v>165</v>
      </c>
      <c r="F1028" s="127"/>
      <c r="G1028" s="128">
        <f>ROUND(E1028*F1028,2)</f>
        <v>0</v>
      </c>
      <c r="H1028" s="127"/>
      <c r="I1028" s="128">
        <f>ROUND(E1028*H1028,2)</f>
        <v>0</v>
      </c>
      <c r="J1028" s="127"/>
      <c r="K1028" s="128">
        <f>ROUND(E1028*J1028,2)</f>
        <v>0</v>
      </c>
      <c r="L1028" s="128">
        <v>21</v>
      </c>
      <c r="M1028" s="128">
        <f>G1028*(1+L1028/100)</f>
        <v>0</v>
      </c>
      <c r="N1028" s="126">
        <v>1.8000000000000001E-4</v>
      </c>
      <c r="O1028" s="126">
        <f>ROUND(E1028*N1028,2)</f>
        <v>0.03</v>
      </c>
      <c r="P1028" s="126">
        <v>0</v>
      </c>
      <c r="Q1028" s="126">
        <f>ROUND(E1028*P1028,2)</f>
        <v>0</v>
      </c>
      <c r="R1028" s="128" t="s">
        <v>350</v>
      </c>
      <c r="S1028" s="128" t="s">
        <v>310</v>
      </c>
      <c r="T1028" s="129" t="s">
        <v>331</v>
      </c>
      <c r="U1028" s="114">
        <v>7.0000000000000007E-2</v>
      </c>
      <c r="V1028" s="114">
        <f>ROUND(E1028*U1028,2)</f>
        <v>11.55</v>
      </c>
      <c r="W1028" s="114"/>
      <c r="X1028" s="114" t="s">
        <v>332</v>
      </c>
      <c r="Y1028" s="114" t="s">
        <v>293</v>
      </c>
      <c r="Z1028" s="107"/>
      <c r="AA1028" s="107"/>
      <c r="AB1028" s="107"/>
      <c r="AC1028" s="107"/>
      <c r="AD1028" s="107"/>
      <c r="AE1028" s="107"/>
      <c r="AF1028" s="107"/>
      <c r="AG1028" s="107" t="s">
        <v>333</v>
      </c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</row>
    <row r="1029" spans="1:60" outlineLevel="2">
      <c r="A1029" s="110"/>
      <c r="B1029" s="111"/>
      <c r="C1029" s="198" t="s">
        <v>553</v>
      </c>
      <c r="D1029" s="199"/>
      <c r="E1029" s="199"/>
      <c r="F1029" s="199"/>
      <c r="G1029" s="199"/>
      <c r="H1029" s="114"/>
      <c r="I1029" s="114"/>
      <c r="J1029" s="114"/>
      <c r="K1029" s="114"/>
      <c r="L1029" s="114"/>
      <c r="M1029" s="114"/>
      <c r="N1029" s="113"/>
      <c r="O1029" s="113"/>
      <c r="P1029" s="113"/>
      <c r="Q1029" s="113"/>
      <c r="R1029" s="114"/>
      <c r="S1029" s="114"/>
      <c r="T1029" s="114"/>
      <c r="U1029" s="114"/>
      <c r="V1029" s="114"/>
      <c r="W1029" s="114"/>
      <c r="X1029" s="114"/>
      <c r="Y1029" s="114"/>
      <c r="Z1029" s="107"/>
      <c r="AA1029" s="107"/>
      <c r="AB1029" s="107"/>
      <c r="AC1029" s="107"/>
      <c r="AD1029" s="107"/>
      <c r="AE1029" s="107"/>
      <c r="AF1029" s="107"/>
      <c r="AG1029" s="107" t="s">
        <v>296</v>
      </c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</row>
    <row r="1030" spans="1:60" outlineLevel="2">
      <c r="A1030" s="110"/>
      <c r="B1030" s="111"/>
      <c r="C1030" s="146" t="s">
        <v>633</v>
      </c>
      <c r="D1030" s="143"/>
      <c r="E1030" s="144">
        <v>3</v>
      </c>
      <c r="F1030" s="114"/>
      <c r="G1030" s="114"/>
      <c r="H1030" s="114"/>
      <c r="I1030" s="114"/>
      <c r="J1030" s="114"/>
      <c r="K1030" s="114"/>
      <c r="L1030" s="114"/>
      <c r="M1030" s="114"/>
      <c r="N1030" s="113"/>
      <c r="O1030" s="113"/>
      <c r="P1030" s="113"/>
      <c r="Q1030" s="113"/>
      <c r="R1030" s="114"/>
      <c r="S1030" s="114"/>
      <c r="T1030" s="114"/>
      <c r="U1030" s="114"/>
      <c r="V1030" s="114"/>
      <c r="W1030" s="114"/>
      <c r="X1030" s="114"/>
      <c r="Y1030" s="114"/>
      <c r="Z1030" s="107"/>
      <c r="AA1030" s="107"/>
      <c r="AB1030" s="107"/>
      <c r="AC1030" s="107"/>
      <c r="AD1030" s="107"/>
      <c r="AE1030" s="107"/>
      <c r="AF1030" s="107"/>
      <c r="AG1030" s="107" t="s">
        <v>341</v>
      </c>
      <c r="AH1030" s="107">
        <v>5</v>
      </c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</row>
    <row r="1031" spans="1:60" outlineLevel="3">
      <c r="A1031" s="110"/>
      <c r="B1031" s="111"/>
      <c r="C1031" s="146" t="s">
        <v>634</v>
      </c>
      <c r="D1031" s="143"/>
      <c r="E1031" s="144">
        <v>62</v>
      </c>
      <c r="F1031" s="114"/>
      <c r="G1031" s="114"/>
      <c r="H1031" s="114"/>
      <c r="I1031" s="114"/>
      <c r="J1031" s="114"/>
      <c r="K1031" s="114"/>
      <c r="L1031" s="114"/>
      <c r="M1031" s="114"/>
      <c r="N1031" s="113"/>
      <c r="O1031" s="113"/>
      <c r="P1031" s="113"/>
      <c r="Q1031" s="113"/>
      <c r="R1031" s="114"/>
      <c r="S1031" s="114"/>
      <c r="T1031" s="114"/>
      <c r="U1031" s="114"/>
      <c r="V1031" s="114"/>
      <c r="W1031" s="114"/>
      <c r="X1031" s="114"/>
      <c r="Y1031" s="114"/>
      <c r="Z1031" s="107"/>
      <c r="AA1031" s="107"/>
      <c r="AB1031" s="107"/>
      <c r="AC1031" s="107"/>
      <c r="AD1031" s="107"/>
      <c r="AE1031" s="107"/>
      <c r="AF1031" s="107"/>
      <c r="AG1031" s="107" t="s">
        <v>341</v>
      </c>
      <c r="AH1031" s="107">
        <v>5</v>
      </c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</row>
    <row r="1032" spans="1:60" outlineLevel="3">
      <c r="A1032" s="110"/>
      <c r="B1032" s="111"/>
      <c r="C1032" s="146" t="s">
        <v>635</v>
      </c>
      <c r="D1032" s="143"/>
      <c r="E1032" s="144">
        <v>49</v>
      </c>
      <c r="F1032" s="114"/>
      <c r="G1032" s="114"/>
      <c r="H1032" s="114"/>
      <c r="I1032" s="114"/>
      <c r="J1032" s="114"/>
      <c r="K1032" s="114"/>
      <c r="L1032" s="114"/>
      <c r="M1032" s="114"/>
      <c r="N1032" s="113"/>
      <c r="O1032" s="113"/>
      <c r="P1032" s="113"/>
      <c r="Q1032" s="113"/>
      <c r="R1032" s="114"/>
      <c r="S1032" s="114"/>
      <c r="T1032" s="114"/>
      <c r="U1032" s="114"/>
      <c r="V1032" s="114"/>
      <c r="W1032" s="114"/>
      <c r="X1032" s="114"/>
      <c r="Y1032" s="114"/>
      <c r="Z1032" s="107"/>
      <c r="AA1032" s="107"/>
      <c r="AB1032" s="107"/>
      <c r="AC1032" s="107"/>
      <c r="AD1032" s="107"/>
      <c r="AE1032" s="107"/>
      <c r="AF1032" s="107"/>
      <c r="AG1032" s="107" t="s">
        <v>341</v>
      </c>
      <c r="AH1032" s="107">
        <v>5</v>
      </c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</row>
    <row r="1033" spans="1:60" outlineLevel="3">
      <c r="A1033" s="110"/>
      <c r="B1033" s="111"/>
      <c r="C1033" s="146" t="s">
        <v>636</v>
      </c>
      <c r="D1033" s="143"/>
      <c r="E1033" s="144">
        <v>51</v>
      </c>
      <c r="F1033" s="114"/>
      <c r="G1033" s="114"/>
      <c r="H1033" s="114"/>
      <c r="I1033" s="114"/>
      <c r="J1033" s="114"/>
      <c r="K1033" s="114"/>
      <c r="L1033" s="114"/>
      <c r="M1033" s="114"/>
      <c r="N1033" s="113"/>
      <c r="O1033" s="113"/>
      <c r="P1033" s="113"/>
      <c r="Q1033" s="113"/>
      <c r="R1033" s="114"/>
      <c r="S1033" s="114"/>
      <c r="T1033" s="114"/>
      <c r="U1033" s="114"/>
      <c r="V1033" s="114"/>
      <c r="W1033" s="114"/>
      <c r="X1033" s="114"/>
      <c r="Y1033" s="114"/>
      <c r="Z1033" s="107"/>
      <c r="AA1033" s="107"/>
      <c r="AB1033" s="107"/>
      <c r="AC1033" s="107"/>
      <c r="AD1033" s="107"/>
      <c r="AE1033" s="107"/>
      <c r="AF1033" s="107"/>
      <c r="AG1033" s="107" t="s">
        <v>341</v>
      </c>
      <c r="AH1033" s="107">
        <v>5</v>
      </c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</row>
    <row r="1034" spans="1:60" outlineLevel="1">
      <c r="A1034" s="123">
        <v>301</v>
      </c>
      <c r="B1034" s="124" t="s">
        <v>555</v>
      </c>
      <c r="C1034" s="139" t="s">
        <v>556</v>
      </c>
      <c r="D1034" s="125" t="s">
        <v>330</v>
      </c>
      <c r="E1034" s="126">
        <v>165</v>
      </c>
      <c r="F1034" s="127"/>
      <c r="G1034" s="128">
        <f>ROUND(E1034*F1034,2)</f>
        <v>0</v>
      </c>
      <c r="H1034" s="127"/>
      <c r="I1034" s="128">
        <f>ROUND(E1034*H1034,2)</f>
        <v>0</v>
      </c>
      <c r="J1034" s="127"/>
      <c r="K1034" s="128">
        <f>ROUND(E1034*J1034,2)</f>
        <v>0</v>
      </c>
      <c r="L1034" s="128">
        <v>21</v>
      </c>
      <c r="M1034" s="128">
        <f>G1034*(1+L1034/100)</f>
        <v>0</v>
      </c>
      <c r="N1034" s="126">
        <v>1.0000000000000001E-5</v>
      </c>
      <c r="O1034" s="126">
        <f>ROUND(E1034*N1034,2)</f>
        <v>0</v>
      </c>
      <c r="P1034" s="126">
        <v>0</v>
      </c>
      <c r="Q1034" s="126">
        <f>ROUND(E1034*P1034,2)</f>
        <v>0</v>
      </c>
      <c r="R1034" s="128" t="s">
        <v>350</v>
      </c>
      <c r="S1034" s="128" t="s">
        <v>310</v>
      </c>
      <c r="T1034" s="129" t="s">
        <v>331</v>
      </c>
      <c r="U1034" s="114">
        <v>0.06</v>
      </c>
      <c r="V1034" s="114">
        <f>ROUND(E1034*U1034,2)</f>
        <v>9.9</v>
      </c>
      <c r="W1034" s="114"/>
      <c r="X1034" s="114" t="s">
        <v>332</v>
      </c>
      <c r="Y1034" s="114" t="s">
        <v>293</v>
      </c>
      <c r="Z1034" s="107"/>
      <c r="AA1034" s="107"/>
      <c r="AB1034" s="107"/>
      <c r="AC1034" s="107"/>
      <c r="AD1034" s="107"/>
      <c r="AE1034" s="107"/>
      <c r="AF1034" s="107"/>
      <c r="AG1034" s="107" t="s">
        <v>333</v>
      </c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</row>
    <row r="1035" spans="1:60" outlineLevel="2">
      <c r="A1035" s="110"/>
      <c r="B1035" s="111"/>
      <c r="C1035" s="198" t="s">
        <v>557</v>
      </c>
      <c r="D1035" s="199"/>
      <c r="E1035" s="199"/>
      <c r="F1035" s="199"/>
      <c r="G1035" s="199"/>
      <c r="H1035" s="114"/>
      <c r="I1035" s="114"/>
      <c r="J1035" s="114"/>
      <c r="K1035" s="114"/>
      <c r="L1035" s="114"/>
      <c r="M1035" s="114"/>
      <c r="N1035" s="113"/>
      <c r="O1035" s="113"/>
      <c r="P1035" s="113"/>
      <c r="Q1035" s="113"/>
      <c r="R1035" s="114"/>
      <c r="S1035" s="114"/>
      <c r="T1035" s="114"/>
      <c r="U1035" s="114"/>
      <c r="V1035" s="114"/>
      <c r="W1035" s="114"/>
      <c r="X1035" s="114"/>
      <c r="Y1035" s="114"/>
      <c r="Z1035" s="107"/>
      <c r="AA1035" s="107"/>
      <c r="AB1035" s="107"/>
      <c r="AC1035" s="107"/>
      <c r="AD1035" s="107"/>
      <c r="AE1035" s="107"/>
      <c r="AF1035" s="107"/>
      <c r="AG1035" s="107" t="s">
        <v>296</v>
      </c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</row>
    <row r="1036" spans="1:60" outlineLevel="2">
      <c r="A1036" s="110"/>
      <c r="B1036" s="111"/>
      <c r="C1036" s="146" t="s">
        <v>633</v>
      </c>
      <c r="D1036" s="143"/>
      <c r="E1036" s="144">
        <v>3</v>
      </c>
      <c r="F1036" s="114"/>
      <c r="G1036" s="114"/>
      <c r="H1036" s="114"/>
      <c r="I1036" s="114"/>
      <c r="J1036" s="114"/>
      <c r="K1036" s="114"/>
      <c r="L1036" s="114"/>
      <c r="M1036" s="114"/>
      <c r="N1036" s="113"/>
      <c r="O1036" s="113"/>
      <c r="P1036" s="113"/>
      <c r="Q1036" s="113"/>
      <c r="R1036" s="114"/>
      <c r="S1036" s="114"/>
      <c r="T1036" s="114"/>
      <c r="U1036" s="114"/>
      <c r="V1036" s="114"/>
      <c r="W1036" s="114"/>
      <c r="X1036" s="114"/>
      <c r="Y1036" s="114"/>
      <c r="Z1036" s="107"/>
      <c r="AA1036" s="107"/>
      <c r="AB1036" s="107"/>
      <c r="AC1036" s="107"/>
      <c r="AD1036" s="107"/>
      <c r="AE1036" s="107"/>
      <c r="AF1036" s="107"/>
      <c r="AG1036" s="107" t="s">
        <v>341</v>
      </c>
      <c r="AH1036" s="107">
        <v>5</v>
      </c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</row>
    <row r="1037" spans="1:60" outlineLevel="3">
      <c r="A1037" s="110"/>
      <c r="B1037" s="111"/>
      <c r="C1037" s="146" t="s">
        <v>634</v>
      </c>
      <c r="D1037" s="143"/>
      <c r="E1037" s="144">
        <v>62</v>
      </c>
      <c r="F1037" s="114"/>
      <c r="G1037" s="114"/>
      <c r="H1037" s="114"/>
      <c r="I1037" s="114"/>
      <c r="J1037" s="114"/>
      <c r="K1037" s="114"/>
      <c r="L1037" s="114"/>
      <c r="M1037" s="114"/>
      <c r="N1037" s="113"/>
      <c r="O1037" s="113"/>
      <c r="P1037" s="113"/>
      <c r="Q1037" s="113"/>
      <c r="R1037" s="114"/>
      <c r="S1037" s="114"/>
      <c r="T1037" s="114"/>
      <c r="U1037" s="114"/>
      <c r="V1037" s="114"/>
      <c r="W1037" s="114"/>
      <c r="X1037" s="114"/>
      <c r="Y1037" s="114"/>
      <c r="Z1037" s="107"/>
      <c r="AA1037" s="107"/>
      <c r="AB1037" s="107"/>
      <c r="AC1037" s="107"/>
      <c r="AD1037" s="107"/>
      <c r="AE1037" s="107"/>
      <c r="AF1037" s="107"/>
      <c r="AG1037" s="107" t="s">
        <v>341</v>
      </c>
      <c r="AH1037" s="107">
        <v>5</v>
      </c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</row>
    <row r="1038" spans="1:60" outlineLevel="3">
      <c r="A1038" s="110"/>
      <c r="B1038" s="111"/>
      <c r="C1038" s="146" t="s">
        <v>635</v>
      </c>
      <c r="D1038" s="143"/>
      <c r="E1038" s="144">
        <v>49</v>
      </c>
      <c r="F1038" s="114"/>
      <c r="G1038" s="114"/>
      <c r="H1038" s="114"/>
      <c r="I1038" s="114"/>
      <c r="J1038" s="114"/>
      <c r="K1038" s="114"/>
      <c r="L1038" s="114"/>
      <c r="M1038" s="114"/>
      <c r="N1038" s="113"/>
      <c r="O1038" s="113"/>
      <c r="P1038" s="113"/>
      <c r="Q1038" s="113"/>
      <c r="R1038" s="114"/>
      <c r="S1038" s="114"/>
      <c r="T1038" s="114"/>
      <c r="U1038" s="114"/>
      <c r="V1038" s="114"/>
      <c r="W1038" s="114"/>
      <c r="X1038" s="114"/>
      <c r="Y1038" s="114"/>
      <c r="Z1038" s="107"/>
      <c r="AA1038" s="107"/>
      <c r="AB1038" s="107"/>
      <c r="AC1038" s="107"/>
      <c r="AD1038" s="107"/>
      <c r="AE1038" s="107"/>
      <c r="AF1038" s="107"/>
      <c r="AG1038" s="107" t="s">
        <v>341</v>
      </c>
      <c r="AH1038" s="107">
        <v>5</v>
      </c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</row>
    <row r="1039" spans="1:60" outlineLevel="3">
      <c r="A1039" s="110"/>
      <c r="B1039" s="111"/>
      <c r="C1039" s="146" t="s">
        <v>636</v>
      </c>
      <c r="D1039" s="143"/>
      <c r="E1039" s="144">
        <v>51</v>
      </c>
      <c r="F1039" s="114"/>
      <c r="G1039" s="114"/>
      <c r="H1039" s="114"/>
      <c r="I1039" s="114"/>
      <c r="J1039" s="114"/>
      <c r="K1039" s="114"/>
      <c r="L1039" s="114"/>
      <c r="M1039" s="114"/>
      <c r="N1039" s="113"/>
      <c r="O1039" s="113"/>
      <c r="P1039" s="113"/>
      <c r="Q1039" s="113"/>
      <c r="R1039" s="114"/>
      <c r="S1039" s="114"/>
      <c r="T1039" s="114"/>
      <c r="U1039" s="114"/>
      <c r="V1039" s="114"/>
      <c r="W1039" s="114"/>
      <c r="X1039" s="114"/>
      <c r="Y1039" s="114"/>
      <c r="Z1039" s="107"/>
      <c r="AA1039" s="107"/>
      <c r="AB1039" s="107"/>
      <c r="AC1039" s="107"/>
      <c r="AD1039" s="107"/>
      <c r="AE1039" s="107"/>
      <c r="AF1039" s="107"/>
      <c r="AG1039" s="107" t="s">
        <v>341</v>
      </c>
      <c r="AH1039" s="107">
        <v>5</v>
      </c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</row>
    <row r="1040" spans="1:60" outlineLevel="1">
      <c r="A1040" s="123">
        <v>302</v>
      </c>
      <c r="B1040" s="124" t="s">
        <v>558</v>
      </c>
      <c r="C1040" s="139" t="s">
        <v>559</v>
      </c>
      <c r="D1040" s="125" t="s">
        <v>289</v>
      </c>
      <c r="E1040" s="126">
        <v>1</v>
      </c>
      <c r="F1040" s="127"/>
      <c r="G1040" s="128">
        <f>ROUND(E1040*F1040,2)</f>
        <v>0</v>
      </c>
      <c r="H1040" s="127"/>
      <c r="I1040" s="128">
        <f>ROUND(E1040*H1040,2)</f>
        <v>0</v>
      </c>
      <c r="J1040" s="127"/>
      <c r="K1040" s="128">
        <f>ROUND(E1040*J1040,2)</f>
        <v>0</v>
      </c>
      <c r="L1040" s="128">
        <v>21</v>
      </c>
      <c r="M1040" s="128">
        <f>G1040*(1+L1040/100)</f>
        <v>0</v>
      </c>
      <c r="N1040" s="126">
        <v>1.15E-3</v>
      </c>
      <c r="O1040" s="126">
        <f>ROUND(E1040*N1040,2)</f>
        <v>0</v>
      </c>
      <c r="P1040" s="126">
        <v>0</v>
      </c>
      <c r="Q1040" s="126">
        <f>ROUND(E1040*P1040,2)</f>
        <v>0</v>
      </c>
      <c r="R1040" s="128" t="s">
        <v>560</v>
      </c>
      <c r="S1040" s="128" t="s">
        <v>310</v>
      </c>
      <c r="T1040" s="129" t="s">
        <v>331</v>
      </c>
      <c r="U1040" s="114">
        <v>0.11</v>
      </c>
      <c r="V1040" s="114">
        <f>ROUND(E1040*U1040,2)</f>
        <v>0.11</v>
      </c>
      <c r="W1040" s="114"/>
      <c r="X1040" s="114" t="s">
        <v>332</v>
      </c>
      <c r="Y1040" s="114" t="s">
        <v>293</v>
      </c>
      <c r="Z1040" s="107"/>
      <c r="AA1040" s="107"/>
      <c r="AB1040" s="107"/>
      <c r="AC1040" s="107"/>
      <c r="AD1040" s="107"/>
      <c r="AE1040" s="107"/>
      <c r="AF1040" s="107"/>
      <c r="AG1040" s="107" t="s">
        <v>333</v>
      </c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</row>
    <row r="1041" spans="1:60" outlineLevel="1">
      <c r="A1041" s="110">
        <v>303</v>
      </c>
      <c r="B1041" s="111" t="s">
        <v>565</v>
      </c>
      <c r="C1041" s="147" t="s">
        <v>566</v>
      </c>
      <c r="D1041" s="112" t="s">
        <v>24</v>
      </c>
      <c r="E1041" s="145"/>
      <c r="F1041" s="115"/>
      <c r="G1041" s="114">
        <f>ROUND(E1041*F1041,2)</f>
        <v>0</v>
      </c>
      <c r="H1041" s="115"/>
      <c r="I1041" s="114">
        <f>ROUND(E1041*H1041,2)</f>
        <v>0</v>
      </c>
      <c r="J1041" s="115"/>
      <c r="K1041" s="114">
        <f>ROUND(E1041*J1041,2)</f>
        <v>0</v>
      </c>
      <c r="L1041" s="114">
        <v>21</v>
      </c>
      <c r="M1041" s="114">
        <f>G1041*(1+L1041/100)</f>
        <v>0</v>
      </c>
      <c r="N1041" s="113">
        <v>0</v>
      </c>
      <c r="O1041" s="113">
        <f>ROUND(E1041*N1041,2)</f>
        <v>0</v>
      </c>
      <c r="P1041" s="113">
        <v>0</v>
      </c>
      <c r="Q1041" s="113">
        <f>ROUND(E1041*P1041,2)</f>
        <v>0</v>
      </c>
      <c r="R1041" s="114" t="s">
        <v>350</v>
      </c>
      <c r="S1041" s="114" t="s">
        <v>310</v>
      </c>
      <c r="T1041" s="114" t="s">
        <v>331</v>
      </c>
      <c r="U1041" s="114">
        <v>0</v>
      </c>
      <c r="V1041" s="114">
        <f>ROUND(E1041*U1041,2)</f>
        <v>0</v>
      </c>
      <c r="W1041" s="114"/>
      <c r="X1041" s="114" t="s">
        <v>448</v>
      </c>
      <c r="Y1041" s="114" t="s">
        <v>293</v>
      </c>
      <c r="Z1041" s="107"/>
      <c r="AA1041" s="107"/>
      <c r="AB1041" s="107"/>
      <c r="AC1041" s="107"/>
      <c r="AD1041" s="107"/>
      <c r="AE1041" s="107"/>
      <c r="AF1041" s="107"/>
      <c r="AG1041" s="107" t="s">
        <v>449</v>
      </c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</row>
    <row r="1042" spans="1:60" outlineLevel="2">
      <c r="A1042" s="110"/>
      <c r="B1042" s="111"/>
      <c r="C1042" s="205" t="s">
        <v>567</v>
      </c>
      <c r="D1042" s="206"/>
      <c r="E1042" s="206"/>
      <c r="F1042" s="206"/>
      <c r="G1042" s="206"/>
      <c r="H1042" s="114"/>
      <c r="I1042" s="114"/>
      <c r="J1042" s="114"/>
      <c r="K1042" s="114"/>
      <c r="L1042" s="114"/>
      <c r="M1042" s="114"/>
      <c r="N1042" s="113"/>
      <c r="O1042" s="113"/>
      <c r="P1042" s="113"/>
      <c r="Q1042" s="113"/>
      <c r="R1042" s="114"/>
      <c r="S1042" s="114"/>
      <c r="T1042" s="114"/>
      <c r="U1042" s="114"/>
      <c r="V1042" s="114"/>
      <c r="W1042" s="114"/>
      <c r="X1042" s="114"/>
      <c r="Y1042" s="114"/>
      <c r="Z1042" s="107"/>
      <c r="AA1042" s="107"/>
      <c r="AB1042" s="107"/>
      <c r="AC1042" s="107"/>
      <c r="AD1042" s="107"/>
      <c r="AE1042" s="107"/>
      <c r="AF1042" s="107"/>
      <c r="AG1042" s="107" t="s">
        <v>451</v>
      </c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</row>
    <row r="1043" spans="1:60">
      <c r="A1043" s="117" t="s">
        <v>285</v>
      </c>
      <c r="B1043" s="118" t="s">
        <v>141</v>
      </c>
      <c r="C1043" s="138" t="s">
        <v>142</v>
      </c>
      <c r="D1043" s="119"/>
      <c r="E1043" s="120"/>
      <c r="F1043" s="121"/>
      <c r="G1043" s="121">
        <f>SUMIF(AG1044:AG1067,"&lt;&gt;NOR",G1044:G1067)</f>
        <v>0</v>
      </c>
      <c r="H1043" s="121"/>
      <c r="I1043" s="121">
        <f>SUM(I1044:I1067)</f>
        <v>0</v>
      </c>
      <c r="J1043" s="121"/>
      <c r="K1043" s="121">
        <f>SUM(K1044:K1067)</f>
        <v>0</v>
      </c>
      <c r="L1043" s="121"/>
      <c r="M1043" s="121">
        <f>SUM(M1044:M1067)</f>
        <v>0</v>
      </c>
      <c r="N1043" s="120"/>
      <c r="O1043" s="120">
        <f>SUM(O1044:O1067)</f>
        <v>0.17</v>
      </c>
      <c r="P1043" s="120"/>
      <c r="Q1043" s="120">
        <f>SUM(Q1044:Q1067)</f>
        <v>0</v>
      </c>
      <c r="R1043" s="121"/>
      <c r="S1043" s="121"/>
      <c r="T1043" s="122"/>
      <c r="U1043" s="116"/>
      <c r="V1043" s="116">
        <f>SUM(V1044:V1067)</f>
        <v>68.61</v>
      </c>
      <c r="W1043" s="116"/>
      <c r="X1043" s="116"/>
      <c r="Y1043" s="116"/>
      <c r="AG1043" t="s">
        <v>286</v>
      </c>
    </row>
    <row r="1044" spans="1:60" ht="22.5" outlineLevel="1">
      <c r="A1044" s="123">
        <v>304</v>
      </c>
      <c r="B1044" s="124" t="s">
        <v>620</v>
      </c>
      <c r="C1044" s="139" t="s">
        <v>621</v>
      </c>
      <c r="D1044" s="125" t="s">
        <v>330</v>
      </c>
      <c r="E1044" s="126">
        <v>2</v>
      </c>
      <c r="F1044" s="127"/>
      <c r="G1044" s="128">
        <f>ROUND(E1044*F1044,2)</f>
        <v>0</v>
      </c>
      <c r="H1044" s="127"/>
      <c r="I1044" s="128">
        <f>ROUND(E1044*H1044,2)</f>
        <v>0</v>
      </c>
      <c r="J1044" s="127"/>
      <c r="K1044" s="128">
        <f>ROUND(E1044*J1044,2)</f>
        <v>0</v>
      </c>
      <c r="L1044" s="128">
        <v>21</v>
      </c>
      <c r="M1044" s="128">
        <f>G1044*(1+L1044/100)</f>
        <v>0</v>
      </c>
      <c r="N1044" s="126">
        <v>9.7999999999999997E-4</v>
      </c>
      <c r="O1044" s="126">
        <f>ROUND(E1044*N1044,2)</f>
        <v>0</v>
      </c>
      <c r="P1044" s="126">
        <v>0</v>
      </c>
      <c r="Q1044" s="126">
        <f>ROUND(E1044*P1044,2)</f>
        <v>0</v>
      </c>
      <c r="R1044" s="128" t="s">
        <v>350</v>
      </c>
      <c r="S1044" s="128" t="s">
        <v>310</v>
      </c>
      <c r="T1044" s="129" t="s">
        <v>331</v>
      </c>
      <c r="U1044" s="114">
        <v>0.53</v>
      </c>
      <c r="V1044" s="114">
        <f>ROUND(E1044*U1044,2)</f>
        <v>1.06</v>
      </c>
      <c r="W1044" s="114"/>
      <c r="X1044" s="114" t="s">
        <v>332</v>
      </c>
      <c r="Y1044" s="114" t="s">
        <v>293</v>
      </c>
      <c r="Z1044" s="107"/>
      <c r="AA1044" s="107"/>
      <c r="AB1044" s="107"/>
      <c r="AC1044" s="107"/>
      <c r="AD1044" s="107"/>
      <c r="AE1044" s="107"/>
      <c r="AF1044" s="107"/>
      <c r="AG1044" s="107" t="s">
        <v>333</v>
      </c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</row>
    <row r="1045" spans="1:60" outlineLevel="2">
      <c r="A1045" s="110"/>
      <c r="B1045" s="111"/>
      <c r="C1045" s="203" t="s">
        <v>549</v>
      </c>
      <c r="D1045" s="204"/>
      <c r="E1045" s="204"/>
      <c r="F1045" s="204"/>
      <c r="G1045" s="204"/>
      <c r="H1045" s="114"/>
      <c r="I1045" s="114"/>
      <c r="J1045" s="114"/>
      <c r="K1045" s="114"/>
      <c r="L1045" s="114"/>
      <c r="M1045" s="114"/>
      <c r="N1045" s="113"/>
      <c r="O1045" s="113"/>
      <c r="P1045" s="113"/>
      <c r="Q1045" s="113"/>
      <c r="R1045" s="114"/>
      <c r="S1045" s="114"/>
      <c r="T1045" s="114"/>
      <c r="U1045" s="114"/>
      <c r="V1045" s="114"/>
      <c r="W1045" s="114"/>
      <c r="X1045" s="114"/>
      <c r="Y1045" s="114"/>
      <c r="Z1045" s="107"/>
      <c r="AA1045" s="107"/>
      <c r="AB1045" s="107"/>
      <c r="AC1045" s="107"/>
      <c r="AD1045" s="107"/>
      <c r="AE1045" s="107"/>
      <c r="AF1045" s="107"/>
      <c r="AG1045" s="107" t="s">
        <v>451</v>
      </c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</row>
    <row r="1046" spans="1:60" outlineLevel="2">
      <c r="A1046" s="110"/>
      <c r="B1046" s="111"/>
      <c r="C1046" s="200" t="s">
        <v>455</v>
      </c>
      <c r="D1046" s="201"/>
      <c r="E1046" s="201"/>
      <c r="F1046" s="201"/>
      <c r="G1046" s="201"/>
      <c r="H1046" s="114"/>
      <c r="I1046" s="114"/>
      <c r="J1046" s="114"/>
      <c r="K1046" s="114"/>
      <c r="L1046" s="114"/>
      <c r="M1046" s="114"/>
      <c r="N1046" s="113"/>
      <c r="O1046" s="113"/>
      <c r="P1046" s="113"/>
      <c r="Q1046" s="113"/>
      <c r="R1046" s="114"/>
      <c r="S1046" s="114"/>
      <c r="T1046" s="114"/>
      <c r="U1046" s="114"/>
      <c r="V1046" s="114"/>
      <c r="W1046" s="114"/>
      <c r="X1046" s="114"/>
      <c r="Y1046" s="114"/>
      <c r="Z1046" s="107"/>
      <c r="AA1046" s="107"/>
      <c r="AB1046" s="107"/>
      <c r="AC1046" s="107"/>
      <c r="AD1046" s="107"/>
      <c r="AE1046" s="107"/>
      <c r="AF1046" s="107"/>
      <c r="AG1046" s="107" t="s">
        <v>296</v>
      </c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</row>
    <row r="1047" spans="1:60" ht="22.5" outlineLevel="1">
      <c r="A1047" s="123">
        <v>305</v>
      </c>
      <c r="B1047" s="124" t="s">
        <v>622</v>
      </c>
      <c r="C1047" s="139" t="s">
        <v>623</v>
      </c>
      <c r="D1047" s="125" t="s">
        <v>330</v>
      </c>
      <c r="E1047" s="126">
        <v>71</v>
      </c>
      <c r="F1047" s="127"/>
      <c r="G1047" s="128">
        <f>ROUND(E1047*F1047,2)</f>
        <v>0</v>
      </c>
      <c r="H1047" s="127"/>
      <c r="I1047" s="128">
        <f>ROUND(E1047*H1047,2)</f>
        <v>0</v>
      </c>
      <c r="J1047" s="127"/>
      <c r="K1047" s="128">
        <f>ROUND(E1047*J1047,2)</f>
        <v>0</v>
      </c>
      <c r="L1047" s="128">
        <v>21</v>
      </c>
      <c r="M1047" s="128">
        <f>G1047*(1+L1047/100)</f>
        <v>0</v>
      </c>
      <c r="N1047" s="126">
        <v>1.47E-3</v>
      </c>
      <c r="O1047" s="126">
        <f>ROUND(E1047*N1047,2)</f>
        <v>0.1</v>
      </c>
      <c r="P1047" s="126">
        <v>0</v>
      </c>
      <c r="Q1047" s="126">
        <f>ROUND(E1047*P1047,2)</f>
        <v>0</v>
      </c>
      <c r="R1047" s="128" t="s">
        <v>350</v>
      </c>
      <c r="S1047" s="128" t="s">
        <v>310</v>
      </c>
      <c r="T1047" s="129" t="s">
        <v>331</v>
      </c>
      <c r="U1047" s="114">
        <v>0.56999999999999995</v>
      </c>
      <c r="V1047" s="114">
        <f>ROUND(E1047*U1047,2)</f>
        <v>40.47</v>
      </c>
      <c r="W1047" s="114"/>
      <c r="X1047" s="114" t="s">
        <v>332</v>
      </c>
      <c r="Y1047" s="114" t="s">
        <v>293</v>
      </c>
      <c r="Z1047" s="107"/>
      <c r="AA1047" s="107"/>
      <c r="AB1047" s="107"/>
      <c r="AC1047" s="107"/>
      <c r="AD1047" s="107"/>
      <c r="AE1047" s="107"/>
      <c r="AF1047" s="107"/>
      <c r="AG1047" s="107" t="s">
        <v>333</v>
      </c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</row>
    <row r="1048" spans="1:60" outlineLevel="2">
      <c r="A1048" s="110"/>
      <c r="B1048" s="111"/>
      <c r="C1048" s="203" t="s">
        <v>549</v>
      </c>
      <c r="D1048" s="204"/>
      <c r="E1048" s="204"/>
      <c r="F1048" s="204"/>
      <c r="G1048" s="204"/>
      <c r="H1048" s="114"/>
      <c r="I1048" s="114"/>
      <c r="J1048" s="114"/>
      <c r="K1048" s="114"/>
      <c r="L1048" s="114"/>
      <c r="M1048" s="114"/>
      <c r="N1048" s="113"/>
      <c r="O1048" s="113"/>
      <c r="P1048" s="113"/>
      <c r="Q1048" s="113"/>
      <c r="R1048" s="114"/>
      <c r="S1048" s="114"/>
      <c r="T1048" s="114"/>
      <c r="U1048" s="114"/>
      <c r="V1048" s="114"/>
      <c r="W1048" s="114"/>
      <c r="X1048" s="114"/>
      <c r="Y1048" s="114"/>
      <c r="Z1048" s="107"/>
      <c r="AA1048" s="107"/>
      <c r="AB1048" s="107"/>
      <c r="AC1048" s="107"/>
      <c r="AD1048" s="107"/>
      <c r="AE1048" s="107"/>
      <c r="AF1048" s="107"/>
      <c r="AG1048" s="107" t="s">
        <v>451</v>
      </c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</row>
    <row r="1049" spans="1:60" outlineLevel="2">
      <c r="A1049" s="110"/>
      <c r="B1049" s="111"/>
      <c r="C1049" s="200" t="s">
        <v>455</v>
      </c>
      <c r="D1049" s="201"/>
      <c r="E1049" s="201"/>
      <c r="F1049" s="201"/>
      <c r="G1049" s="201"/>
      <c r="H1049" s="114"/>
      <c r="I1049" s="114"/>
      <c r="J1049" s="114"/>
      <c r="K1049" s="114"/>
      <c r="L1049" s="114"/>
      <c r="M1049" s="114"/>
      <c r="N1049" s="113"/>
      <c r="O1049" s="113"/>
      <c r="P1049" s="113"/>
      <c r="Q1049" s="113"/>
      <c r="R1049" s="114"/>
      <c r="S1049" s="114"/>
      <c r="T1049" s="114"/>
      <c r="U1049" s="114"/>
      <c r="V1049" s="114"/>
      <c r="W1049" s="114"/>
      <c r="X1049" s="114"/>
      <c r="Y1049" s="114"/>
      <c r="Z1049" s="107"/>
      <c r="AA1049" s="107"/>
      <c r="AB1049" s="107"/>
      <c r="AC1049" s="107"/>
      <c r="AD1049" s="107"/>
      <c r="AE1049" s="107"/>
      <c r="AF1049" s="107"/>
      <c r="AG1049" s="107" t="s">
        <v>296</v>
      </c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</row>
    <row r="1050" spans="1:60" ht="22.5" outlineLevel="1">
      <c r="A1050" s="123">
        <v>306</v>
      </c>
      <c r="B1050" s="124" t="s">
        <v>624</v>
      </c>
      <c r="C1050" s="139" t="s">
        <v>625</v>
      </c>
      <c r="D1050" s="125" t="s">
        <v>330</v>
      </c>
      <c r="E1050" s="126">
        <v>23</v>
      </c>
      <c r="F1050" s="127"/>
      <c r="G1050" s="128">
        <f>ROUND(E1050*F1050,2)</f>
        <v>0</v>
      </c>
      <c r="H1050" s="127"/>
      <c r="I1050" s="128">
        <f>ROUND(E1050*H1050,2)</f>
        <v>0</v>
      </c>
      <c r="J1050" s="127"/>
      <c r="K1050" s="128">
        <f>ROUND(E1050*J1050,2)</f>
        <v>0</v>
      </c>
      <c r="L1050" s="128">
        <v>21</v>
      </c>
      <c r="M1050" s="128">
        <f>G1050*(1+L1050/100)</f>
        <v>0</v>
      </c>
      <c r="N1050" s="126">
        <v>2.0699999999999998E-3</v>
      </c>
      <c r="O1050" s="126">
        <f>ROUND(E1050*N1050,2)</f>
        <v>0.05</v>
      </c>
      <c r="P1050" s="126">
        <v>0</v>
      </c>
      <c r="Q1050" s="126">
        <f>ROUND(E1050*P1050,2)</f>
        <v>0</v>
      </c>
      <c r="R1050" s="128" t="s">
        <v>350</v>
      </c>
      <c r="S1050" s="128" t="s">
        <v>310</v>
      </c>
      <c r="T1050" s="129" t="s">
        <v>331</v>
      </c>
      <c r="U1050" s="114">
        <v>0.61</v>
      </c>
      <c r="V1050" s="114">
        <f>ROUND(E1050*U1050,2)</f>
        <v>14.03</v>
      </c>
      <c r="W1050" s="114"/>
      <c r="X1050" s="114" t="s">
        <v>332</v>
      </c>
      <c r="Y1050" s="114" t="s">
        <v>293</v>
      </c>
      <c r="Z1050" s="107"/>
      <c r="AA1050" s="107"/>
      <c r="AB1050" s="107"/>
      <c r="AC1050" s="107"/>
      <c r="AD1050" s="107"/>
      <c r="AE1050" s="107"/>
      <c r="AF1050" s="107"/>
      <c r="AG1050" s="107" t="s">
        <v>333</v>
      </c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</row>
    <row r="1051" spans="1:60" outlineLevel="2">
      <c r="A1051" s="110"/>
      <c r="B1051" s="111"/>
      <c r="C1051" s="203" t="s">
        <v>549</v>
      </c>
      <c r="D1051" s="204"/>
      <c r="E1051" s="204"/>
      <c r="F1051" s="204"/>
      <c r="G1051" s="204"/>
      <c r="H1051" s="114"/>
      <c r="I1051" s="114"/>
      <c r="J1051" s="114"/>
      <c r="K1051" s="114"/>
      <c r="L1051" s="114"/>
      <c r="M1051" s="114"/>
      <c r="N1051" s="113"/>
      <c r="O1051" s="113"/>
      <c r="P1051" s="113"/>
      <c r="Q1051" s="113"/>
      <c r="R1051" s="114"/>
      <c r="S1051" s="114"/>
      <c r="T1051" s="114"/>
      <c r="U1051" s="114"/>
      <c r="V1051" s="114"/>
      <c r="W1051" s="114"/>
      <c r="X1051" s="114"/>
      <c r="Y1051" s="114"/>
      <c r="Z1051" s="107"/>
      <c r="AA1051" s="107"/>
      <c r="AB1051" s="107"/>
      <c r="AC1051" s="107"/>
      <c r="AD1051" s="107"/>
      <c r="AE1051" s="107"/>
      <c r="AF1051" s="107"/>
      <c r="AG1051" s="107" t="s">
        <v>451</v>
      </c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</row>
    <row r="1052" spans="1:60" outlineLevel="2">
      <c r="A1052" s="110"/>
      <c r="B1052" s="111"/>
      <c r="C1052" s="200" t="s">
        <v>455</v>
      </c>
      <c r="D1052" s="201"/>
      <c r="E1052" s="201"/>
      <c r="F1052" s="201"/>
      <c r="G1052" s="201"/>
      <c r="H1052" s="114"/>
      <c r="I1052" s="114"/>
      <c r="J1052" s="114"/>
      <c r="K1052" s="114"/>
      <c r="L1052" s="114"/>
      <c r="M1052" s="114"/>
      <c r="N1052" s="113"/>
      <c r="O1052" s="113"/>
      <c r="P1052" s="113"/>
      <c r="Q1052" s="113"/>
      <c r="R1052" s="114"/>
      <c r="S1052" s="114"/>
      <c r="T1052" s="114"/>
      <c r="U1052" s="114"/>
      <c r="V1052" s="114"/>
      <c r="W1052" s="114"/>
      <c r="X1052" s="114"/>
      <c r="Y1052" s="114"/>
      <c r="Z1052" s="107"/>
      <c r="AA1052" s="107"/>
      <c r="AB1052" s="107"/>
      <c r="AC1052" s="107"/>
      <c r="AD1052" s="107"/>
      <c r="AE1052" s="107"/>
      <c r="AF1052" s="107"/>
      <c r="AG1052" s="107" t="s">
        <v>296</v>
      </c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</row>
    <row r="1053" spans="1:60" outlineLevel="1">
      <c r="A1053" s="123">
        <v>307</v>
      </c>
      <c r="B1053" s="124" t="s">
        <v>628</v>
      </c>
      <c r="C1053" s="139" t="s">
        <v>629</v>
      </c>
      <c r="D1053" s="125" t="s">
        <v>347</v>
      </c>
      <c r="E1053" s="126">
        <v>2</v>
      </c>
      <c r="F1053" s="127"/>
      <c r="G1053" s="128">
        <f>ROUND(E1053*F1053,2)</f>
        <v>0</v>
      </c>
      <c r="H1053" s="127"/>
      <c r="I1053" s="128">
        <f>ROUND(E1053*H1053,2)</f>
        <v>0</v>
      </c>
      <c r="J1053" s="127"/>
      <c r="K1053" s="128">
        <f>ROUND(E1053*J1053,2)</f>
        <v>0</v>
      </c>
      <c r="L1053" s="128">
        <v>21</v>
      </c>
      <c r="M1053" s="128">
        <f>G1053*(1+L1053/100)</f>
        <v>0</v>
      </c>
      <c r="N1053" s="126">
        <v>2.0000000000000002E-5</v>
      </c>
      <c r="O1053" s="126">
        <f>ROUND(E1053*N1053,2)</f>
        <v>0</v>
      </c>
      <c r="P1053" s="126">
        <v>0</v>
      </c>
      <c r="Q1053" s="126">
        <f>ROUND(E1053*P1053,2)</f>
        <v>0</v>
      </c>
      <c r="R1053" s="128" t="s">
        <v>350</v>
      </c>
      <c r="S1053" s="128" t="s">
        <v>310</v>
      </c>
      <c r="T1053" s="129" t="s">
        <v>331</v>
      </c>
      <c r="U1053" s="114">
        <v>0.23</v>
      </c>
      <c r="V1053" s="114">
        <f>ROUND(E1053*U1053,2)</f>
        <v>0.46</v>
      </c>
      <c r="W1053" s="114"/>
      <c r="X1053" s="114" t="s">
        <v>332</v>
      </c>
      <c r="Y1053" s="114" t="s">
        <v>293</v>
      </c>
      <c r="Z1053" s="107"/>
      <c r="AA1053" s="107"/>
      <c r="AB1053" s="107"/>
      <c r="AC1053" s="107"/>
      <c r="AD1053" s="107"/>
      <c r="AE1053" s="107"/>
      <c r="AF1053" s="107"/>
      <c r="AG1053" s="107" t="s">
        <v>333</v>
      </c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</row>
    <row r="1054" spans="1:60" outlineLevel="2">
      <c r="A1054" s="110"/>
      <c r="B1054" s="111"/>
      <c r="C1054" s="198" t="s">
        <v>630</v>
      </c>
      <c r="D1054" s="199"/>
      <c r="E1054" s="199"/>
      <c r="F1054" s="199"/>
      <c r="G1054" s="199"/>
      <c r="H1054" s="114"/>
      <c r="I1054" s="114"/>
      <c r="J1054" s="114"/>
      <c r="K1054" s="114"/>
      <c r="L1054" s="114"/>
      <c r="M1054" s="114"/>
      <c r="N1054" s="113"/>
      <c r="O1054" s="113"/>
      <c r="P1054" s="113"/>
      <c r="Q1054" s="113"/>
      <c r="R1054" s="114"/>
      <c r="S1054" s="114"/>
      <c r="T1054" s="114"/>
      <c r="U1054" s="114"/>
      <c r="V1054" s="114"/>
      <c r="W1054" s="114"/>
      <c r="X1054" s="114"/>
      <c r="Y1054" s="114"/>
      <c r="Z1054" s="107"/>
      <c r="AA1054" s="107"/>
      <c r="AB1054" s="107"/>
      <c r="AC1054" s="107"/>
      <c r="AD1054" s="107"/>
      <c r="AE1054" s="107"/>
      <c r="AF1054" s="107"/>
      <c r="AG1054" s="107" t="s">
        <v>296</v>
      </c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</row>
    <row r="1055" spans="1:60" outlineLevel="1">
      <c r="A1055" s="123">
        <v>308</v>
      </c>
      <c r="B1055" s="124" t="s">
        <v>631</v>
      </c>
      <c r="C1055" s="139" t="s">
        <v>632</v>
      </c>
      <c r="D1055" s="125" t="s">
        <v>330</v>
      </c>
      <c r="E1055" s="126">
        <v>96</v>
      </c>
      <c r="F1055" s="127"/>
      <c r="G1055" s="128">
        <f>ROUND(E1055*F1055,2)</f>
        <v>0</v>
      </c>
      <c r="H1055" s="127"/>
      <c r="I1055" s="128">
        <f>ROUND(E1055*H1055,2)</f>
        <v>0</v>
      </c>
      <c r="J1055" s="127"/>
      <c r="K1055" s="128">
        <f>ROUND(E1055*J1055,2)</f>
        <v>0</v>
      </c>
      <c r="L1055" s="128">
        <v>21</v>
      </c>
      <c r="M1055" s="128">
        <f>G1055*(1+L1055/100)</f>
        <v>0</v>
      </c>
      <c r="N1055" s="126">
        <v>1.8000000000000001E-4</v>
      </c>
      <c r="O1055" s="126">
        <f>ROUND(E1055*N1055,2)</f>
        <v>0.02</v>
      </c>
      <c r="P1055" s="126">
        <v>0</v>
      </c>
      <c r="Q1055" s="126">
        <f>ROUND(E1055*P1055,2)</f>
        <v>0</v>
      </c>
      <c r="R1055" s="128" t="s">
        <v>350</v>
      </c>
      <c r="S1055" s="128" t="s">
        <v>310</v>
      </c>
      <c r="T1055" s="129" t="s">
        <v>331</v>
      </c>
      <c r="U1055" s="114">
        <v>7.0000000000000007E-2</v>
      </c>
      <c r="V1055" s="114">
        <f>ROUND(E1055*U1055,2)</f>
        <v>6.72</v>
      </c>
      <c r="W1055" s="114"/>
      <c r="X1055" s="114" t="s">
        <v>332</v>
      </c>
      <c r="Y1055" s="114" t="s">
        <v>293</v>
      </c>
      <c r="Z1055" s="107"/>
      <c r="AA1055" s="107"/>
      <c r="AB1055" s="107"/>
      <c r="AC1055" s="107"/>
      <c r="AD1055" s="107"/>
      <c r="AE1055" s="107"/>
      <c r="AF1055" s="107"/>
      <c r="AG1055" s="107" t="s">
        <v>333</v>
      </c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</row>
    <row r="1056" spans="1:60" outlineLevel="2">
      <c r="A1056" s="110"/>
      <c r="B1056" s="111"/>
      <c r="C1056" s="198" t="s">
        <v>553</v>
      </c>
      <c r="D1056" s="199"/>
      <c r="E1056" s="199"/>
      <c r="F1056" s="199"/>
      <c r="G1056" s="199"/>
      <c r="H1056" s="114"/>
      <c r="I1056" s="114"/>
      <c r="J1056" s="114"/>
      <c r="K1056" s="114"/>
      <c r="L1056" s="114"/>
      <c r="M1056" s="114"/>
      <c r="N1056" s="113"/>
      <c r="O1056" s="113"/>
      <c r="P1056" s="113"/>
      <c r="Q1056" s="113"/>
      <c r="R1056" s="114"/>
      <c r="S1056" s="114"/>
      <c r="T1056" s="114"/>
      <c r="U1056" s="114"/>
      <c r="V1056" s="114"/>
      <c r="W1056" s="114"/>
      <c r="X1056" s="114"/>
      <c r="Y1056" s="114"/>
      <c r="Z1056" s="107"/>
      <c r="AA1056" s="107"/>
      <c r="AB1056" s="107"/>
      <c r="AC1056" s="107"/>
      <c r="AD1056" s="107"/>
      <c r="AE1056" s="107"/>
      <c r="AF1056" s="107"/>
      <c r="AG1056" s="107" t="s">
        <v>296</v>
      </c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</row>
    <row r="1057" spans="1:60" outlineLevel="2">
      <c r="A1057" s="110"/>
      <c r="B1057" s="111"/>
      <c r="C1057" s="146" t="s">
        <v>637</v>
      </c>
      <c r="D1057" s="143"/>
      <c r="E1057" s="144">
        <v>2</v>
      </c>
      <c r="F1057" s="114"/>
      <c r="G1057" s="114"/>
      <c r="H1057" s="114"/>
      <c r="I1057" s="114"/>
      <c r="J1057" s="114"/>
      <c r="K1057" s="114"/>
      <c r="L1057" s="114"/>
      <c r="M1057" s="114"/>
      <c r="N1057" s="113"/>
      <c r="O1057" s="113"/>
      <c r="P1057" s="113"/>
      <c r="Q1057" s="113"/>
      <c r="R1057" s="114"/>
      <c r="S1057" s="114"/>
      <c r="T1057" s="114"/>
      <c r="U1057" s="114"/>
      <c r="V1057" s="114"/>
      <c r="W1057" s="114"/>
      <c r="X1057" s="114"/>
      <c r="Y1057" s="114"/>
      <c r="Z1057" s="107"/>
      <c r="AA1057" s="107"/>
      <c r="AB1057" s="107"/>
      <c r="AC1057" s="107"/>
      <c r="AD1057" s="107"/>
      <c r="AE1057" s="107"/>
      <c r="AF1057" s="107"/>
      <c r="AG1057" s="107" t="s">
        <v>341</v>
      </c>
      <c r="AH1057" s="107">
        <v>5</v>
      </c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</row>
    <row r="1058" spans="1:60" outlineLevel="3">
      <c r="A1058" s="110"/>
      <c r="B1058" s="111"/>
      <c r="C1058" s="146" t="s">
        <v>638</v>
      </c>
      <c r="D1058" s="143"/>
      <c r="E1058" s="144">
        <v>71</v>
      </c>
      <c r="F1058" s="114"/>
      <c r="G1058" s="114"/>
      <c r="H1058" s="114"/>
      <c r="I1058" s="114"/>
      <c r="J1058" s="114"/>
      <c r="K1058" s="114"/>
      <c r="L1058" s="114"/>
      <c r="M1058" s="114"/>
      <c r="N1058" s="113"/>
      <c r="O1058" s="113"/>
      <c r="P1058" s="113"/>
      <c r="Q1058" s="113"/>
      <c r="R1058" s="114"/>
      <c r="S1058" s="114"/>
      <c r="T1058" s="114"/>
      <c r="U1058" s="114"/>
      <c r="V1058" s="114"/>
      <c r="W1058" s="114"/>
      <c r="X1058" s="114"/>
      <c r="Y1058" s="114"/>
      <c r="Z1058" s="107"/>
      <c r="AA1058" s="107"/>
      <c r="AB1058" s="107"/>
      <c r="AC1058" s="107"/>
      <c r="AD1058" s="107"/>
      <c r="AE1058" s="107"/>
      <c r="AF1058" s="107"/>
      <c r="AG1058" s="107" t="s">
        <v>341</v>
      </c>
      <c r="AH1058" s="107">
        <v>5</v>
      </c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</row>
    <row r="1059" spans="1:60" outlineLevel="3">
      <c r="A1059" s="110"/>
      <c r="B1059" s="111"/>
      <c r="C1059" s="146" t="s">
        <v>639</v>
      </c>
      <c r="D1059" s="143"/>
      <c r="E1059" s="144">
        <v>23</v>
      </c>
      <c r="F1059" s="114"/>
      <c r="G1059" s="114"/>
      <c r="H1059" s="114"/>
      <c r="I1059" s="114"/>
      <c r="J1059" s="114"/>
      <c r="K1059" s="114"/>
      <c r="L1059" s="114"/>
      <c r="M1059" s="114"/>
      <c r="N1059" s="113"/>
      <c r="O1059" s="113"/>
      <c r="P1059" s="113"/>
      <c r="Q1059" s="113"/>
      <c r="R1059" s="114"/>
      <c r="S1059" s="114"/>
      <c r="T1059" s="114"/>
      <c r="U1059" s="114"/>
      <c r="V1059" s="114"/>
      <c r="W1059" s="114"/>
      <c r="X1059" s="114"/>
      <c r="Y1059" s="114"/>
      <c r="Z1059" s="107"/>
      <c r="AA1059" s="107"/>
      <c r="AB1059" s="107"/>
      <c r="AC1059" s="107"/>
      <c r="AD1059" s="107"/>
      <c r="AE1059" s="107"/>
      <c r="AF1059" s="107"/>
      <c r="AG1059" s="107" t="s">
        <v>341</v>
      </c>
      <c r="AH1059" s="107">
        <v>5</v>
      </c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</row>
    <row r="1060" spans="1:60" outlineLevel="1">
      <c r="A1060" s="123">
        <v>309</v>
      </c>
      <c r="B1060" s="124" t="s">
        <v>555</v>
      </c>
      <c r="C1060" s="139" t="s">
        <v>556</v>
      </c>
      <c r="D1060" s="125" t="s">
        <v>330</v>
      </c>
      <c r="E1060" s="126">
        <v>96</v>
      </c>
      <c r="F1060" s="127"/>
      <c r="G1060" s="128">
        <f>ROUND(E1060*F1060,2)</f>
        <v>0</v>
      </c>
      <c r="H1060" s="127"/>
      <c r="I1060" s="128">
        <f>ROUND(E1060*H1060,2)</f>
        <v>0</v>
      </c>
      <c r="J1060" s="127"/>
      <c r="K1060" s="128">
        <f>ROUND(E1060*J1060,2)</f>
        <v>0</v>
      </c>
      <c r="L1060" s="128">
        <v>21</v>
      </c>
      <c r="M1060" s="128">
        <f>G1060*(1+L1060/100)</f>
        <v>0</v>
      </c>
      <c r="N1060" s="126">
        <v>1.0000000000000001E-5</v>
      </c>
      <c r="O1060" s="126">
        <f>ROUND(E1060*N1060,2)</f>
        <v>0</v>
      </c>
      <c r="P1060" s="126">
        <v>0</v>
      </c>
      <c r="Q1060" s="126">
        <f>ROUND(E1060*P1060,2)</f>
        <v>0</v>
      </c>
      <c r="R1060" s="128" t="s">
        <v>350</v>
      </c>
      <c r="S1060" s="128" t="s">
        <v>310</v>
      </c>
      <c r="T1060" s="129" t="s">
        <v>331</v>
      </c>
      <c r="U1060" s="114">
        <v>0.06</v>
      </c>
      <c r="V1060" s="114">
        <f>ROUND(E1060*U1060,2)</f>
        <v>5.76</v>
      </c>
      <c r="W1060" s="114"/>
      <c r="X1060" s="114" t="s">
        <v>332</v>
      </c>
      <c r="Y1060" s="114" t="s">
        <v>293</v>
      </c>
      <c r="Z1060" s="107"/>
      <c r="AA1060" s="107"/>
      <c r="AB1060" s="107"/>
      <c r="AC1060" s="107"/>
      <c r="AD1060" s="107"/>
      <c r="AE1060" s="107"/>
      <c r="AF1060" s="107"/>
      <c r="AG1060" s="107" t="s">
        <v>333</v>
      </c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</row>
    <row r="1061" spans="1:60" outlineLevel="2">
      <c r="A1061" s="110"/>
      <c r="B1061" s="111"/>
      <c r="C1061" s="198" t="s">
        <v>557</v>
      </c>
      <c r="D1061" s="199"/>
      <c r="E1061" s="199"/>
      <c r="F1061" s="199"/>
      <c r="G1061" s="199"/>
      <c r="H1061" s="114"/>
      <c r="I1061" s="114"/>
      <c r="J1061" s="114"/>
      <c r="K1061" s="114"/>
      <c r="L1061" s="114"/>
      <c r="M1061" s="114"/>
      <c r="N1061" s="113"/>
      <c r="O1061" s="113"/>
      <c r="P1061" s="113"/>
      <c r="Q1061" s="113"/>
      <c r="R1061" s="114"/>
      <c r="S1061" s="114"/>
      <c r="T1061" s="114"/>
      <c r="U1061" s="114"/>
      <c r="V1061" s="114"/>
      <c r="W1061" s="114"/>
      <c r="X1061" s="114"/>
      <c r="Y1061" s="114"/>
      <c r="Z1061" s="107"/>
      <c r="AA1061" s="107"/>
      <c r="AB1061" s="107"/>
      <c r="AC1061" s="107"/>
      <c r="AD1061" s="107"/>
      <c r="AE1061" s="107"/>
      <c r="AF1061" s="107"/>
      <c r="AG1061" s="107" t="s">
        <v>296</v>
      </c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</row>
    <row r="1062" spans="1:60" outlineLevel="2">
      <c r="A1062" s="110"/>
      <c r="B1062" s="111"/>
      <c r="C1062" s="146" t="s">
        <v>637</v>
      </c>
      <c r="D1062" s="143"/>
      <c r="E1062" s="144">
        <v>2</v>
      </c>
      <c r="F1062" s="114"/>
      <c r="G1062" s="114"/>
      <c r="H1062" s="114"/>
      <c r="I1062" s="114"/>
      <c r="J1062" s="114"/>
      <c r="K1062" s="114"/>
      <c r="L1062" s="114"/>
      <c r="M1062" s="114"/>
      <c r="N1062" s="113"/>
      <c r="O1062" s="113"/>
      <c r="P1062" s="113"/>
      <c r="Q1062" s="113"/>
      <c r="R1062" s="114"/>
      <c r="S1062" s="114"/>
      <c r="T1062" s="114"/>
      <c r="U1062" s="114"/>
      <c r="V1062" s="114"/>
      <c r="W1062" s="114"/>
      <c r="X1062" s="114"/>
      <c r="Y1062" s="114"/>
      <c r="Z1062" s="107"/>
      <c r="AA1062" s="107"/>
      <c r="AB1062" s="107"/>
      <c r="AC1062" s="107"/>
      <c r="AD1062" s="107"/>
      <c r="AE1062" s="107"/>
      <c r="AF1062" s="107"/>
      <c r="AG1062" s="107" t="s">
        <v>341</v>
      </c>
      <c r="AH1062" s="107">
        <v>5</v>
      </c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</row>
    <row r="1063" spans="1:60" outlineLevel="3">
      <c r="A1063" s="110"/>
      <c r="B1063" s="111"/>
      <c r="C1063" s="146" t="s">
        <v>638</v>
      </c>
      <c r="D1063" s="143"/>
      <c r="E1063" s="144">
        <v>71</v>
      </c>
      <c r="F1063" s="114"/>
      <c r="G1063" s="114"/>
      <c r="H1063" s="114"/>
      <c r="I1063" s="114"/>
      <c r="J1063" s="114"/>
      <c r="K1063" s="114"/>
      <c r="L1063" s="114"/>
      <c r="M1063" s="114"/>
      <c r="N1063" s="113"/>
      <c r="O1063" s="113"/>
      <c r="P1063" s="113"/>
      <c r="Q1063" s="113"/>
      <c r="R1063" s="114"/>
      <c r="S1063" s="114"/>
      <c r="T1063" s="114"/>
      <c r="U1063" s="114"/>
      <c r="V1063" s="114"/>
      <c r="W1063" s="114"/>
      <c r="X1063" s="114"/>
      <c r="Y1063" s="114"/>
      <c r="Z1063" s="107"/>
      <c r="AA1063" s="107"/>
      <c r="AB1063" s="107"/>
      <c r="AC1063" s="107"/>
      <c r="AD1063" s="107"/>
      <c r="AE1063" s="107"/>
      <c r="AF1063" s="107"/>
      <c r="AG1063" s="107" t="s">
        <v>341</v>
      </c>
      <c r="AH1063" s="107">
        <v>5</v>
      </c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</row>
    <row r="1064" spans="1:60" outlineLevel="3">
      <c r="A1064" s="110"/>
      <c r="B1064" s="111"/>
      <c r="C1064" s="146" t="s">
        <v>639</v>
      </c>
      <c r="D1064" s="143"/>
      <c r="E1064" s="144">
        <v>23</v>
      </c>
      <c r="F1064" s="114"/>
      <c r="G1064" s="114"/>
      <c r="H1064" s="114"/>
      <c r="I1064" s="114"/>
      <c r="J1064" s="114"/>
      <c r="K1064" s="114"/>
      <c r="L1064" s="114"/>
      <c r="M1064" s="114"/>
      <c r="N1064" s="113"/>
      <c r="O1064" s="113"/>
      <c r="P1064" s="113"/>
      <c r="Q1064" s="113"/>
      <c r="R1064" s="114"/>
      <c r="S1064" s="114"/>
      <c r="T1064" s="114"/>
      <c r="U1064" s="114"/>
      <c r="V1064" s="114"/>
      <c r="W1064" s="114"/>
      <c r="X1064" s="114"/>
      <c r="Y1064" s="114"/>
      <c r="Z1064" s="107"/>
      <c r="AA1064" s="107"/>
      <c r="AB1064" s="107"/>
      <c r="AC1064" s="107"/>
      <c r="AD1064" s="107"/>
      <c r="AE1064" s="107"/>
      <c r="AF1064" s="107"/>
      <c r="AG1064" s="107" t="s">
        <v>341</v>
      </c>
      <c r="AH1064" s="107">
        <v>5</v>
      </c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</row>
    <row r="1065" spans="1:60" outlineLevel="1">
      <c r="A1065" s="123">
        <v>310</v>
      </c>
      <c r="B1065" s="124" t="s">
        <v>558</v>
      </c>
      <c r="C1065" s="139" t="s">
        <v>559</v>
      </c>
      <c r="D1065" s="125" t="s">
        <v>289</v>
      </c>
      <c r="E1065" s="126">
        <v>1</v>
      </c>
      <c r="F1065" s="127"/>
      <c r="G1065" s="128">
        <f>ROUND(E1065*F1065,2)</f>
        <v>0</v>
      </c>
      <c r="H1065" s="127"/>
      <c r="I1065" s="128">
        <f>ROUND(E1065*H1065,2)</f>
        <v>0</v>
      </c>
      <c r="J1065" s="127"/>
      <c r="K1065" s="128">
        <f>ROUND(E1065*J1065,2)</f>
        <v>0</v>
      </c>
      <c r="L1065" s="128">
        <v>21</v>
      </c>
      <c r="M1065" s="128">
        <f>G1065*(1+L1065/100)</f>
        <v>0</v>
      </c>
      <c r="N1065" s="126">
        <v>1.15E-3</v>
      </c>
      <c r="O1065" s="126">
        <f>ROUND(E1065*N1065,2)</f>
        <v>0</v>
      </c>
      <c r="P1065" s="126">
        <v>0</v>
      </c>
      <c r="Q1065" s="126">
        <f>ROUND(E1065*P1065,2)</f>
        <v>0</v>
      </c>
      <c r="R1065" s="128" t="s">
        <v>560</v>
      </c>
      <c r="S1065" s="128" t="s">
        <v>310</v>
      </c>
      <c r="T1065" s="129" t="s">
        <v>331</v>
      </c>
      <c r="U1065" s="114">
        <v>0.11</v>
      </c>
      <c r="V1065" s="114">
        <f>ROUND(E1065*U1065,2)</f>
        <v>0.11</v>
      </c>
      <c r="W1065" s="114"/>
      <c r="X1065" s="114" t="s">
        <v>332</v>
      </c>
      <c r="Y1065" s="114" t="s">
        <v>293</v>
      </c>
      <c r="Z1065" s="107"/>
      <c r="AA1065" s="107"/>
      <c r="AB1065" s="107"/>
      <c r="AC1065" s="107"/>
      <c r="AD1065" s="107"/>
      <c r="AE1065" s="107"/>
      <c r="AF1065" s="107"/>
      <c r="AG1065" s="107" t="s">
        <v>333</v>
      </c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</row>
    <row r="1066" spans="1:60" outlineLevel="1">
      <c r="A1066" s="110">
        <v>311</v>
      </c>
      <c r="B1066" s="111" t="s">
        <v>565</v>
      </c>
      <c r="C1066" s="147" t="s">
        <v>566</v>
      </c>
      <c r="D1066" s="112" t="s">
        <v>24</v>
      </c>
      <c r="E1066" s="145"/>
      <c r="F1066" s="115"/>
      <c r="G1066" s="114">
        <f>ROUND(E1066*F1066,2)</f>
        <v>0</v>
      </c>
      <c r="H1066" s="115"/>
      <c r="I1066" s="114">
        <f>ROUND(E1066*H1066,2)</f>
        <v>0</v>
      </c>
      <c r="J1066" s="115"/>
      <c r="K1066" s="114">
        <f>ROUND(E1066*J1066,2)</f>
        <v>0</v>
      </c>
      <c r="L1066" s="114">
        <v>21</v>
      </c>
      <c r="M1066" s="114">
        <f>G1066*(1+L1066/100)</f>
        <v>0</v>
      </c>
      <c r="N1066" s="113">
        <v>0</v>
      </c>
      <c r="O1066" s="113">
        <f>ROUND(E1066*N1066,2)</f>
        <v>0</v>
      </c>
      <c r="P1066" s="113">
        <v>0</v>
      </c>
      <c r="Q1066" s="113">
        <f>ROUND(E1066*P1066,2)</f>
        <v>0</v>
      </c>
      <c r="R1066" s="114" t="s">
        <v>350</v>
      </c>
      <c r="S1066" s="114" t="s">
        <v>310</v>
      </c>
      <c r="T1066" s="114" t="s">
        <v>331</v>
      </c>
      <c r="U1066" s="114">
        <v>0</v>
      </c>
      <c r="V1066" s="114">
        <f>ROUND(E1066*U1066,2)</f>
        <v>0</v>
      </c>
      <c r="W1066" s="114"/>
      <c r="X1066" s="114" t="s">
        <v>448</v>
      </c>
      <c r="Y1066" s="114" t="s">
        <v>293</v>
      </c>
      <c r="Z1066" s="107"/>
      <c r="AA1066" s="107"/>
      <c r="AB1066" s="107"/>
      <c r="AC1066" s="107"/>
      <c r="AD1066" s="107"/>
      <c r="AE1066" s="107"/>
      <c r="AF1066" s="107"/>
      <c r="AG1066" s="107" t="s">
        <v>449</v>
      </c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</row>
    <row r="1067" spans="1:60" outlineLevel="2">
      <c r="A1067" s="110"/>
      <c r="B1067" s="111"/>
      <c r="C1067" s="205" t="s">
        <v>567</v>
      </c>
      <c r="D1067" s="206"/>
      <c r="E1067" s="206"/>
      <c r="F1067" s="206"/>
      <c r="G1067" s="206"/>
      <c r="H1067" s="114"/>
      <c r="I1067" s="114"/>
      <c r="J1067" s="114"/>
      <c r="K1067" s="114"/>
      <c r="L1067" s="114"/>
      <c r="M1067" s="114"/>
      <c r="N1067" s="113"/>
      <c r="O1067" s="113"/>
      <c r="P1067" s="113"/>
      <c r="Q1067" s="113"/>
      <c r="R1067" s="114"/>
      <c r="S1067" s="114"/>
      <c r="T1067" s="114"/>
      <c r="U1067" s="114"/>
      <c r="V1067" s="114"/>
      <c r="W1067" s="114"/>
      <c r="X1067" s="114"/>
      <c r="Y1067" s="114"/>
      <c r="Z1067" s="107"/>
      <c r="AA1067" s="107"/>
      <c r="AB1067" s="107"/>
      <c r="AC1067" s="107"/>
      <c r="AD1067" s="107"/>
      <c r="AE1067" s="107"/>
      <c r="AF1067" s="107"/>
      <c r="AG1067" s="107" t="s">
        <v>451</v>
      </c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</row>
    <row r="1068" spans="1:60">
      <c r="A1068" s="117" t="s">
        <v>285</v>
      </c>
      <c r="B1068" s="118" t="s">
        <v>143</v>
      </c>
      <c r="C1068" s="138" t="s">
        <v>144</v>
      </c>
      <c r="D1068" s="119"/>
      <c r="E1068" s="120"/>
      <c r="F1068" s="121"/>
      <c r="G1068" s="121">
        <f>SUMIF(AG1069:AG1097,"&lt;&gt;NOR",G1069:G1097)</f>
        <v>0</v>
      </c>
      <c r="H1068" s="121"/>
      <c r="I1068" s="121">
        <f>SUM(I1069:I1097)</f>
        <v>0</v>
      </c>
      <c r="J1068" s="121"/>
      <c r="K1068" s="121">
        <f>SUM(K1069:K1097)</f>
        <v>0</v>
      </c>
      <c r="L1068" s="121"/>
      <c r="M1068" s="121">
        <f>SUM(M1069:M1097)</f>
        <v>0</v>
      </c>
      <c r="N1068" s="120"/>
      <c r="O1068" s="120">
        <f>SUM(O1069:O1097)</f>
        <v>0.29000000000000004</v>
      </c>
      <c r="P1068" s="120"/>
      <c r="Q1068" s="120">
        <f>SUM(Q1069:Q1097)</f>
        <v>0</v>
      </c>
      <c r="R1068" s="121"/>
      <c r="S1068" s="121"/>
      <c r="T1068" s="122"/>
      <c r="U1068" s="116"/>
      <c r="V1068" s="116">
        <f>SUM(V1069:V1097)</f>
        <v>113.17</v>
      </c>
      <c r="W1068" s="116"/>
      <c r="X1068" s="116"/>
      <c r="Y1068" s="116"/>
      <c r="AG1068" t="s">
        <v>286</v>
      </c>
    </row>
    <row r="1069" spans="1:60" ht="22.5" outlineLevel="1">
      <c r="A1069" s="123">
        <v>312</v>
      </c>
      <c r="B1069" s="124" t="s">
        <v>620</v>
      </c>
      <c r="C1069" s="139" t="s">
        <v>621</v>
      </c>
      <c r="D1069" s="125" t="s">
        <v>330</v>
      </c>
      <c r="E1069" s="126">
        <v>3</v>
      </c>
      <c r="F1069" s="127"/>
      <c r="G1069" s="128">
        <f>ROUND(E1069*F1069,2)</f>
        <v>0</v>
      </c>
      <c r="H1069" s="127"/>
      <c r="I1069" s="128">
        <f>ROUND(E1069*H1069,2)</f>
        <v>0</v>
      </c>
      <c r="J1069" s="127"/>
      <c r="K1069" s="128">
        <f>ROUND(E1069*J1069,2)</f>
        <v>0</v>
      </c>
      <c r="L1069" s="128">
        <v>21</v>
      </c>
      <c r="M1069" s="128">
        <f>G1069*(1+L1069/100)</f>
        <v>0</v>
      </c>
      <c r="N1069" s="126">
        <v>9.7999999999999997E-4</v>
      </c>
      <c r="O1069" s="126">
        <f>ROUND(E1069*N1069,2)</f>
        <v>0</v>
      </c>
      <c r="P1069" s="126">
        <v>0</v>
      </c>
      <c r="Q1069" s="126">
        <f>ROUND(E1069*P1069,2)</f>
        <v>0</v>
      </c>
      <c r="R1069" s="128" t="s">
        <v>350</v>
      </c>
      <c r="S1069" s="128" t="s">
        <v>310</v>
      </c>
      <c r="T1069" s="129" t="s">
        <v>331</v>
      </c>
      <c r="U1069" s="114">
        <v>0.53</v>
      </c>
      <c r="V1069" s="114">
        <f>ROUND(E1069*U1069,2)</f>
        <v>1.59</v>
      </c>
      <c r="W1069" s="114"/>
      <c r="X1069" s="114" t="s">
        <v>332</v>
      </c>
      <c r="Y1069" s="114" t="s">
        <v>293</v>
      </c>
      <c r="Z1069" s="107"/>
      <c r="AA1069" s="107"/>
      <c r="AB1069" s="107"/>
      <c r="AC1069" s="107"/>
      <c r="AD1069" s="107"/>
      <c r="AE1069" s="107"/>
      <c r="AF1069" s="107"/>
      <c r="AG1069" s="107" t="s">
        <v>333</v>
      </c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</row>
    <row r="1070" spans="1:60" outlineLevel="2">
      <c r="A1070" s="110"/>
      <c r="B1070" s="111"/>
      <c r="C1070" s="203" t="s">
        <v>549</v>
      </c>
      <c r="D1070" s="204"/>
      <c r="E1070" s="204"/>
      <c r="F1070" s="204"/>
      <c r="G1070" s="204"/>
      <c r="H1070" s="114"/>
      <c r="I1070" s="114"/>
      <c r="J1070" s="114"/>
      <c r="K1070" s="114"/>
      <c r="L1070" s="114"/>
      <c r="M1070" s="114"/>
      <c r="N1070" s="113"/>
      <c r="O1070" s="113"/>
      <c r="P1070" s="113"/>
      <c r="Q1070" s="113"/>
      <c r="R1070" s="114"/>
      <c r="S1070" s="114"/>
      <c r="T1070" s="114"/>
      <c r="U1070" s="114"/>
      <c r="V1070" s="114"/>
      <c r="W1070" s="114"/>
      <c r="X1070" s="114"/>
      <c r="Y1070" s="114"/>
      <c r="Z1070" s="107"/>
      <c r="AA1070" s="107"/>
      <c r="AB1070" s="107"/>
      <c r="AC1070" s="107"/>
      <c r="AD1070" s="107"/>
      <c r="AE1070" s="107"/>
      <c r="AF1070" s="107"/>
      <c r="AG1070" s="107" t="s">
        <v>451</v>
      </c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</row>
    <row r="1071" spans="1:60" outlineLevel="2">
      <c r="A1071" s="110"/>
      <c r="B1071" s="111"/>
      <c r="C1071" s="200" t="s">
        <v>455</v>
      </c>
      <c r="D1071" s="201"/>
      <c r="E1071" s="201"/>
      <c r="F1071" s="201"/>
      <c r="G1071" s="201"/>
      <c r="H1071" s="114"/>
      <c r="I1071" s="114"/>
      <c r="J1071" s="114"/>
      <c r="K1071" s="114"/>
      <c r="L1071" s="114"/>
      <c r="M1071" s="114"/>
      <c r="N1071" s="113"/>
      <c r="O1071" s="113"/>
      <c r="P1071" s="113"/>
      <c r="Q1071" s="113"/>
      <c r="R1071" s="114"/>
      <c r="S1071" s="114"/>
      <c r="T1071" s="114"/>
      <c r="U1071" s="114"/>
      <c r="V1071" s="114"/>
      <c r="W1071" s="114"/>
      <c r="X1071" s="114"/>
      <c r="Y1071" s="114"/>
      <c r="Z1071" s="107"/>
      <c r="AA1071" s="107"/>
      <c r="AB1071" s="107"/>
      <c r="AC1071" s="107"/>
      <c r="AD1071" s="107"/>
      <c r="AE1071" s="107"/>
      <c r="AF1071" s="107"/>
      <c r="AG1071" s="107" t="s">
        <v>296</v>
      </c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</row>
    <row r="1072" spans="1:60" ht="22.5" outlineLevel="1">
      <c r="A1072" s="123">
        <v>313</v>
      </c>
      <c r="B1072" s="124" t="s">
        <v>622</v>
      </c>
      <c r="C1072" s="139" t="s">
        <v>623</v>
      </c>
      <c r="D1072" s="125" t="s">
        <v>330</v>
      </c>
      <c r="E1072" s="126">
        <v>103</v>
      </c>
      <c r="F1072" s="127"/>
      <c r="G1072" s="128">
        <f>ROUND(E1072*F1072,2)</f>
        <v>0</v>
      </c>
      <c r="H1072" s="127"/>
      <c r="I1072" s="128">
        <f>ROUND(E1072*H1072,2)</f>
        <v>0</v>
      </c>
      <c r="J1072" s="127"/>
      <c r="K1072" s="128">
        <f>ROUND(E1072*J1072,2)</f>
        <v>0</v>
      </c>
      <c r="L1072" s="128">
        <v>21</v>
      </c>
      <c r="M1072" s="128">
        <f>G1072*(1+L1072/100)</f>
        <v>0</v>
      </c>
      <c r="N1072" s="126">
        <v>1.47E-3</v>
      </c>
      <c r="O1072" s="126">
        <f>ROUND(E1072*N1072,2)</f>
        <v>0.15</v>
      </c>
      <c r="P1072" s="126">
        <v>0</v>
      </c>
      <c r="Q1072" s="126">
        <f>ROUND(E1072*P1072,2)</f>
        <v>0</v>
      </c>
      <c r="R1072" s="128" t="s">
        <v>350</v>
      </c>
      <c r="S1072" s="128" t="s">
        <v>310</v>
      </c>
      <c r="T1072" s="129" t="s">
        <v>331</v>
      </c>
      <c r="U1072" s="114">
        <v>0.56999999999999995</v>
      </c>
      <c r="V1072" s="114">
        <f>ROUND(E1072*U1072,2)</f>
        <v>58.71</v>
      </c>
      <c r="W1072" s="114"/>
      <c r="X1072" s="114" t="s">
        <v>332</v>
      </c>
      <c r="Y1072" s="114" t="s">
        <v>293</v>
      </c>
      <c r="Z1072" s="107"/>
      <c r="AA1072" s="107"/>
      <c r="AB1072" s="107"/>
      <c r="AC1072" s="107"/>
      <c r="AD1072" s="107"/>
      <c r="AE1072" s="107"/>
      <c r="AF1072" s="107"/>
      <c r="AG1072" s="107" t="s">
        <v>333</v>
      </c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</row>
    <row r="1073" spans="1:60" outlineLevel="2">
      <c r="A1073" s="110"/>
      <c r="B1073" s="111"/>
      <c r="C1073" s="203" t="s">
        <v>549</v>
      </c>
      <c r="D1073" s="204"/>
      <c r="E1073" s="204"/>
      <c r="F1073" s="204"/>
      <c r="G1073" s="204"/>
      <c r="H1073" s="114"/>
      <c r="I1073" s="114"/>
      <c r="J1073" s="114"/>
      <c r="K1073" s="114"/>
      <c r="L1073" s="114"/>
      <c r="M1073" s="114"/>
      <c r="N1073" s="113"/>
      <c r="O1073" s="113"/>
      <c r="P1073" s="113"/>
      <c r="Q1073" s="113"/>
      <c r="R1073" s="114"/>
      <c r="S1073" s="114"/>
      <c r="T1073" s="114"/>
      <c r="U1073" s="114"/>
      <c r="V1073" s="114"/>
      <c r="W1073" s="114"/>
      <c r="X1073" s="114"/>
      <c r="Y1073" s="114"/>
      <c r="Z1073" s="107"/>
      <c r="AA1073" s="107"/>
      <c r="AB1073" s="107"/>
      <c r="AC1073" s="107"/>
      <c r="AD1073" s="107"/>
      <c r="AE1073" s="107"/>
      <c r="AF1073" s="107"/>
      <c r="AG1073" s="107" t="s">
        <v>451</v>
      </c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</row>
    <row r="1074" spans="1:60" outlineLevel="2">
      <c r="A1074" s="110"/>
      <c r="B1074" s="111"/>
      <c r="C1074" s="200" t="s">
        <v>455</v>
      </c>
      <c r="D1074" s="201"/>
      <c r="E1074" s="201"/>
      <c r="F1074" s="201"/>
      <c r="G1074" s="201"/>
      <c r="H1074" s="114"/>
      <c r="I1074" s="114"/>
      <c r="J1074" s="114"/>
      <c r="K1074" s="114"/>
      <c r="L1074" s="114"/>
      <c r="M1074" s="114"/>
      <c r="N1074" s="113"/>
      <c r="O1074" s="113"/>
      <c r="P1074" s="113"/>
      <c r="Q1074" s="113"/>
      <c r="R1074" s="114"/>
      <c r="S1074" s="114"/>
      <c r="T1074" s="114"/>
      <c r="U1074" s="114"/>
      <c r="V1074" s="114"/>
      <c r="W1074" s="114"/>
      <c r="X1074" s="114"/>
      <c r="Y1074" s="114"/>
      <c r="Z1074" s="107"/>
      <c r="AA1074" s="107"/>
      <c r="AB1074" s="107"/>
      <c r="AC1074" s="107"/>
      <c r="AD1074" s="107"/>
      <c r="AE1074" s="107"/>
      <c r="AF1074" s="107"/>
      <c r="AG1074" s="107" t="s">
        <v>296</v>
      </c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</row>
    <row r="1075" spans="1:60" ht="22.5" outlineLevel="1">
      <c r="A1075" s="123">
        <v>314</v>
      </c>
      <c r="B1075" s="124" t="s">
        <v>624</v>
      </c>
      <c r="C1075" s="139" t="s">
        <v>625</v>
      </c>
      <c r="D1075" s="125" t="s">
        <v>330</v>
      </c>
      <c r="E1075" s="126">
        <v>19</v>
      </c>
      <c r="F1075" s="127"/>
      <c r="G1075" s="128">
        <f>ROUND(E1075*F1075,2)</f>
        <v>0</v>
      </c>
      <c r="H1075" s="127"/>
      <c r="I1075" s="128">
        <f>ROUND(E1075*H1075,2)</f>
        <v>0</v>
      </c>
      <c r="J1075" s="127"/>
      <c r="K1075" s="128">
        <f>ROUND(E1075*J1075,2)</f>
        <v>0</v>
      </c>
      <c r="L1075" s="128">
        <v>21</v>
      </c>
      <c r="M1075" s="128">
        <f>G1075*(1+L1075/100)</f>
        <v>0</v>
      </c>
      <c r="N1075" s="126">
        <v>2.0699999999999998E-3</v>
      </c>
      <c r="O1075" s="126">
        <f>ROUND(E1075*N1075,2)</f>
        <v>0.04</v>
      </c>
      <c r="P1075" s="126">
        <v>0</v>
      </c>
      <c r="Q1075" s="126">
        <f>ROUND(E1075*P1075,2)</f>
        <v>0</v>
      </c>
      <c r="R1075" s="128" t="s">
        <v>350</v>
      </c>
      <c r="S1075" s="128" t="s">
        <v>310</v>
      </c>
      <c r="T1075" s="129" t="s">
        <v>331</v>
      </c>
      <c r="U1075" s="114">
        <v>0.61</v>
      </c>
      <c r="V1075" s="114">
        <f>ROUND(E1075*U1075,2)</f>
        <v>11.59</v>
      </c>
      <c r="W1075" s="114"/>
      <c r="X1075" s="114" t="s">
        <v>332</v>
      </c>
      <c r="Y1075" s="114" t="s">
        <v>293</v>
      </c>
      <c r="Z1075" s="107"/>
      <c r="AA1075" s="107"/>
      <c r="AB1075" s="107"/>
      <c r="AC1075" s="107"/>
      <c r="AD1075" s="107"/>
      <c r="AE1075" s="107"/>
      <c r="AF1075" s="107"/>
      <c r="AG1075" s="107" t="s">
        <v>333</v>
      </c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</row>
    <row r="1076" spans="1:60" outlineLevel="2">
      <c r="A1076" s="110"/>
      <c r="B1076" s="111"/>
      <c r="C1076" s="203" t="s">
        <v>549</v>
      </c>
      <c r="D1076" s="204"/>
      <c r="E1076" s="204"/>
      <c r="F1076" s="204"/>
      <c r="G1076" s="204"/>
      <c r="H1076" s="114"/>
      <c r="I1076" s="114"/>
      <c r="J1076" s="114"/>
      <c r="K1076" s="114"/>
      <c r="L1076" s="114"/>
      <c r="M1076" s="114"/>
      <c r="N1076" s="113"/>
      <c r="O1076" s="113"/>
      <c r="P1076" s="113"/>
      <c r="Q1076" s="113"/>
      <c r="R1076" s="114"/>
      <c r="S1076" s="114"/>
      <c r="T1076" s="114"/>
      <c r="U1076" s="114"/>
      <c r="V1076" s="114"/>
      <c r="W1076" s="114"/>
      <c r="X1076" s="114"/>
      <c r="Y1076" s="114"/>
      <c r="Z1076" s="107"/>
      <c r="AA1076" s="107"/>
      <c r="AB1076" s="107"/>
      <c r="AC1076" s="107"/>
      <c r="AD1076" s="107"/>
      <c r="AE1076" s="107"/>
      <c r="AF1076" s="107"/>
      <c r="AG1076" s="107" t="s">
        <v>451</v>
      </c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</row>
    <row r="1077" spans="1:60" outlineLevel="2">
      <c r="A1077" s="110"/>
      <c r="B1077" s="111"/>
      <c r="C1077" s="200" t="s">
        <v>455</v>
      </c>
      <c r="D1077" s="201"/>
      <c r="E1077" s="201"/>
      <c r="F1077" s="201"/>
      <c r="G1077" s="201"/>
      <c r="H1077" s="114"/>
      <c r="I1077" s="114"/>
      <c r="J1077" s="114"/>
      <c r="K1077" s="114"/>
      <c r="L1077" s="114"/>
      <c r="M1077" s="114"/>
      <c r="N1077" s="113"/>
      <c r="O1077" s="113"/>
      <c r="P1077" s="113"/>
      <c r="Q1077" s="113"/>
      <c r="R1077" s="114"/>
      <c r="S1077" s="114"/>
      <c r="T1077" s="114"/>
      <c r="U1077" s="114"/>
      <c r="V1077" s="114"/>
      <c r="W1077" s="114"/>
      <c r="X1077" s="114"/>
      <c r="Y1077" s="114"/>
      <c r="Z1077" s="107"/>
      <c r="AA1077" s="107"/>
      <c r="AB1077" s="107"/>
      <c r="AC1077" s="107"/>
      <c r="AD1077" s="107"/>
      <c r="AE1077" s="107"/>
      <c r="AF1077" s="107"/>
      <c r="AG1077" s="107" t="s">
        <v>296</v>
      </c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</row>
    <row r="1078" spans="1:60" ht="22.5" outlineLevel="1">
      <c r="A1078" s="123">
        <v>315</v>
      </c>
      <c r="B1078" s="124" t="s">
        <v>626</v>
      </c>
      <c r="C1078" s="139" t="s">
        <v>627</v>
      </c>
      <c r="D1078" s="125" t="s">
        <v>330</v>
      </c>
      <c r="E1078" s="126">
        <v>30</v>
      </c>
      <c r="F1078" s="127"/>
      <c r="G1078" s="128">
        <f>ROUND(E1078*F1078,2)</f>
        <v>0</v>
      </c>
      <c r="H1078" s="127"/>
      <c r="I1078" s="128">
        <f>ROUND(E1078*H1078,2)</f>
        <v>0</v>
      </c>
      <c r="J1078" s="127"/>
      <c r="K1078" s="128">
        <f>ROUND(E1078*J1078,2)</f>
        <v>0</v>
      </c>
      <c r="L1078" s="128">
        <v>21</v>
      </c>
      <c r="M1078" s="128">
        <f>G1078*(1+L1078/100)</f>
        <v>0</v>
      </c>
      <c r="N1078" s="126">
        <v>2.3400000000000001E-3</v>
      </c>
      <c r="O1078" s="126">
        <f>ROUND(E1078*N1078,2)</f>
        <v>7.0000000000000007E-2</v>
      </c>
      <c r="P1078" s="126">
        <v>0</v>
      </c>
      <c r="Q1078" s="126">
        <f>ROUND(E1078*P1078,2)</f>
        <v>0</v>
      </c>
      <c r="R1078" s="128" t="s">
        <v>350</v>
      </c>
      <c r="S1078" s="128" t="s">
        <v>310</v>
      </c>
      <c r="T1078" s="129" t="s">
        <v>331</v>
      </c>
      <c r="U1078" s="114">
        <v>0.67</v>
      </c>
      <c r="V1078" s="114">
        <f>ROUND(E1078*U1078,2)</f>
        <v>20.100000000000001</v>
      </c>
      <c r="W1078" s="114"/>
      <c r="X1078" s="114" t="s">
        <v>332</v>
      </c>
      <c r="Y1078" s="114" t="s">
        <v>293</v>
      </c>
      <c r="Z1078" s="107"/>
      <c r="AA1078" s="107"/>
      <c r="AB1078" s="107"/>
      <c r="AC1078" s="107"/>
      <c r="AD1078" s="107"/>
      <c r="AE1078" s="107"/>
      <c r="AF1078" s="107"/>
      <c r="AG1078" s="107" t="s">
        <v>333</v>
      </c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</row>
    <row r="1079" spans="1:60" outlineLevel="2">
      <c r="A1079" s="110"/>
      <c r="B1079" s="111"/>
      <c r="C1079" s="203" t="s">
        <v>549</v>
      </c>
      <c r="D1079" s="204"/>
      <c r="E1079" s="204"/>
      <c r="F1079" s="204"/>
      <c r="G1079" s="204"/>
      <c r="H1079" s="114"/>
      <c r="I1079" s="114"/>
      <c r="J1079" s="114"/>
      <c r="K1079" s="114"/>
      <c r="L1079" s="114"/>
      <c r="M1079" s="114"/>
      <c r="N1079" s="113"/>
      <c r="O1079" s="113"/>
      <c r="P1079" s="113"/>
      <c r="Q1079" s="113"/>
      <c r="R1079" s="114"/>
      <c r="S1079" s="114"/>
      <c r="T1079" s="114"/>
      <c r="U1079" s="114"/>
      <c r="V1079" s="114"/>
      <c r="W1079" s="114"/>
      <c r="X1079" s="114"/>
      <c r="Y1079" s="114"/>
      <c r="Z1079" s="107"/>
      <c r="AA1079" s="107"/>
      <c r="AB1079" s="107"/>
      <c r="AC1079" s="107"/>
      <c r="AD1079" s="107"/>
      <c r="AE1079" s="107"/>
      <c r="AF1079" s="107"/>
      <c r="AG1079" s="107" t="s">
        <v>451</v>
      </c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</row>
    <row r="1080" spans="1:60" outlineLevel="2">
      <c r="A1080" s="110"/>
      <c r="B1080" s="111"/>
      <c r="C1080" s="200" t="s">
        <v>455</v>
      </c>
      <c r="D1080" s="201"/>
      <c r="E1080" s="201"/>
      <c r="F1080" s="201"/>
      <c r="G1080" s="201"/>
      <c r="H1080" s="114"/>
      <c r="I1080" s="114"/>
      <c r="J1080" s="114"/>
      <c r="K1080" s="114"/>
      <c r="L1080" s="114"/>
      <c r="M1080" s="114"/>
      <c r="N1080" s="113"/>
      <c r="O1080" s="113"/>
      <c r="P1080" s="113"/>
      <c r="Q1080" s="113"/>
      <c r="R1080" s="114"/>
      <c r="S1080" s="114"/>
      <c r="T1080" s="114"/>
      <c r="U1080" s="114"/>
      <c r="V1080" s="114"/>
      <c r="W1080" s="114"/>
      <c r="X1080" s="114"/>
      <c r="Y1080" s="114"/>
      <c r="Z1080" s="107"/>
      <c r="AA1080" s="107"/>
      <c r="AB1080" s="107"/>
      <c r="AC1080" s="107"/>
      <c r="AD1080" s="107"/>
      <c r="AE1080" s="107"/>
      <c r="AF1080" s="107"/>
      <c r="AG1080" s="107" t="s">
        <v>296</v>
      </c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</row>
    <row r="1081" spans="1:60" outlineLevel="1">
      <c r="A1081" s="123">
        <v>316</v>
      </c>
      <c r="B1081" s="124" t="s">
        <v>628</v>
      </c>
      <c r="C1081" s="139" t="s">
        <v>629</v>
      </c>
      <c r="D1081" s="125" t="s">
        <v>347</v>
      </c>
      <c r="E1081" s="126">
        <v>4</v>
      </c>
      <c r="F1081" s="127"/>
      <c r="G1081" s="128">
        <f>ROUND(E1081*F1081,2)</f>
        <v>0</v>
      </c>
      <c r="H1081" s="127"/>
      <c r="I1081" s="128">
        <f>ROUND(E1081*H1081,2)</f>
        <v>0</v>
      </c>
      <c r="J1081" s="127"/>
      <c r="K1081" s="128">
        <f>ROUND(E1081*J1081,2)</f>
        <v>0</v>
      </c>
      <c r="L1081" s="128">
        <v>21</v>
      </c>
      <c r="M1081" s="128">
        <f>G1081*(1+L1081/100)</f>
        <v>0</v>
      </c>
      <c r="N1081" s="126">
        <v>2.0000000000000002E-5</v>
      </c>
      <c r="O1081" s="126">
        <f>ROUND(E1081*N1081,2)</f>
        <v>0</v>
      </c>
      <c r="P1081" s="126">
        <v>0</v>
      </c>
      <c r="Q1081" s="126">
        <f>ROUND(E1081*P1081,2)</f>
        <v>0</v>
      </c>
      <c r="R1081" s="128" t="s">
        <v>350</v>
      </c>
      <c r="S1081" s="128" t="s">
        <v>310</v>
      </c>
      <c r="T1081" s="129" t="s">
        <v>331</v>
      </c>
      <c r="U1081" s="114">
        <v>0.23</v>
      </c>
      <c r="V1081" s="114">
        <f>ROUND(E1081*U1081,2)</f>
        <v>0.92</v>
      </c>
      <c r="W1081" s="114"/>
      <c r="X1081" s="114" t="s">
        <v>332</v>
      </c>
      <c r="Y1081" s="114" t="s">
        <v>293</v>
      </c>
      <c r="Z1081" s="107"/>
      <c r="AA1081" s="107"/>
      <c r="AB1081" s="107"/>
      <c r="AC1081" s="107"/>
      <c r="AD1081" s="107"/>
      <c r="AE1081" s="107"/>
      <c r="AF1081" s="107"/>
      <c r="AG1081" s="107" t="s">
        <v>333</v>
      </c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</row>
    <row r="1082" spans="1:60" outlineLevel="2">
      <c r="A1082" s="110"/>
      <c r="B1082" s="111"/>
      <c r="C1082" s="198" t="s">
        <v>630</v>
      </c>
      <c r="D1082" s="199"/>
      <c r="E1082" s="199"/>
      <c r="F1082" s="199"/>
      <c r="G1082" s="199"/>
      <c r="H1082" s="114"/>
      <c r="I1082" s="114"/>
      <c r="J1082" s="114"/>
      <c r="K1082" s="114"/>
      <c r="L1082" s="114"/>
      <c r="M1082" s="114"/>
      <c r="N1082" s="113"/>
      <c r="O1082" s="113"/>
      <c r="P1082" s="113"/>
      <c r="Q1082" s="113"/>
      <c r="R1082" s="114"/>
      <c r="S1082" s="114"/>
      <c r="T1082" s="114"/>
      <c r="U1082" s="114"/>
      <c r="V1082" s="114"/>
      <c r="W1082" s="114"/>
      <c r="X1082" s="114"/>
      <c r="Y1082" s="114"/>
      <c r="Z1082" s="107"/>
      <c r="AA1082" s="107"/>
      <c r="AB1082" s="107"/>
      <c r="AC1082" s="107"/>
      <c r="AD1082" s="107"/>
      <c r="AE1082" s="107"/>
      <c r="AF1082" s="107"/>
      <c r="AG1082" s="107" t="s">
        <v>296</v>
      </c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</row>
    <row r="1083" spans="1:60" outlineLevel="1">
      <c r="A1083" s="123">
        <v>317</v>
      </c>
      <c r="B1083" s="124" t="s">
        <v>631</v>
      </c>
      <c r="C1083" s="139" t="s">
        <v>632</v>
      </c>
      <c r="D1083" s="125" t="s">
        <v>330</v>
      </c>
      <c r="E1083" s="126">
        <v>155</v>
      </c>
      <c r="F1083" s="127"/>
      <c r="G1083" s="128">
        <f>ROUND(E1083*F1083,2)</f>
        <v>0</v>
      </c>
      <c r="H1083" s="127"/>
      <c r="I1083" s="128">
        <f>ROUND(E1083*H1083,2)</f>
        <v>0</v>
      </c>
      <c r="J1083" s="127"/>
      <c r="K1083" s="128">
        <f>ROUND(E1083*J1083,2)</f>
        <v>0</v>
      </c>
      <c r="L1083" s="128">
        <v>21</v>
      </c>
      <c r="M1083" s="128">
        <f>G1083*(1+L1083/100)</f>
        <v>0</v>
      </c>
      <c r="N1083" s="126">
        <v>1.8000000000000001E-4</v>
      </c>
      <c r="O1083" s="126">
        <f>ROUND(E1083*N1083,2)</f>
        <v>0.03</v>
      </c>
      <c r="P1083" s="126">
        <v>0</v>
      </c>
      <c r="Q1083" s="126">
        <f>ROUND(E1083*P1083,2)</f>
        <v>0</v>
      </c>
      <c r="R1083" s="128" t="s">
        <v>350</v>
      </c>
      <c r="S1083" s="128" t="s">
        <v>310</v>
      </c>
      <c r="T1083" s="129" t="s">
        <v>331</v>
      </c>
      <c r="U1083" s="114">
        <v>7.0000000000000007E-2</v>
      </c>
      <c r="V1083" s="114">
        <f>ROUND(E1083*U1083,2)</f>
        <v>10.85</v>
      </c>
      <c r="W1083" s="114"/>
      <c r="X1083" s="114" t="s">
        <v>332</v>
      </c>
      <c r="Y1083" s="114" t="s">
        <v>293</v>
      </c>
      <c r="Z1083" s="107"/>
      <c r="AA1083" s="107"/>
      <c r="AB1083" s="107"/>
      <c r="AC1083" s="107"/>
      <c r="AD1083" s="107"/>
      <c r="AE1083" s="107"/>
      <c r="AF1083" s="107"/>
      <c r="AG1083" s="107" t="s">
        <v>333</v>
      </c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</row>
    <row r="1084" spans="1:60" outlineLevel="2">
      <c r="A1084" s="110"/>
      <c r="B1084" s="111"/>
      <c r="C1084" s="198" t="s">
        <v>553</v>
      </c>
      <c r="D1084" s="199"/>
      <c r="E1084" s="199"/>
      <c r="F1084" s="199"/>
      <c r="G1084" s="199"/>
      <c r="H1084" s="114"/>
      <c r="I1084" s="114"/>
      <c r="J1084" s="114"/>
      <c r="K1084" s="114"/>
      <c r="L1084" s="114"/>
      <c r="M1084" s="114"/>
      <c r="N1084" s="113"/>
      <c r="O1084" s="113"/>
      <c r="P1084" s="113"/>
      <c r="Q1084" s="113"/>
      <c r="R1084" s="114"/>
      <c r="S1084" s="114"/>
      <c r="T1084" s="114"/>
      <c r="U1084" s="114"/>
      <c r="V1084" s="114"/>
      <c r="W1084" s="114"/>
      <c r="X1084" s="114"/>
      <c r="Y1084" s="114"/>
      <c r="Z1084" s="107"/>
      <c r="AA1084" s="107"/>
      <c r="AB1084" s="107"/>
      <c r="AC1084" s="107"/>
      <c r="AD1084" s="107"/>
      <c r="AE1084" s="107"/>
      <c r="AF1084" s="107"/>
      <c r="AG1084" s="107" t="s">
        <v>296</v>
      </c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</row>
    <row r="1085" spans="1:60" outlineLevel="2">
      <c r="A1085" s="110"/>
      <c r="B1085" s="111"/>
      <c r="C1085" s="146" t="s">
        <v>640</v>
      </c>
      <c r="D1085" s="143"/>
      <c r="E1085" s="144">
        <v>3</v>
      </c>
      <c r="F1085" s="114"/>
      <c r="G1085" s="114"/>
      <c r="H1085" s="114"/>
      <c r="I1085" s="114"/>
      <c r="J1085" s="114"/>
      <c r="K1085" s="114"/>
      <c r="L1085" s="114"/>
      <c r="M1085" s="114"/>
      <c r="N1085" s="113"/>
      <c r="O1085" s="113"/>
      <c r="P1085" s="113"/>
      <c r="Q1085" s="113"/>
      <c r="R1085" s="114"/>
      <c r="S1085" s="114"/>
      <c r="T1085" s="114"/>
      <c r="U1085" s="114"/>
      <c r="V1085" s="114"/>
      <c r="W1085" s="114"/>
      <c r="X1085" s="114"/>
      <c r="Y1085" s="114"/>
      <c r="Z1085" s="107"/>
      <c r="AA1085" s="107"/>
      <c r="AB1085" s="107"/>
      <c r="AC1085" s="107"/>
      <c r="AD1085" s="107"/>
      <c r="AE1085" s="107"/>
      <c r="AF1085" s="107"/>
      <c r="AG1085" s="107" t="s">
        <v>341</v>
      </c>
      <c r="AH1085" s="107">
        <v>5</v>
      </c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</row>
    <row r="1086" spans="1:60" outlineLevel="3">
      <c r="A1086" s="110"/>
      <c r="B1086" s="111"/>
      <c r="C1086" s="146" t="s">
        <v>641</v>
      </c>
      <c r="D1086" s="143"/>
      <c r="E1086" s="144">
        <v>103</v>
      </c>
      <c r="F1086" s="114"/>
      <c r="G1086" s="114"/>
      <c r="H1086" s="114"/>
      <c r="I1086" s="114"/>
      <c r="J1086" s="114"/>
      <c r="K1086" s="114"/>
      <c r="L1086" s="114"/>
      <c r="M1086" s="114"/>
      <c r="N1086" s="113"/>
      <c r="O1086" s="113"/>
      <c r="P1086" s="113"/>
      <c r="Q1086" s="113"/>
      <c r="R1086" s="114"/>
      <c r="S1086" s="114"/>
      <c r="T1086" s="114"/>
      <c r="U1086" s="114"/>
      <c r="V1086" s="114"/>
      <c r="W1086" s="114"/>
      <c r="X1086" s="114"/>
      <c r="Y1086" s="114"/>
      <c r="Z1086" s="107"/>
      <c r="AA1086" s="107"/>
      <c r="AB1086" s="107"/>
      <c r="AC1086" s="107"/>
      <c r="AD1086" s="107"/>
      <c r="AE1086" s="107"/>
      <c r="AF1086" s="107"/>
      <c r="AG1086" s="107" t="s">
        <v>341</v>
      </c>
      <c r="AH1086" s="107">
        <v>5</v>
      </c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</row>
    <row r="1087" spans="1:60" outlineLevel="3">
      <c r="A1087" s="110"/>
      <c r="B1087" s="111"/>
      <c r="C1087" s="146" t="s">
        <v>642</v>
      </c>
      <c r="D1087" s="143"/>
      <c r="E1087" s="144">
        <v>19</v>
      </c>
      <c r="F1087" s="114"/>
      <c r="G1087" s="114"/>
      <c r="H1087" s="114"/>
      <c r="I1087" s="114"/>
      <c r="J1087" s="114"/>
      <c r="K1087" s="114"/>
      <c r="L1087" s="114"/>
      <c r="M1087" s="114"/>
      <c r="N1087" s="113"/>
      <c r="O1087" s="113"/>
      <c r="P1087" s="113"/>
      <c r="Q1087" s="113"/>
      <c r="R1087" s="114"/>
      <c r="S1087" s="114"/>
      <c r="T1087" s="114"/>
      <c r="U1087" s="114"/>
      <c r="V1087" s="114"/>
      <c r="W1087" s="114"/>
      <c r="X1087" s="114"/>
      <c r="Y1087" s="114"/>
      <c r="Z1087" s="107"/>
      <c r="AA1087" s="107"/>
      <c r="AB1087" s="107"/>
      <c r="AC1087" s="107"/>
      <c r="AD1087" s="107"/>
      <c r="AE1087" s="107"/>
      <c r="AF1087" s="107"/>
      <c r="AG1087" s="107" t="s">
        <v>341</v>
      </c>
      <c r="AH1087" s="107">
        <v>5</v>
      </c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</row>
    <row r="1088" spans="1:60" outlineLevel="3">
      <c r="A1088" s="110"/>
      <c r="B1088" s="111"/>
      <c r="C1088" s="146" t="s">
        <v>643</v>
      </c>
      <c r="D1088" s="143"/>
      <c r="E1088" s="144">
        <v>30</v>
      </c>
      <c r="F1088" s="114"/>
      <c r="G1088" s="114"/>
      <c r="H1088" s="114"/>
      <c r="I1088" s="114"/>
      <c r="J1088" s="114"/>
      <c r="K1088" s="114"/>
      <c r="L1088" s="114"/>
      <c r="M1088" s="114"/>
      <c r="N1088" s="113"/>
      <c r="O1088" s="113"/>
      <c r="P1088" s="113"/>
      <c r="Q1088" s="113"/>
      <c r="R1088" s="114"/>
      <c r="S1088" s="114"/>
      <c r="T1088" s="114"/>
      <c r="U1088" s="114"/>
      <c r="V1088" s="114"/>
      <c r="W1088" s="114"/>
      <c r="X1088" s="114"/>
      <c r="Y1088" s="114"/>
      <c r="Z1088" s="107"/>
      <c r="AA1088" s="107"/>
      <c r="AB1088" s="107"/>
      <c r="AC1088" s="107"/>
      <c r="AD1088" s="107"/>
      <c r="AE1088" s="107"/>
      <c r="AF1088" s="107"/>
      <c r="AG1088" s="107" t="s">
        <v>341</v>
      </c>
      <c r="AH1088" s="107">
        <v>5</v>
      </c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</row>
    <row r="1089" spans="1:60" outlineLevel="1">
      <c r="A1089" s="123">
        <v>318</v>
      </c>
      <c r="B1089" s="124" t="s">
        <v>555</v>
      </c>
      <c r="C1089" s="139" t="s">
        <v>556</v>
      </c>
      <c r="D1089" s="125" t="s">
        <v>330</v>
      </c>
      <c r="E1089" s="126">
        <v>155</v>
      </c>
      <c r="F1089" s="127"/>
      <c r="G1089" s="128">
        <f>ROUND(E1089*F1089,2)</f>
        <v>0</v>
      </c>
      <c r="H1089" s="127"/>
      <c r="I1089" s="128">
        <f>ROUND(E1089*H1089,2)</f>
        <v>0</v>
      </c>
      <c r="J1089" s="127"/>
      <c r="K1089" s="128">
        <f>ROUND(E1089*J1089,2)</f>
        <v>0</v>
      </c>
      <c r="L1089" s="128">
        <v>21</v>
      </c>
      <c r="M1089" s="128">
        <f>G1089*(1+L1089/100)</f>
        <v>0</v>
      </c>
      <c r="N1089" s="126">
        <v>1.0000000000000001E-5</v>
      </c>
      <c r="O1089" s="126">
        <f>ROUND(E1089*N1089,2)</f>
        <v>0</v>
      </c>
      <c r="P1089" s="126">
        <v>0</v>
      </c>
      <c r="Q1089" s="126">
        <f>ROUND(E1089*P1089,2)</f>
        <v>0</v>
      </c>
      <c r="R1089" s="128" t="s">
        <v>350</v>
      </c>
      <c r="S1089" s="128" t="s">
        <v>310</v>
      </c>
      <c r="T1089" s="129" t="s">
        <v>331</v>
      </c>
      <c r="U1089" s="114">
        <v>0.06</v>
      </c>
      <c r="V1089" s="114">
        <f>ROUND(E1089*U1089,2)</f>
        <v>9.3000000000000007</v>
      </c>
      <c r="W1089" s="114"/>
      <c r="X1089" s="114" t="s">
        <v>332</v>
      </c>
      <c r="Y1089" s="114" t="s">
        <v>293</v>
      </c>
      <c r="Z1089" s="107"/>
      <c r="AA1089" s="107"/>
      <c r="AB1089" s="107"/>
      <c r="AC1089" s="107"/>
      <c r="AD1089" s="107"/>
      <c r="AE1089" s="107"/>
      <c r="AF1089" s="107"/>
      <c r="AG1089" s="107" t="s">
        <v>333</v>
      </c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</row>
    <row r="1090" spans="1:60" outlineLevel="2">
      <c r="A1090" s="110"/>
      <c r="B1090" s="111"/>
      <c r="C1090" s="198" t="s">
        <v>557</v>
      </c>
      <c r="D1090" s="199"/>
      <c r="E1090" s="199"/>
      <c r="F1090" s="199"/>
      <c r="G1090" s="199"/>
      <c r="H1090" s="114"/>
      <c r="I1090" s="114"/>
      <c r="J1090" s="114"/>
      <c r="K1090" s="114"/>
      <c r="L1090" s="114"/>
      <c r="M1090" s="114"/>
      <c r="N1090" s="113"/>
      <c r="O1090" s="113"/>
      <c r="P1090" s="113"/>
      <c r="Q1090" s="113"/>
      <c r="R1090" s="114"/>
      <c r="S1090" s="114"/>
      <c r="T1090" s="114"/>
      <c r="U1090" s="114"/>
      <c r="V1090" s="114"/>
      <c r="W1090" s="114"/>
      <c r="X1090" s="114"/>
      <c r="Y1090" s="114"/>
      <c r="Z1090" s="107"/>
      <c r="AA1090" s="107"/>
      <c r="AB1090" s="107"/>
      <c r="AC1090" s="107"/>
      <c r="AD1090" s="107"/>
      <c r="AE1090" s="107"/>
      <c r="AF1090" s="107"/>
      <c r="AG1090" s="107" t="s">
        <v>296</v>
      </c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</row>
    <row r="1091" spans="1:60" outlineLevel="2">
      <c r="A1091" s="110"/>
      <c r="B1091" s="111"/>
      <c r="C1091" s="146" t="s">
        <v>640</v>
      </c>
      <c r="D1091" s="143"/>
      <c r="E1091" s="144">
        <v>3</v>
      </c>
      <c r="F1091" s="114"/>
      <c r="G1091" s="114"/>
      <c r="H1091" s="114"/>
      <c r="I1091" s="114"/>
      <c r="J1091" s="114"/>
      <c r="K1091" s="114"/>
      <c r="L1091" s="114"/>
      <c r="M1091" s="114"/>
      <c r="N1091" s="113"/>
      <c r="O1091" s="113"/>
      <c r="P1091" s="113"/>
      <c r="Q1091" s="113"/>
      <c r="R1091" s="114"/>
      <c r="S1091" s="114"/>
      <c r="T1091" s="114"/>
      <c r="U1091" s="114"/>
      <c r="V1091" s="114"/>
      <c r="W1091" s="114"/>
      <c r="X1091" s="114"/>
      <c r="Y1091" s="114"/>
      <c r="Z1091" s="107"/>
      <c r="AA1091" s="107"/>
      <c r="AB1091" s="107"/>
      <c r="AC1091" s="107"/>
      <c r="AD1091" s="107"/>
      <c r="AE1091" s="107"/>
      <c r="AF1091" s="107"/>
      <c r="AG1091" s="107" t="s">
        <v>341</v>
      </c>
      <c r="AH1091" s="107">
        <v>5</v>
      </c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</row>
    <row r="1092" spans="1:60" outlineLevel="3">
      <c r="A1092" s="110"/>
      <c r="B1092" s="111"/>
      <c r="C1092" s="146" t="s">
        <v>641</v>
      </c>
      <c r="D1092" s="143"/>
      <c r="E1092" s="144">
        <v>103</v>
      </c>
      <c r="F1092" s="114"/>
      <c r="G1092" s="114"/>
      <c r="H1092" s="114"/>
      <c r="I1092" s="114"/>
      <c r="J1092" s="114"/>
      <c r="K1092" s="114"/>
      <c r="L1092" s="114"/>
      <c r="M1092" s="114"/>
      <c r="N1092" s="113"/>
      <c r="O1092" s="113"/>
      <c r="P1092" s="113"/>
      <c r="Q1092" s="113"/>
      <c r="R1092" s="114"/>
      <c r="S1092" s="114"/>
      <c r="T1092" s="114"/>
      <c r="U1092" s="114"/>
      <c r="V1092" s="114"/>
      <c r="W1092" s="114"/>
      <c r="X1092" s="114"/>
      <c r="Y1092" s="114"/>
      <c r="Z1092" s="107"/>
      <c r="AA1092" s="107"/>
      <c r="AB1092" s="107"/>
      <c r="AC1092" s="107"/>
      <c r="AD1092" s="107"/>
      <c r="AE1092" s="107"/>
      <c r="AF1092" s="107"/>
      <c r="AG1092" s="107" t="s">
        <v>341</v>
      </c>
      <c r="AH1092" s="107">
        <v>5</v>
      </c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</row>
    <row r="1093" spans="1:60" outlineLevel="3">
      <c r="A1093" s="110"/>
      <c r="B1093" s="111"/>
      <c r="C1093" s="146" t="s">
        <v>642</v>
      </c>
      <c r="D1093" s="143"/>
      <c r="E1093" s="144">
        <v>19</v>
      </c>
      <c r="F1093" s="114"/>
      <c r="G1093" s="114"/>
      <c r="H1093" s="114"/>
      <c r="I1093" s="114"/>
      <c r="J1093" s="114"/>
      <c r="K1093" s="114"/>
      <c r="L1093" s="114"/>
      <c r="M1093" s="114"/>
      <c r="N1093" s="113"/>
      <c r="O1093" s="113"/>
      <c r="P1093" s="113"/>
      <c r="Q1093" s="113"/>
      <c r="R1093" s="114"/>
      <c r="S1093" s="114"/>
      <c r="T1093" s="114"/>
      <c r="U1093" s="114"/>
      <c r="V1093" s="114"/>
      <c r="W1093" s="114"/>
      <c r="X1093" s="114"/>
      <c r="Y1093" s="114"/>
      <c r="Z1093" s="107"/>
      <c r="AA1093" s="107"/>
      <c r="AB1093" s="107"/>
      <c r="AC1093" s="107"/>
      <c r="AD1093" s="107"/>
      <c r="AE1093" s="107"/>
      <c r="AF1093" s="107"/>
      <c r="AG1093" s="107" t="s">
        <v>341</v>
      </c>
      <c r="AH1093" s="107">
        <v>5</v>
      </c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</row>
    <row r="1094" spans="1:60" outlineLevel="3">
      <c r="A1094" s="110"/>
      <c r="B1094" s="111"/>
      <c r="C1094" s="146" t="s">
        <v>643</v>
      </c>
      <c r="D1094" s="143"/>
      <c r="E1094" s="144">
        <v>30</v>
      </c>
      <c r="F1094" s="114"/>
      <c r="G1094" s="114"/>
      <c r="H1094" s="114"/>
      <c r="I1094" s="114"/>
      <c r="J1094" s="114"/>
      <c r="K1094" s="114"/>
      <c r="L1094" s="114"/>
      <c r="M1094" s="114"/>
      <c r="N1094" s="113"/>
      <c r="O1094" s="113"/>
      <c r="P1094" s="113"/>
      <c r="Q1094" s="113"/>
      <c r="R1094" s="114"/>
      <c r="S1094" s="114"/>
      <c r="T1094" s="114"/>
      <c r="U1094" s="114"/>
      <c r="V1094" s="114"/>
      <c r="W1094" s="114"/>
      <c r="X1094" s="114"/>
      <c r="Y1094" s="114"/>
      <c r="Z1094" s="107"/>
      <c r="AA1094" s="107"/>
      <c r="AB1094" s="107"/>
      <c r="AC1094" s="107"/>
      <c r="AD1094" s="107"/>
      <c r="AE1094" s="107"/>
      <c r="AF1094" s="107"/>
      <c r="AG1094" s="107" t="s">
        <v>341</v>
      </c>
      <c r="AH1094" s="107">
        <v>5</v>
      </c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</row>
    <row r="1095" spans="1:60" outlineLevel="1">
      <c r="A1095" s="123">
        <v>319</v>
      </c>
      <c r="B1095" s="124" t="s">
        <v>558</v>
      </c>
      <c r="C1095" s="139" t="s">
        <v>559</v>
      </c>
      <c r="D1095" s="125" t="s">
        <v>289</v>
      </c>
      <c r="E1095" s="126">
        <v>1</v>
      </c>
      <c r="F1095" s="127"/>
      <c r="G1095" s="128">
        <f>ROUND(E1095*F1095,2)</f>
        <v>0</v>
      </c>
      <c r="H1095" s="127"/>
      <c r="I1095" s="128">
        <f>ROUND(E1095*H1095,2)</f>
        <v>0</v>
      </c>
      <c r="J1095" s="127"/>
      <c r="K1095" s="128">
        <f>ROUND(E1095*J1095,2)</f>
        <v>0</v>
      </c>
      <c r="L1095" s="128">
        <v>21</v>
      </c>
      <c r="M1095" s="128">
        <f>G1095*(1+L1095/100)</f>
        <v>0</v>
      </c>
      <c r="N1095" s="126">
        <v>1.15E-3</v>
      </c>
      <c r="O1095" s="126">
        <f>ROUND(E1095*N1095,2)</f>
        <v>0</v>
      </c>
      <c r="P1095" s="126">
        <v>0</v>
      </c>
      <c r="Q1095" s="126">
        <f>ROUND(E1095*P1095,2)</f>
        <v>0</v>
      </c>
      <c r="R1095" s="128" t="s">
        <v>560</v>
      </c>
      <c r="S1095" s="128" t="s">
        <v>310</v>
      </c>
      <c r="T1095" s="129" t="s">
        <v>331</v>
      </c>
      <c r="U1095" s="114">
        <v>0.11</v>
      </c>
      <c r="V1095" s="114">
        <f>ROUND(E1095*U1095,2)</f>
        <v>0.11</v>
      </c>
      <c r="W1095" s="114"/>
      <c r="X1095" s="114" t="s">
        <v>332</v>
      </c>
      <c r="Y1095" s="114" t="s">
        <v>293</v>
      </c>
      <c r="Z1095" s="107"/>
      <c r="AA1095" s="107"/>
      <c r="AB1095" s="107"/>
      <c r="AC1095" s="107"/>
      <c r="AD1095" s="107"/>
      <c r="AE1095" s="107"/>
      <c r="AF1095" s="107"/>
      <c r="AG1095" s="107" t="s">
        <v>333</v>
      </c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</row>
    <row r="1096" spans="1:60" outlineLevel="1">
      <c r="A1096" s="110">
        <v>320</v>
      </c>
      <c r="B1096" s="111" t="s">
        <v>599</v>
      </c>
      <c r="C1096" s="147" t="s">
        <v>600</v>
      </c>
      <c r="D1096" s="112" t="s">
        <v>24</v>
      </c>
      <c r="E1096" s="145"/>
      <c r="F1096" s="115"/>
      <c r="G1096" s="114">
        <f>ROUND(E1096*F1096,2)</f>
        <v>0</v>
      </c>
      <c r="H1096" s="115"/>
      <c r="I1096" s="114">
        <f>ROUND(E1096*H1096,2)</f>
        <v>0</v>
      </c>
      <c r="J1096" s="115"/>
      <c r="K1096" s="114">
        <f>ROUND(E1096*J1096,2)</f>
        <v>0</v>
      </c>
      <c r="L1096" s="114">
        <v>21</v>
      </c>
      <c r="M1096" s="114">
        <f>G1096*(1+L1096/100)</f>
        <v>0</v>
      </c>
      <c r="N1096" s="113">
        <v>0</v>
      </c>
      <c r="O1096" s="113">
        <f>ROUND(E1096*N1096,2)</f>
        <v>0</v>
      </c>
      <c r="P1096" s="113">
        <v>0</v>
      </c>
      <c r="Q1096" s="113">
        <f>ROUND(E1096*P1096,2)</f>
        <v>0</v>
      </c>
      <c r="R1096" s="114" t="s">
        <v>350</v>
      </c>
      <c r="S1096" s="114" t="s">
        <v>310</v>
      </c>
      <c r="T1096" s="114" t="s">
        <v>331</v>
      </c>
      <c r="U1096" s="114">
        <v>0</v>
      </c>
      <c r="V1096" s="114">
        <f>ROUND(E1096*U1096,2)</f>
        <v>0</v>
      </c>
      <c r="W1096" s="114"/>
      <c r="X1096" s="114" t="s">
        <v>448</v>
      </c>
      <c r="Y1096" s="114" t="s">
        <v>293</v>
      </c>
      <c r="Z1096" s="107"/>
      <c r="AA1096" s="107"/>
      <c r="AB1096" s="107"/>
      <c r="AC1096" s="107"/>
      <c r="AD1096" s="107"/>
      <c r="AE1096" s="107"/>
      <c r="AF1096" s="107"/>
      <c r="AG1096" s="107" t="s">
        <v>449</v>
      </c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</row>
    <row r="1097" spans="1:60" outlineLevel="2">
      <c r="A1097" s="110"/>
      <c r="B1097" s="111"/>
      <c r="C1097" s="205" t="s">
        <v>567</v>
      </c>
      <c r="D1097" s="206"/>
      <c r="E1097" s="206"/>
      <c r="F1097" s="206"/>
      <c r="G1097" s="206"/>
      <c r="H1097" s="114"/>
      <c r="I1097" s="114"/>
      <c r="J1097" s="114"/>
      <c r="K1097" s="114"/>
      <c r="L1097" s="114"/>
      <c r="M1097" s="114"/>
      <c r="N1097" s="113"/>
      <c r="O1097" s="113"/>
      <c r="P1097" s="113"/>
      <c r="Q1097" s="113"/>
      <c r="R1097" s="114"/>
      <c r="S1097" s="114"/>
      <c r="T1097" s="114"/>
      <c r="U1097" s="114"/>
      <c r="V1097" s="114"/>
      <c r="W1097" s="114"/>
      <c r="X1097" s="114"/>
      <c r="Y1097" s="114"/>
      <c r="Z1097" s="107"/>
      <c r="AA1097" s="107"/>
      <c r="AB1097" s="107"/>
      <c r="AC1097" s="107"/>
      <c r="AD1097" s="107"/>
      <c r="AE1097" s="107"/>
      <c r="AF1097" s="107"/>
      <c r="AG1097" s="107" t="s">
        <v>451</v>
      </c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</row>
    <row r="1098" spans="1:60">
      <c r="A1098" s="117" t="s">
        <v>285</v>
      </c>
      <c r="B1098" s="118" t="s">
        <v>145</v>
      </c>
      <c r="C1098" s="138" t="s">
        <v>146</v>
      </c>
      <c r="D1098" s="119"/>
      <c r="E1098" s="120"/>
      <c r="F1098" s="121"/>
      <c r="G1098" s="121">
        <f>SUMIF(AG1099:AG1127,"&lt;&gt;NOR",G1099:G1127)</f>
        <v>0</v>
      </c>
      <c r="H1098" s="121"/>
      <c r="I1098" s="121">
        <f>SUM(I1099:I1127)</f>
        <v>0</v>
      </c>
      <c r="J1098" s="121"/>
      <c r="K1098" s="121">
        <f>SUM(K1099:K1127)</f>
        <v>0</v>
      </c>
      <c r="L1098" s="121"/>
      <c r="M1098" s="121">
        <f>SUM(M1099:M1127)</f>
        <v>0</v>
      </c>
      <c r="N1098" s="120"/>
      <c r="O1098" s="120">
        <f>SUM(O1099:O1127)</f>
        <v>0.42</v>
      </c>
      <c r="P1098" s="120"/>
      <c r="Q1098" s="120">
        <f>SUM(Q1099:Q1127)</f>
        <v>0</v>
      </c>
      <c r="R1098" s="121"/>
      <c r="S1098" s="121"/>
      <c r="T1098" s="122"/>
      <c r="U1098" s="116"/>
      <c r="V1098" s="116">
        <f>SUM(V1099:V1127)</f>
        <v>154.66000000000003</v>
      </c>
      <c r="W1098" s="116"/>
      <c r="X1098" s="116"/>
      <c r="Y1098" s="116"/>
      <c r="AG1098" t="s">
        <v>286</v>
      </c>
    </row>
    <row r="1099" spans="1:60" ht="22.5" outlineLevel="1">
      <c r="A1099" s="123">
        <v>321</v>
      </c>
      <c r="B1099" s="124" t="s">
        <v>620</v>
      </c>
      <c r="C1099" s="139" t="s">
        <v>621</v>
      </c>
      <c r="D1099" s="125" t="s">
        <v>330</v>
      </c>
      <c r="E1099" s="126">
        <v>4</v>
      </c>
      <c r="F1099" s="127"/>
      <c r="G1099" s="128">
        <f>ROUND(E1099*F1099,2)</f>
        <v>0</v>
      </c>
      <c r="H1099" s="127"/>
      <c r="I1099" s="128">
        <f>ROUND(E1099*H1099,2)</f>
        <v>0</v>
      </c>
      <c r="J1099" s="127"/>
      <c r="K1099" s="128">
        <f>ROUND(E1099*J1099,2)</f>
        <v>0</v>
      </c>
      <c r="L1099" s="128">
        <v>21</v>
      </c>
      <c r="M1099" s="128">
        <f>G1099*(1+L1099/100)</f>
        <v>0</v>
      </c>
      <c r="N1099" s="126">
        <v>9.7999999999999997E-4</v>
      </c>
      <c r="O1099" s="126">
        <f>ROUND(E1099*N1099,2)</f>
        <v>0</v>
      </c>
      <c r="P1099" s="126">
        <v>0</v>
      </c>
      <c r="Q1099" s="126">
        <f>ROUND(E1099*P1099,2)</f>
        <v>0</v>
      </c>
      <c r="R1099" s="128" t="s">
        <v>350</v>
      </c>
      <c r="S1099" s="128" t="s">
        <v>310</v>
      </c>
      <c r="T1099" s="129" t="s">
        <v>331</v>
      </c>
      <c r="U1099" s="114">
        <v>0.53</v>
      </c>
      <c r="V1099" s="114">
        <f>ROUND(E1099*U1099,2)</f>
        <v>2.12</v>
      </c>
      <c r="W1099" s="114"/>
      <c r="X1099" s="114" t="s">
        <v>332</v>
      </c>
      <c r="Y1099" s="114" t="s">
        <v>293</v>
      </c>
      <c r="Z1099" s="107"/>
      <c r="AA1099" s="107"/>
      <c r="AB1099" s="107"/>
      <c r="AC1099" s="107"/>
      <c r="AD1099" s="107"/>
      <c r="AE1099" s="107"/>
      <c r="AF1099" s="107"/>
      <c r="AG1099" s="107" t="s">
        <v>333</v>
      </c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</row>
    <row r="1100" spans="1:60" outlineLevel="2">
      <c r="A1100" s="110"/>
      <c r="B1100" s="111"/>
      <c r="C1100" s="203" t="s">
        <v>549</v>
      </c>
      <c r="D1100" s="204"/>
      <c r="E1100" s="204"/>
      <c r="F1100" s="204"/>
      <c r="G1100" s="204"/>
      <c r="H1100" s="114"/>
      <c r="I1100" s="114"/>
      <c r="J1100" s="114"/>
      <c r="K1100" s="114"/>
      <c r="L1100" s="114"/>
      <c r="M1100" s="114"/>
      <c r="N1100" s="113"/>
      <c r="O1100" s="113"/>
      <c r="P1100" s="113"/>
      <c r="Q1100" s="113"/>
      <c r="R1100" s="114"/>
      <c r="S1100" s="114"/>
      <c r="T1100" s="114"/>
      <c r="U1100" s="114"/>
      <c r="V1100" s="114"/>
      <c r="W1100" s="114"/>
      <c r="X1100" s="114"/>
      <c r="Y1100" s="114"/>
      <c r="Z1100" s="107"/>
      <c r="AA1100" s="107"/>
      <c r="AB1100" s="107"/>
      <c r="AC1100" s="107"/>
      <c r="AD1100" s="107"/>
      <c r="AE1100" s="107"/>
      <c r="AF1100" s="107"/>
      <c r="AG1100" s="107" t="s">
        <v>451</v>
      </c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</row>
    <row r="1101" spans="1:60" outlineLevel="2">
      <c r="A1101" s="110"/>
      <c r="B1101" s="111"/>
      <c r="C1101" s="200" t="s">
        <v>455</v>
      </c>
      <c r="D1101" s="201"/>
      <c r="E1101" s="201"/>
      <c r="F1101" s="201"/>
      <c r="G1101" s="201"/>
      <c r="H1101" s="114"/>
      <c r="I1101" s="114"/>
      <c r="J1101" s="114"/>
      <c r="K1101" s="114"/>
      <c r="L1101" s="114"/>
      <c r="M1101" s="114"/>
      <c r="N1101" s="113"/>
      <c r="O1101" s="113"/>
      <c r="P1101" s="113"/>
      <c r="Q1101" s="113"/>
      <c r="R1101" s="114"/>
      <c r="S1101" s="114"/>
      <c r="T1101" s="114"/>
      <c r="U1101" s="114"/>
      <c r="V1101" s="114"/>
      <c r="W1101" s="114"/>
      <c r="X1101" s="114"/>
      <c r="Y1101" s="114"/>
      <c r="Z1101" s="107"/>
      <c r="AA1101" s="107"/>
      <c r="AB1101" s="107"/>
      <c r="AC1101" s="107"/>
      <c r="AD1101" s="107"/>
      <c r="AE1101" s="107"/>
      <c r="AF1101" s="107"/>
      <c r="AG1101" s="107" t="s">
        <v>296</v>
      </c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</row>
    <row r="1102" spans="1:60" ht="22.5" outlineLevel="1">
      <c r="A1102" s="123">
        <v>322</v>
      </c>
      <c r="B1102" s="124" t="s">
        <v>622</v>
      </c>
      <c r="C1102" s="139" t="s">
        <v>623</v>
      </c>
      <c r="D1102" s="125" t="s">
        <v>330</v>
      </c>
      <c r="E1102" s="126">
        <v>91</v>
      </c>
      <c r="F1102" s="127"/>
      <c r="G1102" s="128">
        <f>ROUND(E1102*F1102,2)</f>
        <v>0</v>
      </c>
      <c r="H1102" s="127"/>
      <c r="I1102" s="128">
        <f>ROUND(E1102*H1102,2)</f>
        <v>0</v>
      </c>
      <c r="J1102" s="127"/>
      <c r="K1102" s="128">
        <f>ROUND(E1102*J1102,2)</f>
        <v>0</v>
      </c>
      <c r="L1102" s="128">
        <v>21</v>
      </c>
      <c r="M1102" s="128">
        <f>G1102*(1+L1102/100)</f>
        <v>0</v>
      </c>
      <c r="N1102" s="126">
        <v>1.47E-3</v>
      </c>
      <c r="O1102" s="126">
        <f>ROUND(E1102*N1102,2)</f>
        <v>0.13</v>
      </c>
      <c r="P1102" s="126">
        <v>0</v>
      </c>
      <c r="Q1102" s="126">
        <f>ROUND(E1102*P1102,2)</f>
        <v>0</v>
      </c>
      <c r="R1102" s="128" t="s">
        <v>350</v>
      </c>
      <c r="S1102" s="128" t="s">
        <v>310</v>
      </c>
      <c r="T1102" s="129" t="s">
        <v>331</v>
      </c>
      <c r="U1102" s="114">
        <v>0.56999999999999995</v>
      </c>
      <c r="V1102" s="114">
        <f>ROUND(E1102*U1102,2)</f>
        <v>51.87</v>
      </c>
      <c r="W1102" s="114"/>
      <c r="X1102" s="114" t="s">
        <v>332</v>
      </c>
      <c r="Y1102" s="114" t="s">
        <v>293</v>
      </c>
      <c r="Z1102" s="107"/>
      <c r="AA1102" s="107"/>
      <c r="AB1102" s="107"/>
      <c r="AC1102" s="107"/>
      <c r="AD1102" s="107"/>
      <c r="AE1102" s="107"/>
      <c r="AF1102" s="107"/>
      <c r="AG1102" s="107" t="s">
        <v>333</v>
      </c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</row>
    <row r="1103" spans="1:60" outlineLevel="2">
      <c r="A1103" s="110"/>
      <c r="B1103" s="111"/>
      <c r="C1103" s="203" t="s">
        <v>549</v>
      </c>
      <c r="D1103" s="204"/>
      <c r="E1103" s="204"/>
      <c r="F1103" s="204"/>
      <c r="G1103" s="204"/>
      <c r="H1103" s="114"/>
      <c r="I1103" s="114"/>
      <c r="J1103" s="114"/>
      <c r="K1103" s="114"/>
      <c r="L1103" s="114"/>
      <c r="M1103" s="114"/>
      <c r="N1103" s="113"/>
      <c r="O1103" s="113"/>
      <c r="P1103" s="113"/>
      <c r="Q1103" s="113"/>
      <c r="R1103" s="114"/>
      <c r="S1103" s="114"/>
      <c r="T1103" s="114"/>
      <c r="U1103" s="114"/>
      <c r="V1103" s="114"/>
      <c r="W1103" s="114"/>
      <c r="X1103" s="114"/>
      <c r="Y1103" s="114"/>
      <c r="Z1103" s="107"/>
      <c r="AA1103" s="107"/>
      <c r="AB1103" s="107"/>
      <c r="AC1103" s="107"/>
      <c r="AD1103" s="107"/>
      <c r="AE1103" s="107"/>
      <c r="AF1103" s="107"/>
      <c r="AG1103" s="107" t="s">
        <v>451</v>
      </c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</row>
    <row r="1104" spans="1:60" outlineLevel="2">
      <c r="A1104" s="110"/>
      <c r="B1104" s="111"/>
      <c r="C1104" s="200" t="s">
        <v>455</v>
      </c>
      <c r="D1104" s="201"/>
      <c r="E1104" s="201"/>
      <c r="F1104" s="201"/>
      <c r="G1104" s="201"/>
      <c r="H1104" s="114"/>
      <c r="I1104" s="114"/>
      <c r="J1104" s="114"/>
      <c r="K1104" s="114"/>
      <c r="L1104" s="114"/>
      <c r="M1104" s="114"/>
      <c r="N1104" s="113"/>
      <c r="O1104" s="113"/>
      <c r="P1104" s="113"/>
      <c r="Q1104" s="113"/>
      <c r="R1104" s="114"/>
      <c r="S1104" s="114"/>
      <c r="T1104" s="114"/>
      <c r="U1104" s="114"/>
      <c r="V1104" s="114"/>
      <c r="W1104" s="114"/>
      <c r="X1104" s="114"/>
      <c r="Y1104" s="114"/>
      <c r="Z1104" s="107"/>
      <c r="AA1104" s="107"/>
      <c r="AB1104" s="107"/>
      <c r="AC1104" s="107"/>
      <c r="AD1104" s="107"/>
      <c r="AE1104" s="107"/>
      <c r="AF1104" s="107"/>
      <c r="AG1104" s="107" t="s">
        <v>296</v>
      </c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</row>
    <row r="1105" spans="1:60" ht="22.5" outlineLevel="1">
      <c r="A1105" s="123">
        <v>323</v>
      </c>
      <c r="B1105" s="124" t="s">
        <v>624</v>
      </c>
      <c r="C1105" s="139" t="s">
        <v>625</v>
      </c>
      <c r="D1105" s="125" t="s">
        <v>330</v>
      </c>
      <c r="E1105" s="126">
        <v>29</v>
      </c>
      <c r="F1105" s="127"/>
      <c r="G1105" s="128">
        <f>ROUND(E1105*F1105,2)</f>
        <v>0</v>
      </c>
      <c r="H1105" s="127"/>
      <c r="I1105" s="128">
        <f>ROUND(E1105*H1105,2)</f>
        <v>0</v>
      </c>
      <c r="J1105" s="127"/>
      <c r="K1105" s="128">
        <f>ROUND(E1105*J1105,2)</f>
        <v>0</v>
      </c>
      <c r="L1105" s="128">
        <v>21</v>
      </c>
      <c r="M1105" s="128">
        <f>G1105*(1+L1105/100)</f>
        <v>0</v>
      </c>
      <c r="N1105" s="126">
        <v>2.0699999999999998E-3</v>
      </c>
      <c r="O1105" s="126">
        <f>ROUND(E1105*N1105,2)</f>
        <v>0.06</v>
      </c>
      <c r="P1105" s="126">
        <v>0</v>
      </c>
      <c r="Q1105" s="126">
        <f>ROUND(E1105*P1105,2)</f>
        <v>0</v>
      </c>
      <c r="R1105" s="128" t="s">
        <v>350</v>
      </c>
      <c r="S1105" s="128" t="s">
        <v>310</v>
      </c>
      <c r="T1105" s="129" t="s">
        <v>331</v>
      </c>
      <c r="U1105" s="114">
        <v>0.61</v>
      </c>
      <c r="V1105" s="114">
        <f>ROUND(E1105*U1105,2)</f>
        <v>17.690000000000001</v>
      </c>
      <c r="W1105" s="114"/>
      <c r="X1105" s="114" t="s">
        <v>332</v>
      </c>
      <c r="Y1105" s="114" t="s">
        <v>293</v>
      </c>
      <c r="Z1105" s="107"/>
      <c r="AA1105" s="107"/>
      <c r="AB1105" s="107"/>
      <c r="AC1105" s="107"/>
      <c r="AD1105" s="107"/>
      <c r="AE1105" s="107"/>
      <c r="AF1105" s="107"/>
      <c r="AG1105" s="107" t="s">
        <v>333</v>
      </c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</row>
    <row r="1106" spans="1:60" outlineLevel="2">
      <c r="A1106" s="110"/>
      <c r="B1106" s="111"/>
      <c r="C1106" s="203" t="s">
        <v>549</v>
      </c>
      <c r="D1106" s="204"/>
      <c r="E1106" s="204"/>
      <c r="F1106" s="204"/>
      <c r="G1106" s="204"/>
      <c r="H1106" s="114"/>
      <c r="I1106" s="114"/>
      <c r="J1106" s="114"/>
      <c r="K1106" s="114"/>
      <c r="L1106" s="114"/>
      <c r="M1106" s="114"/>
      <c r="N1106" s="113"/>
      <c r="O1106" s="113"/>
      <c r="P1106" s="113"/>
      <c r="Q1106" s="113"/>
      <c r="R1106" s="114"/>
      <c r="S1106" s="114"/>
      <c r="T1106" s="114"/>
      <c r="U1106" s="114"/>
      <c r="V1106" s="114"/>
      <c r="W1106" s="114"/>
      <c r="X1106" s="114"/>
      <c r="Y1106" s="114"/>
      <c r="Z1106" s="107"/>
      <c r="AA1106" s="107"/>
      <c r="AB1106" s="107"/>
      <c r="AC1106" s="107"/>
      <c r="AD1106" s="107"/>
      <c r="AE1106" s="107"/>
      <c r="AF1106" s="107"/>
      <c r="AG1106" s="107" t="s">
        <v>451</v>
      </c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</row>
    <row r="1107" spans="1:60" outlineLevel="2">
      <c r="A1107" s="110"/>
      <c r="B1107" s="111"/>
      <c r="C1107" s="200" t="s">
        <v>455</v>
      </c>
      <c r="D1107" s="201"/>
      <c r="E1107" s="201"/>
      <c r="F1107" s="201"/>
      <c r="G1107" s="201"/>
      <c r="H1107" s="114"/>
      <c r="I1107" s="114"/>
      <c r="J1107" s="114"/>
      <c r="K1107" s="114"/>
      <c r="L1107" s="114"/>
      <c r="M1107" s="114"/>
      <c r="N1107" s="113"/>
      <c r="O1107" s="113"/>
      <c r="P1107" s="113"/>
      <c r="Q1107" s="113"/>
      <c r="R1107" s="114"/>
      <c r="S1107" s="114"/>
      <c r="T1107" s="114"/>
      <c r="U1107" s="114"/>
      <c r="V1107" s="114"/>
      <c r="W1107" s="114"/>
      <c r="X1107" s="114"/>
      <c r="Y1107" s="114"/>
      <c r="Z1107" s="107"/>
      <c r="AA1107" s="107"/>
      <c r="AB1107" s="107"/>
      <c r="AC1107" s="107"/>
      <c r="AD1107" s="107"/>
      <c r="AE1107" s="107"/>
      <c r="AF1107" s="107"/>
      <c r="AG1107" s="107" t="s">
        <v>296</v>
      </c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</row>
    <row r="1108" spans="1:60" ht="22.5" outlineLevel="1">
      <c r="A1108" s="123">
        <v>324</v>
      </c>
      <c r="B1108" s="124" t="s">
        <v>626</v>
      </c>
      <c r="C1108" s="139" t="s">
        <v>627</v>
      </c>
      <c r="D1108" s="125" t="s">
        <v>330</v>
      </c>
      <c r="E1108" s="126">
        <v>82</v>
      </c>
      <c r="F1108" s="127"/>
      <c r="G1108" s="128">
        <f>ROUND(E1108*F1108,2)</f>
        <v>0</v>
      </c>
      <c r="H1108" s="127"/>
      <c r="I1108" s="128">
        <f>ROUND(E1108*H1108,2)</f>
        <v>0</v>
      </c>
      <c r="J1108" s="127"/>
      <c r="K1108" s="128">
        <f>ROUND(E1108*J1108,2)</f>
        <v>0</v>
      </c>
      <c r="L1108" s="128">
        <v>21</v>
      </c>
      <c r="M1108" s="128">
        <f>G1108*(1+L1108/100)</f>
        <v>0</v>
      </c>
      <c r="N1108" s="126">
        <v>2.3400000000000001E-3</v>
      </c>
      <c r="O1108" s="126">
        <f>ROUND(E1108*N1108,2)</f>
        <v>0.19</v>
      </c>
      <c r="P1108" s="126">
        <v>0</v>
      </c>
      <c r="Q1108" s="126">
        <f>ROUND(E1108*P1108,2)</f>
        <v>0</v>
      </c>
      <c r="R1108" s="128" t="s">
        <v>350</v>
      </c>
      <c r="S1108" s="128" t="s">
        <v>310</v>
      </c>
      <c r="T1108" s="129" t="s">
        <v>331</v>
      </c>
      <c r="U1108" s="114">
        <v>0.67</v>
      </c>
      <c r="V1108" s="114">
        <f>ROUND(E1108*U1108,2)</f>
        <v>54.94</v>
      </c>
      <c r="W1108" s="114"/>
      <c r="X1108" s="114" t="s">
        <v>332</v>
      </c>
      <c r="Y1108" s="114" t="s">
        <v>293</v>
      </c>
      <c r="Z1108" s="107"/>
      <c r="AA1108" s="107"/>
      <c r="AB1108" s="107"/>
      <c r="AC1108" s="107"/>
      <c r="AD1108" s="107"/>
      <c r="AE1108" s="107"/>
      <c r="AF1108" s="107"/>
      <c r="AG1108" s="107" t="s">
        <v>333</v>
      </c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</row>
    <row r="1109" spans="1:60" outlineLevel="2">
      <c r="A1109" s="110"/>
      <c r="B1109" s="111"/>
      <c r="C1109" s="203" t="s">
        <v>549</v>
      </c>
      <c r="D1109" s="204"/>
      <c r="E1109" s="204"/>
      <c r="F1109" s="204"/>
      <c r="G1109" s="204"/>
      <c r="H1109" s="114"/>
      <c r="I1109" s="114"/>
      <c r="J1109" s="114"/>
      <c r="K1109" s="114"/>
      <c r="L1109" s="114"/>
      <c r="M1109" s="114"/>
      <c r="N1109" s="113"/>
      <c r="O1109" s="113"/>
      <c r="P1109" s="113"/>
      <c r="Q1109" s="113"/>
      <c r="R1109" s="114"/>
      <c r="S1109" s="114"/>
      <c r="T1109" s="114"/>
      <c r="U1109" s="114"/>
      <c r="V1109" s="114"/>
      <c r="W1109" s="114"/>
      <c r="X1109" s="114"/>
      <c r="Y1109" s="114"/>
      <c r="Z1109" s="107"/>
      <c r="AA1109" s="107"/>
      <c r="AB1109" s="107"/>
      <c r="AC1109" s="107"/>
      <c r="AD1109" s="107"/>
      <c r="AE1109" s="107"/>
      <c r="AF1109" s="107"/>
      <c r="AG1109" s="107" t="s">
        <v>451</v>
      </c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</row>
    <row r="1110" spans="1:60" outlineLevel="2">
      <c r="A1110" s="110"/>
      <c r="B1110" s="111"/>
      <c r="C1110" s="200" t="s">
        <v>455</v>
      </c>
      <c r="D1110" s="201"/>
      <c r="E1110" s="201"/>
      <c r="F1110" s="201"/>
      <c r="G1110" s="201"/>
      <c r="H1110" s="114"/>
      <c r="I1110" s="114"/>
      <c r="J1110" s="114"/>
      <c r="K1110" s="114"/>
      <c r="L1110" s="114"/>
      <c r="M1110" s="114"/>
      <c r="N1110" s="113"/>
      <c r="O1110" s="113"/>
      <c r="P1110" s="113"/>
      <c r="Q1110" s="113"/>
      <c r="R1110" s="114"/>
      <c r="S1110" s="114"/>
      <c r="T1110" s="114"/>
      <c r="U1110" s="114"/>
      <c r="V1110" s="114"/>
      <c r="W1110" s="114"/>
      <c r="X1110" s="114"/>
      <c r="Y1110" s="114"/>
      <c r="Z1110" s="107"/>
      <c r="AA1110" s="107"/>
      <c r="AB1110" s="107"/>
      <c r="AC1110" s="107"/>
      <c r="AD1110" s="107"/>
      <c r="AE1110" s="107"/>
      <c r="AF1110" s="107"/>
      <c r="AG1110" s="107" t="s">
        <v>296</v>
      </c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</row>
    <row r="1111" spans="1:60" outlineLevel="1">
      <c r="A1111" s="123">
        <v>325</v>
      </c>
      <c r="B1111" s="124" t="s">
        <v>628</v>
      </c>
      <c r="C1111" s="139" t="s">
        <v>629</v>
      </c>
      <c r="D1111" s="125" t="s">
        <v>347</v>
      </c>
      <c r="E1111" s="126">
        <v>5</v>
      </c>
      <c r="F1111" s="127"/>
      <c r="G1111" s="128">
        <f>ROUND(E1111*F1111,2)</f>
        <v>0</v>
      </c>
      <c r="H1111" s="127"/>
      <c r="I1111" s="128">
        <f>ROUND(E1111*H1111,2)</f>
        <v>0</v>
      </c>
      <c r="J1111" s="127"/>
      <c r="K1111" s="128">
        <f>ROUND(E1111*J1111,2)</f>
        <v>0</v>
      </c>
      <c r="L1111" s="128">
        <v>21</v>
      </c>
      <c r="M1111" s="128">
        <f>G1111*(1+L1111/100)</f>
        <v>0</v>
      </c>
      <c r="N1111" s="126">
        <v>2.0000000000000002E-5</v>
      </c>
      <c r="O1111" s="126">
        <f>ROUND(E1111*N1111,2)</f>
        <v>0</v>
      </c>
      <c r="P1111" s="126">
        <v>0</v>
      </c>
      <c r="Q1111" s="126">
        <f>ROUND(E1111*P1111,2)</f>
        <v>0</v>
      </c>
      <c r="R1111" s="128" t="s">
        <v>350</v>
      </c>
      <c r="S1111" s="128" t="s">
        <v>310</v>
      </c>
      <c r="T1111" s="129" t="s">
        <v>331</v>
      </c>
      <c r="U1111" s="114">
        <v>0.23</v>
      </c>
      <c r="V1111" s="114">
        <f>ROUND(E1111*U1111,2)</f>
        <v>1.1499999999999999</v>
      </c>
      <c r="W1111" s="114"/>
      <c r="X1111" s="114" t="s">
        <v>332</v>
      </c>
      <c r="Y1111" s="114" t="s">
        <v>293</v>
      </c>
      <c r="Z1111" s="107"/>
      <c r="AA1111" s="107"/>
      <c r="AB1111" s="107"/>
      <c r="AC1111" s="107"/>
      <c r="AD1111" s="107"/>
      <c r="AE1111" s="107"/>
      <c r="AF1111" s="107"/>
      <c r="AG1111" s="107" t="s">
        <v>333</v>
      </c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</row>
    <row r="1112" spans="1:60" outlineLevel="2">
      <c r="A1112" s="110"/>
      <c r="B1112" s="111"/>
      <c r="C1112" s="198" t="s">
        <v>630</v>
      </c>
      <c r="D1112" s="199"/>
      <c r="E1112" s="199"/>
      <c r="F1112" s="199"/>
      <c r="G1112" s="199"/>
      <c r="H1112" s="114"/>
      <c r="I1112" s="114"/>
      <c r="J1112" s="114"/>
      <c r="K1112" s="114"/>
      <c r="L1112" s="114"/>
      <c r="M1112" s="114"/>
      <c r="N1112" s="113"/>
      <c r="O1112" s="113"/>
      <c r="P1112" s="113"/>
      <c r="Q1112" s="113"/>
      <c r="R1112" s="114"/>
      <c r="S1112" s="114"/>
      <c r="T1112" s="114"/>
      <c r="U1112" s="114"/>
      <c r="V1112" s="114"/>
      <c r="W1112" s="114"/>
      <c r="X1112" s="114"/>
      <c r="Y1112" s="114"/>
      <c r="Z1112" s="107"/>
      <c r="AA1112" s="107"/>
      <c r="AB1112" s="107"/>
      <c r="AC1112" s="107"/>
      <c r="AD1112" s="107"/>
      <c r="AE1112" s="107"/>
      <c r="AF1112" s="107"/>
      <c r="AG1112" s="107" t="s">
        <v>296</v>
      </c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</row>
    <row r="1113" spans="1:60" outlineLevel="1">
      <c r="A1113" s="123">
        <v>326</v>
      </c>
      <c r="B1113" s="124" t="s">
        <v>631</v>
      </c>
      <c r="C1113" s="139" t="s">
        <v>632</v>
      </c>
      <c r="D1113" s="125" t="s">
        <v>330</v>
      </c>
      <c r="E1113" s="126">
        <v>206</v>
      </c>
      <c r="F1113" s="127"/>
      <c r="G1113" s="128">
        <f>ROUND(E1113*F1113,2)</f>
        <v>0</v>
      </c>
      <c r="H1113" s="127"/>
      <c r="I1113" s="128">
        <f>ROUND(E1113*H1113,2)</f>
        <v>0</v>
      </c>
      <c r="J1113" s="127"/>
      <c r="K1113" s="128">
        <f>ROUND(E1113*J1113,2)</f>
        <v>0</v>
      </c>
      <c r="L1113" s="128">
        <v>21</v>
      </c>
      <c r="M1113" s="128">
        <f>G1113*(1+L1113/100)</f>
        <v>0</v>
      </c>
      <c r="N1113" s="126">
        <v>1.8000000000000001E-4</v>
      </c>
      <c r="O1113" s="126">
        <f>ROUND(E1113*N1113,2)</f>
        <v>0.04</v>
      </c>
      <c r="P1113" s="126">
        <v>0</v>
      </c>
      <c r="Q1113" s="126">
        <f>ROUND(E1113*P1113,2)</f>
        <v>0</v>
      </c>
      <c r="R1113" s="128" t="s">
        <v>350</v>
      </c>
      <c r="S1113" s="128" t="s">
        <v>310</v>
      </c>
      <c r="T1113" s="129" t="s">
        <v>331</v>
      </c>
      <c r="U1113" s="114">
        <v>7.0000000000000007E-2</v>
      </c>
      <c r="V1113" s="114">
        <f>ROUND(E1113*U1113,2)</f>
        <v>14.42</v>
      </c>
      <c r="W1113" s="114"/>
      <c r="X1113" s="114" t="s">
        <v>332</v>
      </c>
      <c r="Y1113" s="114" t="s">
        <v>293</v>
      </c>
      <c r="Z1113" s="107"/>
      <c r="AA1113" s="107"/>
      <c r="AB1113" s="107"/>
      <c r="AC1113" s="107"/>
      <c r="AD1113" s="107"/>
      <c r="AE1113" s="107"/>
      <c r="AF1113" s="107"/>
      <c r="AG1113" s="107" t="s">
        <v>333</v>
      </c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</row>
    <row r="1114" spans="1:60" outlineLevel="2">
      <c r="A1114" s="110"/>
      <c r="B1114" s="111"/>
      <c r="C1114" s="198" t="s">
        <v>553</v>
      </c>
      <c r="D1114" s="199"/>
      <c r="E1114" s="199"/>
      <c r="F1114" s="199"/>
      <c r="G1114" s="199"/>
      <c r="H1114" s="114"/>
      <c r="I1114" s="114"/>
      <c r="J1114" s="114"/>
      <c r="K1114" s="114"/>
      <c r="L1114" s="114"/>
      <c r="M1114" s="114"/>
      <c r="N1114" s="113"/>
      <c r="O1114" s="113"/>
      <c r="P1114" s="113"/>
      <c r="Q1114" s="113"/>
      <c r="R1114" s="114"/>
      <c r="S1114" s="114"/>
      <c r="T1114" s="114"/>
      <c r="U1114" s="114"/>
      <c r="V1114" s="114"/>
      <c r="W1114" s="114"/>
      <c r="X1114" s="114"/>
      <c r="Y1114" s="114"/>
      <c r="Z1114" s="107"/>
      <c r="AA1114" s="107"/>
      <c r="AB1114" s="107"/>
      <c r="AC1114" s="107"/>
      <c r="AD1114" s="107"/>
      <c r="AE1114" s="107"/>
      <c r="AF1114" s="107"/>
      <c r="AG1114" s="107" t="s">
        <v>296</v>
      </c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</row>
    <row r="1115" spans="1:60" outlineLevel="2">
      <c r="A1115" s="110"/>
      <c r="B1115" s="111"/>
      <c r="C1115" s="146" t="s">
        <v>644</v>
      </c>
      <c r="D1115" s="143"/>
      <c r="E1115" s="144">
        <v>4</v>
      </c>
      <c r="F1115" s="114"/>
      <c r="G1115" s="114"/>
      <c r="H1115" s="114"/>
      <c r="I1115" s="114"/>
      <c r="J1115" s="114"/>
      <c r="K1115" s="114"/>
      <c r="L1115" s="114"/>
      <c r="M1115" s="114"/>
      <c r="N1115" s="113"/>
      <c r="O1115" s="113"/>
      <c r="P1115" s="113"/>
      <c r="Q1115" s="113"/>
      <c r="R1115" s="114"/>
      <c r="S1115" s="114"/>
      <c r="T1115" s="114"/>
      <c r="U1115" s="114"/>
      <c r="V1115" s="114"/>
      <c r="W1115" s="114"/>
      <c r="X1115" s="114"/>
      <c r="Y1115" s="114"/>
      <c r="Z1115" s="107"/>
      <c r="AA1115" s="107"/>
      <c r="AB1115" s="107"/>
      <c r="AC1115" s="107"/>
      <c r="AD1115" s="107"/>
      <c r="AE1115" s="107"/>
      <c r="AF1115" s="107"/>
      <c r="AG1115" s="107" t="s">
        <v>341</v>
      </c>
      <c r="AH1115" s="107">
        <v>5</v>
      </c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</row>
    <row r="1116" spans="1:60" outlineLevel="3">
      <c r="A1116" s="110"/>
      <c r="B1116" s="111"/>
      <c r="C1116" s="146" t="s">
        <v>645</v>
      </c>
      <c r="D1116" s="143"/>
      <c r="E1116" s="144">
        <v>91</v>
      </c>
      <c r="F1116" s="114"/>
      <c r="G1116" s="114"/>
      <c r="H1116" s="114"/>
      <c r="I1116" s="114"/>
      <c r="J1116" s="114"/>
      <c r="K1116" s="114"/>
      <c r="L1116" s="114"/>
      <c r="M1116" s="114"/>
      <c r="N1116" s="113"/>
      <c r="O1116" s="113"/>
      <c r="P1116" s="113"/>
      <c r="Q1116" s="113"/>
      <c r="R1116" s="114"/>
      <c r="S1116" s="114"/>
      <c r="T1116" s="114"/>
      <c r="U1116" s="114"/>
      <c r="V1116" s="114"/>
      <c r="W1116" s="114"/>
      <c r="X1116" s="114"/>
      <c r="Y1116" s="114"/>
      <c r="Z1116" s="107"/>
      <c r="AA1116" s="107"/>
      <c r="AB1116" s="107"/>
      <c r="AC1116" s="107"/>
      <c r="AD1116" s="107"/>
      <c r="AE1116" s="107"/>
      <c r="AF1116" s="107"/>
      <c r="AG1116" s="107" t="s">
        <v>341</v>
      </c>
      <c r="AH1116" s="107">
        <v>5</v>
      </c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</row>
    <row r="1117" spans="1:60" outlineLevel="3">
      <c r="A1117" s="110"/>
      <c r="B1117" s="111"/>
      <c r="C1117" s="146" t="s">
        <v>646</v>
      </c>
      <c r="D1117" s="143"/>
      <c r="E1117" s="144">
        <v>29</v>
      </c>
      <c r="F1117" s="114"/>
      <c r="G1117" s="114"/>
      <c r="H1117" s="114"/>
      <c r="I1117" s="114"/>
      <c r="J1117" s="114"/>
      <c r="K1117" s="114"/>
      <c r="L1117" s="114"/>
      <c r="M1117" s="114"/>
      <c r="N1117" s="113"/>
      <c r="O1117" s="113"/>
      <c r="P1117" s="113"/>
      <c r="Q1117" s="113"/>
      <c r="R1117" s="114"/>
      <c r="S1117" s="114"/>
      <c r="T1117" s="114"/>
      <c r="U1117" s="114"/>
      <c r="V1117" s="114"/>
      <c r="W1117" s="114"/>
      <c r="X1117" s="114"/>
      <c r="Y1117" s="114"/>
      <c r="Z1117" s="107"/>
      <c r="AA1117" s="107"/>
      <c r="AB1117" s="107"/>
      <c r="AC1117" s="107"/>
      <c r="AD1117" s="107"/>
      <c r="AE1117" s="107"/>
      <c r="AF1117" s="107"/>
      <c r="AG1117" s="107" t="s">
        <v>341</v>
      </c>
      <c r="AH1117" s="107">
        <v>5</v>
      </c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</row>
    <row r="1118" spans="1:60" outlineLevel="3">
      <c r="A1118" s="110"/>
      <c r="B1118" s="111"/>
      <c r="C1118" s="146" t="s">
        <v>647</v>
      </c>
      <c r="D1118" s="143"/>
      <c r="E1118" s="144">
        <v>82</v>
      </c>
      <c r="F1118" s="114"/>
      <c r="G1118" s="114"/>
      <c r="H1118" s="114"/>
      <c r="I1118" s="114"/>
      <c r="J1118" s="114"/>
      <c r="K1118" s="114"/>
      <c r="L1118" s="114"/>
      <c r="M1118" s="114"/>
      <c r="N1118" s="113"/>
      <c r="O1118" s="113"/>
      <c r="P1118" s="113"/>
      <c r="Q1118" s="113"/>
      <c r="R1118" s="114"/>
      <c r="S1118" s="114"/>
      <c r="T1118" s="114"/>
      <c r="U1118" s="114"/>
      <c r="V1118" s="114"/>
      <c r="W1118" s="114"/>
      <c r="X1118" s="114"/>
      <c r="Y1118" s="114"/>
      <c r="Z1118" s="107"/>
      <c r="AA1118" s="107"/>
      <c r="AB1118" s="107"/>
      <c r="AC1118" s="107"/>
      <c r="AD1118" s="107"/>
      <c r="AE1118" s="107"/>
      <c r="AF1118" s="107"/>
      <c r="AG1118" s="107" t="s">
        <v>341</v>
      </c>
      <c r="AH1118" s="107">
        <v>5</v>
      </c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</row>
    <row r="1119" spans="1:60" outlineLevel="1">
      <c r="A1119" s="123">
        <v>327</v>
      </c>
      <c r="B1119" s="124" t="s">
        <v>555</v>
      </c>
      <c r="C1119" s="139" t="s">
        <v>556</v>
      </c>
      <c r="D1119" s="125" t="s">
        <v>330</v>
      </c>
      <c r="E1119" s="126">
        <v>206</v>
      </c>
      <c r="F1119" s="127"/>
      <c r="G1119" s="128">
        <f>ROUND(E1119*F1119,2)</f>
        <v>0</v>
      </c>
      <c r="H1119" s="127"/>
      <c r="I1119" s="128">
        <f>ROUND(E1119*H1119,2)</f>
        <v>0</v>
      </c>
      <c r="J1119" s="127"/>
      <c r="K1119" s="128">
        <f>ROUND(E1119*J1119,2)</f>
        <v>0</v>
      </c>
      <c r="L1119" s="128">
        <v>21</v>
      </c>
      <c r="M1119" s="128">
        <f>G1119*(1+L1119/100)</f>
        <v>0</v>
      </c>
      <c r="N1119" s="126">
        <v>1.0000000000000001E-5</v>
      </c>
      <c r="O1119" s="126">
        <f>ROUND(E1119*N1119,2)</f>
        <v>0</v>
      </c>
      <c r="P1119" s="126">
        <v>0</v>
      </c>
      <c r="Q1119" s="126">
        <f>ROUND(E1119*P1119,2)</f>
        <v>0</v>
      </c>
      <c r="R1119" s="128" t="s">
        <v>350</v>
      </c>
      <c r="S1119" s="128" t="s">
        <v>310</v>
      </c>
      <c r="T1119" s="129" t="s">
        <v>331</v>
      </c>
      <c r="U1119" s="114">
        <v>0.06</v>
      </c>
      <c r="V1119" s="114">
        <f>ROUND(E1119*U1119,2)</f>
        <v>12.36</v>
      </c>
      <c r="W1119" s="114"/>
      <c r="X1119" s="114" t="s">
        <v>332</v>
      </c>
      <c r="Y1119" s="114" t="s">
        <v>293</v>
      </c>
      <c r="Z1119" s="107"/>
      <c r="AA1119" s="107"/>
      <c r="AB1119" s="107"/>
      <c r="AC1119" s="107"/>
      <c r="AD1119" s="107"/>
      <c r="AE1119" s="107"/>
      <c r="AF1119" s="107"/>
      <c r="AG1119" s="107" t="s">
        <v>333</v>
      </c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</row>
    <row r="1120" spans="1:60" outlineLevel="2">
      <c r="A1120" s="110"/>
      <c r="B1120" s="111"/>
      <c r="C1120" s="198" t="s">
        <v>557</v>
      </c>
      <c r="D1120" s="199"/>
      <c r="E1120" s="199"/>
      <c r="F1120" s="199"/>
      <c r="G1120" s="199"/>
      <c r="H1120" s="114"/>
      <c r="I1120" s="114"/>
      <c r="J1120" s="114"/>
      <c r="K1120" s="114"/>
      <c r="L1120" s="114"/>
      <c r="M1120" s="114"/>
      <c r="N1120" s="113"/>
      <c r="O1120" s="113"/>
      <c r="P1120" s="113"/>
      <c r="Q1120" s="113"/>
      <c r="R1120" s="114"/>
      <c r="S1120" s="114"/>
      <c r="T1120" s="114"/>
      <c r="U1120" s="114"/>
      <c r="V1120" s="114"/>
      <c r="W1120" s="114"/>
      <c r="X1120" s="114"/>
      <c r="Y1120" s="114"/>
      <c r="Z1120" s="107"/>
      <c r="AA1120" s="107"/>
      <c r="AB1120" s="107"/>
      <c r="AC1120" s="107"/>
      <c r="AD1120" s="107"/>
      <c r="AE1120" s="107"/>
      <c r="AF1120" s="107"/>
      <c r="AG1120" s="107" t="s">
        <v>296</v>
      </c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</row>
    <row r="1121" spans="1:60" outlineLevel="2">
      <c r="A1121" s="110"/>
      <c r="B1121" s="111"/>
      <c r="C1121" s="146" t="s">
        <v>644</v>
      </c>
      <c r="D1121" s="143"/>
      <c r="E1121" s="144">
        <v>4</v>
      </c>
      <c r="F1121" s="114"/>
      <c r="G1121" s="114"/>
      <c r="H1121" s="114"/>
      <c r="I1121" s="114"/>
      <c r="J1121" s="114"/>
      <c r="K1121" s="114"/>
      <c r="L1121" s="114"/>
      <c r="M1121" s="114"/>
      <c r="N1121" s="113"/>
      <c r="O1121" s="113"/>
      <c r="P1121" s="113"/>
      <c r="Q1121" s="113"/>
      <c r="R1121" s="114"/>
      <c r="S1121" s="114"/>
      <c r="T1121" s="114"/>
      <c r="U1121" s="114"/>
      <c r="V1121" s="114"/>
      <c r="W1121" s="114"/>
      <c r="X1121" s="114"/>
      <c r="Y1121" s="114"/>
      <c r="Z1121" s="107"/>
      <c r="AA1121" s="107"/>
      <c r="AB1121" s="107"/>
      <c r="AC1121" s="107"/>
      <c r="AD1121" s="107"/>
      <c r="AE1121" s="107"/>
      <c r="AF1121" s="107"/>
      <c r="AG1121" s="107" t="s">
        <v>341</v>
      </c>
      <c r="AH1121" s="107">
        <v>5</v>
      </c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</row>
    <row r="1122" spans="1:60" outlineLevel="3">
      <c r="A1122" s="110"/>
      <c r="B1122" s="111"/>
      <c r="C1122" s="146" t="s">
        <v>645</v>
      </c>
      <c r="D1122" s="143"/>
      <c r="E1122" s="144">
        <v>91</v>
      </c>
      <c r="F1122" s="114"/>
      <c r="G1122" s="114"/>
      <c r="H1122" s="114"/>
      <c r="I1122" s="114"/>
      <c r="J1122" s="114"/>
      <c r="K1122" s="114"/>
      <c r="L1122" s="114"/>
      <c r="M1122" s="114"/>
      <c r="N1122" s="113"/>
      <c r="O1122" s="113"/>
      <c r="P1122" s="113"/>
      <c r="Q1122" s="113"/>
      <c r="R1122" s="114"/>
      <c r="S1122" s="114"/>
      <c r="T1122" s="114"/>
      <c r="U1122" s="114"/>
      <c r="V1122" s="114"/>
      <c r="W1122" s="114"/>
      <c r="X1122" s="114"/>
      <c r="Y1122" s="114"/>
      <c r="Z1122" s="107"/>
      <c r="AA1122" s="107"/>
      <c r="AB1122" s="107"/>
      <c r="AC1122" s="107"/>
      <c r="AD1122" s="107"/>
      <c r="AE1122" s="107"/>
      <c r="AF1122" s="107"/>
      <c r="AG1122" s="107" t="s">
        <v>341</v>
      </c>
      <c r="AH1122" s="107">
        <v>5</v>
      </c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</row>
    <row r="1123" spans="1:60" outlineLevel="3">
      <c r="A1123" s="110"/>
      <c r="B1123" s="111"/>
      <c r="C1123" s="146" t="s">
        <v>646</v>
      </c>
      <c r="D1123" s="143"/>
      <c r="E1123" s="144">
        <v>29</v>
      </c>
      <c r="F1123" s="114"/>
      <c r="G1123" s="114"/>
      <c r="H1123" s="114"/>
      <c r="I1123" s="114"/>
      <c r="J1123" s="114"/>
      <c r="K1123" s="114"/>
      <c r="L1123" s="114"/>
      <c r="M1123" s="114"/>
      <c r="N1123" s="113"/>
      <c r="O1123" s="113"/>
      <c r="P1123" s="113"/>
      <c r="Q1123" s="113"/>
      <c r="R1123" s="114"/>
      <c r="S1123" s="114"/>
      <c r="T1123" s="114"/>
      <c r="U1123" s="114"/>
      <c r="V1123" s="114"/>
      <c r="W1123" s="114"/>
      <c r="X1123" s="114"/>
      <c r="Y1123" s="114"/>
      <c r="Z1123" s="107"/>
      <c r="AA1123" s="107"/>
      <c r="AB1123" s="107"/>
      <c r="AC1123" s="107"/>
      <c r="AD1123" s="107"/>
      <c r="AE1123" s="107"/>
      <c r="AF1123" s="107"/>
      <c r="AG1123" s="107" t="s">
        <v>341</v>
      </c>
      <c r="AH1123" s="107">
        <v>5</v>
      </c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</row>
    <row r="1124" spans="1:60" outlineLevel="3">
      <c r="A1124" s="110"/>
      <c r="B1124" s="111"/>
      <c r="C1124" s="146" t="s">
        <v>647</v>
      </c>
      <c r="D1124" s="143"/>
      <c r="E1124" s="144">
        <v>82</v>
      </c>
      <c r="F1124" s="114"/>
      <c r="G1124" s="114"/>
      <c r="H1124" s="114"/>
      <c r="I1124" s="114"/>
      <c r="J1124" s="114"/>
      <c r="K1124" s="114"/>
      <c r="L1124" s="114"/>
      <c r="M1124" s="114"/>
      <c r="N1124" s="113"/>
      <c r="O1124" s="113"/>
      <c r="P1124" s="113"/>
      <c r="Q1124" s="113"/>
      <c r="R1124" s="114"/>
      <c r="S1124" s="114"/>
      <c r="T1124" s="114"/>
      <c r="U1124" s="114"/>
      <c r="V1124" s="114"/>
      <c r="W1124" s="114"/>
      <c r="X1124" s="114"/>
      <c r="Y1124" s="114"/>
      <c r="Z1124" s="107"/>
      <c r="AA1124" s="107"/>
      <c r="AB1124" s="107"/>
      <c r="AC1124" s="107"/>
      <c r="AD1124" s="107"/>
      <c r="AE1124" s="107"/>
      <c r="AF1124" s="107"/>
      <c r="AG1124" s="107" t="s">
        <v>341</v>
      </c>
      <c r="AH1124" s="107">
        <v>5</v>
      </c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</row>
    <row r="1125" spans="1:60" outlineLevel="1">
      <c r="A1125" s="123">
        <v>328</v>
      </c>
      <c r="B1125" s="124" t="s">
        <v>558</v>
      </c>
      <c r="C1125" s="139" t="s">
        <v>559</v>
      </c>
      <c r="D1125" s="125" t="s">
        <v>289</v>
      </c>
      <c r="E1125" s="126">
        <v>1</v>
      </c>
      <c r="F1125" s="127"/>
      <c r="G1125" s="128">
        <f>ROUND(E1125*F1125,2)</f>
        <v>0</v>
      </c>
      <c r="H1125" s="127"/>
      <c r="I1125" s="128">
        <f>ROUND(E1125*H1125,2)</f>
        <v>0</v>
      </c>
      <c r="J1125" s="127"/>
      <c r="K1125" s="128">
        <f>ROUND(E1125*J1125,2)</f>
        <v>0</v>
      </c>
      <c r="L1125" s="128">
        <v>21</v>
      </c>
      <c r="M1125" s="128">
        <f>G1125*(1+L1125/100)</f>
        <v>0</v>
      </c>
      <c r="N1125" s="126">
        <v>1.15E-3</v>
      </c>
      <c r="O1125" s="126">
        <f>ROUND(E1125*N1125,2)</f>
        <v>0</v>
      </c>
      <c r="P1125" s="126">
        <v>0</v>
      </c>
      <c r="Q1125" s="126">
        <f>ROUND(E1125*P1125,2)</f>
        <v>0</v>
      </c>
      <c r="R1125" s="128" t="s">
        <v>560</v>
      </c>
      <c r="S1125" s="128" t="s">
        <v>310</v>
      </c>
      <c r="T1125" s="129" t="s">
        <v>331</v>
      </c>
      <c r="U1125" s="114">
        <v>0.11</v>
      </c>
      <c r="V1125" s="114">
        <f>ROUND(E1125*U1125,2)</f>
        <v>0.11</v>
      </c>
      <c r="W1125" s="114"/>
      <c r="X1125" s="114" t="s">
        <v>332</v>
      </c>
      <c r="Y1125" s="114" t="s">
        <v>293</v>
      </c>
      <c r="Z1125" s="107"/>
      <c r="AA1125" s="107"/>
      <c r="AB1125" s="107"/>
      <c r="AC1125" s="107"/>
      <c r="AD1125" s="107"/>
      <c r="AE1125" s="107"/>
      <c r="AF1125" s="107"/>
      <c r="AG1125" s="107" t="s">
        <v>333</v>
      </c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</row>
    <row r="1126" spans="1:60" outlineLevel="1">
      <c r="A1126" s="110">
        <v>329</v>
      </c>
      <c r="B1126" s="111" t="s">
        <v>614</v>
      </c>
      <c r="C1126" s="147" t="s">
        <v>615</v>
      </c>
      <c r="D1126" s="112" t="s">
        <v>24</v>
      </c>
      <c r="E1126" s="145"/>
      <c r="F1126" s="115"/>
      <c r="G1126" s="114">
        <f>ROUND(E1126*F1126,2)</f>
        <v>0</v>
      </c>
      <c r="H1126" s="115"/>
      <c r="I1126" s="114">
        <f>ROUND(E1126*H1126,2)</f>
        <v>0</v>
      </c>
      <c r="J1126" s="115"/>
      <c r="K1126" s="114">
        <f>ROUND(E1126*J1126,2)</f>
        <v>0</v>
      </c>
      <c r="L1126" s="114">
        <v>21</v>
      </c>
      <c r="M1126" s="114">
        <f>G1126*(1+L1126/100)</f>
        <v>0</v>
      </c>
      <c r="N1126" s="113">
        <v>0</v>
      </c>
      <c r="O1126" s="113">
        <f>ROUND(E1126*N1126,2)</f>
        <v>0</v>
      </c>
      <c r="P1126" s="113">
        <v>0</v>
      </c>
      <c r="Q1126" s="113">
        <f>ROUND(E1126*P1126,2)</f>
        <v>0</v>
      </c>
      <c r="R1126" s="114" t="s">
        <v>350</v>
      </c>
      <c r="S1126" s="114" t="s">
        <v>310</v>
      </c>
      <c r="T1126" s="114" t="s">
        <v>331</v>
      </c>
      <c r="U1126" s="114">
        <v>0</v>
      </c>
      <c r="V1126" s="114">
        <f>ROUND(E1126*U1126,2)</f>
        <v>0</v>
      </c>
      <c r="W1126" s="114"/>
      <c r="X1126" s="114" t="s">
        <v>448</v>
      </c>
      <c r="Y1126" s="114" t="s">
        <v>293</v>
      </c>
      <c r="Z1126" s="107"/>
      <c r="AA1126" s="107"/>
      <c r="AB1126" s="107"/>
      <c r="AC1126" s="107"/>
      <c r="AD1126" s="107"/>
      <c r="AE1126" s="107"/>
      <c r="AF1126" s="107"/>
      <c r="AG1126" s="107" t="s">
        <v>449</v>
      </c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</row>
    <row r="1127" spans="1:60" outlineLevel="2">
      <c r="A1127" s="110"/>
      <c r="B1127" s="111"/>
      <c r="C1127" s="205" t="s">
        <v>567</v>
      </c>
      <c r="D1127" s="206"/>
      <c r="E1127" s="206"/>
      <c r="F1127" s="206"/>
      <c r="G1127" s="206"/>
      <c r="H1127" s="114"/>
      <c r="I1127" s="114"/>
      <c r="J1127" s="114"/>
      <c r="K1127" s="114"/>
      <c r="L1127" s="114"/>
      <c r="M1127" s="114"/>
      <c r="N1127" s="113"/>
      <c r="O1127" s="113"/>
      <c r="P1127" s="113"/>
      <c r="Q1127" s="113"/>
      <c r="R1127" s="114"/>
      <c r="S1127" s="114"/>
      <c r="T1127" s="114"/>
      <c r="U1127" s="114"/>
      <c r="V1127" s="114"/>
      <c r="W1127" s="114"/>
      <c r="X1127" s="114"/>
      <c r="Y1127" s="114"/>
      <c r="Z1127" s="107"/>
      <c r="AA1127" s="107"/>
      <c r="AB1127" s="107"/>
      <c r="AC1127" s="107"/>
      <c r="AD1127" s="107"/>
      <c r="AE1127" s="107"/>
      <c r="AF1127" s="107"/>
      <c r="AG1127" s="107" t="s">
        <v>451</v>
      </c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</row>
    <row r="1128" spans="1:60">
      <c r="A1128" s="117" t="s">
        <v>285</v>
      </c>
      <c r="B1128" s="118" t="s">
        <v>147</v>
      </c>
      <c r="C1128" s="138" t="s">
        <v>148</v>
      </c>
      <c r="D1128" s="119"/>
      <c r="E1128" s="120"/>
      <c r="F1128" s="121"/>
      <c r="G1128" s="121">
        <f>SUMIF(AG1129:AG1146,"&lt;&gt;NOR",G1129:G1146)</f>
        <v>0</v>
      </c>
      <c r="H1128" s="121"/>
      <c r="I1128" s="121">
        <f>SUM(I1129:I1146)</f>
        <v>0</v>
      </c>
      <c r="J1128" s="121"/>
      <c r="K1128" s="121">
        <f>SUM(K1129:K1146)</f>
        <v>0</v>
      </c>
      <c r="L1128" s="121"/>
      <c r="M1128" s="121">
        <f>SUM(M1129:M1146)</f>
        <v>0</v>
      </c>
      <c r="N1128" s="120"/>
      <c r="O1128" s="120">
        <f>SUM(O1129:O1146)</f>
        <v>0</v>
      </c>
      <c r="P1128" s="120"/>
      <c r="Q1128" s="120">
        <f>SUM(Q1129:Q1146)</f>
        <v>0</v>
      </c>
      <c r="R1128" s="121"/>
      <c r="S1128" s="121"/>
      <c r="T1128" s="122"/>
      <c r="U1128" s="116"/>
      <c r="V1128" s="116">
        <f>SUM(V1129:V1146)</f>
        <v>1.62</v>
      </c>
      <c r="W1128" s="116"/>
      <c r="X1128" s="116"/>
      <c r="Y1128" s="116"/>
      <c r="AG1128" t="s">
        <v>286</v>
      </c>
    </row>
    <row r="1129" spans="1:60" ht="22.5" outlineLevel="1">
      <c r="A1129" s="123">
        <v>330</v>
      </c>
      <c r="B1129" s="124" t="s">
        <v>620</v>
      </c>
      <c r="C1129" s="139" t="s">
        <v>621</v>
      </c>
      <c r="D1129" s="125" t="s">
        <v>330</v>
      </c>
      <c r="E1129" s="126">
        <v>0.5</v>
      </c>
      <c r="F1129" s="127"/>
      <c r="G1129" s="128">
        <f>ROUND(E1129*F1129,2)</f>
        <v>0</v>
      </c>
      <c r="H1129" s="127"/>
      <c r="I1129" s="128">
        <f>ROUND(E1129*H1129,2)</f>
        <v>0</v>
      </c>
      <c r="J1129" s="127"/>
      <c r="K1129" s="128">
        <f>ROUND(E1129*J1129,2)</f>
        <v>0</v>
      </c>
      <c r="L1129" s="128">
        <v>21</v>
      </c>
      <c r="M1129" s="128">
        <f>G1129*(1+L1129/100)</f>
        <v>0</v>
      </c>
      <c r="N1129" s="126">
        <v>9.7999999999999997E-4</v>
      </c>
      <c r="O1129" s="126">
        <f>ROUND(E1129*N1129,2)</f>
        <v>0</v>
      </c>
      <c r="P1129" s="126">
        <v>0</v>
      </c>
      <c r="Q1129" s="126">
        <f>ROUND(E1129*P1129,2)</f>
        <v>0</v>
      </c>
      <c r="R1129" s="128" t="s">
        <v>350</v>
      </c>
      <c r="S1129" s="128" t="s">
        <v>310</v>
      </c>
      <c r="T1129" s="129" t="s">
        <v>331</v>
      </c>
      <c r="U1129" s="114">
        <v>0.53</v>
      </c>
      <c r="V1129" s="114">
        <f>ROUND(E1129*U1129,2)</f>
        <v>0.27</v>
      </c>
      <c r="W1129" s="114"/>
      <c r="X1129" s="114" t="s">
        <v>332</v>
      </c>
      <c r="Y1129" s="114" t="s">
        <v>293</v>
      </c>
      <c r="Z1129" s="107"/>
      <c r="AA1129" s="107"/>
      <c r="AB1129" s="107"/>
      <c r="AC1129" s="107"/>
      <c r="AD1129" s="107"/>
      <c r="AE1129" s="107"/>
      <c r="AF1129" s="107"/>
      <c r="AG1129" s="107" t="s">
        <v>333</v>
      </c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</row>
    <row r="1130" spans="1:60" outlineLevel="2">
      <c r="A1130" s="110"/>
      <c r="B1130" s="111"/>
      <c r="C1130" s="203" t="s">
        <v>549</v>
      </c>
      <c r="D1130" s="204"/>
      <c r="E1130" s="204"/>
      <c r="F1130" s="204"/>
      <c r="G1130" s="204"/>
      <c r="H1130" s="114"/>
      <c r="I1130" s="114"/>
      <c r="J1130" s="114"/>
      <c r="K1130" s="114"/>
      <c r="L1130" s="114"/>
      <c r="M1130" s="114"/>
      <c r="N1130" s="113"/>
      <c r="O1130" s="113"/>
      <c r="P1130" s="113"/>
      <c r="Q1130" s="113"/>
      <c r="R1130" s="114"/>
      <c r="S1130" s="114"/>
      <c r="T1130" s="114"/>
      <c r="U1130" s="114"/>
      <c r="V1130" s="114"/>
      <c r="W1130" s="114"/>
      <c r="X1130" s="114"/>
      <c r="Y1130" s="114"/>
      <c r="Z1130" s="107"/>
      <c r="AA1130" s="107"/>
      <c r="AB1130" s="107"/>
      <c r="AC1130" s="107"/>
      <c r="AD1130" s="107"/>
      <c r="AE1130" s="107"/>
      <c r="AF1130" s="107"/>
      <c r="AG1130" s="107" t="s">
        <v>451</v>
      </c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</row>
    <row r="1131" spans="1:60" outlineLevel="2">
      <c r="A1131" s="110"/>
      <c r="B1131" s="111"/>
      <c r="C1131" s="200" t="s">
        <v>455</v>
      </c>
      <c r="D1131" s="201"/>
      <c r="E1131" s="201"/>
      <c r="F1131" s="201"/>
      <c r="G1131" s="201"/>
      <c r="H1131" s="114"/>
      <c r="I1131" s="114"/>
      <c r="J1131" s="114"/>
      <c r="K1131" s="114"/>
      <c r="L1131" s="114"/>
      <c r="M1131" s="114"/>
      <c r="N1131" s="113"/>
      <c r="O1131" s="113"/>
      <c r="P1131" s="113"/>
      <c r="Q1131" s="113"/>
      <c r="R1131" s="114"/>
      <c r="S1131" s="114"/>
      <c r="T1131" s="114"/>
      <c r="U1131" s="114"/>
      <c r="V1131" s="114"/>
      <c r="W1131" s="114"/>
      <c r="X1131" s="114"/>
      <c r="Y1131" s="114"/>
      <c r="Z1131" s="107"/>
      <c r="AA1131" s="107"/>
      <c r="AB1131" s="107"/>
      <c r="AC1131" s="107"/>
      <c r="AD1131" s="107"/>
      <c r="AE1131" s="107"/>
      <c r="AF1131" s="107"/>
      <c r="AG1131" s="107" t="s">
        <v>296</v>
      </c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</row>
    <row r="1132" spans="1:60" ht="22.5" outlineLevel="1">
      <c r="A1132" s="123">
        <v>331</v>
      </c>
      <c r="B1132" s="124" t="s">
        <v>622</v>
      </c>
      <c r="C1132" s="139" t="s">
        <v>623</v>
      </c>
      <c r="D1132" s="125" t="s">
        <v>330</v>
      </c>
      <c r="E1132" s="126">
        <v>1.5</v>
      </c>
      <c r="F1132" s="127"/>
      <c r="G1132" s="128">
        <f>ROUND(E1132*F1132,2)</f>
        <v>0</v>
      </c>
      <c r="H1132" s="127"/>
      <c r="I1132" s="128">
        <f>ROUND(E1132*H1132,2)</f>
        <v>0</v>
      </c>
      <c r="J1132" s="127"/>
      <c r="K1132" s="128">
        <f>ROUND(E1132*J1132,2)</f>
        <v>0</v>
      </c>
      <c r="L1132" s="128">
        <v>21</v>
      </c>
      <c r="M1132" s="128">
        <f>G1132*(1+L1132/100)</f>
        <v>0</v>
      </c>
      <c r="N1132" s="126">
        <v>1.47E-3</v>
      </c>
      <c r="O1132" s="126">
        <f>ROUND(E1132*N1132,2)</f>
        <v>0</v>
      </c>
      <c r="P1132" s="126">
        <v>0</v>
      </c>
      <c r="Q1132" s="126">
        <f>ROUND(E1132*P1132,2)</f>
        <v>0</v>
      </c>
      <c r="R1132" s="128" t="s">
        <v>350</v>
      </c>
      <c r="S1132" s="128" t="s">
        <v>310</v>
      </c>
      <c r="T1132" s="129" t="s">
        <v>331</v>
      </c>
      <c r="U1132" s="114">
        <v>0.56999999999999995</v>
      </c>
      <c r="V1132" s="114">
        <f>ROUND(E1132*U1132,2)</f>
        <v>0.86</v>
      </c>
      <c r="W1132" s="114"/>
      <c r="X1132" s="114" t="s">
        <v>332</v>
      </c>
      <c r="Y1132" s="114" t="s">
        <v>293</v>
      </c>
      <c r="Z1132" s="107"/>
      <c r="AA1132" s="107"/>
      <c r="AB1132" s="107"/>
      <c r="AC1132" s="107"/>
      <c r="AD1132" s="107"/>
      <c r="AE1132" s="107"/>
      <c r="AF1132" s="107"/>
      <c r="AG1132" s="107" t="s">
        <v>333</v>
      </c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</row>
    <row r="1133" spans="1:60" outlineLevel="2">
      <c r="A1133" s="110"/>
      <c r="B1133" s="111"/>
      <c r="C1133" s="203" t="s">
        <v>549</v>
      </c>
      <c r="D1133" s="204"/>
      <c r="E1133" s="204"/>
      <c r="F1133" s="204"/>
      <c r="G1133" s="204"/>
      <c r="H1133" s="114"/>
      <c r="I1133" s="114"/>
      <c r="J1133" s="114"/>
      <c r="K1133" s="114"/>
      <c r="L1133" s="114"/>
      <c r="M1133" s="114"/>
      <c r="N1133" s="113"/>
      <c r="O1133" s="113"/>
      <c r="P1133" s="113"/>
      <c r="Q1133" s="113"/>
      <c r="R1133" s="114"/>
      <c r="S1133" s="114"/>
      <c r="T1133" s="114"/>
      <c r="U1133" s="114"/>
      <c r="V1133" s="114"/>
      <c r="W1133" s="114"/>
      <c r="X1133" s="114"/>
      <c r="Y1133" s="114"/>
      <c r="Z1133" s="107"/>
      <c r="AA1133" s="107"/>
      <c r="AB1133" s="107"/>
      <c r="AC1133" s="107"/>
      <c r="AD1133" s="107"/>
      <c r="AE1133" s="107"/>
      <c r="AF1133" s="107"/>
      <c r="AG1133" s="107" t="s">
        <v>451</v>
      </c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</row>
    <row r="1134" spans="1:60" outlineLevel="2">
      <c r="A1134" s="110"/>
      <c r="B1134" s="111"/>
      <c r="C1134" s="200" t="s">
        <v>455</v>
      </c>
      <c r="D1134" s="201"/>
      <c r="E1134" s="201"/>
      <c r="F1134" s="201"/>
      <c r="G1134" s="201"/>
      <c r="H1134" s="114"/>
      <c r="I1134" s="114"/>
      <c r="J1134" s="114"/>
      <c r="K1134" s="114"/>
      <c r="L1134" s="114"/>
      <c r="M1134" s="114"/>
      <c r="N1134" s="113"/>
      <c r="O1134" s="113"/>
      <c r="P1134" s="113"/>
      <c r="Q1134" s="113"/>
      <c r="R1134" s="114"/>
      <c r="S1134" s="114"/>
      <c r="T1134" s="114"/>
      <c r="U1134" s="114"/>
      <c r="V1134" s="114"/>
      <c r="W1134" s="114"/>
      <c r="X1134" s="114"/>
      <c r="Y1134" s="114"/>
      <c r="Z1134" s="107"/>
      <c r="AA1134" s="107"/>
      <c r="AB1134" s="107"/>
      <c r="AC1134" s="107"/>
      <c r="AD1134" s="107"/>
      <c r="AE1134" s="107"/>
      <c r="AF1134" s="107"/>
      <c r="AG1134" s="107" t="s">
        <v>296</v>
      </c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</row>
    <row r="1135" spans="1:60" outlineLevel="1">
      <c r="A1135" s="123">
        <v>332</v>
      </c>
      <c r="B1135" s="124" t="s">
        <v>628</v>
      </c>
      <c r="C1135" s="139" t="s">
        <v>629</v>
      </c>
      <c r="D1135" s="125" t="s">
        <v>347</v>
      </c>
      <c r="E1135" s="126">
        <v>1</v>
      </c>
      <c r="F1135" s="127"/>
      <c r="G1135" s="128">
        <f>ROUND(E1135*F1135,2)</f>
        <v>0</v>
      </c>
      <c r="H1135" s="127"/>
      <c r="I1135" s="128">
        <f>ROUND(E1135*H1135,2)</f>
        <v>0</v>
      </c>
      <c r="J1135" s="127"/>
      <c r="K1135" s="128">
        <f>ROUND(E1135*J1135,2)</f>
        <v>0</v>
      </c>
      <c r="L1135" s="128">
        <v>21</v>
      </c>
      <c r="M1135" s="128">
        <f>G1135*(1+L1135/100)</f>
        <v>0</v>
      </c>
      <c r="N1135" s="126">
        <v>2.0000000000000002E-5</v>
      </c>
      <c r="O1135" s="126">
        <f>ROUND(E1135*N1135,2)</f>
        <v>0</v>
      </c>
      <c r="P1135" s="126">
        <v>0</v>
      </c>
      <c r="Q1135" s="126">
        <f>ROUND(E1135*P1135,2)</f>
        <v>0</v>
      </c>
      <c r="R1135" s="128" t="s">
        <v>350</v>
      </c>
      <c r="S1135" s="128" t="s">
        <v>310</v>
      </c>
      <c r="T1135" s="129" t="s">
        <v>331</v>
      </c>
      <c r="U1135" s="114">
        <v>0.23</v>
      </c>
      <c r="V1135" s="114">
        <f>ROUND(E1135*U1135,2)</f>
        <v>0.23</v>
      </c>
      <c r="W1135" s="114"/>
      <c r="X1135" s="114" t="s">
        <v>332</v>
      </c>
      <c r="Y1135" s="114" t="s">
        <v>293</v>
      </c>
      <c r="Z1135" s="107"/>
      <c r="AA1135" s="107"/>
      <c r="AB1135" s="107"/>
      <c r="AC1135" s="107"/>
      <c r="AD1135" s="107"/>
      <c r="AE1135" s="107"/>
      <c r="AF1135" s="107"/>
      <c r="AG1135" s="107" t="s">
        <v>333</v>
      </c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</row>
    <row r="1136" spans="1:60" outlineLevel="2">
      <c r="A1136" s="110"/>
      <c r="B1136" s="111"/>
      <c r="C1136" s="198" t="s">
        <v>630</v>
      </c>
      <c r="D1136" s="199"/>
      <c r="E1136" s="199"/>
      <c r="F1136" s="199"/>
      <c r="G1136" s="199"/>
      <c r="H1136" s="114"/>
      <c r="I1136" s="114"/>
      <c r="J1136" s="114"/>
      <c r="K1136" s="114"/>
      <c r="L1136" s="114"/>
      <c r="M1136" s="114"/>
      <c r="N1136" s="113"/>
      <c r="O1136" s="113"/>
      <c r="P1136" s="113"/>
      <c r="Q1136" s="113"/>
      <c r="R1136" s="114"/>
      <c r="S1136" s="114"/>
      <c r="T1136" s="114"/>
      <c r="U1136" s="114"/>
      <c r="V1136" s="114"/>
      <c r="W1136" s="114"/>
      <c r="X1136" s="114"/>
      <c r="Y1136" s="114"/>
      <c r="Z1136" s="107"/>
      <c r="AA1136" s="107"/>
      <c r="AB1136" s="107"/>
      <c r="AC1136" s="107"/>
      <c r="AD1136" s="107"/>
      <c r="AE1136" s="107"/>
      <c r="AF1136" s="107"/>
      <c r="AG1136" s="107" t="s">
        <v>296</v>
      </c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</row>
    <row r="1137" spans="1:60" outlineLevel="1">
      <c r="A1137" s="123">
        <v>333</v>
      </c>
      <c r="B1137" s="124" t="s">
        <v>631</v>
      </c>
      <c r="C1137" s="139" t="s">
        <v>632</v>
      </c>
      <c r="D1137" s="125" t="s">
        <v>330</v>
      </c>
      <c r="E1137" s="126">
        <v>2</v>
      </c>
      <c r="F1137" s="127"/>
      <c r="G1137" s="128">
        <f>ROUND(E1137*F1137,2)</f>
        <v>0</v>
      </c>
      <c r="H1137" s="127"/>
      <c r="I1137" s="128">
        <f>ROUND(E1137*H1137,2)</f>
        <v>0</v>
      </c>
      <c r="J1137" s="127"/>
      <c r="K1137" s="128">
        <f>ROUND(E1137*J1137,2)</f>
        <v>0</v>
      </c>
      <c r="L1137" s="128">
        <v>21</v>
      </c>
      <c r="M1137" s="128">
        <f>G1137*(1+L1137/100)</f>
        <v>0</v>
      </c>
      <c r="N1137" s="126">
        <v>1.8000000000000001E-4</v>
      </c>
      <c r="O1137" s="126">
        <f>ROUND(E1137*N1137,2)</f>
        <v>0</v>
      </c>
      <c r="P1137" s="126">
        <v>0</v>
      </c>
      <c r="Q1137" s="126">
        <f>ROUND(E1137*P1137,2)</f>
        <v>0</v>
      </c>
      <c r="R1137" s="128" t="s">
        <v>350</v>
      </c>
      <c r="S1137" s="128" t="s">
        <v>310</v>
      </c>
      <c r="T1137" s="129" t="s">
        <v>331</v>
      </c>
      <c r="U1137" s="114">
        <v>7.0000000000000007E-2</v>
      </c>
      <c r="V1137" s="114">
        <f>ROUND(E1137*U1137,2)</f>
        <v>0.14000000000000001</v>
      </c>
      <c r="W1137" s="114"/>
      <c r="X1137" s="114" t="s">
        <v>332</v>
      </c>
      <c r="Y1137" s="114" t="s">
        <v>293</v>
      </c>
      <c r="Z1137" s="107"/>
      <c r="AA1137" s="107"/>
      <c r="AB1137" s="107"/>
      <c r="AC1137" s="107"/>
      <c r="AD1137" s="107"/>
      <c r="AE1137" s="107"/>
      <c r="AF1137" s="107"/>
      <c r="AG1137" s="107" t="s">
        <v>333</v>
      </c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</row>
    <row r="1138" spans="1:60" outlineLevel="2">
      <c r="A1138" s="110"/>
      <c r="B1138" s="111"/>
      <c r="C1138" s="198" t="s">
        <v>553</v>
      </c>
      <c r="D1138" s="199"/>
      <c r="E1138" s="199"/>
      <c r="F1138" s="199"/>
      <c r="G1138" s="199"/>
      <c r="H1138" s="114"/>
      <c r="I1138" s="114"/>
      <c r="J1138" s="114"/>
      <c r="K1138" s="114"/>
      <c r="L1138" s="114"/>
      <c r="M1138" s="114"/>
      <c r="N1138" s="113"/>
      <c r="O1138" s="113"/>
      <c r="P1138" s="113"/>
      <c r="Q1138" s="113"/>
      <c r="R1138" s="114"/>
      <c r="S1138" s="114"/>
      <c r="T1138" s="114"/>
      <c r="U1138" s="114"/>
      <c r="V1138" s="114"/>
      <c r="W1138" s="114"/>
      <c r="X1138" s="114"/>
      <c r="Y1138" s="114"/>
      <c r="Z1138" s="107"/>
      <c r="AA1138" s="107"/>
      <c r="AB1138" s="107"/>
      <c r="AC1138" s="107"/>
      <c r="AD1138" s="107"/>
      <c r="AE1138" s="107"/>
      <c r="AF1138" s="107"/>
      <c r="AG1138" s="107" t="s">
        <v>296</v>
      </c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</row>
    <row r="1139" spans="1:60" outlineLevel="2">
      <c r="A1139" s="110"/>
      <c r="B1139" s="111"/>
      <c r="C1139" s="146" t="s">
        <v>648</v>
      </c>
      <c r="D1139" s="143"/>
      <c r="E1139" s="144">
        <v>0.5</v>
      </c>
      <c r="F1139" s="114"/>
      <c r="G1139" s="114"/>
      <c r="H1139" s="114"/>
      <c r="I1139" s="114"/>
      <c r="J1139" s="114"/>
      <c r="K1139" s="114"/>
      <c r="L1139" s="114"/>
      <c r="M1139" s="114"/>
      <c r="N1139" s="113"/>
      <c r="O1139" s="113"/>
      <c r="P1139" s="113"/>
      <c r="Q1139" s="113"/>
      <c r="R1139" s="114"/>
      <c r="S1139" s="114"/>
      <c r="T1139" s="114"/>
      <c r="U1139" s="114"/>
      <c r="V1139" s="114"/>
      <c r="W1139" s="114"/>
      <c r="X1139" s="114"/>
      <c r="Y1139" s="114"/>
      <c r="Z1139" s="107"/>
      <c r="AA1139" s="107"/>
      <c r="AB1139" s="107"/>
      <c r="AC1139" s="107"/>
      <c r="AD1139" s="107"/>
      <c r="AE1139" s="107"/>
      <c r="AF1139" s="107"/>
      <c r="AG1139" s="107" t="s">
        <v>341</v>
      </c>
      <c r="AH1139" s="107">
        <v>5</v>
      </c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</row>
    <row r="1140" spans="1:60" outlineLevel="3">
      <c r="A1140" s="110"/>
      <c r="B1140" s="111"/>
      <c r="C1140" s="146" t="s">
        <v>649</v>
      </c>
      <c r="D1140" s="143"/>
      <c r="E1140" s="144">
        <v>1.5</v>
      </c>
      <c r="F1140" s="114"/>
      <c r="G1140" s="114"/>
      <c r="H1140" s="114"/>
      <c r="I1140" s="114"/>
      <c r="J1140" s="114"/>
      <c r="K1140" s="114"/>
      <c r="L1140" s="114"/>
      <c r="M1140" s="114"/>
      <c r="N1140" s="113"/>
      <c r="O1140" s="113"/>
      <c r="P1140" s="113"/>
      <c r="Q1140" s="113"/>
      <c r="R1140" s="114"/>
      <c r="S1140" s="114"/>
      <c r="T1140" s="114"/>
      <c r="U1140" s="114"/>
      <c r="V1140" s="114"/>
      <c r="W1140" s="114"/>
      <c r="X1140" s="114"/>
      <c r="Y1140" s="114"/>
      <c r="Z1140" s="107"/>
      <c r="AA1140" s="107"/>
      <c r="AB1140" s="107"/>
      <c r="AC1140" s="107"/>
      <c r="AD1140" s="107"/>
      <c r="AE1140" s="107"/>
      <c r="AF1140" s="107"/>
      <c r="AG1140" s="107" t="s">
        <v>341</v>
      </c>
      <c r="AH1140" s="107">
        <v>5</v>
      </c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</row>
    <row r="1141" spans="1:60" outlineLevel="1">
      <c r="A1141" s="123">
        <v>334</v>
      </c>
      <c r="B1141" s="124" t="s">
        <v>555</v>
      </c>
      <c r="C1141" s="139" t="s">
        <v>556</v>
      </c>
      <c r="D1141" s="125" t="s">
        <v>330</v>
      </c>
      <c r="E1141" s="126">
        <v>2</v>
      </c>
      <c r="F1141" s="127"/>
      <c r="G1141" s="128">
        <f>ROUND(E1141*F1141,2)</f>
        <v>0</v>
      </c>
      <c r="H1141" s="127"/>
      <c r="I1141" s="128">
        <f>ROUND(E1141*H1141,2)</f>
        <v>0</v>
      </c>
      <c r="J1141" s="127"/>
      <c r="K1141" s="128">
        <f>ROUND(E1141*J1141,2)</f>
        <v>0</v>
      </c>
      <c r="L1141" s="128">
        <v>21</v>
      </c>
      <c r="M1141" s="128">
        <f>G1141*(1+L1141/100)</f>
        <v>0</v>
      </c>
      <c r="N1141" s="126">
        <v>1.0000000000000001E-5</v>
      </c>
      <c r="O1141" s="126">
        <f>ROUND(E1141*N1141,2)</f>
        <v>0</v>
      </c>
      <c r="P1141" s="126">
        <v>0</v>
      </c>
      <c r="Q1141" s="126">
        <f>ROUND(E1141*P1141,2)</f>
        <v>0</v>
      </c>
      <c r="R1141" s="128" t="s">
        <v>350</v>
      </c>
      <c r="S1141" s="128" t="s">
        <v>310</v>
      </c>
      <c r="T1141" s="129" t="s">
        <v>331</v>
      </c>
      <c r="U1141" s="114">
        <v>0.06</v>
      </c>
      <c r="V1141" s="114">
        <f>ROUND(E1141*U1141,2)</f>
        <v>0.12</v>
      </c>
      <c r="W1141" s="114"/>
      <c r="X1141" s="114" t="s">
        <v>332</v>
      </c>
      <c r="Y1141" s="114" t="s">
        <v>293</v>
      </c>
      <c r="Z1141" s="107"/>
      <c r="AA1141" s="107"/>
      <c r="AB1141" s="107"/>
      <c r="AC1141" s="107"/>
      <c r="AD1141" s="107"/>
      <c r="AE1141" s="107"/>
      <c r="AF1141" s="107"/>
      <c r="AG1141" s="107" t="s">
        <v>333</v>
      </c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</row>
    <row r="1142" spans="1:60" outlineLevel="2">
      <c r="A1142" s="110"/>
      <c r="B1142" s="111"/>
      <c r="C1142" s="198" t="s">
        <v>557</v>
      </c>
      <c r="D1142" s="199"/>
      <c r="E1142" s="199"/>
      <c r="F1142" s="199"/>
      <c r="G1142" s="199"/>
      <c r="H1142" s="114"/>
      <c r="I1142" s="114"/>
      <c r="J1142" s="114"/>
      <c r="K1142" s="114"/>
      <c r="L1142" s="114"/>
      <c r="M1142" s="114"/>
      <c r="N1142" s="113"/>
      <c r="O1142" s="113"/>
      <c r="P1142" s="113"/>
      <c r="Q1142" s="113"/>
      <c r="R1142" s="114"/>
      <c r="S1142" s="114"/>
      <c r="T1142" s="114"/>
      <c r="U1142" s="114"/>
      <c r="V1142" s="114"/>
      <c r="W1142" s="114"/>
      <c r="X1142" s="114"/>
      <c r="Y1142" s="114"/>
      <c r="Z1142" s="107"/>
      <c r="AA1142" s="107"/>
      <c r="AB1142" s="107"/>
      <c r="AC1142" s="107"/>
      <c r="AD1142" s="107"/>
      <c r="AE1142" s="107"/>
      <c r="AF1142" s="107"/>
      <c r="AG1142" s="107" t="s">
        <v>296</v>
      </c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</row>
    <row r="1143" spans="1:60" outlineLevel="2">
      <c r="A1143" s="110"/>
      <c r="B1143" s="111"/>
      <c r="C1143" s="146" t="s">
        <v>648</v>
      </c>
      <c r="D1143" s="143"/>
      <c r="E1143" s="144">
        <v>0.5</v>
      </c>
      <c r="F1143" s="114"/>
      <c r="G1143" s="114"/>
      <c r="H1143" s="114"/>
      <c r="I1143" s="114"/>
      <c r="J1143" s="114"/>
      <c r="K1143" s="114"/>
      <c r="L1143" s="114"/>
      <c r="M1143" s="114"/>
      <c r="N1143" s="113"/>
      <c r="O1143" s="113"/>
      <c r="P1143" s="113"/>
      <c r="Q1143" s="113"/>
      <c r="R1143" s="114"/>
      <c r="S1143" s="114"/>
      <c r="T1143" s="114"/>
      <c r="U1143" s="114"/>
      <c r="V1143" s="114"/>
      <c r="W1143" s="114"/>
      <c r="X1143" s="114"/>
      <c r="Y1143" s="114"/>
      <c r="Z1143" s="107"/>
      <c r="AA1143" s="107"/>
      <c r="AB1143" s="107"/>
      <c r="AC1143" s="107"/>
      <c r="AD1143" s="107"/>
      <c r="AE1143" s="107"/>
      <c r="AF1143" s="107"/>
      <c r="AG1143" s="107" t="s">
        <v>341</v>
      </c>
      <c r="AH1143" s="107">
        <v>5</v>
      </c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</row>
    <row r="1144" spans="1:60" outlineLevel="3">
      <c r="A1144" s="110"/>
      <c r="B1144" s="111"/>
      <c r="C1144" s="146" t="s">
        <v>649</v>
      </c>
      <c r="D1144" s="143"/>
      <c r="E1144" s="144">
        <v>1.5</v>
      </c>
      <c r="F1144" s="114"/>
      <c r="G1144" s="114"/>
      <c r="H1144" s="114"/>
      <c r="I1144" s="114"/>
      <c r="J1144" s="114"/>
      <c r="K1144" s="114"/>
      <c r="L1144" s="114"/>
      <c r="M1144" s="114"/>
      <c r="N1144" s="113"/>
      <c r="O1144" s="113"/>
      <c r="P1144" s="113"/>
      <c r="Q1144" s="113"/>
      <c r="R1144" s="114"/>
      <c r="S1144" s="114"/>
      <c r="T1144" s="114"/>
      <c r="U1144" s="114"/>
      <c r="V1144" s="114"/>
      <c r="W1144" s="114"/>
      <c r="X1144" s="114"/>
      <c r="Y1144" s="114"/>
      <c r="Z1144" s="107"/>
      <c r="AA1144" s="107"/>
      <c r="AB1144" s="107"/>
      <c r="AC1144" s="107"/>
      <c r="AD1144" s="107"/>
      <c r="AE1144" s="107"/>
      <c r="AF1144" s="107"/>
      <c r="AG1144" s="107" t="s">
        <v>341</v>
      </c>
      <c r="AH1144" s="107">
        <v>5</v>
      </c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</row>
    <row r="1145" spans="1:60" outlineLevel="1">
      <c r="A1145" s="110">
        <v>335</v>
      </c>
      <c r="B1145" s="111" t="s">
        <v>614</v>
      </c>
      <c r="C1145" s="147" t="s">
        <v>615</v>
      </c>
      <c r="D1145" s="112" t="s">
        <v>24</v>
      </c>
      <c r="E1145" s="145"/>
      <c r="F1145" s="115"/>
      <c r="G1145" s="114">
        <f>ROUND(E1145*F1145,2)</f>
        <v>0</v>
      </c>
      <c r="H1145" s="115"/>
      <c r="I1145" s="114">
        <f>ROUND(E1145*H1145,2)</f>
        <v>0</v>
      </c>
      <c r="J1145" s="115"/>
      <c r="K1145" s="114">
        <f>ROUND(E1145*J1145,2)</f>
        <v>0</v>
      </c>
      <c r="L1145" s="114">
        <v>21</v>
      </c>
      <c r="M1145" s="114">
        <f>G1145*(1+L1145/100)</f>
        <v>0</v>
      </c>
      <c r="N1145" s="113">
        <v>0</v>
      </c>
      <c r="O1145" s="113">
        <f>ROUND(E1145*N1145,2)</f>
        <v>0</v>
      </c>
      <c r="P1145" s="113">
        <v>0</v>
      </c>
      <c r="Q1145" s="113">
        <f>ROUND(E1145*P1145,2)</f>
        <v>0</v>
      </c>
      <c r="R1145" s="114" t="s">
        <v>350</v>
      </c>
      <c r="S1145" s="114" t="s">
        <v>310</v>
      </c>
      <c r="T1145" s="114" t="s">
        <v>331</v>
      </c>
      <c r="U1145" s="114">
        <v>0</v>
      </c>
      <c r="V1145" s="114">
        <f>ROUND(E1145*U1145,2)</f>
        <v>0</v>
      </c>
      <c r="W1145" s="114"/>
      <c r="X1145" s="114" t="s">
        <v>448</v>
      </c>
      <c r="Y1145" s="114" t="s">
        <v>293</v>
      </c>
      <c r="Z1145" s="107"/>
      <c r="AA1145" s="107"/>
      <c r="AB1145" s="107"/>
      <c r="AC1145" s="107"/>
      <c r="AD1145" s="107"/>
      <c r="AE1145" s="107"/>
      <c r="AF1145" s="107"/>
      <c r="AG1145" s="107" t="s">
        <v>449</v>
      </c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</row>
    <row r="1146" spans="1:60" outlineLevel="2">
      <c r="A1146" s="110"/>
      <c r="B1146" s="111"/>
      <c r="C1146" s="205" t="s">
        <v>567</v>
      </c>
      <c r="D1146" s="206"/>
      <c r="E1146" s="206"/>
      <c r="F1146" s="206"/>
      <c r="G1146" s="206"/>
      <c r="H1146" s="114"/>
      <c r="I1146" s="114"/>
      <c r="J1146" s="114"/>
      <c r="K1146" s="114"/>
      <c r="L1146" s="114"/>
      <c r="M1146" s="114"/>
      <c r="N1146" s="113"/>
      <c r="O1146" s="113"/>
      <c r="P1146" s="113"/>
      <c r="Q1146" s="113"/>
      <c r="R1146" s="114"/>
      <c r="S1146" s="114"/>
      <c r="T1146" s="114"/>
      <c r="U1146" s="114"/>
      <c r="V1146" s="114"/>
      <c r="W1146" s="114"/>
      <c r="X1146" s="114"/>
      <c r="Y1146" s="114"/>
      <c r="Z1146" s="107"/>
      <c r="AA1146" s="107"/>
      <c r="AB1146" s="107"/>
      <c r="AC1146" s="107"/>
      <c r="AD1146" s="107"/>
      <c r="AE1146" s="107"/>
      <c r="AF1146" s="107"/>
      <c r="AG1146" s="107" t="s">
        <v>451</v>
      </c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</row>
    <row r="1147" spans="1:60">
      <c r="A1147" s="117" t="s">
        <v>285</v>
      </c>
      <c r="B1147" s="118" t="s">
        <v>149</v>
      </c>
      <c r="C1147" s="138" t="s">
        <v>150</v>
      </c>
      <c r="D1147" s="119"/>
      <c r="E1147" s="120"/>
      <c r="F1147" s="121"/>
      <c r="G1147" s="121">
        <f>SUMIF(AG1148:AG1244,"&lt;&gt;NOR",G1148:G1244)</f>
        <v>0</v>
      </c>
      <c r="H1147" s="121"/>
      <c r="I1147" s="121">
        <f>SUM(I1148:I1244)</f>
        <v>0</v>
      </c>
      <c r="J1147" s="121"/>
      <c r="K1147" s="121">
        <f>SUM(K1148:K1244)</f>
        <v>0</v>
      </c>
      <c r="L1147" s="121"/>
      <c r="M1147" s="121">
        <f>SUM(M1148:M1244)</f>
        <v>0</v>
      </c>
      <c r="N1147" s="120"/>
      <c r="O1147" s="120">
        <f>SUM(O1148:O1244)</f>
        <v>0.01</v>
      </c>
      <c r="P1147" s="120"/>
      <c r="Q1147" s="120">
        <f>SUM(Q1148:Q1244)</f>
        <v>0</v>
      </c>
      <c r="R1147" s="121"/>
      <c r="S1147" s="121"/>
      <c r="T1147" s="122"/>
      <c r="U1147" s="116"/>
      <c r="V1147" s="116">
        <f>SUM(V1148:V1244)</f>
        <v>32.960000000000008</v>
      </c>
      <c r="W1147" s="116"/>
      <c r="X1147" s="116"/>
      <c r="Y1147" s="116"/>
      <c r="AG1147" t="s">
        <v>286</v>
      </c>
    </row>
    <row r="1148" spans="1:60" outlineLevel="1">
      <c r="A1148" s="123">
        <v>336</v>
      </c>
      <c r="B1148" s="124" t="s">
        <v>650</v>
      </c>
      <c r="C1148" s="139" t="s">
        <v>651</v>
      </c>
      <c r="D1148" s="125" t="s">
        <v>347</v>
      </c>
      <c r="E1148" s="126">
        <v>17</v>
      </c>
      <c r="F1148" s="127"/>
      <c r="G1148" s="128">
        <f>ROUND(E1148*F1148,2)</f>
        <v>0</v>
      </c>
      <c r="H1148" s="127"/>
      <c r="I1148" s="128">
        <f>ROUND(E1148*H1148,2)</f>
        <v>0</v>
      </c>
      <c r="J1148" s="127"/>
      <c r="K1148" s="128">
        <f>ROUND(E1148*J1148,2)</f>
        <v>0</v>
      </c>
      <c r="L1148" s="128">
        <v>21</v>
      </c>
      <c r="M1148" s="128">
        <f>G1148*(1+L1148/100)</f>
        <v>0</v>
      </c>
      <c r="N1148" s="126">
        <v>0</v>
      </c>
      <c r="O1148" s="126">
        <f>ROUND(E1148*N1148,2)</f>
        <v>0</v>
      </c>
      <c r="P1148" s="126">
        <v>0</v>
      </c>
      <c r="Q1148" s="126">
        <f>ROUND(E1148*P1148,2)</f>
        <v>0</v>
      </c>
      <c r="R1148" s="128"/>
      <c r="S1148" s="128" t="s">
        <v>290</v>
      </c>
      <c r="T1148" s="129" t="s">
        <v>291</v>
      </c>
      <c r="U1148" s="114">
        <v>0</v>
      </c>
      <c r="V1148" s="114">
        <f>ROUND(E1148*U1148,2)</f>
        <v>0</v>
      </c>
      <c r="W1148" s="114"/>
      <c r="X1148" s="114" t="s">
        <v>414</v>
      </c>
      <c r="Y1148" s="114" t="s">
        <v>293</v>
      </c>
      <c r="Z1148" s="107"/>
      <c r="AA1148" s="107"/>
      <c r="AB1148" s="107"/>
      <c r="AC1148" s="107"/>
      <c r="AD1148" s="107"/>
      <c r="AE1148" s="107"/>
      <c r="AF1148" s="107"/>
      <c r="AG1148" s="107" t="s">
        <v>415</v>
      </c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</row>
    <row r="1149" spans="1:60" outlineLevel="2">
      <c r="A1149" s="110"/>
      <c r="B1149" s="111"/>
      <c r="C1149" s="198" t="s">
        <v>652</v>
      </c>
      <c r="D1149" s="199"/>
      <c r="E1149" s="199"/>
      <c r="F1149" s="199"/>
      <c r="G1149" s="199"/>
      <c r="H1149" s="114"/>
      <c r="I1149" s="114"/>
      <c r="J1149" s="114"/>
      <c r="K1149" s="114"/>
      <c r="L1149" s="114"/>
      <c r="M1149" s="114"/>
      <c r="N1149" s="113"/>
      <c r="O1149" s="113"/>
      <c r="P1149" s="113"/>
      <c r="Q1149" s="113"/>
      <c r="R1149" s="114"/>
      <c r="S1149" s="114"/>
      <c r="T1149" s="114"/>
      <c r="U1149" s="114"/>
      <c r="V1149" s="114"/>
      <c r="W1149" s="114"/>
      <c r="X1149" s="114"/>
      <c r="Y1149" s="114"/>
      <c r="Z1149" s="107"/>
      <c r="AA1149" s="107"/>
      <c r="AB1149" s="107"/>
      <c r="AC1149" s="107"/>
      <c r="AD1149" s="107"/>
      <c r="AE1149" s="107"/>
      <c r="AF1149" s="107"/>
      <c r="AG1149" s="107" t="s">
        <v>296</v>
      </c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</row>
    <row r="1150" spans="1:60" outlineLevel="3">
      <c r="A1150" s="110"/>
      <c r="B1150" s="111"/>
      <c r="C1150" s="200" t="s">
        <v>653</v>
      </c>
      <c r="D1150" s="201"/>
      <c r="E1150" s="201"/>
      <c r="F1150" s="201"/>
      <c r="G1150" s="201"/>
      <c r="H1150" s="114"/>
      <c r="I1150" s="114"/>
      <c r="J1150" s="114"/>
      <c r="K1150" s="114"/>
      <c r="L1150" s="114"/>
      <c r="M1150" s="114"/>
      <c r="N1150" s="113"/>
      <c r="O1150" s="113"/>
      <c r="P1150" s="113"/>
      <c r="Q1150" s="113"/>
      <c r="R1150" s="114"/>
      <c r="S1150" s="114"/>
      <c r="T1150" s="114"/>
      <c r="U1150" s="114"/>
      <c r="V1150" s="114"/>
      <c r="W1150" s="114"/>
      <c r="X1150" s="114"/>
      <c r="Y1150" s="114"/>
      <c r="Z1150" s="107"/>
      <c r="AA1150" s="107"/>
      <c r="AB1150" s="107"/>
      <c r="AC1150" s="107"/>
      <c r="AD1150" s="107"/>
      <c r="AE1150" s="107"/>
      <c r="AF1150" s="107"/>
      <c r="AG1150" s="107" t="s">
        <v>296</v>
      </c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</row>
    <row r="1151" spans="1:60" outlineLevel="1">
      <c r="A1151" s="123">
        <v>337</v>
      </c>
      <c r="B1151" s="124" t="s">
        <v>654</v>
      </c>
      <c r="C1151" s="139" t="s">
        <v>655</v>
      </c>
      <c r="D1151" s="125" t="s">
        <v>347</v>
      </c>
      <c r="E1151" s="126">
        <v>17</v>
      </c>
      <c r="F1151" s="127"/>
      <c r="G1151" s="128">
        <f>ROUND(E1151*F1151,2)</f>
        <v>0</v>
      </c>
      <c r="H1151" s="127"/>
      <c r="I1151" s="128">
        <f>ROUND(E1151*H1151,2)</f>
        <v>0</v>
      </c>
      <c r="J1151" s="127"/>
      <c r="K1151" s="128">
        <f>ROUND(E1151*J1151,2)</f>
        <v>0</v>
      </c>
      <c r="L1151" s="128">
        <v>21</v>
      </c>
      <c r="M1151" s="128">
        <f>G1151*(1+L1151/100)</f>
        <v>0</v>
      </c>
      <c r="N1151" s="126">
        <v>1.8000000000000001E-4</v>
      </c>
      <c r="O1151" s="126">
        <f>ROUND(E1151*N1151,2)</f>
        <v>0</v>
      </c>
      <c r="P1151" s="126">
        <v>0</v>
      </c>
      <c r="Q1151" s="126">
        <f>ROUND(E1151*P1151,2)</f>
        <v>0</v>
      </c>
      <c r="R1151" s="128" t="s">
        <v>350</v>
      </c>
      <c r="S1151" s="128" t="s">
        <v>310</v>
      </c>
      <c r="T1151" s="129" t="s">
        <v>331</v>
      </c>
      <c r="U1151" s="114">
        <v>0.48</v>
      </c>
      <c r="V1151" s="114">
        <f>ROUND(E1151*U1151,2)</f>
        <v>8.16</v>
      </c>
      <c r="W1151" s="114"/>
      <c r="X1151" s="114" t="s">
        <v>332</v>
      </c>
      <c r="Y1151" s="114" t="s">
        <v>293</v>
      </c>
      <c r="Z1151" s="107"/>
      <c r="AA1151" s="107"/>
      <c r="AB1151" s="107"/>
      <c r="AC1151" s="107"/>
      <c r="AD1151" s="107"/>
      <c r="AE1151" s="107"/>
      <c r="AF1151" s="107"/>
      <c r="AG1151" s="107" t="s">
        <v>333</v>
      </c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</row>
    <row r="1152" spans="1:60" outlineLevel="2">
      <c r="A1152" s="110"/>
      <c r="B1152" s="111"/>
      <c r="C1152" s="198" t="s">
        <v>656</v>
      </c>
      <c r="D1152" s="199"/>
      <c r="E1152" s="199"/>
      <c r="F1152" s="199"/>
      <c r="G1152" s="199"/>
      <c r="H1152" s="114"/>
      <c r="I1152" s="114"/>
      <c r="J1152" s="114"/>
      <c r="K1152" s="114"/>
      <c r="L1152" s="114"/>
      <c r="M1152" s="114"/>
      <c r="N1152" s="113"/>
      <c r="O1152" s="113"/>
      <c r="P1152" s="113"/>
      <c r="Q1152" s="113"/>
      <c r="R1152" s="114"/>
      <c r="S1152" s="114"/>
      <c r="T1152" s="114"/>
      <c r="U1152" s="114"/>
      <c r="V1152" s="114"/>
      <c r="W1152" s="114"/>
      <c r="X1152" s="114"/>
      <c r="Y1152" s="114"/>
      <c r="Z1152" s="107"/>
      <c r="AA1152" s="107"/>
      <c r="AB1152" s="107"/>
      <c r="AC1152" s="107"/>
      <c r="AD1152" s="107"/>
      <c r="AE1152" s="107"/>
      <c r="AF1152" s="107"/>
      <c r="AG1152" s="107" t="s">
        <v>296</v>
      </c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</row>
    <row r="1153" spans="1:60" outlineLevel="2">
      <c r="A1153" s="110"/>
      <c r="B1153" s="111"/>
      <c r="C1153" s="146" t="s">
        <v>657</v>
      </c>
      <c r="D1153" s="143"/>
      <c r="E1153" s="144">
        <v>17</v>
      </c>
      <c r="F1153" s="114"/>
      <c r="G1153" s="114"/>
      <c r="H1153" s="114"/>
      <c r="I1153" s="114"/>
      <c r="J1153" s="114"/>
      <c r="K1153" s="114"/>
      <c r="L1153" s="114"/>
      <c r="M1153" s="114"/>
      <c r="N1153" s="113"/>
      <c r="O1153" s="113"/>
      <c r="P1153" s="113"/>
      <c r="Q1153" s="113"/>
      <c r="R1153" s="114"/>
      <c r="S1153" s="114"/>
      <c r="T1153" s="114"/>
      <c r="U1153" s="114"/>
      <c r="V1153" s="114"/>
      <c r="W1153" s="114"/>
      <c r="X1153" s="114"/>
      <c r="Y1153" s="114"/>
      <c r="Z1153" s="107"/>
      <c r="AA1153" s="107"/>
      <c r="AB1153" s="107"/>
      <c r="AC1153" s="107"/>
      <c r="AD1153" s="107"/>
      <c r="AE1153" s="107"/>
      <c r="AF1153" s="107"/>
      <c r="AG1153" s="107" t="s">
        <v>341</v>
      </c>
      <c r="AH1153" s="107">
        <v>5</v>
      </c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</row>
    <row r="1154" spans="1:60" outlineLevel="1">
      <c r="A1154" s="123">
        <v>338</v>
      </c>
      <c r="B1154" s="124" t="s">
        <v>658</v>
      </c>
      <c r="C1154" s="139" t="s">
        <v>659</v>
      </c>
      <c r="D1154" s="125" t="s">
        <v>347</v>
      </c>
      <c r="E1154" s="126">
        <v>1</v>
      </c>
      <c r="F1154" s="127"/>
      <c r="G1154" s="128">
        <f>ROUND(E1154*F1154,2)</f>
        <v>0</v>
      </c>
      <c r="H1154" s="127"/>
      <c r="I1154" s="128">
        <f>ROUND(E1154*H1154,2)</f>
        <v>0</v>
      </c>
      <c r="J1154" s="127"/>
      <c r="K1154" s="128">
        <f>ROUND(E1154*J1154,2)</f>
        <v>0</v>
      </c>
      <c r="L1154" s="128">
        <v>21</v>
      </c>
      <c r="M1154" s="128">
        <f>G1154*(1+L1154/100)</f>
        <v>0</v>
      </c>
      <c r="N1154" s="126">
        <v>0</v>
      </c>
      <c r="O1154" s="126">
        <f>ROUND(E1154*N1154,2)</f>
        <v>0</v>
      </c>
      <c r="P1154" s="126">
        <v>0</v>
      </c>
      <c r="Q1154" s="126">
        <f>ROUND(E1154*P1154,2)</f>
        <v>0</v>
      </c>
      <c r="R1154" s="128"/>
      <c r="S1154" s="128" t="s">
        <v>290</v>
      </c>
      <c r="T1154" s="129" t="s">
        <v>291</v>
      </c>
      <c r="U1154" s="114">
        <v>0</v>
      </c>
      <c r="V1154" s="114">
        <f>ROUND(E1154*U1154,2)</f>
        <v>0</v>
      </c>
      <c r="W1154" s="114"/>
      <c r="X1154" s="114" t="s">
        <v>414</v>
      </c>
      <c r="Y1154" s="114" t="s">
        <v>293</v>
      </c>
      <c r="Z1154" s="107"/>
      <c r="AA1154" s="107"/>
      <c r="AB1154" s="107"/>
      <c r="AC1154" s="107"/>
      <c r="AD1154" s="107"/>
      <c r="AE1154" s="107"/>
      <c r="AF1154" s="107"/>
      <c r="AG1154" s="107" t="s">
        <v>415</v>
      </c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</row>
    <row r="1155" spans="1:60" outlineLevel="2">
      <c r="A1155" s="110"/>
      <c r="B1155" s="111"/>
      <c r="C1155" s="198" t="s">
        <v>660</v>
      </c>
      <c r="D1155" s="199"/>
      <c r="E1155" s="199"/>
      <c r="F1155" s="199"/>
      <c r="G1155" s="199"/>
      <c r="H1155" s="114"/>
      <c r="I1155" s="114"/>
      <c r="J1155" s="114"/>
      <c r="K1155" s="114"/>
      <c r="L1155" s="114"/>
      <c r="M1155" s="114"/>
      <c r="N1155" s="113"/>
      <c r="O1155" s="113"/>
      <c r="P1155" s="113"/>
      <c r="Q1155" s="113"/>
      <c r="R1155" s="114"/>
      <c r="S1155" s="114"/>
      <c r="T1155" s="114"/>
      <c r="U1155" s="114"/>
      <c r="V1155" s="114"/>
      <c r="W1155" s="114"/>
      <c r="X1155" s="114"/>
      <c r="Y1155" s="114"/>
      <c r="Z1155" s="107"/>
      <c r="AA1155" s="107"/>
      <c r="AB1155" s="107"/>
      <c r="AC1155" s="107"/>
      <c r="AD1155" s="107"/>
      <c r="AE1155" s="107"/>
      <c r="AF1155" s="107"/>
      <c r="AG1155" s="107" t="s">
        <v>296</v>
      </c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</row>
    <row r="1156" spans="1:60" outlineLevel="3">
      <c r="A1156" s="110"/>
      <c r="B1156" s="111"/>
      <c r="C1156" s="200" t="s">
        <v>653</v>
      </c>
      <c r="D1156" s="201"/>
      <c r="E1156" s="201"/>
      <c r="F1156" s="201"/>
      <c r="G1156" s="201"/>
      <c r="H1156" s="114"/>
      <c r="I1156" s="114"/>
      <c r="J1156" s="114"/>
      <c r="K1156" s="114"/>
      <c r="L1156" s="114"/>
      <c r="M1156" s="114"/>
      <c r="N1156" s="113"/>
      <c r="O1156" s="113"/>
      <c r="P1156" s="113"/>
      <c r="Q1156" s="113"/>
      <c r="R1156" s="114"/>
      <c r="S1156" s="114"/>
      <c r="T1156" s="114"/>
      <c r="U1156" s="114"/>
      <c r="V1156" s="114"/>
      <c r="W1156" s="114"/>
      <c r="X1156" s="114"/>
      <c r="Y1156" s="114"/>
      <c r="Z1156" s="107"/>
      <c r="AA1156" s="107"/>
      <c r="AB1156" s="107"/>
      <c r="AC1156" s="107"/>
      <c r="AD1156" s="107"/>
      <c r="AE1156" s="107"/>
      <c r="AF1156" s="107"/>
      <c r="AG1156" s="107" t="s">
        <v>296</v>
      </c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</row>
    <row r="1157" spans="1:60" outlineLevel="1">
      <c r="A1157" s="123">
        <v>339</v>
      </c>
      <c r="B1157" s="124" t="s">
        <v>654</v>
      </c>
      <c r="C1157" s="139" t="s">
        <v>655</v>
      </c>
      <c r="D1157" s="125" t="s">
        <v>347</v>
      </c>
      <c r="E1157" s="126">
        <v>1</v>
      </c>
      <c r="F1157" s="127"/>
      <c r="G1157" s="128">
        <f>ROUND(E1157*F1157,2)</f>
        <v>0</v>
      </c>
      <c r="H1157" s="127"/>
      <c r="I1157" s="128">
        <f>ROUND(E1157*H1157,2)</f>
        <v>0</v>
      </c>
      <c r="J1157" s="127"/>
      <c r="K1157" s="128">
        <f>ROUND(E1157*J1157,2)</f>
        <v>0</v>
      </c>
      <c r="L1157" s="128">
        <v>21</v>
      </c>
      <c r="M1157" s="128">
        <f>G1157*(1+L1157/100)</f>
        <v>0</v>
      </c>
      <c r="N1157" s="126">
        <v>1.8000000000000001E-4</v>
      </c>
      <c r="O1157" s="126">
        <f>ROUND(E1157*N1157,2)</f>
        <v>0</v>
      </c>
      <c r="P1157" s="126">
        <v>0</v>
      </c>
      <c r="Q1157" s="126">
        <f>ROUND(E1157*P1157,2)</f>
        <v>0</v>
      </c>
      <c r="R1157" s="128" t="s">
        <v>350</v>
      </c>
      <c r="S1157" s="128" t="s">
        <v>310</v>
      </c>
      <c r="T1157" s="129" t="s">
        <v>331</v>
      </c>
      <c r="U1157" s="114">
        <v>0.48</v>
      </c>
      <c r="V1157" s="114">
        <f>ROUND(E1157*U1157,2)</f>
        <v>0.48</v>
      </c>
      <c r="W1157" s="114"/>
      <c r="X1157" s="114" t="s">
        <v>332</v>
      </c>
      <c r="Y1157" s="114" t="s">
        <v>293</v>
      </c>
      <c r="Z1157" s="107"/>
      <c r="AA1157" s="107"/>
      <c r="AB1157" s="107"/>
      <c r="AC1157" s="107"/>
      <c r="AD1157" s="107"/>
      <c r="AE1157" s="107"/>
      <c r="AF1157" s="107"/>
      <c r="AG1157" s="107" t="s">
        <v>333</v>
      </c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</row>
    <row r="1158" spans="1:60" outlineLevel="2">
      <c r="A1158" s="110"/>
      <c r="B1158" s="111"/>
      <c r="C1158" s="198" t="s">
        <v>661</v>
      </c>
      <c r="D1158" s="199"/>
      <c r="E1158" s="199"/>
      <c r="F1158" s="199"/>
      <c r="G1158" s="199"/>
      <c r="H1158" s="114"/>
      <c r="I1158" s="114"/>
      <c r="J1158" s="114"/>
      <c r="K1158" s="114"/>
      <c r="L1158" s="114"/>
      <c r="M1158" s="114"/>
      <c r="N1158" s="113"/>
      <c r="O1158" s="113"/>
      <c r="P1158" s="113"/>
      <c r="Q1158" s="113"/>
      <c r="R1158" s="114"/>
      <c r="S1158" s="114"/>
      <c r="T1158" s="114"/>
      <c r="U1158" s="114"/>
      <c r="V1158" s="114"/>
      <c r="W1158" s="114"/>
      <c r="X1158" s="114"/>
      <c r="Y1158" s="114"/>
      <c r="Z1158" s="107"/>
      <c r="AA1158" s="107"/>
      <c r="AB1158" s="107"/>
      <c r="AC1158" s="107"/>
      <c r="AD1158" s="107"/>
      <c r="AE1158" s="107"/>
      <c r="AF1158" s="107"/>
      <c r="AG1158" s="107" t="s">
        <v>296</v>
      </c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</row>
    <row r="1159" spans="1:60" outlineLevel="2">
      <c r="A1159" s="110"/>
      <c r="B1159" s="111"/>
      <c r="C1159" s="146" t="s">
        <v>662</v>
      </c>
      <c r="D1159" s="143"/>
      <c r="E1159" s="144">
        <v>1</v>
      </c>
      <c r="F1159" s="114"/>
      <c r="G1159" s="114"/>
      <c r="H1159" s="114"/>
      <c r="I1159" s="114"/>
      <c r="J1159" s="114"/>
      <c r="K1159" s="114"/>
      <c r="L1159" s="114"/>
      <c r="M1159" s="114"/>
      <c r="N1159" s="113"/>
      <c r="O1159" s="113"/>
      <c r="P1159" s="113"/>
      <c r="Q1159" s="113"/>
      <c r="R1159" s="114"/>
      <c r="S1159" s="114"/>
      <c r="T1159" s="114"/>
      <c r="U1159" s="114"/>
      <c r="V1159" s="114"/>
      <c r="W1159" s="114"/>
      <c r="X1159" s="114"/>
      <c r="Y1159" s="114"/>
      <c r="Z1159" s="107"/>
      <c r="AA1159" s="107"/>
      <c r="AB1159" s="107"/>
      <c r="AC1159" s="107"/>
      <c r="AD1159" s="107"/>
      <c r="AE1159" s="107"/>
      <c r="AF1159" s="107"/>
      <c r="AG1159" s="107" t="s">
        <v>341</v>
      </c>
      <c r="AH1159" s="107">
        <v>5</v>
      </c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</row>
    <row r="1160" spans="1:60" outlineLevel="1">
      <c r="A1160" s="123">
        <v>340</v>
      </c>
      <c r="B1160" s="124" t="s">
        <v>663</v>
      </c>
      <c r="C1160" s="139" t="s">
        <v>664</v>
      </c>
      <c r="D1160" s="125" t="s">
        <v>347</v>
      </c>
      <c r="E1160" s="126">
        <v>1</v>
      </c>
      <c r="F1160" s="127"/>
      <c r="G1160" s="128">
        <f>ROUND(E1160*F1160,2)</f>
        <v>0</v>
      </c>
      <c r="H1160" s="127"/>
      <c r="I1160" s="128">
        <f>ROUND(E1160*H1160,2)</f>
        <v>0</v>
      </c>
      <c r="J1160" s="127"/>
      <c r="K1160" s="128">
        <f>ROUND(E1160*J1160,2)</f>
        <v>0</v>
      </c>
      <c r="L1160" s="128">
        <v>21</v>
      </c>
      <c r="M1160" s="128">
        <f>G1160*(1+L1160/100)</f>
        <v>0</v>
      </c>
      <c r="N1160" s="126">
        <v>0</v>
      </c>
      <c r="O1160" s="126">
        <f>ROUND(E1160*N1160,2)</f>
        <v>0</v>
      </c>
      <c r="P1160" s="126">
        <v>0</v>
      </c>
      <c r="Q1160" s="126">
        <f>ROUND(E1160*P1160,2)</f>
        <v>0</v>
      </c>
      <c r="R1160" s="128"/>
      <c r="S1160" s="128" t="s">
        <v>290</v>
      </c>
      <c r="T1160" s="129" t="s">
        <v>291</v>
      </c>
      <c r="U1160" s="114">
        <v>0</v>
      </c>
      <c r="V1160" s="114">
        <f>ROUND(E1160*U1160,2)</f>
        <v>0</v>
      </c>
      <c r="W1160" s="114"/>
      <c r="X1160" s="114" t="s">
        <v>414</v>
      </c>
      <c r="Y1160" s="114" t="s">
        <v>293</v>
      </c>
      <c r="Z1160" s="107"/>
      <c r="AA1160" s="107"/>
      <c r="AB1160" s="107"/>
      <c r="AC1160" s="107"/>
      <c r="AD1160" s="107"/>
      <c r="AE1160" s="107"/>
      <c r="AF1160" s="107"/>
      <c r="AG1160" s="107" t="s">
        <v>415</v>
      </c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</row>
    <row r="1161" spans="1:60" outlineLevel="2">
      <c r="A1161" s="110"/>
      <c r="B1161" s="111"/>
      <c r="C1161" s="198" t="s">
        <v>665</v>
      </c>
      <c r="D1161" s="199"/>
      <c r="E1161" s="199"/>
      <c r="F1161" s="199"/>
      <c r="G1161" s="199"/>
      <c r="H1161" s="114"/>
      <c r="I1161" s="114"/>
      <c r="J1161" s="114"/>
      <c r="K1161" s="114"/>
      <c r="L1161" s="114"/>
      <c r="M1161" s="114"/>
      <c r="N1161" s="113"/>
      <c r="O1161" s="113"/>
      <c r="P1161" s="113"/>
      <c r="Q1161" s="113"/>
      <c r="R1161" s="114"/>
      <c r="S1161" s="114"/>
      <c r="T1161" s="114"/>
      <c r="U1161" s="114"/>
      <c r="V1161" s="114"/>
      <c r="W1161" s="114"/>
      <c r="X1161" s="114"/>
      <c r="Y1161" s="114"/>
      <c r="Z1161" s="107"/>
      <c r="AA1161" s="107"/>
      <c r="AB1161" s="107"/>
      <c r="AC1161" s="107"/>
      <c r="AD1161" s="107"/>
      <c r="AE1161" s="107"/>
      <c r="AF1161" s="107"/>
      <c r="AG1161" s="107" t="s">
        <v>296</v>
      </c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</row>
    <row r="1162" spans="1:60" outlineLevel="3">
      <c r="A1162" s="110"/>
      <c r="B1162" s="111"/>
      <c r="C1162" s="200" t="s">
        <v>653</v>
      </c>
      <c r="D1162" s="201"/>
      <c r="E1162" s="201"/>
      <c r="F1162" s="201"/>
      <c r="G1162" s="201"/>
      <c r="H1162" s="114"/>
      <c r="I1162" s="114"/>
      <c r="J1162" s="114"/>
      <c r="K1162" s="114"/>
      <c r="L1162" s="114"/>
      <c r="M1162" s="114"/>
      <c r="N1162" s="113"/>
      <c r="O1162" s="113"/>
      <c r="P1162" s="113"/>
      <c r="Q1162" s="113"/>
      <c r="R1162" s="114"/>
      <c r="S1162" s="114"/>
      <c r="T1162" s="114"/>
      <c r="U1162" s="114"/>
      <c r="V1162" s="114"/>
      <c r="W1162" s="114"/>
      <c r="X1162" s="114"/>
      <c r="Y1162" s="114"/>
      <c r="Z1162" s="107"/>
      <c r="AA1162" s="107"/>
      <c r="AB1162" s="107"/>
      <c r="AC1162" s="107"/>
      <c r="AD1162" s="107"/>
      <c r="AE1162" s="107"/>
      <c r="AF1162" s="107"/>
      <c r="AG1162" s="107" t="s">
        <v>296</v>
      </c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</row>
    <row r="1163" spans="1:60" outlineLevel="1">
      <c r="A1163" s="123">
        <v>341</v>
      </c>
      <c r="B1163" s="124" t="s">
        <v>654</v>
      </c>
      <c r="C1163" s="139" t="s">
        <v>655</v>
      </c>
      <c r="D1163" s="125" t="s">
        <v>347</v>
      </c>
      <c r="E1163" s="126">
        <v>1</v>
      </c>
      <c r="F1163" s="127"/>
      <c r="G1163" s="128">
        <f>ROUND(E1163*F1163,2)</f>
        <v>0</v>
      </c>
      <c r="H1163" s="127"/>
      <c r="I1163" s="128">
        <f>ROUND(E1163*H1163,2)</f>
        <v>0</v>
      </c>
      <c r="J1163" s="127"/>
      <c r="K1163" s="128">
        <f>ROUND(E1163*J1163,2)</f>
        <v>0</v>
      </c>
      <c r="L1163" s="128">
        <v>21</v>
      </c>
      <c r="M1163" s="128">
        <f>G1163*(1+L1163/100)</f>
        <v>0</v>
      </c>
      <c r="N1163" s="126">
        <v>1.8000000000000001E-4</v>
      </c>
      <c r="O1163" s="126">
        <f>ROUND(E1163*N1163,2)</f>
        <v>0</v>
      </c>
      <c r="P1163" s="126">
        <v>0</v>
      </c>
      <c r="Q1163" s="126">
        <f>ROUND(E1163*P1163,2)</f>
        <v>0</v>
      </c>
      <c r="R1163" s="128" t="s">
        <v>350</v>
      </c>
      <c r="S1163" s="128" t="s">
        <v>310</v>
      </c>
      <c r="T1163" s="129" t="s">
        <v>331</v>
      </c>
      <c r="U1163" s="114">
        <v>0.48</v>
      </c>
      <c r="V1163" s="114">
        <f>ROUND(E1163*U1163,2)</f>
        <v>0.48</v>
      </c>
      <c r="W1163" s="114"/>
      <c r="X1163" s="114" t="s">
        <v>332</v>
      </c>
      <c r="Y1163" s="114" t="s">
        <v>293</v>
      </c>
      <c r="Z1163" s="107"/>
      <c r="AA1163" s="107"/>
      <c r="AB1163" s="107"/>
      <c r="AC1163" s="107"/>
      <c r="AD1163" s="107"/>
      <c r="AE1163" s="107"/>
      <c r="AF1163" s="107"/>
      <c r="AG1163" s="107" t="s">
        <v>333</v>
      </c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</row>
    <row r="1164" spans="1:60" outlineLevel="2">
      <c r="A1164" s="110"/>
      <c r="B1164" s="111"/>
      <c r="C1164" s="198" t="s">
        <v>666</v>
      </c>
      <c r="D1164" s="199"/>
      <c r="E1164" s="199"/>
      <c r="F1164" s="199"/>
      <c r="G1164" s="199"/>
      <c r="H1164" s="114"/>
      <c r="I1164" s="114"/>
      <c r="J1164" s="114"/>
      <c r="K1164" s="114"/>
      <c r="L1164" s="114"/>
      <c r="M1164" s="114"/>
      <c r="N1164" s="113"/>
      <c r="O1164" s="113"/>
      <c r="P1164" s="113"/>
      <c r="Q1164" s="113"/>
      <c r="R1164" s="114"/>
      <c r="S1164" s="114"/>
      <c r="T1164" s="114"/>
      <c r="U1164" s="114"/>
      <c r="V1164" s="114"/>
      <c r="W1164" s="114"/>
      <c r="X1164" s="114"/>
      <c r="Y1164" s="114"/>
      <c r="Z1164" s="107"/>
      <c r="AA1164" s="107"/>
      <c r="AB1164" s="107"/>
      <c r="AC1164" s="107"/>
      <c r="AD1164" s="107"/>
      <c r="AE1164" s="107"/>
      <c r="AF1164" s="107"/>
      <c r="AG1164" s="107" t="s">
        <v>296</v>
      </c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</row>
    <row r="1165" spans="1:60" outlineLevel="2">
      <c r="A1165" s="110"/>
      <c r="B1165" s="111"/>
      <c r="C1165" s="146" t="s">
        <v>667</v>
      </c>
      <c r="D1165" s="143"/>
      <c r="E1165" s="144">
        <v>1</v>
      </c>
      <c r="F1165" s="114"/>
      <c r="G1165" s="114"/>
      <c r="H1165" s="114"/>
      <c r="I1165" s="114"/>
      <c r="J1165" s="114"/>
      <c r="K1165" s="114"/>
      <c r="L1165" s="114"/>
      <c r="M1165" s="114"/>
      <c r="N1165" s="113"/>
      <c r="O1165" s="113"/>
      <c r="P1165" s="113"/>
      <c r="Q1165" s="113"/>
      <c r="R1165" s="114"/>
      <c r="S1165" s="114"/>
      <c r="T1165" s="114"/>
      <c r="U1165" s="114"/>
      <c r="V1165" s="114"/>
      <c r="W1165" s="114"/>
      <c r="X1165" s="114"/>
      <c r="Y1165" s="114"/>
      <c r="Z1165" s="107"/>
      <c r="AA1165" s="107"/>
      <c r="AB1165" s="107"/>
      <c r="AC1165" s="107"/>
      <c r="AD1165" s="107"/>
      <c r="AE1165" s="107"/>
      <c r="AF1165" s="107"/>
      <c r="AG1165" s="107" t="s">
        <v>341</v>
      </c>
      <c r="AH1165" s="107">
        <v>5</v>
      </c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</row>
    <row r="1166" spans="1:60" outlineLevel="1">
      <c r="A1166" s="123">
        <v>342</v>
      </c>
      <c r="B1166" s="124" t="s">
        <v>668</v>
      </c>
      <c r="C1166" s="139" t="s">
        <v>669</v>
      </c>
      <c r="D1166" s="125" t="s">
        <v>347</v>
      </c>
      <c r="E1166" s="126">
        <v>5</v>
      </c>
      <c r="F1166" s="127"/>
      <c r="G1166" s="128">
        <f>ROUND(E1166*F1166,2)</f>
        <v>0</v>
      </c>
      <c r="H1166" s="127"/>
      <c r="I1166" s="128">
        <f>ROUND(E1166*H1166,2)</f>
        <v>0</v>
      </c>
      <c r="J1166" s="127"/>
      <c r="K1166" s="128">
        <f>ROUND(E1166*J1166,2)</f>
        <v>0</v>
      </c>
      <c r="L1166" s="128">
        <v>21</v>
      </c>
      <c r="M1166" s="128">
        <f>G1166*(1+L1166/100)</f>
        <v>0</v>
      </c>
      <c r="N1166" s="126">
        <v>0</v>
      </c>
      <c r="O1166" s="126">
        <f>ROUND(E1166*N1166,2)</f>
        <v>0</v>
      </c>
      <c r="P1166" s="126">
        <v>0</v>
      </c>
      <c r="Q1166" s="126">
        <f>ROUND(E1166*P1166,2)</f>
        <v>0</v>
      </c>
      <c r="R1166" s="128"/>
      <c r="S1166" s="128" t="s">
        <v>290</v>
      </c>
      <c r="T1166" s="129" t="s">
        <v>291</v>
      </c>
      <c r="U1166" s="114">
        <v>0</v>
      </c>
      <c r="V1166" s="114">
        <f>ROUND(E1166*U1166,2)</f>
        <v>0</v>
      </c>
      <c r="W1166" s="114"/>
      <c r="X1166" s="114" t="s">
        <v>414</v>
      </c>
      <c r="Y1166" s="114" t="s">
        <v>293</v>
      </c>
      <c r="Z1166" s="107"/>
      <c r="AA1166" s="107"/>
      <c r="AB1166" s="107"/>
      <c r="AC1166" s="107"/>
      <c r="AD1166" s="107"/>
      <c r="AE1166" s="107"/>
      <c r="AF1166" s="107"/>
      <c r="AG1166" s="107" t="s">
        <v>415</v>
      </c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</row>
    <row r="1167" spans="1:60" outlineLevel="2">
      <c r="A1167" s="110"/>
      <c r="B1167" s="111"/>
      <c r="C1167" s="198" t="s">
        <v>670</v>
      </c>
      <c r="D1167" s="199"/>
      <c r="E1167" s="199"/>
      <c r="F1167" s="199"/>
      <c r="G1167" s="199"/>
      <c r="H1167" s="114"/>
      <c r="I1167" s="114"/>
      <c r="J1167" s="114"/>
      <c r="K1167" s="114"/>
      <c r="L1167" s="114"/>
      <c r="M1167" s="114"/>
      <c r="N1167" s="113"/>
      <c r="O1167" s="113"/>
      <c r="P1167" s="113"/>
      <c r="Q1167" s="113"/>
      <c r="R1167" s="114"/>
      <c r="S1167" s="114"/>
      <c r="T1167" s="114"/>
      <c r="U1167" s="114"/>
      <c r="V1167" s="114"/>
      <c r="W1167" s="114"/>
      <c r="X1167" s="114"/>
      <c r="Y1167" s="114"/>
      <c r="Z1167" s="107"/>
      <c r="AA1167" s="107"/>
      <c r="AB1167" s="107"/>
      <c r="AC1167" s="107"/>
      <c r="AD1167" s="107"/>
      <c r="AE1167" s="107"/>
      <c r="AF1167" s="107"/>
      <c r="AG1167" s="107" t="s">
        <v>296</v>
      </c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</row>
    <row r="1168" spans="1:60" outlineLevel="3">
      <c r="A1168" s="110"/>
      <c r="B1168" s="111"/>
      <c r="C1168" s="200" t="s">
        <v>653</v>
      </c>
      <c r="D1168" s="201"/>
      <c r="E1168" s="201"/>
      <c r="F1168" s="201"/>
      <c r="G1168" s="201"/>
      <c r="H1168" s="114"/>
      <c r="I1168" s="114"/>
      <c r="J1168" s="114"/>
      <c r="K1168" s="114"/>
      <c r="L1168" s="114"/>
      <c r="M1168" s="114"/>
      <c r="N1168" s="113"/>
      <c r="O1168" s="113"/>
      <c r="P1168" s="113"/>
      <c r="Q1168" s="113"/>
      <c r="R1168" s="114"/>
      <c r="S1168" s="114"/>
      <c r="T1168" s="114"/>
      <c r="U1168" s="114"/>
      <c r="V1168" s="114"/>
      <c r="W1168" s="114"/>
      <c r="X1168" s="114"/>
      <c r="Y1168" s="114"/>
      <c r="Z1168" s="107"/>
      <c r="AA1168" s="107"/>
      <c r="AB1168" s="107"/>
      <c r="AC1168" s="107"/>
      <c r="AD1168" s="107"/>
      <c r="AE1168" s="107"/>
      <c r="AF1168" s="107"/>
      <c r="AG1168" s="107" t="s">
        <v>296</v>
      </c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</row>
    <row r="1169" spans="1:60" outlineLevel="1">
      <c r="A1169" s="123">
        <v>343</v>
      </c>
      <c r="B1169" s="124" t="s">
        <v>654</v>
      </c>
      <c r="C1169" s="139" t="s">
        <v>655</v>
      </c>
      <c r="D1169" s="125" t="s">
        <v>347</v>
      </c>
      <c r="E1169" s="126">
        <v>5</v>
      </c>
      <c r="F1169" s="127"/>
      <c r="G1169" s="128">
        <f>ROUND(E1169*F1169,2)</f>
        <v>0</v>
      </c>
      <c r="H1169" s="127"/>
      <c r="I1169" s="128">
        <f>ROUND(E1169*H1169,2)</f>
        <v>0</v>
      </c>
      <c r="J1169" s="127"/>
      <c r="K1169" s="128">
        <f>ROUND(E1169*J1169,2)</f>
        <v>0</v>
      </c>
      <c r="L1169" s="128">
        <v>21</v>
      </c>
      <c r="M1169" s="128">
        <f>G1169*(1+L1169/100)</f>
        <v>0</v>
      </c>
      <c r="N1169" s="126">
        <v>1.8000000000000001E-4</v>
      </c>
      <c r="O1169" s="126">
        <f>ROUND(E1169*N1169,2)</f>
        <v>0</v>
      </c>
      <c r="P1169" s="126">
        <v>0</v>
      </c>
      <c r="Q1169" s="126">
        <f>ROUND(E1169*P1169,2)</f>
        <v>0</v>
      </c>
      <c r="R1169" s="128" t="s">
        <v>350</v>
      </c>
      <c r="S1169" s="128" t="s">
        <v>310</v>
      </c>
      <c r="T1169" s="129" t="s">
        <v>331</v>
      </c>
      <c r="U1169" s="114">
        <v>0.48</v>
      </c>
      <c r="V1169" s="114">
        <f>ROUND(E1169*U1169,2)</f>
        <v>2.4</v>
      </c>
      <c r="W1169" s="114"/>
      <c r="X1169" s="114" t="s">
        <v>332</v>
      </c>
      <c r="Y1169" s="114" t="s">
        <v>293</v>
      </c>
      <c r="Z1169" s="107"/>
      <c r="AA1169" s="107"/>
      <c r="AB1169" s="107"/>
      <c r="AC1169" s="107"/>
      <c r="AD1169" s="107"/>
      <c r="AE1169" s="107"/>
      <c r="AF1169" s="107"/>
      <c r="AG1169" s="107" t="s">
        <v>333</v>
      </c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</row>
    <row r="1170" spans="1:60" outlineLevel="2">
      <c r="A1170" s="110"/>
      <c r="B1170" s="111"/>
      <c r="C1170" s="198" t="s">
        <v>671</v>
      </c>
      <c r="D1170" s="199"/>
      <c r="E1170" s="199"/>
      <c r="F1170" s="199"/>
      <c r="G1170" s="199"/>
      <c r="H1170" s="114"/>
      <c r="I1170" s="114"/>
      <c r="J1170" s="114"/>
      <c r="K1170" s="114"/>
      <c r="L1170" s="114"/>
      <c r="M1170" s="114"/>
      <c r="N1170" s="113"/>
      <c r="O1170" s="113"/>
      <c r="P1170" s="113"/>
      <c r="Q1170" s="113"/>
      <c r="R1170" s="114"/>
      <c r="S1170" s="114"/>
      <c r="T1170" s="114"/>
      <c r="U1170" s="114"/>
      <c r="V1170" s="114"/>
      <c r="W1170" s="114"/>
      <c r="X1170" s="114"/>
      <c r="Y1170" s="114"/>
      <c r="Z1170" s="107"/>
      <c r="AA1170" s="107"/>
      <c r="AB1170" s="107"/>
      <c r="AC1170" s="107"/>
      <c r="AD1170" s="107"/>
      <c r="AE1170" s="107"/>
      <c r="AF1170" s="107"/>
      <c r="AG1170" s="107" t="s">
        <v>296</v>
      </c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</row>
    <row r="1171" spans="1:60" outlineLevel="2">
      <c r="A1171" s="110"/>
      <c r="B1171" s="111"/>
      <c r="C1171" s="146" t="s">
        <v>672</v>
      </c>
      <c r="D1171" s="143"/>
      <c r="E1171" s="144">
        <v>5</v>
      </c>
      <c r="F1171" s="114"/>
      <c r="G1171" s="114"/>
      <c r="H1171" s="114"/>
      <c r="I1171" s="114"/>
      <c r="J1171" s="114"/>
      <c r="K1171" s="114"/>
      <c r="L1171" s="114"/>
      <c r="M1171" s="114"/>
      <c r="N1171" s="113"/>
      <c r="O1171" s="113"/>
      <c r="P1171" s="113"/>
      <c r="Q1171" s="113"/>
      <c r="R1171" s="114"/>
      <c r="S1171" s="114"/>
      <c r="T1171" s="114"/>
      <c r="U1171" s="114"/>
      <c r="V1171" s="114"/>
      <c r="W1171" s="114"/>
      <c r="X1171" s="114"/>
      <c r="Y1171" s="114"/>
      <c r="Z1171" s="107"/>
      <c r="AA1171" s="107"/>
      <c r="AB1171" s="107"/>
      <c r="AC1171" s="107"/>
      <c r="AD1171" s="107"/>
      <c r="AE1171" s="107"/>
      <c r="AF1171" s="107"/>
      <c r="AG1171" s="107" t="s">
        <v>341</v>
      </c>
      <c r="AH1171" s="107">
        <v>5</v>
      </c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</row>
    <row r="1172" spans="1:60" outlineLevel="1">
      <c r="A1172" s="123">
        <v>344</v>
      </c>
      <c r="B1172" s="124" t="s">
        <v>673</v>
      </c>
      <c r="C1172" s="139" t="s">
        <v>674</v>
      </c>
      <c r="D1172" s="125" t="s">
        <v>347</v>
      </c>
      <c r="E1172" s="126">
        <v>6</v>
      </c>
      <c r="F1172" s="127"/>
      <c r="G1172" s="128">
        <f>ROUND(E1172*F1172,2)</f>
        <v>0</v>
      </c>
      <c r="H1172" s="127"/>
      <c r="I1172" s="128">
        <f>ROUND(E1172*H1172,2)</f>
        <v>0</v>
      </c>
      <c r="J1172" s="127"/>
      <c r="K1172" s="128">
        <f>ROUND(E1172*J1172,2)</f>
        <v>0</v>
      </c>
      <c r="L1172" s="128">
        <v>21</v>
      </c>
      <c r="M1172" s="128">
        <f>G1172*(1+L1172/100)</f>
        <v>0</v>
      </c>
      <c r="N1172" s="126">
        <v>0</v>
      </c>
      <c r="O1172" s="126">
        <f>ROUND(E1172*N1172,2)</f>
        <v>0</v>
      </c>
      <c r="P1172" s="126">
        <v>0</v>
      </c>
      <c r="Q1172" s="126">
        <f>ROUND(E1172*P1172,2)</f>
        <v>0</v>
      </c>
      <c r="R1172" s="128"/>
      <c r="S1172" s="128" t="s">
        <v>290</v>
      </c>
      <c r="T1172" s="129" t="s">
        <v>291</v>
      </c>
      <c r="U1172" s="114">
        <v>0</v>
      </c>
      <c r="V1172" s="114">
        <f>ROUND(E1172*U1172,2)</f>
        <v>0</v>
      </c>
      <c r="W1172" s="114"/>
      <c r="X1172" s="114" t="s">
        <v>414</v>
      </c>
      <c r="Y1172" s="114" t="s">
        <v>293</v>
      </c>
      <c r="Z1172" s="107"/>
      <c r="AA1172" s="107"/>
      <c r="AB1172" s="107"/>
      <c r="AC1172" s="107"/>
      <c r="AD1172" s="107"/>
      <c r="AE1172" s="107"/>
      <c r="AF1172" s="107"/>
      <c r="AG1172" s="107" t="s">
        <v>415</v>
      </c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</row>
    <row r="1173" spans="1:60" outlineLevel="2">
      <c r="A1173" s="110"/>
      <c r="B1173" s="111"/>
      <c r="C1173" s="198" t="s">
        <v>675</v>
      </c>
      <c r="D1173" s="199"/>
      <c r="E1173" s="199"/>
      <c r="F1173" s="199"/>
      <c r="G1173" s="199"/>
      <c r="H1173" s="114"/>
      <c r="I1173" s="114"/>
      <c r="J1173" s="114"/>
      <c r="K1173" s="114"/>
      <c r="L1173" s="114"/>
      <c r="M1173" s="114"/>
      <c r="N1173" s="113"/>
      <c r="O1173" s="113"/>
      <c r="P1173" s="113"/>
      <c r="Q1173" s="113"/>
      <c r="R1173" s="114"/>
      <c r="S1173" s="114"/>
      <c r="T1173" s="114"/>
      <c r="U1173" s="114"/>
      <c r="V1173" s="114"/>
      <c r="W1173" s="114"/>
      <c r="X1173" s="114"/>
      <c r="Y1173" s="114"/>
      <c r="Z1173" s="107"/>
      <c r="AA1173" s="107"/>
      <c r="AB1173" s="107"/>
      <c r="AC1173" s="107"/>
      <c r="AD1173" s="107"/>
      <c r="AE1173" s="107"/>
      <c r="AF1173" s="107"/>
      <c r="AG1173" s="107" t="s">
        <v>296</v>
      </c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</row>
    <row r="1174" spans="1:60" outlineLevel="3">
      <c r="A1174" s="110"/>
      <c r="B1174" s="111"/>
      <c r="C1174" s="200" t="s">
        <v>653</v>
      </c>
      <c r="D1174" s="201"/>
      <c r="E1174" s="201"/>
      <c r="F1174" s="201"/>
      <c r="G1174" s="201"/>
      <c r="H1174" s="114"/>
      <c r="I1174" s="114"/>
      <c r="J1174" s="114"/>
      <c r="K1174" s="114"/>
      <c r="L1174" s="114"/>
      <c r="M1174" s="114"/>
      <c r="N1174" s="113"/>
      <c r="O1174" s="113"/>
      <c r="P1174" s="113"/>
      <c r="Q1174" s="113"/>
      <c r="R1174" s="114"/>
      <c r="S1174" s="114"/>
      <c r="T1174" s="114"/>
      <c r="U1174" s="114"/>
      <c r="V1174" s="114"/>
      <c r="W1174" s="114"/>
      <c r="X1174" s="114"/>
      <c r="Y1174" s="114"/>
      <c r="Z1174" s="107"/>
      <c r="AA1174" s="107"/>
      <c r="AB1174" s="107"/>
      <c r="AC1174" s="107"/>
      <c r="AD1174" s="107"/>
      <c r="AE1174" s="107"/>
      <c r="AF1174" s="107"/>
      <c r="AG1174" s="107" t="s">
        <v>296</v>
      </c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</row>
    <row r="1175" spans="1:60" outlineLevel="1">
      <c r="A1175" s="123">
        <v>345</v>
      </c>
      <c r="B1175" s="124" t="s">
        <v>654</v>
      </c>
      <c r="C1175" s="139" t="s">
        <v>655</v>
      </c>
      <c r="D1175" s="125" t="s">
        <v>347</v>
      </c>
      <c r="E1175" s="126">
        <v>6</v>
      </c>
      <c r="F1175" s="127"/>
      <c r="G1175" s="128">
        <f>ROUND(E1175*F1175,2)</f>
        <v>0</v>
      </c>
      <c r="H1175" s="127"/>
      <c r="I1175" s="128">
        <f>ROUND(E1175*H1175,2)</f>
        <v>0</v>
      </c>
      <c r="J1175" s="127"/>
      <c r="K1175" s="128">
        <f>ROUND(E1175*J1175,2)</f>
        <v>0</v>
      </c>
      <c r="L1175" s="128">
        <v>21</v>
      </c>
      <c r="M1175" s="128">
        <f>G1175*(1+L1175/100)</f>
        <v>0</v>
      </c>
      <c r="N1175" s="126">
        <v>1.8000000000000001E-4</v>
      </c>
      <c r="O1175" s="126">
        <f>ROUND(E1175*N1175,2)</f>
        <v>0</v>
      </c>
      <c r="P1175" s="126">
        <v>0</v>
      </c>
      <c r="Q1175" s="126">
        <f>ROUND(E1175*P1175,2)</f>
        <v>0</v>
      </c>
      <c r="R1175" s="128" t="s">
        <v>350</v>
      </c>
      <c r="S1175" s="128" t="s">
        <v>310</v>
      </c>
      <c r="T1175" s="129" t="s">
        <v>331</v>
      </c>
      <c r="U1175" s="114">
        <v>0.48</v>
      </c>
      <c r="V1175" s="114">
        <f>ROUND(E1175*U1175,2)</f>
        <v>2.88</v>
      </c>
      <c r="W1175" s="114"/>
      <c r="X1175" s="114" t="s">
        <v>332</v>
      </c>
      <c r="Y1175" s="114" t="s">
        <v>293</v>
      </c>
      <c r="Z1175" s="107"/>
      <c r="AA1175" s="107"/>
      <c r="AB1175" s="107"/>
      <c r="AC1175" s="107"/>
      <c r="AD1175" s="107"/>
      <c r="AE1175" s="107"/>
      <c r="AF1175" s="107"/>
      <c r="AG1175" s="107" t="s">
        <v>333</v>
      </c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</row>
    <row r="1176" spans="1:60" outlineLevel="2">
      <c r="A1176" s="110"/>
      <c r="B1176" s="111"/>
      <c r="C1176" s="198" t="s">
        <v>676</v>
      </c>
      <c r="D1176" s="199"/>
      <c r="E1176" s="199"/>
      <c r="F1176" s="199"/>
      <c r="G1176" s="199"/>
      <c r="H1176" s="114"/>
      <c r="I1176" s="114"/>
      <c r="J1176" s="114"/>
      <c r="K1176" s="114"/>
      <c r="L1176" s="114"/>
      <c r="M1176" s="114"/>
      <c r="N1176" s="113"/>
      <c r="O1176" s="113"/>
      <c r="P1176" s="113"/>
      <c r="Q1176" s="113"/>
      <c r="R1176" s="114"/>
      <c r="S1176" s="114"/>
      <c r="T1176" s="114"/>
      <c r="U1176" s="114"/>
      <c r="V1176" s="114"/>
      <c r="W1176" s="114"/>
      <c r="X1176" s="114"/>
      <c r="Y1176" s="114"/>
      <c r="Z1176" s="107"/>
      <c r="AA1176" s="107"/>
      <c r="AB1176" s="107"/>
      <c r="AC1176" s="107"/>
      <c r="AD1176" s="107"/>
      <c r="AE1176" s="107"/>
      <c r="AF1176" s="107"/>
      <c r="AG1176" s="107" t="s">
        <v>296</v>
      </c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</row>
    <row r="1177" spans="1:60" outlineLevel="2">
      <c r="A1177" s="110"/>
      <c r="B1177" s="111"/>
      <c r="C1177" s="146" t="s">
        <v>677</v>
      </c>
      <c r="D1177" s="143"/>
      <c r="E1177" s="144">
        <v>6</v>
      </c>
      <c r="F1177" s="114"/>
      <c r="G1177" s="114"/>
      <c r="H1177" s="114"/>
      <c r="I1177" s="114"/>
      <c r="J1177" s="114"/>
      <c r="K1177" s="114"/>
      <c r="L1177" s="114"/>
      <c r="M1177" s="114"/>
      <c r="N1177" s="113"/>
      <c r="O1177" s="113"/>
      <c r="P1177" s="113"/>
      <c r="Q1177" s="113"/>
      <c r="R1177" s="114"/>
      <c r="S1177" s="114"/>
      <c r="T1177" s="114"/>
      <c r="U1177" s="114"/>
      <c r="V1177" s="114"/>
      <c r="W1177" s="114"/>
      <c r="X1177" s="114"/>
      <c r="Y1177" s="114"/>
      <c r="Z1177" s="107"/>
      <c r="AA1177" s="107"/>
      <c r="AB1177" s="107"/>
      <c r="AC1177" s="107"/>
      <c r="AD1177" s="107"/>
      <c r="AE1177" s="107"/>
      <c r="AF1177" s="107"/>
      <c r="AG1177" s="107" t="s">
        <v>341</v>
      </c>
      <c r="AH1177" s="107">
        <v>5</v>
      </c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</row>
    <row r="1178" spans="1:60" outlineLevel="1">
      <c r="A1178" s="123">
        <v>346</v>
      </c>
      <c r="B1178" s="124" t="s">
        <v>678</v>
      </c>
      <c r="C1178" s="139" t="s">
        <v>679</v>
      </c>
      <c r="D1178" s="125" t="s">
        <v>347</v>
      </c>
      <c r="E1178" s="126">
        <v>4</v>
      </c>
      <c r="F1178" s="127"/>
      <c r="G1178" s="128">
        <f>ROUND(E1178*F1178,2)</f>
        <v>0</v>
      </c>
      <c r="H1178" s="127"/>
      <c r="I1178" s="128">
        <f>ROUND(E1178*H1178,2)</f>
        <v>0</v>
      </c>
      <c r="J1178" s="127"/>
      <c r="K1178" s="128">
        <f>ROUND(E1178*J1178,2)</f>
        <v>0</v>
      </c>
      <c r="L1178" s="128">
        <v>21</v>
      </c>
      <c r="M1178" s="128">
        <f>G1178*(1+L1178/100)</f>
        <v>0</v>
      </c>
      <c r="N1178" s="126">
        <v>0</v>
      </c>
      <c r="O1178" s="126">
        <f>ROUND(E1178*N1178,2)</f>
        <v>0</v>
      </c>
      <c r="P1178" s="126">
        <v>0</v>
      </c>
      <c r="Q1178" s="126">
        <f>ROUND(E1178*P1178,2)</f>
        <v>0</v>
      </c>
      <c r="R1178" s="128"/>
      <c r="S1178" s="128" t="s">
        <v>290</v>
      </c>
      <c r="T1178" s="129" t="s">
        <v>291</v>
      </c>
      <c r="U1178" s="114">
        <v>0</v>
      </c>
      <c r="V1178" s="114">
        <f>ROUND(E1178*U1178,2)</f>
        <v>0</v>
      </c>
      <c r="W1178" s="114"/>
      <c r="X1178" s="114" t="s">
        <v>414</v>
      </c>
      <c r="Y1178" s="114" t="s">
        <v>293</v>
      </c>
      <c r="Z1178" s="107"/>
      <c r="AA1178" s="107"/>
      <c r="AB1178" s="107"/>
      <c r="AC1178" s="107"/>
      <c r="AD1178" s="107"/>
      <c r="AE1178" s="107"/>
      <c r="AF1178" s="107"/>
      <c r="AG1178" s="107" t="s">
        <v>415</v>
      </c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</row>
    <row r="1179" spans="1:60" outlineLevel="2">
      <c r="A1179" s="110"/>
      <c r="B1179" s="111"/>
      <c r="C1179" s="198" t="s">
        <v>680</v>
      </c>
      <c r="D1179" s="199"/>
      <c r="E1179" s="199"/>
      <c r="F1179" s="199"/>
      <c r="G1179" s="199"/>
      <c r="H1179" s="114"/>
      <c r="I1179" s="114"/>
      <c r="J1179" s="114"/>
      <c r="K1179" s="114"/>
      <c r="L1179" s="114"/>
      <c r="M1179" s="114"/>
      <c r="N1179" s="113"/>
      <c r="O1179" s="113"/>
      <c r="P1179" s="113"/>
      <c r="Q1179" s="113"/>
      <c r="R1179" s="114"/>
      <c r="S1179" s="114"/>
      <c r="T1179" s="114"/>
      <c r="U1179" s="114"/>
      <c r="V1179" s="114"/>
      <c r="W1179" s="114"/>
      <c r="X1179" s="114"/>
      <c r="Y1179" s="114"/>
      <c r="Z1179" s="107"/>
      <c r="AA1179" s="107"/>
      <c r="AB1179" s="107"/>
      <c r="AC1179" s="107"/>
      <c r="AD1179" s="107"/>
      <c r="AE1179" s="107"/>
      <c r="AF1179" s="107"/>
      <c r="AG1179" s="107" t="s">
        <v>296</v>
      </c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</row>
    <row r="1180" spans="1:60" outlineLevel="3">
      <c r="A1180" s="110"/>
      <c r="B1180" s="111"/>
      <c r="C1180" s="200" t="s">
        <v>681</v>
      </c>
      <c r="D1180" s="201"/>
      <c r="E1180" s="201"/>
      <c r="F1180" s="201"/>
      <c r="G1180" s="201"/>
      <c r="H1180" s="114"/>
      <c r="I1180" s="114"/>
      <c r="J1180" s="114"/>
      <c r="K1180" s="114"/>
      <c r="L1180" s="114"/>
      <c r="M1180" s="114"/>
      <c r="N1180" s="113"/>
      <c r="O1180" s="113"/>
      <c r="P1180" s="113"/>
      <c r="Q1180" s="113"/>
      <c r="R1180" s="114"/>
      <c r="S1180" s="114"/>
      <c r="T1180" s="114"/>
      <c r="U1180" s="114"/>
      <c r="V1180" s="114"/>
      <c r="W1180" s="114"/>
      <c r="X1180" s="114"/>
      <c r="Y1180" s="114"/>
      <c r="Z1180" s="107"/>
      <c r="AA1180" s="107"/>
      <c r="AB1180" s="107"/>
      <c r="AC1180" s="107"/>
      <c r="AD1180" s="107"/>
      <c r="AE1180" s="107"/>
      <c r="AF1180" s="107"/>
      <c r="AG1180" s="107" t="s">
        <v>296</v>
      </c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</row>
    <row r="1181" spans="1:60" outlineLevel="3">
      <c r="A1181" s="110"/>
      <c r="B1181" s="111"/>
      <c r="C1181" s="200" t="s">
        <v>682</v>
      </c>
      <c r="D1181" s="201"/>
      <c r="E1181" s="201"/>
      <c r="F1181" s="201"/>
      <c r="G1181" s="201"/>
      <c r="H1181" s="114"/>
      <c r="I1181" s="114"/>
      <c r="J1181" s="114"/>
      <c r="K1181" s="114"/>
      <c r="L1181" s="114"/>
      <c r="M1181" s="114"/>
      <c r="N1181" s="113"/>
      <c r="O1181" s="113"/>
      <c r="P1181" s="113"/>
      <c r="Q1181" s="113"/>
      <c r="R1181" s="114"/>
      <c r="S1181" s="114"/>
      <c r="T1181" s="114"/>
      <c r="U1181" s="114"/>
      <c r="V1181" s="114"/>
      <c r="W1181" s="114"/>
      <c r="X1181" s="114"/>
      <c r="Y1181" s="114"/>
      <c r="Z1181" s="107"/>
      <c r="AA1181" s="107"/>
      <c r="AB1181" s="107"/>
      <c r="AC1181" s="107"/>
      <c r="AD1181" s="107"/>
      <c r="AE1181" s="107"/>
      <c r="AF1181" s="107"/>
      <c r="AG1181" s="107" t="s">
        <v>296</v>
      </c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</row>
    <row r="1182" spans="1:60" outlineLevel="3">
      <c r="A1182" s="110"/>
      <c r="B1182" s="111"/>
      <c r="C1182" s="200" t="s">
        <v>683</v>
      </c>
      <c r="D1182" s="201"/>
      <c r="E1182" s="201"/>
      <c r="F1182" s="201"/>
      <c r="G1182" s="201"/>
      <c r="H1182" s="114"/>
      <c r="I1182" s="114"/>
      <c r="J1182" s="114"/>
      <c r="K1182" s="114"/>
      <c r="L1182" s="114"/>
      <c r="M1182" s="114"/>
      <c r="N1182" s="113"/>
      <c r="O1182" s="113"/>
      <c r="P1182" s="113"/>
      <c r="Q1182" s="113"/>
      <c r="R1182" s="114"/>
      <c r="S1182" s="114"/>
      <c r="T1182" s="114"/>
      <c r="U1182" s="114"/>
      <c r="V1182" s="114"/>
      <c r="W1182" s="114"/>
      <c r="X1182" s="114"/>
      <c r="Y1182" s="114"/>
      <c r="Z1182" s="107"/>
      <c r="AA1182" s="107"/>
      <c r="AB1182" s="107"/>
      <c r="AC1182" s="107"/>
      <c r="AD1182" s="107"/>
      <c r="AE1182" s="107"/>
      <c r="AF1182" s="107"/>
      <c r="AG1182" s="107" t="s">
        <v>296</v>
      </c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</row>
    <row r="1183" spans="1:60" outlineLevel="3">
      <c r="A1183" s="110"/>
      <c r="B1183" s="111"/>
      <c r="C1183" s="200" t="s">
        <v>653</v>
      </c>
      <c r="D1183" s="201"/>
      <c r="E1183" s="201"/>
      <c r="F1183" s="201"/>
      <c r="G1183" s="201"/>
      <c r="H1183" s="114"/>
      <c r="I1183" s="114"/>
      <c r="J1183" s="114"/>
      <c r="K1183" s="114"/>
      <c r="L1183" s="114"/>
      <c r="M1183" s="114"/>
      <c r="N1183" s="113"/>
      <c r="O1183" s="113"/>
      <c r="P1183" s="113"/>
      <c r="Q1183" s="113"/>
      <c r="R1183" s="114"/>
      <c r="S1183" s="114"/>
      <c r="T1183" s="114"/>
      <c r="U1183" s="114"/>
      <c r="V1183" s="114"/>
      <c r="W1183" s="114"/>
      <c r="X1183" s="114"/>
      <c r="Y1183" s="114"/>
      <c r="Z1183" s="107"/>
      <c r="AA1183" s="107"/>
      <c r="AB1183" s="107"/>
      <c r="AC1183" s="107"/>
      <c r="AD1183" s="107"/>
      <c r="AE1183" s="107"/>
      <c r="AF1183" s="107"/>
      <c r="AG1183" s="107" t="s">
        <v>296</v>
      </c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</row>
    <row r="1184" spans="1:60" outlineLevel="1">
      <c r="A1184" s="123">
        <v>347</v>
      </c>
      <c r="B1184" s="124" t="s">
        <v>684</v>
      </c>
      <c r="C1184" s="139" t="s">
        <v>685</v>
      </c>
      <c r="D1184" s="125" t="s">
        <v>347</v>
      </c>
      <c r="E1184" s="126">
        <v>4</v>
      </c>
      <c r="F1184" s="127"/>
      <c r="G1184" s="128">
        <f>ROUND(E1184*F1184,2)</f>
        <v>0</v>
      </c>
      <c r="H1184" s="127"/>
      <c r="I1184" s="128">
        <f>ROUND(E1184*H1184,2)</f>
        <v>0</v>
      </c>
      <c r="J1184" s="127"/>
      <c r="K1184" s="128">
        <f>ROUND(E1184*J1184,2)</f>
        <v>0</v>
      </c>
      <c r="L1184" s="128">
        <v>21</v>
      </c>
      <c r="M1184" s="128">
        <f>G1184*(1+L1184/100)</f>
        <v>0</v>
      </c>
      <c r="N1184" s="126">
        <v>1.2999999999999999E-4</v>
      </c>
      <c r="O1184" s="126">
        <f>ROUND(E1184*N1184,2)</f>
        <v>0</v>
      </c>
      <c r="P1184" s="126">
        <v>0</v>
      </c>
      <c r="Q1184" s="126">
        <f>ROUND(E1184*P1184,2)</f>
        <v>0</v>
      </c>
      <c r="R1184" s="128" t="s">
        <v>350</v>
      </c>
      <c r="S1184" s="128" t="s">
        <v>310</v>
      </c>
      <c r="T1184" s="129" t="s">
        <v>331</v>
      </c>
      <c r="U1184" s="114">
        <v>0.62</v>
      </c>
      <c r="V1184" s="114">
        <f>ROUND(E1184*U1184,2)</f>
        <v>2.48</v>
      </c>
      <c r="W1184" s="114"/>
      <c r="X1184" s="114" t="s">
        <v>332</v>
      </c>
      <c r="Y1184" s="114" t="s">
        <v>293</v>
      </c>
      <c r="Z1184" s="107"/>
      <c r="AA1184" s="107"/>
      <c r="AB1184" s="107"/>
      <c r="AC1184" s="107"/>
      <c r="AD1184" s="107"/>
      <c r="AE1184" s="107"/>
      <c r="AF1184" s="107"/>
      <c r="AG1184" s="107" t="s">
        <v>333</v>
      </c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</row>
    <row r="1185" spans="1:60" outlineLevel="2">
      <c r="A1185" s="110"/>
      <c r="B1185" s="111"/>
      <c r="C1185" s="198" t="s">
        <v>686</v>
      </c>
      <c r="D1185" s="199"/>
      <c r="E1185" s="199"/>
      <c r="F1185" s="199"/>
      <c r="G1185" s="199"/>
      <c r="H1185" s="114"/>
      <c r="I1185" s="114"/>
      <c r="J1185" s="114"/>
      <c r="K1185" s="114"/>
      <c r="L1185" s="114"/>
      <c r="M1185" s="114"/>
      <c r="N1185" s="113"/>
      <c r="O1185" s="113"/>
      <c r="P1185" s="113"/>
      <c r="Q1185" s="113"/>
      <c r="R1185" s="114"/>
      <c r="S1185" s="114"/>
      <c r="T1185" s="114"/>
      <c r="U1185" s="114"/>
      <c r="V1185" s="114"/>
      <c r="W1185" s="114"/>
      <c r="X1185" s="114"/>
      <c r="Y1185" s="114"/>
      <c r="Z1185" s="107"/>
      <c r="AA1185" s="107"/>
      <c r="AB1185" s="107"/>
      <c r="AC1185" s="107"/>
      <c r="AD1185" s="107"/>
      <c r="AE1185" s="107"/>
      <c r="AF1185" s="107"/>
      <c r="AG1185" s="107" t="s">
        <v>296</v>
      </c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</row>
    <row r="1186" spans="1:60" outlineLevel="2">
      <c r="A1186" s="110"/>
      <c r="B1186" s="111"/>
      <c r="C1186" s="146" t="s">
        <v>687</v>
      </c>
      <c r="D1186" s="143"/>
      <c r="E1186" s="144">
        <v>4</v>
      </c>
      <c r="F1186" s="114"/>
      <c r="G1186" s="114"/>
      <c r="H1186" s="114"/>
      <c r="I1186" s="114"/>
      <c r="J1186" s="114"/>
      <c r="K1186" s="114"/>
      <c r="L1186" s="114"/>
      <c r="M1186" s="114"/>
      <c r="N1186" s="113"/>
      <c r="O1186" s="113"/>
      <c r="P1186" s="113"/>
      <c r="Q1186" s="113"/>
      <c r="R1186" s="114"/>
      <c r="S1186" s="114"/>
      <c r="T1186" s="114"/>
      <c r="U1186" s="114"/>
      <c r="V1186" s="114"/>
      <c r="W1186" s="114"/>
      <c r="X1186" s="114"/>
      <c r="Y1186" s="114"/>
      <c r="Z1186" s="107"/>
      <c r="AA1186" s="107"/>
      <c r="AB1186" s="107"/>
      <c r="AC1186" s="107"/>
      <c r="AD1186" s="107"/>
      <c r="AE1186" s="107"/>
      <c r="AF1186" s="107"/>
      <c r="AG1186" s="107" t="s">
        <v>341</v>
      </c>
      <c r="AH1186" s="107">
        <v>5</v>
      </c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</row>
    <row r="1187" spans="1:60" outlineLevel="1">
      <c r="A1187" s="123">
        <v>348</v>
      </c>
      <c r="B1187" s="124" t="s">
        <v>688</v>
      </c>
      <c r="C1187" s="139" t="s">
        <v>689</v>
      </c>
      <c r="D1187" s="125" t="s">
        <v>347</v>
      </c>
      <c r="E1187" s="126">
        <v>5</v>
      </c>
      <c r="F1187" s="127"/>
      <c r="G1187" s="128">
        <f>ROUND(E1187*F1187,2)</f>
        <v>0</v>
      </c>
      <c r="H1187" s="127"/>
      <c r="I1187" s="128">
        <f>ROUND(E1187*H1187,2)</f>
        <v>0</v>
      </c>
      <c r="J1187" s="127"/>
      <c r="K1187" s="128">
        <f>ROUND(E1187*J1187,2)</f>
        <v>0</v>
      </c>
      <c r="L1187" s="128">
        <v>21</v>
      </c>
      <c r="M1187" s="128">
        <f>G1187*(1+L1187/100)</f>
        <v>0</v>
      </c>
      <c r="N1187" s="126">
        <v>0</v>
      </c>
      <c r="O1187" s="126">
        <f>ROUND(E1187*N1187,2)</f>
        <v>0</v>
      </c>
      <c r="P1187" s="126">
        <v>0</v>
      </c>
      <c r="Q1187" s="126">
        <f>ROUND(E1187*P1187,2)</f>
        <v>0</v>
      </c>
      <c r="R1187" s="128"/>
      <c r="S1187" s="128" t="s">
        <v>290</v>
      </c>
      <c r="T1187" s="129" t="s">
        <v>291</v>
      </c>
      <c r="U1187" s="114">
        <v>0</v>
      </c>
      <c r="V1187" s="114">
        <f>ROUND(E1187*U1187,2)</f>
        <v>0</v>
      </c>
      <c r="W1187" s="114"/>
      <c r="X1187" s="114" t="s">
        <v>414</v>
      </c>
      <c r="Y1187" s="114" t="s">
        <v>293</v>
      </c>
      <c r="Z1187" s="107"/>
      <c r="AA1187" s="107"/>
      <c r="AB1187" s="107"/>
      <c r="AC1187" s="107"/>
      <c r="AD1187" s="107"/>
      <c r="AE1187" s="107"/>
      <c r="AF1187" s="107"/>
      <c r="AG1187" s="107" t="s">
        <v>415</v>
      </c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</row>
    <row r="1188" spans="1:60" outlineLevel="2">
      <c r="A1188" s="110"/>
      <c r="B1188" s="111"/>
      <c r="C1188" s="198" t="s">
        <v>690</v>
      </c>
      <c r="D1188" s="199"/>
      <c r="E1188" s="199"/>
      <c r="F1188" s="199"/>
      <c r="G1188" s="199"/>
      <c r="H1188" s="114"/>
      <c r="I1188" s="114"/>
      <c r="J1188" s="114"/>
      <c r="K1188" s="114"/>
      <c r="L1188" s="114"/>
      <c r="M1188" s="114"/>
      <c r="N1188" s="113"/>
      <c r="O1188" s="113"/>
      <c r="P1188" s="113"/>
      <c r="Q1188" s="113"/>
      <c r="R1188" s="114"/>
      <c r="S1188" s="114"/>
      <c r="T1188" s="114"/>
      <c r="U1188" s="114"/>
      <c r="V1188" s="114"/>
      <c r="W1188" s="114"/>
      <c r="X1188" s="114"/>
      <c r="Y1188" s="114"/>
      <c r="Z1188" s="107"/>
      <c r="AA1188" s="107"/>
      <c r="AB1188" s="107"/>
      <c r="AC1188" s="107"/>
      <c r="AD1188" s="107"/>
      <c r="AE1188" s="107"/>
      <c r="AF1188" s="107"/>
      <c r="AG1188" s="107" t="s">
        <v>296</v>
      </c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</row>
    <row r="1189" spans="1:60" outlineLevel="3">
      <c r="A1189" s="110"/>
      <c r="B1189" s="111"/>
      <c r="C1189" s="200" t="s">
        <v>691</v>
      </c>
      <c r="D1189" s="201"/>
      <c r="E1189" s="201"/>
      <c r="F1189" s="201"/>
      <c r="G1189" s="201"/>
      <c r="H1189" s="114"/>
      <c r="I1189" s="114"/>
      <c r="J1189" s="114"/>
      <c r="K1189" s="114"/>
      <c r="L1189" s="114"/>
      <c r="M1189" s="114"/>
      <c r="N1189" s="113"/>
      <c r="O1189" s="113"/>
      <c r="P1189" s="113"/>
      <c r="Q1189" s="113"/>
      <c r="R1189" s="114"/>
      <c r="S1189" s="114"/>
      <c r="T1189" s="114"/>
      <c r="U1189" s="114"/>
      <c r="V1189" s="114"/>
      <c r="W1189" s="114"/>
      <c r="X1189" s="114"/>
      <c r="Y1189" s="114"/>
      <c r="Z1189" s="107"/>
      <c r="AA1189" s="107"/>
      <c r="AB1189" s="107"/>
      <c r="AC1189" s="107"/>
      <c r="AD1189" s="107"/>
      <c r="AE1189" s="107"/>
      <c r="AF1189" s="107"/>
      <c r="AG1189" s="107" t="s">
        <v>296</v>
      </c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</row>
    <row r="1190" spans="1:60" outlineLevel="3">
      <c r="A1190" s="110"/>
      <c r="B1190" s="111"/>
      <c r="C1190" s="200" t="s">
        <v>681</v>
      </c>
      <c r="D1190" s="201"/>
      <c r="E1190" s="201"/>
      <c r="F1190" s="201"/>
      <c r="G1190" s="201"/>
      <c r="H1190" s="114"/>
      <c r="I1190" s="114"/>
      <c r="J1190" s="114"/>
      <c r="K1190" s="114"/>
      <c r="L1190" s="114"/>
      <c r="M1190" s="114"/>
      <c r="N1190" s="113"/>
      <c r="O1190" s="113"/>
      <c r="P1190" s="113"/>
      <c r="Q1190" s="113"/>
      <c r="R1190" s="114"/>
      <c r="S1190" s="114"/>
      <c r="T1190" s="114"/>
      <c r="U1190" s="114"/>
      <c r="V1190" s="114"/>
      <c r="W1190" s="114"/>
      <c r="X1190" s="114"/>
      <c r="Y1190" s="114"/>
      <c r="Z1190" s="107"/>
      <c r="AA1190" s="107"/>
      <c r="AB1190" s="107"/>
      <c r="AC1190" s="107"/>
      <c r="AD1190" s="107"/>
      <c r="AE1190" s="107"/>
      <c r="AF1190" s="107"/>
      <c r="AG1190" s="107" t="s">
        <v>296</v>
      </c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</row>
    <row r="1191" spans="1:60" outlineLevel="3">
      <c r="A1191" s="110"/>
      <c r="B1191" s="111"/>
      <c r="C1191" s="200" t="s">
        <v>682</v>
      </c>
      <c r="D1191" s="201"/>
      <c r="E1191" s="201"/>
      <c r="F1191" s="201"/>
      <c r="G1191" s="201"/>
      <c r="H1191" s="114"/>
      <c r="I1191" s="114"/>
      <c r="J1191" s="114"/>
      <c r="K1191" s="114"/>
      <c r="L1191" s="114"/>
      <c r="M1191" s="114"/>
      <c r="N1191" s="113"/>
      <c r="O1191" s="113"/>
      <c r="P1191" s="113"/>
      <c r="Q1191" s="113"/>
      <c r="R1191" s="114"/>
      <c r="S1191" s="114"/>
      <c r="T1191" s="114"/>
      <c r="U1191" s="114"/>
      <c r="V1191" s="114"/>
      <c r="W1191" s="114"/>
      <c r="X1191" s="114"/>
      <c r="Y1191" s="114"/>
      <c r="Z1191" s="107"/>
      <c r="AA1191" s="107"/>
      <c r="AB1191" s="107"/>
      <c r="AC1191" s="107"/>
      <c r="AD1191" s="107"/>
      <c r="AE1191" s="107"/>
      <c r="AF1191" s="107"/>
      <c r="AG1191" s="107" t="s">
        <v>296</v>
      </c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</row>
    <row r="1192" spans="1:60" outlineLevel="3">
      <c r="A1192" s="110"/>
      <c r="B1192" s="111"/>
      <c r="C1192" s="200" t="s">
        <v>653</v>
      </c>
      <c r="D1192" s="201"/>
      <c r="E1192" s="201"/>
      <c r="F1192" s="201"/>
      <c r="G1192" s="201"/>
      <c r="H1192" s="114"/>
      <c r="I1192" s="114"/>
      <c r="J1192" s="114"/>
      <c r="K1192" s="114"/>
      <c r="L1192" s="114"/>
      <c r="M1192" s="114"/>
      <c r="N1192" s="113"/>
      <c r="O1192" s="113"/>
      <c r="P1192" s="113"/>
      <c r="Q1192" s="113"/>
      <c r="R1192" s="114"/>
      <c r="S1192" s="114"/>
      <c r="T1192" s="114"/>
      <c r="U1192" s="114"/>
      <c r="V1192" s="114"/>
      <c r="W1192" s="114"/>
      <c r="X1192" s="114"/>
      <c r="Y1192" s="114"/>
      <c r="Z1192" s="107"/>
      <c r="AA1192" s="107"/>
      <c r="AB1192" s="107"/>
      <c r="AC1192" s="107"/>
      <c r="AD1192" s="107"/>
      <c r="AE1192" s="107"/>
      <c r="AF1192" s="107"/>
      <c r="AG1192" s="107" t="s">
        <v>296</v>
      </c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</row>
    <row r="1193" spans="1:60" outlineLevel="1">
      <c r="A1193" s="123">
        <v>349</v>
      </c>
      <c r="B1193" s="124" t="s">
        <v>684</v>
      </c>
      <c r="C1193" s="139" t="s">
        <v>685</v>
      </c>
      <c r="D1193" s="125" t="s">
        <v>347</v>
      </c>
      <c r="E1193" s="126">
        <v>5</v>
      </c>
      <c r="F1193" s="127"/>
      <c r="G1193" s="128">
        <f>ROUND(E1193*F1193,2)</f>
        <v>0</v>
      </c>
      <c r="H1193" s="127"/>
      <c r="I1193" s="128">
        <f>ROUND(E1193*H1193,2)</f>
        <v>0</v>
      </c>
      <c r="J1193" s="127"/>
      <c r="K1193" s="128">
        <f>ROUND(E1193*J1193,2)</f>
        <v>0</v>
      </c>
      <c r="L1193" s="128">
        <v>21</v>
      </c>
      <c r="M1193" s="128">
        <f>G1193*(1+L1193/100)</f>
        <v>0</v>
      </c>
      <c r="N1193" s="126">
        <v>1.2999999999999999E-4</v>
      </c>
      <c r="O1193" s="126">
        <f>ROUND(E1193*N1193,2)</f>
        <v>0</v>
      </c>
      <c r="P1193" s="126">
        <v>0</v>
      </c>
      <c r="Q1193" s="126">
        <f>ROUND(E1193*P1193,2)</f>
        <v>0</v>
      </c>
      <c r="R1193" s="128" t="s">
        <v>350</v>
      </c>
      <c r="S1193" s="128" t="s">
        <v>310</v>
      </c>
      <c r="T1193" s="129" t="s">
        <v>331</v>
      </c>
      <c r="U1193" s="114">
        <v>0.62</v>
      </c>
      <c r="V1193" s="114">
        <f>ROUND(E1193*U1193,2)</f>
        <v>3.1</v>
      </c>
      <c r="W1193" s="114"/>
      <c r="X1193" s="114" t="s">
        <v>332</v>
      </c>
      <c r="Y1193" s="114" t="s">
        <v>293</v>
      </c>
      <c r="Z1193" s="107"/>
      <c r="AA1193" s="107"/>
      <c r="AB1193" s="107"/>
      <c r="AC1193" s="107"/>
      <c r="AD1193" s="107"/>
      <c r="AE1193" s="107"/>
      <c r="AF1193" s="107"/>
      <c r="AG1193" s="107" t="s">
        <v>333</v>
      </c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</row>
    <row r="1194" spans="1:60" outlineLevel="2">
      <c r="A1194" s="110"/>
      <c r="B1194" s="111"/>
      <c r="C1194" s="198" t="s">
        <v>692</v>
      </c>
      <c r="D1194" s="199"/>
      <c r="E1194" s="199"/>
      <c r="F1194" s="199"/>
      <c r="G1194" s="199"/>
      <c r="H1194" s="114"/>
      <c r="I1194" s="114"/>
      <c r="J1194" s="114"/>
      <c r="K1194" s="114"/>
      <c r="L1194" s="114"/>
      <c r="M1194" s="114"/>
      <c r="N1194" s="113"/>
      <c r="O1194" s="113"/>
      <c r="P1194" s="113"/>
      <c r="Q1194" s="113"/>
      <c r="R1194" s="114"/>
      <c r="S1194" s="114"/>
      <c r="T1194" s="114"/>
      <c r="U1194" s="114"/>
      <c r="V1194" s="114"/>
      <c r="W1194" s="114"/>
      <c r="X1194" s="114"/>
      <c r="Y1194" s="114"/>
      <c r="Z1194" s="107"/>
      <c r="AA1194" s="107"/>
      <c r="AB1194" s="107"/>
      <c r="AC1194" s="107"/>
      <c r="AD1194" s="107"/>
      <c r="AE1194" s="107"/>
      <c r="AF1194" s="107"/>
      <c r="AG1194" s="107" t="s">
        <v>296</v>
      </c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</row>
    <row r="1195" spans="1:60" outlineLevel="2">
      <c r="A1195" s="110"/>
      <c r="B1195" s="111"/>
      <c r="C1195" s="146" t="s">
        <v>693</v>
      </c>
      <c r="D1195" s="143"/>
      <c r="E1195" s="144">
        <v>5</v>
      </c>
      <c r="F1195" s="114"/>
      <c r="G1195" s="114"/>
      <c r="H1195" s="114"/>
      <c r="I1195" s="114"/>
      <c r="J1195" s="114"/>
      <c r="K1195" s="114"/>
      <c r="L1195" s="114"/>
      <c r="M1195" s="114"/>
      <c r="N1195" s="113"/>
      <c r="O1195" s="113"/>
      <c r="P1195" s="113"/>
      <c r="Q1195" s="113"/>
      <c r="R1195" s="114"/>
      <c r="S1195" s="114"/>
      <c r="T1195" s="114"/>
      <c r="U1195" s="114"/>
      <c r="V1195" s="114"/>
      <c r="W1195" s="114"/>
      <c r="X1195" s="114"/>
      <c r="Y1195" s="114"/>
      <c r="Z1195" s="107"/>
      <c r="AA1195" s="107"/>
      <c r="AB1195" s="107"/>
      <c r="AC1195" s="107"/>
      <c r="AD1195" s="107"/>
      <c r="AE1195" s="107"/>
      <c r="AF1195" s="107"/>
      <c r="AG1195" s="107" t="s">
        <v>341</v>
      </c>
      <c r="AH1195" s="107">
        <v>5</v>
      </c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</row>
    <row r="1196" spans="1:60" outlineLevel="1">
      <c r="A1196" s="123">
        <v>350</v>
      </c>
      <c r="B1196" s="124" t="s">
        <v>694</v>
      </c>
      <c r="C1196" s="139" t="s">
        <v>695</v>
      </c>
      <c r="D1196" s="125" t="s">
        <v>347</v>
      </c>
      <c r="E1196" s="126">
        <v>7</v>
      </c>
      <c r="F1196" s="127"/>
      <c r="G1196" s="128">
        <f>ROUND(E1196*F1196,2)</f>
        <v>0</v>
      </c>
      <c r="H1196" s="127"/>
      <c r="I1196" s="128">
        <f>ROUND(E1196*H1196,2)</f>
        <v>0</v>
      </c>
      <c r="J1196" s="127"/>
      <c r="K1196" s="128">
        <f>ROUND(E1196*J1196,2)</f>
        <v>0</v>
      </c>
      <c r="L1196" s="128">
        <v>21</v>
      </c>
      <c r="M1196" s="128">
        <f>G1196*(1+L1196/100)</f>
        <v>0</v>
      </c>
      <c r="N1196" s="126">
        <v>0</v>
      </c>
      <c r="O1196" s="126">
        <f>ROUND(E1196*N1196,2)</f>
        <v>0</v>
      </c>
      <c r="P1196" s="126">
        <v>0</v>
      </c>
      <c r="Q1196" s="126">
        <f>ROUND(E1196*P1196,2)</f>
        <v>0</v>
      </c>
      <c r="R1196" s="128"/>
      <c r="S1196" s="128" t="s">
        <v>290</v>
      </c>
      <c r="T1196" s="129" t="s">
        <v>291</v>
      </c>
      <c r="U1196" s="114">
        <v>0</v>
      </c>
      <c r="V1196" s="114">
        <f>ROUND(E1196*U1196,2)</f>
        <v>0</v>
      </c>
      <c r="W1196" s="114"/>
      <c r="X1196" s="114" t="s">
        <v>414</v>
      </c>
      <c r="Y1196" s="114" t="s">
        <v>293</v>
      </c>
      <c r="Z1196" s="107"/>
      <c r="AA1196" s="107"/>
      <c r="AB1196" s="107"/>
      <c r="AC1196" s="107"/>
      <c r="AD1196" s="107"/>
      <c r="AE1196" s="107"/>
      <c r="AF1196" s="107"/>
      <c r="AG1196" s="107" t="s">
        <v>415</v>
      </c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</row>
    <row r="1197" spans="1:60" outlineLevel="2">
      <c r="A1197" s="110"/>
      <c r="B1197" s="111"/>
      <c r="C1197" s="198" t="s">
        <v>696</v>
      </c>
      <c r="D1197" s="199"/>
      <c r="E1197" s="199"/>
      <c r="F1197" s="199"/>
      <c r="G1197" s="199"/>
      <c r="H1197" s="114"/>
      <c r="I1197" s="114"/>
      <c r="J1197" s="114"/>
      <c r="K1197" s="114"/>
      <c r="L1197" s="114"/>
      <c r="M1197" s="114"/>
      <c r="N1197" s="113"/>
      <c r="O1197" s="113"/>
      <c r="P1197" s="113"/>
      <c r="Q1197" s="113"/>
      <c r="R1197" s="114"/>
      <c r="S1197" s="114"/>
      <c r="T1197" s="114"/>
      <c r="U1197" s="114"/>
      <c r="V1197" s="114"/>
      <c r="W1197" s="114"/>
      <c r="X1197" s="114"/>
      <c r="Y1197" s="114"/>
      <c r="Z1197" s="107"/>
      <c r="AA1197" s="107"/>
      <c r="AB1197" s="107"/>
      <c r="AC1197" s="107"/>
      <c r="AD1197" s="107"/>
      <c r="AE1197" s="107"/>
      <c r="AF1197" s="107"/>
      <c r="AG1197" s="107" t="s">
        <v>296</v>
      </c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</row>
    <row r="1198" spans="1:60" outlineLevel="3">
      <c r="A1198" s="110"/>
      <c r="B1198" s="111"/>
      <c r="C1198" s="200" t="s">
        <v>697</v>
      </c>
      <c r="D1198" s="201"/>
      <c r="E1198" s="201"/>
      <c r="F1198" s="201"/>
      <c r="G1198" s="201"/>
      <c r="H1198" s="114"/>
      <c r="I1198" s="114"/>
      <c r="J1198" s="114"/>
      <c r="K1198" s="114"/>
      <c r="L1198" s="114"/>
      <c r="M1198" s="114"/>
      <c r="N1198" s="113"/>
      <c r="O1198" s="113"/>
      <c r="P1198" s="113"/>
      <c r="Q1198" s="113"/>
      <c r="R1198" s="114"/>
      <c r="S1198" s="114"/>
      <c r="T1198" s="114"/>
      <c r="U1198" s="114"/>
      <c r="V1198" s="114"/>
      <c r="W1198" s="114"/>
      <c r="X1198" s="114"/>
      <c r="Y1198" s="114"/>
      <c r="Z1198" s="107"/>
      <c r="AA1198" s="107"/>
      <c r="AB1198" s="107"/>
      <c r="AC1198" s="107"/>
      <c r="AD1198" s="107"/>
      <c r="AE1198" s="107"/>
      <c r="AF1198" s="107"/>
      <c r="AG1198" s="107" t="s">
        <v>296</v>
      </c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</row>
    <row r="1199" spans="1:60" outlineLevel="1">
      <c r="A1199" s="123">
        <v>351</v>
      </c>
      <c r="B1199" s="124" t="s">
        <v>698</v>
      </c>
      <c r="C1199" s="139" t="s">
        <v>699</v>
      </c>
      <c r="D1199" s="125" t="s">
        <v>289</v>
      </c>
      <c r="E1199" s="126">
        <v>7</v>
      </c>
      <c r="F1199" s="127"/>
      <c r="G1199" s="128">
        <f>ROUND(E1199*F1199,2)</f>
        <v>0</v>
      </c>
      <c r="H1199" s="127"/>
      <c r="I1199" s="128">
        <f>ROUND(E1199*H1199,2)</f>
        <v>0</v>
      </c>
      <c r="J1199" s="127"/>
      <c r="K1199" s="128">
        <f>ROUND(E1199*J1199,2)</f>
        <v>0</v>
      </c>
      <c r="L1199" s="128">
        <v>21</v>
      </c>
      <c r="M1199" s="128">
        <f>G1199*(1+L1199/100)</f>
        <v>0</v>
      </c>
      <c r="N1199" s="126">
        <v>8.0000000000000007E-5</v>
      </c>
      <c r="O1199" s="126">
        <f>ROUND(E1199*N1199,2)</f>
        <v>0</v>
      </c>
      <c r="P1199" s="126">
        <v>0</v>
      </c>
      <c r="Q1199" s="126">
        <f>ROUND(E1199*P1199,2)</f>
        <v>0</v>
      </c>
      <c r="R1199" s="128" t="s">
        <v>350</v>
      </c>
      <c r="S1199" s="128" t="s">
        <v>310</v>
      </c>
      <c r="T1199" s="129" t="s">
        <v>331</v>
      </c>
      <c r="U1199" s="114">
        <v>0.28999999999999998</v>
      </c>
      <c r="V1199" s="114">
        <f>ROUND(E1199*U1199,2)</f>
        <v>2.0299999999999998</v>
      </c>
      <c r="W1199" s="114"/>
      <c r="X1199" s="114" t="s">
        <v>332</v>
      </c>
      <c r="Y1199" s="114" t="s">
        <v>293</v>
      </c>
      <c r="Z1199" s="107"/>
      <c r="AA1199" s="107"/>
      <c r="AB1199" s="107"/>
      <c r="AC1199" s="107"/>
      <c r="AD1199" s="107"/>
      <c r="AE1199" s="107"/>
      <c r="AF1199" s="107"/>
      <c r="AG1199" s="107" t="s">
        <v>333</v>
      </c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</row>
    <row r="1200" spans="1:60" outlineLevel="2">
      <c r="A1200" s="110"/>
      <c r="B1200" s="111"/>
      <c r="C1200" s="198" t="s">
        <v>700</v>
      </c>
      <c r="D1200" s="199"/>
      <c r="E1200" s="199"/>
      <c r="F1200" s="199"/>
      <c r="G1200" s="199"/>
      <c r="H1200" s="114"/>
      <c r="I1200" s="114"/>
      <c r="J1200" s="114"/>
      <c r="K1200" s="114"/>
      <c r="L1200" s="114"/>
      <c r="M1200" s="114"/>
      <c r="N1200" s="113"/>
      <c r="O1200" s="113"/>
      <c r="P1200" s="113"/>
      <c r="Q1200" s="113"/>
      <c r="R1200" s="114"/>
      <c r="S1200" s="114"/>
      <c r="T1200" s="114"/>
      <c r="U1200" s="114"/>
      <c r="V1200" s="114"/>
      <c r="W1200" s="114"/>
      <c r="X1200" s="114"/>
      <c r="Y1200" s="114"/>
      <c r="Z1200" s="107"/>
      <c r="AA1200" s="107"/>
      <c r="AB1200" s="107"/>
      <c r="AC1200" s="107"/>
      <c r="AD1200" s="107"/>
      <c r="AE1200" s="107"/>
      <c r="AF1200" s="107"/>
      <c r="AG1200" s="107" t="s">
        <v>296</v>
      </c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</row>
    <row r="1201" spans="1:60" outlineLevel="2">
      <c r="A1201" s="110"/>
      <c r="B1201" s="111"/>
      <c r="C1201" s="146" t="s">
        <v>701</v>
      </c>
      <c r="D1201" s="143"/>
      <c r="E1201" s="144">
        <v>7</v>
      </c>
      <c r="F1201" s="114"/>
      <c r="G1201" s="114"/>
      <c r="H1201" s="114"/>
      <c r="I1201" s="114"/>
      <c r="J1201" s="114"/>
      <c r="K1201" s="114"/>
      <c r="L1201" s="114"/>
      <c r="M1201" s="114"/>
      <c r="N1201" s="113"/>
      <c r="O1201" s="113"/>
      <c r="P1201" s="113"/>
      <c r="Q1201" s="113"/>
      <c r="R1201" s="114"/>
      <c r="S1201" s="114"/>
      <c r="T1201" s="114"/>
      <c r="U1201" s="114"/>
      <c r="V1201" s="114"/>
      <c r="W1201" s="114"/>
      <c r="X1201" s="114"/>
      <c r="Y1201" s="114"/>
      <c r="Z1201" s="107"/>
      <c r="AA1201" s="107"/>
      <c r="AB1201" s="107"/>
      <c r="AC1201" s="107"/>
      <c r="AD1201" s="107"/>
      <c r="AE1201" s="107"/>
      <c r="AF1201" s="107"/>
      <c r="AG1201" s="107" t="s">
        <v>341</v>
      </c>
      <c r="AH1201" s="107">
        <v>5</v>
      </c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</row>
    <row r="1202" spans="1:60" outlineLevel="1">
      <c r="A1202" s="123">
        <v>352</v>
      </c>
      <c r="B1202" s="124" t="s">
        <v>702</v>
      </c>
      <c r="C1202" s="139" t="s">
        <v>703</v>
      </c>
      <c r="D1202" s="125" t="s">
        <v>347</v>
      </c>
      <c r="E1202" s="126">
        <v>7</v>
      </c>
      <c r="F1202" s="127"/>
      <c r="G1202" s="128">
        <f>ROUND(E1202*F1202,2)</f>
        <v>0</v>
      </c>
      <c r="H1202" s="127"/>
      <c r="I1202" s="128">
        <f>ROUND(E1202*H1202,2)</f>
        <v>0</v>
      </c>
      <c r="J1202" s="127"/>
      <c r="K1202" s="128">
        <f>ROUND(E1202*J1202,2)</f>
        <v>0</v>
      </c>
      <c r="L1202" s="128">
        <v>21</v>
      </c>
      <c r="M1202" s="128">
        <f>G1202*(1+L1202/100)</f>
        <v>0</v>
      </c>
      <c r="N1202" s="126">
        <v>0</v>
      </c>
      <c r="O1202" s="126">
        <f>ROUND(E1202*N1202,2)</f>
        <v>0</v>
      </c>
      <c r="P1202" s="126">
        <v>0</v>
      </c>
      <c r="Q1202" s="126">
        <f>ROUND(E1202*P1202,2)</f>
        <v>0</v>
      </c>
      <c r="R1202" s="128"/>
      <c r="S1202" s="128" t="s">
        <v>290</v>
      </c>
      <c r="T1202" s="129" t="s">
        <v>291</v>
      </c>
      <c r="U1202" s="114">
        <v>0</v>
      </c>
      <c r="V1202" s="114">
        <f>ROUND(E1202*U1202,2)</f>
        <v>0</v>
      </c>
      <c r="W1202" s="114"/>
      <c r="X1202" s="114" t="s">
        <v>332</v>
      </c>
      <c r="Y1202" s="114" t="s">
        <v>293</v>
      </c>
      <c r="Z1202" s="107"/>
      <c r="AA1202" s="107"/>
      <c r="AB1202" s="107"/>
      <c r="AC1202" s="107"/>
      <c r="AD1202" s="107"/>
      <c r="AE1202" s="107"/>
      <c r="AF1202" s="107"/>
      <c r="AG1202" s="107" t="s">
        <v>333</v>
      </c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</row>
    <row r="1203" spans="1:60" outlineLevel="2">
      <c r="A1203" s="110"/>
      <c r="B1203" s="111"/>
      <c r="C1203" s="198" t="s">
        <v>700</v>
      </c>
      <c r="D1203" s="199"/>
      <c r="E1203" s="199"/>
      <c r="F1203" s="199"/>
      <c r="G1203" s="199"/>
      <c r="H1203" s="114"/>
      <c r="I1203" s="114"/>
      <c r="J1203" s="114"/>
      <c r="K1203" s="114"/>
      <c r="L1203" s="114"/>
      <c r="M1203" s="114"/>
      <c r="N1203" s="113"/>
      <c r="O1203" s="113"/>
      <c r="P1203" s="113"/>
      <c r="Q1203" s="113"/>
      <c r="R1203" s="114"/>
      <c r="S1203" s="114"/>
      <c r="T1203" s="114"/>
      <c r="U1203" s="114"/>
      <c r="V1203" s="114"/>
      <c r="W1203" s="114"/>
      <c r="X1203" s="114"/>
      <c r="Y1203" s="114"/>
      <c r="Z1203" s="107"/>
      <c r="AA1203" s="107"/>
      <c r="AB1203" s="107"/>
      <c r="AC1203" s="107"/>
      <c r="AD1203" s="107"/>
      <c r="AE1203" s="107"/>
      <c r="AF1203" s="107"/>
      <c r="AG1203" s="107" t="s">
        <v>296</v>
      </c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</row>
    <row r="1204" spans="1:60" outlineLevel="1">
      <c r="A1204" s="123">
        <v>353</v>
      </c>
      <c r="B1204" s="124" t="s">
        <v>704</v>
      </c>
      <c r="C1204" s="139" t="s">
        <v>705</v>
      </c>
      <c r="D1204" s="125" t="s">
        <v>289</v>
      </c>
      <c r="E1204" s="126">
        <v>1</v>
      </c>
      <c r="F1204" s="127"/>
      <c r="G1204" s="128">
        <f>ROUND(E1204*F1204,2)</f>
        <v>0</v>
      </c>
      <c r="H1204" s="127"/>
      <c r="I1204" s="128">
        <f>ROUND(E1204*H1204,2)</f>
        <v>0</v>
      </c>
      <c r="J1204" s="127"/>
      <c r="K1204" s="128">
        <f>ROUND(E1204*J1204,2)</f>
        <v>0</v>
      </c>
      <c r="L1204" s="128">
        <v>21</v>
      </c>
      <c r="M1204" s="128">
        <f>G1204*(1+L1204/100)</f>
        <v>0</v>
      </c>
      <c r="N1204" s="126">
        <v>8.7000000000000001E-4</v>
      </c>
      <c r="O1204" s="126">
        <f>ROUND(E1204*N1204,2)</f>
        <v>0</v>
      </c>
      <c r="P1204" s="126">
        <v>0</v>
      </c>
      <c r="Q1204" s="126">
        <f>ROUND(E1204*P1204,2)</f>
        <v>0</v>
      </c>
      <c r="R1204" s="128"/>
      <c r="S1204" s="128" t="s">
        <v>290</v>
      </c>
      <c r="T1204" s="129" t="s">
        <v>291</v>
      </c>
      <c r="U1204" s="114">
        <v>1.1200000000000001</v>
      </c>
      <c r="V1204" s="114">
        <f>ROUND(E1204*U1204,2)</f>
        <v>1.1200000000000001</v>
      </c>
      <c r="W1204" s="114"/>
      <c r="X1204" s="114" t="s">
        <v>332</v>
      </c>
      <c r="Y1204" s="114" t="s">
        <v>293</v>
      </c>
      <c r="Z1204" s="107"/>
      <c r="AA1204" s="107"/>
      <c r="AB1204" s="107"/>
      <c r="AC1204" s="107"/>
      <c r="AD1204" s="107"/>
      <c r="AE1204" s="107"/>
      <c r="AF1204" s="107"/>
      <c r="AG1204" s="107" t="s">
        <v>333</v>
      </c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</row>
    <row r="1205" spans="1:60" outlineLevel="2">
      <c r="A1205" s="110"/>
      <c r="B1205" s="111"/>
      <c r="C1205" s="198" t="s">
        <v>706</v>
      </c>
      <c r="D1205" s="199"/>
      <c r="E1205" s="199"/>
      <c r="F1205" s="199"/>
      <c r="G1205" s="199"/>
      <c r="H1205" s="114"/>
      <c r="I1205" s="114"/>
      <c r="J1205" s="114"/>
      <c r="K1205" s="114"/>
      <c r="L1205" s="114"/>
      <c r="M1205" s="114"/>
      <c r="N1205" s="113"/>
      <c r="O1205" s="113"/>
      <c r="P1205" s="113"/>
      <c r="Q1205" s="113"/>
      <c r="R1205" s="114"/>
      <c r="S1205" s="114"/>
      <c r="T1205" s="114"/>
      <c r="U1205" s="114"/>
      <c r="V1205" s="114"/>
      <c r="W1205" s="114"/>
      <c r="X1205" s="114"/>
      <c r="Y1205" s="114"/>
      <c r="Z1205" s="107"/>
      <c r="AA1205" s="107"/>
      <c r="AB1205" s="107"/>
      <c r="AC1205" s="107"/>
      <c r="AD1205" s="107"/>
      <c r="AE1205" s="107"/>
      <c r="AF1205" s="107"/>
      <c r="AG1205" s="107" t="s">
        <v>296</v>
      </c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</row>
    <row r="1206" spans="1:60" outlineLevel="1">
      <c r="A1206" s="123">
        <v>354</v>
      </c>
      <c r="B1206" s="124" t="s">
        <v>707</v>
      </c>
      <c r="C1206" s="139" t="s">
        <v>708</v>
      </c>
      <c r="D1206" s="125" t="s">
        <v>347</v>
      </c>
      <c r="E1206" s="126">
        <v>11</v>
      </c>
      <c r="F1206" s="127"/>
      <c r="G1206" s="128">
        <f>ROUND(E1206*F1206,2)</f>
        <v>0</v>
      </c>
      <c r="H1206" s="127"/>
      <c r="I1206" s="128">
        <f>ROUND(E1206*H1206,2)</f>
        <v>0</v>
      </c>
      <c r="J1206" s="127"/>
      <c r="K1206" s="128">
        <f>ROUND(E1206*J1206,2)</f>
        <v>0</v>
      </c>
      <c r="L1206" s="128">
        <v>21</v>
      </c>
      <c r="M1206" s="128">
        <f>G1206*(1+L1206/100)</f>
        <v>0</v>
      </c>
      <c r="N1206" s="126">
        <v>0</v>
      </c>
      <c r="O1206" s="126">
        <f>ROUND(E1206*N1206,2)</f>
        <v>0</v>
      </c>
      <c r="P1206" s="126">
        <v>0</v>
      </c>
      <c r="Q1206" s="126">
        <f>ROUND(E1206*P1206,2)</f>
        <v>0</v>
      </c>
      <c r="R1206" s="128"/>
      <c r="S1206" s="128" t="s">
        <v>290</v>
      </c>
      <c r="T1206" s="129" t="s">
        <v>291</v>
      </c>
      <c r="U1206" s="114">
        <v>0</v>
      </c>
      <c r="V1206" s="114">
        <f>ROUND(E1206*U1206,2)</f>
        <v>0</v>
      </c>
      <c r="W1206" s="114"/>
      <c r="X1206" s="114" t="s">
        <v>414</v>
      </c>
      <c r="Y1206" s="114" t="s">
        <v>293</v>
      </c>
      <c r="Z1206" s="107"/>
      <c r="AA1206" s="107"/>
      <c r="AB1206" s="107"/>
      <c r="AC1206" s="107"/>
      <c r="AD1206" s="107"/>
      <c r="AE1206" s="107"/>
      <c r="AF1206" s="107"/>
      <c r="AG1206" s="107" t="s">
        <v>415</v>
      </c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</row>
    <row r="1207" spans="1:60" outlineLevel="2">
      <c r="A1207" s="110"/>
      <c r="B1207" s="111"/>
      <c r="C1207" s="198" t="s">
        <v>709</v>
      </c>
      <c r="D1207" s="199"/>
      <c r="E1207" s="199"/>
      <c r="F1207" s="199"/>
      <c r="G1207" s="199"/>
      <c r="H1207" s="114"/>
      <c r="I1207" s="114"/>
      <c r="J1207" s="114"/>
      <c r="K1207" s="114"/>
      <c r="L1207" s="114"/>
      <c r="M1207" s="114"/>
      <c r="N1207" s="113"/>
      <c r="O1207" s="113"/>
      <c r="P1207" s="113"/>
      <c r="Q1207" s="113"/>
      <c r="R1207" s="114"/>
      <c r="S1207" s="114"/>
      <c r="T1207" s="114"/>
      <c r="U1207" s="114"/>
      <c r="V1207" s="114"/>
      <c r="W1207" s="114"/>
      <c r="X1207" s="114"/>
      <c r="Y1207" s="114"/>
      <c r="Z1207" s="107"/>
      <c r="AA1207" s="107"/>
      <c r="AB1207" s="107"/>
      <c r="AC1207" s="107"/>
      <c r="AD1207" s="107"/>
      <c r="AE1207" s="107"/>
      <c r="AF1207" s="107"/>
      <c r="AG1207" s="107" t="s">
        <v>296</v>
      </c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</row>
    <row r="1208" spans="1:60" outlineLevel="1">
      <c r="A1208" s="123">
        <v>355</v>
      </c>
      <c r="B1208" s="124" t="s">
        <v>698</v>
      </c>
      <c r="C1208" s="139" t="s">
        <v>699</v>
      </c>
      <c r="D1208" s="125" t="s">
        <v>289</v>
      </c>
      <c r="E1208" s="126">
        <v>11</v>
      </c>
      <c r="F1208" s="127"/>
      <c r="G1208" s="128">
        <f>ROUND(E1208*F1208,2)</f>
        <v>0</v>
      </c>
      <c r="H1208" s="127"/>
      <c r="I1208" s="128">
        <f>ROUND(E1208*H1208,2)</f>
        <v>0</v>
      </c>
      <c r="J1208" s="127"/>
      <c r="K1208" s="128">
        <f>ROUND(E1208*J1208,2)</f>
        <v>0</v>
      </c>
      <c r="L1208" s="128">
        <v>21</v>
      </c>
      <c r="M1208" s="128">
        <f>G1208*(1+L1208/100)</f>
        <v>0</v>
      </c>
      <c r="N1208" s="126">
        <v>8.0000000000000007E-5</v>
      </c>
      <c r="O1208" s="126">
        <f>ROUND(E1208*N1208,2)</f>
        <v>0</v>
      </c>
      <c r="P1208" s="126">
        <v>0</v>
      </c>
      <c r="Q1208" s="126">
        <f>ROUND(E1208*P1208,2)</f>
        <v>0</v>
      </c>
      <c r="R1208" s="128" t="s">
        <v>350</v>
      </c>
      <c r="S1208" s="128" t="s">
        <v>310</v>
      </c>
      <c r="T1208" s="129" t="s">
        <v>331</v>
      </c>
      <c r="U1208" s="114">
        <v>0.28999999999999998</v>
      </c>
      <c r="V1208" s="114">
        <f>ROUND(E1208*U1208,2)</f>
        <v>3.19</v>
      </c>
      <c r="W1208" s="114"/>
      <c r="X1208" s="114" t="s">
        <v>332</v>
      </c>
      <c r="Y1208" s="114" t="s">
        <v>293</v>
      </c>
      <c r="Z1208" s="107"/>
      <c r="AA1208" s="107"/>
      <c r="AB1208" s="107"/>
      <c r="AC1208" s="107"/>
      <c r="AD1208" s="107"/>
      <c r="AE1208" s="107"/>
      <c r="AF1208" s="107"/>
      <c r="AG1208" s="107" t="s">
        <v>333</v>
      </c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</row>
    <row r="1209" spans="1:60" outlineLevel="2">
      <c r="A1209" s="110"/>
      <c r="B1209" s="111"/>
      <c r="C1209" s="198" t="s">
        <v>710</v>
      </c>
      <c r="D1209" s="199"/>
      <c r="E1209" s="199"/>
      <c r="F1209" s="199"/>
      <c r="G1209" s="199"/>
      <c r="H1209" s="114"/>
      <c r="I1209" s="114"/>
      <c r="J1209" s="114"/>
      <c r="K1209" s="114"/>
      <c r="L1209" s="114"/>
      <c r="M1209" s="114"/>
      <c r="N1209" s="113"/>
      <c r="O1209" s="113"/>
      <c r="P1209" s="113"/>
      <c r="Q1209" s="113"/>
      <c r="R1209" s="114"/>
      <c r="S1209" s="114"/>
      <c r="T1209" s="114"/>
      <c r="U1209" s="114"/>
      <c r="V1209" s="114"/>
      <c r="W1209" s="114"/>
      <c r="X1209" s="114"/>
      <c r="Y1209" s="114"/>
      <c r="Z1209" s="107"/>
      <c r="AA1209" s="107"/>
      <c r="AB1209" s="107"/>
      <c r="AC1209" s="107"/>
      <c r="AD1209" s="107"/>
      <c r="AE1209" s="107"/>
      <c r="AF1209" s="107"/>
      <c r="AG1209" s="107" t="s">
        <v>296</v>
      </c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</row>
    <row r="1210" spans="1:60" outlineLevel="2">
      <c r="A1210" s="110"/>
      <c r="B1210" s="111"/>
      <c r="C1210" s="146" t="s">
        <v>711</v>
      </c>
      <c r="D1210" s="143"/>
      <c r="E1210" s="144">
        <v>11</v>
      </c>
      <c r="F1210" s="114"/>
      <c r="G1210" s="114"/>
      <c r="H1210" s="114"/>
      <c r="I1210" s="114"/>
      <c r="J1210" s="114"/>
      <c r="K1210" s="114"/>
      <c r="L1210" s="114"/>
      <c r="M1210" s="114"/>
      <c r="N1210" s="113"/>
      <c r="O1210" s="113"/>
      <c r="P1210" s="113"/>
      <c r="Q1210" s="113"/>
      <c r="R1210" s="114"/>
      <c r="S1210" s="114"/>
      <c r="T1210" s="114"/>
      <c r="U1210" s="114"/>
      <c r="V1210" s="114"/>
      <c r="W1210" s="114"/>
      <c r="X1210" s="114"/>
      <c r="Y1210" s="114"/>
      <c r="Z1210" s="107"/>
      <c r="AA1210" s="107"/>
      <c r="AB1210" s="107"/>
      <c r="AC1210" s="107"/>
      <c r="AD1210" s="107"/>
      <c r="AE1210" s="107"/>
      <c r="AF1210" s="107"/>
      <c r="AG1210" s="107" t="s">
        <v>341</v>
      </c>
      <c r="AH1210" s="107">
        <v>5</v>
      </c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</row>
    <row r="1211" spans="1:60" outlineLevel="1">
      <c r="A1211" s="123">
        <v>356</v>
      </c>
      <c r="B1211" s="124" t="s">
        <v>712</v>
      </c>
      <c r="C1211" s="139" t="s">
        <v>713</v>
      </c>
      <c r="D1211" s="125" t="s">
        <v>347</v>
      </c>
      <c r="E1211" s="126">
        <v>10</v>
      </c>
      <c r="F1211" s="127"/>
      <c r="G1211" s="128">
        <f>ROUND(E1211*F1211,2)</f>
        <v>0</v>
      </c>
      <c r="H1211" s="127"/>
      <c r="I1211" s="128">
        <f>ROUND(E1211*H1211,2)</f>
        <v>0</v>
      </c>
      <c r="J1211" s="127"/>
      <c r="K1211" s="128">
        <f>ROUND(E1211*J1211,2)</f>
        <v>0</v>
      </c>
      <c r="L1211" s="128">
        <v>21</v>
      </c>
      <c r="M1211" s="128">
        <f>G1211*(1+L1211/100)</f>
        <v>0</v>
      </c>
      <c r="N1211" s="126">
        <v>0</v>
      </c>
      <c r="O1211" s="126">
        <f>ROUND(E1211*N1211,2)</f>
        <v>0</v>
      </c>
      <c r="P1211" s="126">
        <v>0</v>
      </c>
      <c r="Q1211" s="126">
        <f>ROUND(E1211*P1211,2)</f>
        <v>0</v>
      </c>
      <c r="R1211" s="128"/>
      <c r="S1211" s="128" t="s">
        <v>290</v>
      </c>
      <c r="T1211" s="129" t="s">
        <v>291</v>
      </c>
      <c r="U1211" s="114">
        <v>0</v>
      </c>
      <c r="V1211" s="114">
        <f>ROUND(E1211*U1211,2)</f>
        <v>0</v>
      </c>
      <c r="W1211" s="114"/>
      <c r="X1211" s="114" t="s">
        <v>414</v>
      </c>
      <c r="Y1211" s="114" t="s">
        <v>293</v>
      </c>
      <c r="Z1211" s="107"/>
      <c r="AA1211" s="107"/>
      <c r="AB1211" s="107"/>
      <c r="AC1211" s="107"/>
      <c r="AD1211" s="107"/>
      <c r="AE1211" s="107"/>
      <c r="AF1211" s="107"/>
      <c r="AG1211" s="107" t="s">
        <v>415</v>
      </c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</row>
    <row r="1212" spans="1:60" outlineLevel="2">
      <c r="A1212" s="110"/>
      <c r="B1212" s="111"/>
      <c r="C1212" s="198" t="s">
        <v>714</v>
      </c>
      <c r="D1212" s="199"/>
      <c r="E1212" s="199"/>
      <c r="F1212" s="199"/>
      <c r="G1212" s="199"/>
      <c r="H1212" s="114"/>
      <c r="I1212" s="114"/>
      <c r="J1212" s="114"/>
      <c r="K1212" s="114"/>
      <c r="L1212" s="114"/>
      <c r="M1212" s="114"/>
      <c r="N1212" s="113"/>
      <c r="O1212" s="113"/>
      <c r="P1212" s="113"/>
      <c r="Q1212" s="113"/>
      <c r="R1212" s="114"/>
      <c r="S1212" s="114"/>
      <c r="T1212" s="114"/>
      <c r="U1212" s="114"/>
      <c r="V1212" s="114"/>
      <c r="W1212" s="114"/>
      <c r="X1212" s="114"/>
      <c r="Y1212" s="114"/>
      <c r="Z1212" s="107"/>
      <c r="AA1212" s="107"/>
      <c r="AB1212" s="107"/>
      <c r="AC1212" s="107"/>
      <c r="AD1212" s="107"/>
      <c r="AE1212" s="107"/>
      <c r="AF1212" s="107"/>
      <c r="AG1212" s="107" t="s">
        <v>296</v>
      </c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</row>
    <row r="1213" spans="1:60" outlineLevel="1">
      <c r="A1213" s="123">
        <v>357</v>
      </c>
      <c r="B1213" s="124" t="s">
        <v>698</v>
      </c>
      <c r="C1213" s="139" t="s">
        <v>699</v>
      </c>
      <c r="D1213" s="125" t="s">
        <v>289</v>
      </c>
      <c r="E1213" s="126">
        <v>10</v>
      </c>
      <c r="F1213" s="127"/>
      <c r="G1213" s="128">
        <f>ROUND(E1213*F1213,2)</f>
        <v>0</v>
      </c>
      <c r="H1213" s="127"/>
      <c r="I1213" s="128">
        <f>ROUND(E1213*H1213,2)</f>
        <v>0</v>
      </c>
      <c r="J1213" s="127"/>
      <c r="K1213" s="128">
        <f>ROUND(E1213*J1213,2)</f>
        <v>0</v>
      </c>
      <c r="L1213" s="128">
        <v>21</v>
      </c>
      <c r="M1213" s="128">
        <f>G1213*(1+L1213/100)</f>
        <v>0</v>
      </c>
      <c r="N1213" s="126">
        <v>8.0000000000000007E-5</v>
      </c>
      <c r="O1213" s="126">
        <f>ROUND(E1213*N1213,2)</f>
        <v>0</v>
      </c>
      <c r="P1213" s="126">
        <v>0</v>
      </c>
      <c r="Q1213" s="126">
        <f>ROUND(E1213*P1213,2)</f>
        <v>0</v>
      </c>
      <c r="R1213" s="128" t="s">
        <v>350</v>
      </c>
      <c r="S1213" s="128" t="s">
        <v>310</v>
      </c>
      <c r="T1213" s="129" t="s">
        <v>331</v>
      </c>
      <c r="U1213" s="114">
        <v>0.28999999999999998</v>
      </c>
      <c r="V1213" s="114">
        <f>ROUND(E1213*U1213,2)</f>
        <v>2.9</v>
      </c>
      <c r="W1213" s="114"/>
      <c r="X1213" s="114" t="s">
        <v>332</v>
      </c>
      <c r="Y1213" s="114" t="s">
        <v>293</v>
      </c>
      <c r="Z1213" s="107"/>
      <c r="AA1213" s="107"/>
      <c r="AB1213" s="107"/>
      <c r="AC1213" s="107"/>
      <c r="AD1213" s="107"/>
      <c r="AE1213" s="107"/>
      <c r="AF1213" s="107"/>
      <c r="AG1213" s="107" t="s">
        <v>333</v>
      </c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</row>
    <row r="1214" spans="1:60" outlineLevel="2">
      <c r="A1214" s="110"/>
      <c r="B1214" s="111"/>
      <c r="C1214" s="198" t="s">
        <v>715</v>
      </c>
      <c r="D1214" s="199"/>
      <c r="E1214" s="199"/>
      <c r="F1214" s="199"/>
      <c r="G1214" s="199"/>
      <c r="H1214" s="114"/>
      <c r="I1214" s="114"/>
      <c r="J1214" s="114"/>
      <c r="K1214" s="114"/>
      <c r="L1214" s="114"/>
      <c r="M1214" s="114"/>
      <c r="N1214" s="113"/>
      <c r="O1214" s="113"/>
      <c r="P1214" s="113"/>
      <c r="Q1214" s="113"/>
      <c r="R1214" s="114"/>
      <c r="S1214" s="114"/>
      <c r="T1214" s="114"/>
      <c r="U1214" s="114"/>
      <c r="V1214" s="114"/>
      <c r="W1214" s="114"/>
      <c r="X1214" s="114"/>
      <c r="Y1214" s="114"/>
      <c r="Z1214" s="107"/>
      <c r="AA1214" s="107"/>
      <c r="AB1214" s="107"/>
      <c r="AC1214" s="107"/>
      <c r="AD1214" s="107"/>
      <c r="AE1214" s="107"/>
      <c r="AF1214" s="107"/>
      <c r="AG1214" s="107" t="s">
        <v>296</v>
      </c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</row>
    <row r="1215" spans="1:60" outlineLevel="2">
      <c r="A1215" s="110"/>
      <c r="B1215" s="111"/>
      <c r="C1215" s="146" t="s">
        <v>716</v>
      </c>
      <c r="D1215" s="143"/>
      <c r="E1215" s="144">
        <v>10</v>
      </c>
      <c r="F1215" s="114"/>
      <c r="G1215" s="114"/>
      <c r="H1215" s="114"/>
      <c r="I1215" s="114"/>
      <c r="J1215" s="114"/>
      <c r="K1215" s="114"/>
      <c r="L1215" s="114"/>
      <c r="M1215" s="114"/>
      <c r="N1215" s="113"/>
      <c r="O1215" s="113"/>
      <c r="P1215" s="113"/>
      <c r="Q1215" s="113"/>
      <c r="R1215" s="114"/>
      <c r="S1215" s="114"/>
      <c r="T1215" s="114"/>
      <c r="U1215" s="114"/>
      <c r="V1215" s="114"/>
      <c r="W1215" s="114"/>
      <c r="X1215" s="114"/>
      <c r="Y1215" s="114"/>
      <c r="Z1215" s="107"/>
      <c r="AA1215" s="107"/>
      <c r="AB1215" s="107"/>
      <c r="AC1215" s="107"/>
      <c r="AD1215" s="107"/>
      <c r="AE1215" s="107"/>
      <c r="AF1215" s="107"/>
      <c r="AG1215" s="107" t="s">
        <v>341</v>
      </c>
      <c r="AH1215" s="107">
        <v>5</v>
      </c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</row>
    <row r="1216" spans="1:60" outlineLevel="1">
      <c r="A1216" s="123">
        <v>358</v>
      </c>
      <c r="B1216" s="124" t="s">
        <v>717</v>
      </c>
      <c r="C1216" s="139" t="s">
        <v>718</v>
      </c>
      <c r="D1216" s="125" t="s">
        <v>289</v>
      </c>
      <c r="E1216" s="126">
        <v>2</v>
      </c>
      <c r="F1216" s="127"/>
      <c r="G1216" s="128">
        <f>ROUND(E1216*F1216,2)</f>
        <v>0</v>
      </c>
      <c r="H1216" s="127"/>
      <c r="I1216" s="128">
        <f>ROUND(E1216*H1216,2)</f>
        <v>0</v>
      </c>
      <c r="J1216" s="127"/>
      <c r="K1216" s="128">
        <f>ROUND(E1216*J1216,2)</f>
        <v>0</v>
      </c>
      <c r="L1216" s="128">
        <v>21</v>
      </c>
      <c r="M1216" s="128">
        <f>G1216*(1+L1216/100)</f>
        <v>0</v>
      </c>
      <c r="N1216" s="126">
        <v>0</v>
      </c>
      <c r="O1216" s="126">
        <f>ROUND(E1216*N1216,2)</f>
        <v>0</v>
      </c>
      <c r="P1216" s="126">
        <v>0</v>
      </c>
      <c r="Q1216" s="126">
        <f>ROUND(E1216*P1216,2)</f>
        <v>0</v>
      </c>
      <c r="R1216" s="128"/>
      <c r="S1216" s="128" t="s">
        <v>290</v>
      </c>
      <c r="T1216" s="129" t="s">
        <v>291</v>
      </c>
      <c r="U1216" s="114">
        <v>0</v>
      </c>
      <c r="V1216" s="114">
        <f>ROUND(E1216*U1216,2)</f>
        <v>0</v>
      </c>
      <c r="W1216" s="114"/>
      <c r="X1216" s="114" t="s">
        <v>414</v>
      </c>
      <c r="Y1216" s="114" t="s">
        <v>293</v>
      </c>
      <c r="Z1216" s="107"/>
      <c r="AA1216" s="107"/>
      <c r="AB1216" s="107"/>
      <c r="AC1216" s="107"/>
      <c r="AD1216" s="107"/>
      <c r="AE1216" s="107"/>
      <c r="AF1216" s="107"/>
      <c r="AG1216" s="107" t="s">
        <v>415</v>
      </c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</row>
    <row r="1217" spans="1:60" outlineLevel="2">
      <c r="A1217" s="110"/>
      <c r="B1217" s="111"/>
      <c r="C1217" s="198" t="s">
        <v>719</v>
      </c>
      <c r="D1217" s="199"/>
      <c r="E1217" s="199"/>
      <c r="F1217" s="199"/>
      <c r="G1217" s="199"/>
      <c r="H1217" s="114"/>
      <c r="I1217" s="114"/>
      <c r="J1217" s="114"/>
      <c r="K1217" s="114"/>
      <c r="L1217" s="114"/>
      <c r="M1217" s="114"/>
      <c r="N1217" s="113"/>
      <c r="O1217" s="113"/>
      <c r="P1217" s="113"/>
      <c r="Q1217" s="113"/>
      <c r="R1217" s="114"/>
      <c r="S1217" s="114"/>
      <c r="T1217" s="114"/>
      <c r="U1217" s="114"/>
      <c r="V1217" s="114"/>
      <c r="W1217" s="114"/>
      <c r="X1217" s="114"/>
      <c r="Y1217" s="114"/>
      <c r="Z1217" s="107"/>
      <c r="AA1217" s="107"/>
      <c r="AB1217" s="107"/>
      <c r="AC1217" s="107"/>
      <c r="AD1217" s="107"/>
      <c r="AE1217" s="107"/>
      <c r="AF1217" s="107"/>
      <c r="AG1217" s="107" t="s">
        <v>296</v>
      </c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</row>
    <row r="1218" spans="1:60" outlineLevel="3">
      <c r="A1218" s="110"/>
      <c r="B1218" s="111"/>
      <c r="C1218" s="200" t="s">
        <v>653</v>
      </c>
      <c r="D1218" s="201"/>
      <c r="E1218" s="201"/>
      <c r="F1218" s="201"/>
      <c r="G1218" s="201"/>
      <c r="H1218" s="114"/>
      <c r="I1218" s="114"/>
      <c r="J1218" s="114"/>
      <c r="K1218" s="114"/>
      <c r="L1218" s="114"/>
      <c r="M1218" s="114"/>
      <c r="N1218" s="113"/>
      <c r="O1218" s="113"/>
      <c r="P1218" s="113"/>
      <c r="Q1218" s="113"/>
      <c r="R1218" s="114"/>
      <c r="S1218" s="114"/>
      <c r="T1218" s="114"/>
      <c r="U1218" s="114"/>
      <c r="V1218" s="114"/>
      <c r="W1218" s="114"/>
      <c r="X1218" s="114"/>
      <c r="Y1218" s="114"/>
      <c r="Z1218" s="107"/>
      <c r="AA1218" s="107"/>
      <c r="AB1218" s="107"/>
      <c r="AC1218" s="107"/>
      <c r="AD1218" s="107"/>
      <c r="AE1218" s="107"/>
      <c r="AF1218" s="107"/>
      <c r="AG1218" s="107" t="s">
        <v>296</v>
      </c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</row>
    <row r="1219" spans="1:60" outlineLevel="1">
      <c r="A1219" s="123">
        <v>359</v>
      </c>
      <c r="B1219" s="124" t="s">
        <v>654</v>
      </c>
      <c r="C1219" s="139" t="s">
        <v>655</v>
      </c>
      <c r="D1219" s="125" t="s">
        <v>347</v>
      </c>
      <c r="E1219" s="126">
        <v>2</v>
      </c>
      <c r="F1219" s="127"/>
      <c r="G1219" s="128">
        <f>ROUND(E1219*F1219,2)</f>
        <v>0</v>
      </c>
      <c r="H1219" s="127"/>
      <c r="I1219" s="128">
        <f>ROUND(E1219*H1219,2)</f>
        <v>0</v>
      </c>
      <c r="J1219" s="127"/>
      <c r="K1219" s="128">
        <f>ROUND(E1219*J1219,2)</f>
        <v>0</v>
      </c>
      <c r="L1219" s="128">
        <v>21</v>
      </c>
      <c r="M1219" s="128">
        <f>G1219*(1+L1219/100)</f>
        <v>0</v>
      </c>
      <c r="N1219" s="126">
        <v>1.8000000000000001E-4</v>
      </c>
      <c r="O1219" s="126">
        <f>ROUND(E1219*N1219,2)</f>
        <v>0</v>
      </c>
      <c r="P1219" s="126">
        <v>0</v>
      </c>
      <c r="Q1219" s="126">
        <f>ROUND(E1219*P1219,2)</f>
        <v>0</v>
      </c>
      <c r="R1219" s="128" t="s">
        <v>350</v>
      </c>
      <c r="S1219" s="128" t="s">
        <v>310</v>
      </c>
      <c r="T1219" s="129" t="s">
        <v>331</v>
      </c>
      <c r="U1219" s="114">
        <v>0.48</v>
      </c>
      <c r="V1219" s="114">
        <f>ROUND(E1219*U1219,2)</f>
        <v>0.96</v>
      </c>
      <c r="W1219" s="114"/>
      <c r="X1219" s="114" t="s">
        <v>332</v>
      </c>
      <c r="Y1219" s="114" t="s">
        <v>293</v>
      </c>
      <c r="Z1219" s="107"/>
      <c r="AA1219" s="107"/>
      <c r="AB1219" s="107"/>
      <c r="AC1219" s="107"/>
      <c r="AD1219" s="107"/>
      <c r="AE1219" s="107"/>
      <c r="AF1219" s="107"/>
      <c r="AG1219" s="107" t="s">
        <v>333</v>
      </c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</row>
    <row r="1220" spans="1:60" outlineLevel="2">
      <c r="A1220" s="110"/>
      <c r="B1220" s="111"/>
      <c r="C1220" s="198" t="s">
        <v>720</v>
      </c>
      <c r="D1220" s="199"/>
      <c r="E1220" s="199"/>
      <c r="F1220" s="199"/>
      <c r="G1220" s="199"/>
      <c r="H1220" s="114"/>
      <c r="I1220" s="114"/>
      <c r="J1220" s="114"/>
      <c r="K1220" s="114"/>
      <c r="L1220" s="114"/>
      <c r="M1220" s="114"/>
      <c r="N1220" s="113"/>
      <c r="O1220" s="113"/>
      <c r="P1220" s="113"/>
      <c r="Q1220" s="113"/>
      <c r="R1220" s="114"/>
      <c r="S1220" s="114"/>
      <c r="T1220" s="114"/>
      <c r="U1220" s="114"/>
      <c r="V1220" s="114"/>
      <c r="W1220" s="114"/>
      <c r="X1220" s="114"/>
      <c r="Y1220" s="114"/>
      <c r="Z1220" s="107"/>
      <c r="AA1220" s="107"/>
      <c r="AB1220" s="107"/>
      <c r="AC1220" s="107"/>
      <c r="AD1220" s="107"/>
      <c r="AE1220" s="107"/>
      <c r="AF1220" s="107"/>
      <c r="AG1220" s="107" t="s">
        <v>296</v>
      </c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</row>
    <row r="1221" spans="1:60" outlineLevel="2">
      <c r="A1221" s="110"/>
      <c r="B1221" s="111"/>
      <c r="C1221" s="146" t="s">
        <v>721</v>
      </c>
      <c r="D1221" s="143"/>
      <c r="E1221" s="144">
        <v>2</v>
      </c>
      <c r="F1221" s="114"/>
      <c r="G1221" s="114"/>
      <c r="H1221" s="114"/>
      <c r="I1221" s="114"/>
      <c r="J1221" s="114"/>
      <c r="K1221" s="114"/>
      <c r="L1221" s="114"/>
      <c r="M1221" s="114"/>
      <c r="N1221" s="113"/>
      <c r="O1221" s="113"/>
      <c r="P1221" s="113"/>
      <c r="Q1221" s="113"/>
      <c r="R1221" s="114"/>
      <c r="S1221" s="114"/>
      <c r="T1221" s="114"/>
      <c r="U1221" s="114"/>
      <c r="V1221" s="114"/>
      <c r="W1221" s="114"/>
      <c r="X1221" s="114"/>
      <c r="Y1221" s="114"/>
      <c r="Z1221" s="107"/>
      <c r="AA1221" s="107"/>
      <c r="AB1221" s="107"/>
      <c r="AC1221" s="107"/>
      <c r="AD1221" s="107"/>
      <c r="AE1221" s="107"/>
      <c r="AF1221" s="107"/>
      <c r="AG1221" s="107" t="s">
        <v>341</v>
      </c>
      <c r="AH1221" s="107">
        <v>5</v>
      </c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</row>
    <row r="1222" spans="1:60" outlineLevel="1">
      <c r="A1222" s="123">
        <v>360</v>
      </c>
      <c r="B1222" s="124" t="s">
        <v>722</v>
      </c>
      <c r="C1222" s="139" t="s">
        <v>723</v>
      </c>
      <c r="D1222" s="125" t="s">
        <v>347</v>
      </c>
      <c r="E1222" s="126">
        <v>2</v>
      </c>
      <c r="F1222" s="127"/>
      <c r="G1222" s="128">
        <f>ROUND(E1222*F1222,2)</f>
        <v>0</v>
      </c>
      <c r="H1222" s="127"/>
      <c r="I1222" s="128">
        <f>ROUND(E1222*H1222,2)</f>
        <v>0</v>
      </c>
      <c r="J1222" s="127"/>
      <c r="K1222" s="128">
        <f>ROUND(E1222*J1222,2)</f>
        <v>0</v>
      </c>
      <c r="L1222" s="128">
        <v>21</v>
      </c>
      <c r="M1222" s="128">
        <f>G1222*(1+L1222/100)</f>
        <v>0</v>
      </c>
      <c r="N1222" s="126">
        <v>0</v>
      </c>
      <c r="O1222" s="126">
        <f>ROUND(E1222*N1222,2)</f>
        <v>0</v>
      </c>
      <c r="P1222" s="126">
        <v>0</v>
      </c>
      <c r="Q1222" s="126">
        <f>ROUND(E1222*P1222,2)</f>
        <v>0</v>
      </c>
      <c r="R1222" s="128"/>
      <c r="S1222" s="128" t="s">
        <v>290</v>
      </c>
      <c r="T1222" s="129" t="s">
        <v>291</v>
      </c>
      <c r="U1222" s="114">
        <v>0</v>
      </c>
      <c r="V1222" s="114">
        <f>ROUND(E1222*U1222,2)</f>
        <v>0</v>
      </c>
      <c r="W1222" s="114"/>
      <c r="X1222" s="114" t="s">
        <v>414</v>
      </c>
      <c r="Y1222" s="114" t="s">
        <v>293</v>
      </c>
      <c r="Z1222" s="107"/>
      <c r="AA1222" s="107"/>
      <c r="AB1222" s="107"/>
      <c r="AC1222" s="107"/>
      <c r="AD1222" s="107"/>
      <c r="AE1222" s="107"/>
      <c r="AF1222" s="107"/>
      <c r="AG1222" s="107" t="s">
        <v>415</v>
      </c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</row>
    <row r="1223" spans="1:60" outlineLevel="2">
      <c r="A1223" s="110"/>
      <c r="B1223" s="111"/>
      <c r="C1223" s="198" t="s">
        <v>724</v>
      </c>
      <c r="D1223" s="199"/>
      <c r="E1223" s="199"/>
      <c r="F1223" s="199"/>
      <c r="G1223" s="199"/>
      <c r="H1223" s="114"/>
      <c r="I1223" s="114"/>
      <c r="J1223" s="114"/>
      <c r="K1223" s="114"/>
      <c r="L1223" s="114"/>
      <c r="M1223" s="114"/>
      <c r="N1223" s="113"/>
      <c r="O1223" s="113"/>
      <c r="P1223" s="113"/>
      <c r="Q1223" s="113"/>
      <c r="R1223" s="114"/>
      <c r="S1223" s="114"/>
      <c r="T1223" s="114"/>
      <c r="U1223" s="114"/>
      <c r="V1223" s="114"/>
      <c r="W1223" s="114"/>
      <c r="X1223" s="114"/>
      <c r="Y1223" s="114"/>
      <c r="Z1223" s="107"/>
      <c r="AA1223" s="107"/>
      <c r="AB1223" s="107"/>
      <c r="AC1223" s="107"/>
      <c r="AD1223" s="107"/>
      <c r="AE1223" s="107"/>
      <c r="AF1223" s="107"/>
      <c r="AG1223" s="107" t="s">
        <v>296</v>
      </c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</row>
    <row r="1224" spans="1:60" outlineLevel="3">
      <c r="A1224" s="110"/>
      <c r="B1224" s="111"/>
      <c r="C1224" s="200" t="s">
        <v>725</v>
      </c>
      <c r="D1224" s="201"/>
      <c r="E1224" s="201"/>
      <c r="F1224" s="201"/>
      <c r="G1224" s="201"/>
      <c r="H1224" s="114"/>
      <c r="I1224" s="114"/>
      <c r="J1224" s="114"/>
      <c r="K1224" s="114"/>
      <c r="L1224" s="114"/>
      <c r="M1224" s="114"/>
      <c r="N1224" s="113"/>
      <c r="O1224" s="113"/>
      <c r="P1224" s="113"/>
      <c r="Q1224" s="113"/>
      <c r="R1224" s="114"/>
      <c r="S1224" s="114"/>
      <c r="T1224" s="114"/>
      <c r="U1224" s="114"/>
      <c r="V1224" s="114"/>
      <c r="W1224" s="114"/>
      <c r="X1224" s="114"/>
      <c r="Y1224" s="114"/>
      <c r="Z1224" s="107"/>
      <c r="AA1224" s="107"/>
      <c r="AB1224" s="107"/>
      <c r="AC1224" s="107"/>
      <c r="AD1224" s="107"/>
      <c r="AE1224" s="107"/>
      <c r="AF1224" s="107"/>
      <c r="AG1224" s="107" t="s">
        <v>296</v>
      </c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</row>
    <row r="1225" spans="1:60" outlineLevel="1">
      <c r="A1225" s="123">
        <v>361</v>
      </c>
      <c r="B1225" s="124" t="s">
        <v>698</v>
      </c>
      <c r="C1225" s="139" t="s">
        <v>699</v>
      </c>
      <c r="D1225" s="125" t="s">
        <v>289</v>
      </c>
      <c r="E1225" s="126">
        <v>2</v>
      </c>
      <c r="F1225" s="127"/>
      <c r="G1225" s="128">
        <f>ROUND(E1225*F1225,2)</f>
        <v>0</v>
      </c>
      <c r="H1225" s="127"/>
      <c r="I1225" s="128">
        <f>ROUND(E1225*H1225,2)</f>
        <v>0</v>
      </c>
      <c r="J1225" s="127"/>
      <c r="K1225" s="128">
        <f>ROUND(E1225*J1225,2)</f>
        <v>0</v>
      </c>
      <c r="L1225" s="128">
        <v>21</v>
      </c>
      <c r="M1225" s="128">
        <f>G1225*(1+L1225/100)</f>
        <v>0</v>
      </c>
      <c r="N1225" s="126">
        <v>8.0000000000000007E-5</v>
      </c>
      <c r="O1225" s="126">
        <f>ROUND(E1225*N1225,2)</f>
        <v>0</v>
      </c>
      <c r="P1225" s="126">
        <v>0</v>
      </c>
      <c r="Q1225" s="126">
        <f>ROUND(E1225*P1225,2)</f>
        <v>0</v>
      </c>
      <c r="R1225" s="128" t="s">
        <v>350</v>
      </c>
      <c r="S1225" s="128" t="s">
        <v>310</v>
      </c>
      <c r="T1225" s="129" t="s">
        <v>331</v>
      </c>
      <c r="U1225" s="114">
        <v>0.28999999999999998</v>
      </c>
      <c r="V1225" s="114">
        <f>ROUND(E1225*U1225,2)</f>
        <v>0.57999999999999996</v>
      </c>
      <c r="W1225" s="114"/>
      <c r="X1225" s="114" t="s">
        <v>332</v>
      </c>
      <c r="Y1225" s="114" t="s">
        <v>293</v>
      </c>
      <c r="Z1225" s="107"/>
      <c r="AA1225" s="107"/>
      <c r="AB1225" s="107"/>
      <c r="AC1225" s="107"/>
      <c r="AD1225" s="107"/>
      <c r="AE1225" s="107"/>
      <c r="AF1225" s="107"/>
      <c r="AG1225" s="107" t="s">
        <v>333</v>
      </c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</row>
    <row r="1226" spans="1:60" outlineLevel="2">
      <c r="A1226" s="110"/>
      <c r="B1226" s="111"/>
      <c r="C1226" s="198" t="s">
        <v>720</v>
      </c>
      <c r="D1226" s="199"/>
      <c r="E1226" s="199"/>
      <c r="F1226" s="199"/>
      <c r="G1226" s="199"/>
      <c r="H1226" s="114"/>
      <c r="I1226" s="114"/>
      <c r="J1226" s="114"/>
      <c r="K1226" s="114"/>
      <c r="L1226" s="114"/>
      <c r="M1226" s="114"/>
      <c r="N1226" s="113"/>
      <c r="O1226" s="113"/>
      <c r="P1226" s="113"/>
      <c r="Q1226" s="113"/>
      <c r="R1226" s="114"/>
      <c r="S1226" s="114"/>
      <c r="T1226" s="114"/>
      <c r="U1226" s="114"/>
      <c r="V1226" s="114"/>
      <c r="W1226" s="114"/>
      <c r="X1226" s="114"/>
      <c r="Y1226" s="114"/>
      <c r="Z1226" s="107"/>
      <c r="AA1226" s="107"/>
      <c r="AB1226" s="107"/>
      <c r="AC1226" s="107"/>
      <c r="AD1226" s="107"/>
      <c r="AE1226" s="107"/>
      <c r="AF1226" s="107"/>
      <c r="AG1226" s="107" t="s">
        <v>296</v>
      </c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</row>
    <row r="1227" spans="1:60" outlineLevel="2">
      <c r="A1227" s="110"/>
      <c r="B1227" s="111"/>
      <c r="C1227" s="146" t="s">
        <v>726</v>
      </c>
      <c r="D1227" s="143"/>
      <c r="E1227" s="144">
        <v>2</v>
      </c>
      <c r="F1227" s="114"/>
      <c r="G1227" s="114"/>
      <c r="H1227" s="114"/>
      <c r="I1227" s="114"/>
      <c r="J1227" s="114"/>
      <c r="K1227" s="114"/>
      <c r="L1227" s="114"/>
      <c r="M1227" s="114"/>
      <c r="N1227" s="113"/>
      <c r="O1227" s="113"/>
      <c r="P1227" s="113"/>
      <c r="Q1227" s="113"/>
      <c r="R1227" s="114"/>
      <c r="S1227" s="114"/>
      <c r="T1227" s="114"/>
      <c r="U1227" s="114"/>
      <c r="V1227" s="114"/>
      <c r="W1227" s="114"/>
      <c r="X1227" s="114"/>
      <c r="Y1227" s="114"/>
      <c r="Z1227" s="107"/>
      <c r="AA1227" s="107"/>
      <c r="AB1227" s="107"/>
      <c r="AC1227" s="107"/>
      <c r="AD1227" s="107"/>
      <c r="AE1227" s="107"/>
      <c r="AF1227" s="107"/>
      <c r="AG1227" s="107" t="s">
        <v>341</v>
      </c>
      <c r="AH1227" s="107">
        <v>5</v>
      </c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</row>
    <row r="1228" spans="1:60" outlineLevel="1">
      <c r="A1228" s="123">
        <v>362</v>
      </c>
      <c r="B1228" s="124" t="s">
        <v>727</v>
      </c>
      <c r="C1228" s="139" t="s">
        <v>703</v>
      </c>
      <c r="D1228" s="125" t="s">
        <v>347</v>
      </c>
      <c r="E1228" s="126">
        <v>2</v>
      </c>
      <c r="F1228" s="127"/>
      <c r="G1228" s="128">
        <f>ROUND(E1228*F1228,2)</f>
        <v>0</v>
      </c>
      <c r="H1228" s="127"/>
      <c r="I1228" s="128">
        <f>ROUND(E1228*H1228,2)</f>
        <v>0</v>
      </c>
      <c r="J1228" s="127"/>
      <c r="K1228" s="128">
        <f>ROUND(E1228*J1228,2)</f>
        <v>0</v>
      </c>
      <c r="L1228" s="128">
        <v>21</v>
      </c>
      <c r="M1228" s="128">
        <f>G1228*(1+L1228/100)</f>
        <v>0</v>
      </c>
      <c r="N1228" s="126">
        <v>0</v>
      </c>
      <c r="O1228" s="126">
        <f>ROUND(E1228*N1228,2)</f>
        <v>0</v>
      </c>
      <c r="P1228" s="126">
        <v>0</v>
      </c>
      <c r="Q1228" s="126">
        <f>ROUND(E1228*P1228,2)</f>
        <v>0</v>
      </c>
      <c r="R1228" s="128"/>
      <c r="S1228" s="128" t="s">
        <v>290</v>
      </c>
      <c r="T1228" s="129" t="s">
        <v>291</v>
      </c>
      <c r="U1228" s="114">
        <v>0</v>
      </c>
      <c r="V1228" s="114">
        <f>ROUND(E1228*U1228,2)</f>
        <v>0</v>
      </c>
      <c r="W1228" s="114"/>
      <c r="X1228" s="114" t="s">
        <v>332</v>
      </c>
      <c r="Y1228" s="114" t="s">
        <v>293</v>
      </c>
      <c r="Z1228" s="107"/>
      <c r="AA1228" s="107"/>
      <c r="AB1228" s="107"/>
      <c r="AC1228" s="107"/>
      <c r="AD1228" s="107"/>
      <c r="AE1228" s="107"/>
      <c r="AF1228" s="107"/>
      <c r="AG1228" s="107" t="s">
        <v>333</v>
      </c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</row>
    <row r="1229" spans="1:60" outlineLevel="2">
      <c r="A1229" s="110"/>
      <c r="B1229" s="111"/>
      <c r="C1229" s="198" t="s">
        <v>720</v>
      </c>
      <c r="D1229" s="199"/>
      <c r="E1229" s="199"/>
      <c r="F1229" s="199"/>
      <c r="G1229" s="199"/>
      <c r="H1229" s="114"/>
      <c r="I1229" s="114"/>
      <c r="J1229" s="114"/>
      <c r="K1229" s="114"/>
      <c r="L1229" s="114"/>
      <c r="M1229" s="114"/>
      <c r="N1229" s="113"/>
      <c r="O1229" s="113"/>
      <c r="P1229" s="113"/>
      <c r="Q1229" s="113"/>
      <c r="R1229" s="114"/>
      <c r="S1229" s="114"/>
      <c r="T1229" s="114"/>
      <c r="U1229" s="114"/>
      <c r="V1229" s="114"/>
      <c r="W1229" s="114"/>
      <c r="X1229" s="114"/>
      <c r="Y1229" s="114"/>
      <c r="Z1229" s="107"/>
      <c r="AA1229" s="107"/>
      <c r="AB1229" s="107"/>
      <c r="AC1229" s="107"/>
      <c r="AD1229" s="107"/>
      <c r="AE1229" s="107"/>
      <c r="AF1229" s="107"/>
      <c r="AG1229" s="107" t="s">
        <v>296</v>
      </c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</row>
    <row r="1230" spans="1:60" outlineLevel="1">
      <c r="A1230" s="123">
        <v>363</v>
      </c>
      <c r="B1230" s="124" t="s">
        <v>728</v>
      </c>
      <c r="C1230" s="139" t="s">
        <v>729</v>
      </c>
      <c r="D1230" s="125" t="s">
        <v>347</v>
      </c>
      <c r="E1230" s="126">
        <v>4</v>
      </c>
      <c r="F1230" s="127"/>
      <c r="G1230" s="128">
        <f>ROUND(E1230*F1230,2)</f>
        <v>0</v>
      </c>
      <c r="H1230" s="127"/>
      <c r="I1230" s="128">
        <f>ROUND(E1230*H1230,2)</f>
        <v>0</v>
      </c>
      <c r="J1230" s="127"/>
      <c r="K1230" s="128">
        <f>ROUND(E1230*J1230,2)</f>
        <v>0</v>
      </c>
      <c r="L1230" s="128">
        <v>21</v>
      </c>
      <c r="M1230" s="128">
        <f>G1230*(1+L1230/100)</f>
        <v>0</v>
      </c>
      <c r="N1230" s="126">
        <v>2.4000000000000001E-4</v>
      </c>
      <c r="O1230" s="126">
        <f>ROUND(E1230*N1230,2)</f>
        <v>0</v>
      </c>
      <c r="P1230" s="126">
        <v>0</v>
      </c>
      <c r="Q1230" s="126">
        <f>ROUND(E1230*P1230,2)</f>
        <v>0</v>
      </c>
      <c r="R1230" s="128" t="s">
        <v>413</v>
      </c>
      <c r="S1230" s="128" t="s">
        <v>310</v>
      </c>
      <c r="T1230" s="129" t="s">
        <v>331</v>
      </c>
      <c r="U1230" s="114">
        <v>0</v>
      </c>
      <c r="V1230" s="114">
        <f>ROUND(E1230*U1230,2)</f>
        <v>0</v>
      </c>
      <c r="W1230" s="114"/>
      <c r="X1230" s="114" t="s">
        <v>414</v>
      </c>
      <c r="Y1230" s="114" t="s">
        <v>293</v>
      </c>
      <c r="Z1230" s="107"/>
      <c r="AA1230" s="107"/>
      <c r="AB1230" s="107"/>
      <c r="AC1230" s="107"/>
      <c r="AD1230" s="107"/>
      <c r="AE1230" s="107"/>
      <c r="AF1230" s="107"/>
      <c r="AG1230" s="107" t="s">
        <v>415</v>
      </c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</row>
    <row r="1231" spans="1:60" outlineLevel="2">
      <c r="A1231" s="110"/>
      <c r="B1231" s="111"/>
      <c r="C1231" s="198" t="s">
        <v>730</v>
      </c>
      <c r="D1231" s="199"/>
      <c r="E1231" s="199"/>
      <c r="F1231" s="199"/>
      <c r="G1231" s="199"/>
      <c r="H1231" s="114"/>
      <c r="I1231" s="114"/>
      <c r="J1231" s="114"/>
      <c r="K1231" s="114"/>
      <c r="L1231" s="114"/>
      <c r="M1231" s="114"/>
      <c r="N1231" s="113"/>
      <c r="O1231" s="113"/>
      <c r="P1231" s="113"/>
      <c r="Q1231" s="113"/>
      <c r="R1231" s="114"/>
      <c r="S1231" s="114"/>
      <c r="T1231" s="114"/>
      <c r="U1231" s="114"/>
      <c r="V1231" s="114"/>
      <c r="W1231" s="114"/>
      <c r="X1231" s="114"/>
      <c r="Y1231" s="114"/>
      <c r="Z1231" s="107"/>
      <c r="AA1231" s="107"/>
      <c r="AB1231" s="107"/>
      <c r="AC1231" s="107"/>
      <c r="AD1231" s="107"/>
      <c r="AE1231" s="107"/>
      <c r="AF1231" s="107"/>
      <c r="AG1231" s="107" t="s">
        <v>296</v>
      </c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</row>
    <row r="1232" spans="1:60" ht="22.5" outlineLevel="1">
      <c r="A1232" s="123">
        <v>364</v>
      </c>
      <c r="B1232" s="124" t="s">
        <v>731</v>
      </c>
      <c r="C1232" s="139" t="s">
        <v>732</v>
      </c>
      <c r="D1232" s="125" t="s">
        <v>347</v>
      </c>
      <c r="E1232" s="126">
        <v>10</v>
      </c>
      <c r="F1232" s="127"/>
      <c r="G1232" s="128">
        <f>ROUND(E1232*F1232,2)</f>
        <v>0</v>
      </c>
      <c r="H1232" s="127"/>
      <c r="I1232" s="128">
        <f>ROUND(E1232*H1232,2)</f>
        <v>0</v>
      </c>
      <c r="J1232" s="127"/>
      <c r="K1232" s="128">
        <f>ROUND(E1232*J1232,2)</f>
        <v>0</v>
      </c>
      <c r="L1232" s="128">
        <v>21</v>
      </c>
      <c r="M1232" s="128">
        <f>G1232*(1+L1232/100)</f>
        <v>0</v>
      </c>
      <c r="N1232" s="126">
        <v>7.2000000000000005E-4</v>
      </c>
      <c r="O1232" s="126">
        <f>ROUND(E1232*N1232,2)</f>
        <v>0.01</v>
      </c>
      <c r="P1232" s="126">
        <v>0</v>
      </c>
      <c r="Q1232" s="126">
        <f>ROUND(E1232*P1232,2)</f>
        <v>0</v>
      </c>
      <c r="R1232" s="128" t="s">
        <v>350</v>
      </c>
      <c r="S1232" s="128" t="s">
        <v>310</v>
      </c>
      <c r="T1232" s="129" t="s">
        <v>331</v>
      </c>
      <c r="U1232" s="114">
        <v>0.2</v>
      </c>
      <c r="V1232" s="114">
        <f>ROUND(E1232*U1232,2)</f>
        <v>2</v>
      </c>
      <c r="W1232" s="114"/>
      <c r="X1232" s="114" t="s">
        <v>332</v>
      </c>
      <c r="Y1232" s="114" t="s">
        <v>293</v>
      </c>
      <c r="Z1232" s="107"/>
      <c r="AA1232" s="107"/>
      <c r="AB1232" s="107"/>
      <c r="AC1232" s="107"/>
      <c r="AD1232" s="107"/>
      <c r="AE1232" s="107"/>
      <c r="AF1232" s="107"/>
      <c r="AG1232" s="107" t="s">
        <v>333</v>
      </c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</row>
    <row r="1233" spans="1:60" outlineLevel="2">
      <c r="A1233" s="110"/>
      <c r="B1233" s="111"/>
      <c r="C1233" s="198" t="s">
        <v>733</v>
      </c>
      <c r="D1233" s="199"/>
      <c r="E1233" s="199"/>
      <c r="F1233" s="199"/>
      <c r="G1233" s="199"/>
      <c r="H1233" s="114"/>
      <c r="I1233" s="114"/>
      <c r="J1233" s="114"/>
      <c r="K1233" s="114"/>
      <c r="L1233" s="114"/>
      <c r="M1233" s="114"/>
      <c r="N1233" s="113"/>
      <c r="O1233" s="113"/>
      <c r="P1233" s="113"/>
      <c r="Q1233" s="113"/>
      <c r="R1233" s="114"/>
      <c r="S1233" s="114"/>
      <c r="T1233" s="114"/>
      <c r="U1233" s="114"/>
      <c r="V1233" s="114"/>
      <c r="W1233" s="114"/>
      <c r="X1233" s="114"/>
      <c r="Y1233" s="114"/>
      <c r="Z1233" s="107"/>
      <c r="AA1233" s="107"/>
      <c r="AB1233" s="107"/>
      <c r="AC1233" s="107"/>
      <c r="AD1233" s="107"/>
      <c r="AE1233" s="107"/>
      <c r="AF1233" s="107"/>
      <c r="AG1233" s="107" t="s">
        <v>296</v>
      </c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37" t="str">
        <f>C1233</f>
        <v>Podlahová vpust u pitevního stolu - každý pitevní stůl má z přední i zadní strany jednu podlahovou vpust.</v>
      </c>
      <c r="BB1233" s="107"/>
      <c r="BC1233" s="107"/>
      <c r="BD1233" s="107"/>
      <c r="BE1233" s="107"/>
      <c r="BF1233" s="107"/>
      <c r="BG1233" s="107"/>
      <c r="BH1233" s="107"/>
    </row>
    <row r="1234" spans="1:60" outlineLevel="3">
      <c r="A1234" s="110"/>
      <c r="B1234" s="111"/>
      <c r="C1234" s="200" t="s">
        <v>734</v>
      </c>
      <c r="D1234" s="201"/>
      <c r="E1234" s="201"/>
      <c r="F1234" s="201"/>
      <c r="G1234" s="201"/>
      <c r="H1234" s="114"/>
      <c r="I1234" s="114"/>
      <c r="J1234" s="114"/>
      <c r="K1234" s="114"/>
      <c r="L1234" s="114"/>
      <c r="M1234" s="114"/>
      <c r="N1234" s="113"/>
      <c r="O1234" s="113"/>
      <c r="P1234" s="113"/>
      <c r="Q1234" s="113"/>
      <c r="R1234" s="114"/>
      <c r="S1234" s="114"/>
      <c r="T1234" s="114"/>
      <c r="U1234" s="114"/>
      <c r="V1234" s="114"/>
      <c r="W1234" s="114"/>
      <c r="X1234" s="114"/>
      <c r="Y1234" s="114"/>
      <c r="Z1234" s="107"/>
      <c r="AA1234" s="107"/>
      <c r="AB1234" s="107"/>
      <c r="AC1234" s="107"/>
      <c r="AD1234" s="107"/>
      <c r="AE1234" s="107"/>
      <c r="AF1234" s="107"/>
      <c r="AG1234" s="107" t="s">
        <v>296</v>
      </c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37" t="str">
        <f>C1234</f>
        <v>Tato vpust bude řešena v rámci opravy podlah v pitevnách. Vpust bude napojena na stávající kanalizaci.</v>
      </c>
      <c r="BB1234" s="107"/>
      <c r="BC1234" s="107"/>
      <c r="BD1234" s="107"/>
      <c r="BE1234" s="107"/>
      <c r="BF1234" s="107"/>
      <c r="BG1234" s="107"/>
      <c r="BH1234" s="107"/>
    </row>
    <row r="1235" spans="1:60" outlineLevel="1">
      <c r="A1235" s="123">
        <v>365</v>
      </c>
      <c r="B1235" s="124" t="s">
        <v>735</v>
      </c>
      <c r="C1235" s="139" t="s">
        <v>736</v>
      </c>
      <c r="D1235" s="125" t="s">
        <v>347</v>
      </c>
      <c r="E1235" s="126">
        <v>4</v>
      </c>
      <c r="F1235" s="127"/>
      <c r="G1235" s="128">
        <f>ROUND(E1235*F1235,2)</f>
        <v>0</v>
      </c>
      <c r="H1235" s="127"/>
      <c r="I1235" s="128">
        <f>ROUND(E1235*H1235,2)</f>
        <v>0</v>
      </c>
      <c r="J1235" s="127"/>
      <c r="K1235" s="128">
        <f>ROUND(E1235*J1235,2)</f>
        <v>0</v>
      </c>
      <c r="L1235" s="128">
        <v>21</v>
      </c>
      <c r="M1235" s="128">
        <f>G1235*(1+L1235/100)</f>
        <v>0</v>
      </c>
      <c r="N1235" s="126">
        <v>0</v>
      </c>
      <c r="O1235" s="126">
        <f>ROUND(E1235*N1235,2)</f>
        <v>0</v>
      </c>
      <c r="P1235" s="126">
        <v>0</v>
      </c>
      <c r="Q1235" s="126">
        <f>ROUND(E1235*P1235,2)</f>
        <v>0</v>
      </c>
      <c r="R1235" s="128" t="s">
        <v>560</v>
      </c>
      <c r="S1235" s="128" t="s">
        <v>310</v>
      </c>
      <c r="T1235" s="129" t="s">
        <v>331</v>
      </c>
      <c r="U1235" s="114">
        <v>0.05</v>
      </c>
      <c r="V1235" s="114">
        <f>ROUND(E1235*U1235,2)</f>
        <v>0.2</v>
      </c>
      <c r="W1235" s="114"/>
      <c r="X1235" s="114" t="s">
        <v>332</v>
      </c>
      <c r="Y1235" s="114" t="s">
        <v>293</v>
      </c>
      <c r="Z1235" s="107"/>
      <c r="AA1235" s="107"/>
      <c r="AB1235" s="107"/>
      <c r="AC1235" s="107"/>
      <c r="AD1235" s="107"/>
      <c r="AE1235" s="107"/>
      <c r="AF1235" s="107"/>
      <c r="AG1235" s="107" t="s">
        <v>333</v>
      </c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</row>
    <row r="1236" spans="1:60" outlineLevel="2">
      <c r="A1236" s="110"/>
      <c r="B1236" s="111"/>
      <c r="C1236" s="146" t="s">
        <v>737</v>
      </c>
      <c r="D1236" s="143"/>
      <c r="E1236" s="144">
        <v>4</v>
      </c>
      <c r="F1236" s="114"/>
      <c r="G1236" s="114"/>
      <c r="H1236" s="114"/>
      <c r="I1236" s="114"/>
      <c r="J1236" s="114"/>
      <c r="K1236" s="114"/>
      <c r="L1236" s="114"/>
      <c r="M1236" s="114"/>
      <c r="N1236" s="113"/>
      <c r="O1236" s="113"/>
      <c r="P1236" s="113"/>
      <c r="Q1236" s="113"/>
      <c r="R1236" s="114"/>
      <c r="S1236" s="114"/>
      <c r="T1236" s="114"/>
      <c r="U1236" s="114"/>
      <c r="V1236" s="114"/>
      <c r="W1236" s="114"/>
      <c r="X1236" s="114"/>
      <c r="Y1236" s="114"/>
      <c r="Z1236" s="107"/>
      <c r="AA1236" s="107"/>
      <c r="AB1236" s="107"/>
      <c r="AC1236" s="107"/>
      <c r="AD1236" s="107"/>
      <c r="AE1236" s="107"/>
      <c r="AF1236" s="107"/>
      <c r="AG1236" s="107" t="s">
        <v>341</v>
      </c>
      <c r="AH1236" s="107">
        <v>5</v>
      </c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</row>
    <row r="1237" spans="1:60" outlineLevel="1">
      <c r="A1237" s="130">
        <v>366</v>
      </c>
      <c r="B1237" s="131" t="s">
        <v>738</v>
      </c>
      <c r="C1237" s="140" t="s">
        <v>739</v>
      </c>
      <c r="D1237" s="132" t="s">
        <v>347</v>
      </c>
      <c r="E1237" s="133">
        <v>42</v>
      </c>
      <c r="F1237" s="134"/>
      <c r="G1237" s="135">
        <f>ROUND(E1237*F1237,2)</f>
        <v>0</v>
      </c>
      <c r="H1237" s="134"/>
      <c r="I1237" s="135">
        <f>ROUND(E1237*H1237,2)</f>
        <v>0</v>
      </c>
      <c r="J1237" s="134"/>
      <c r="K1237" s="135">
        <f>ROUND(E1237*J1237,2)</f>
        <v>0</v>
      </c>
      <c r="L1237" s="135">
        <v>21</v>
      </c>
      <c r="M1237" s="135">
        <f>G1237*(1+L1237/100)</f>
        <v>0</v>
      </c>
      <c r="N1237" s="133">
        <v>0</v>
      </c>
      <c r="O1237" s="133">
        <f>ROUND(E1237*N1237,2)</f>
        <v>0</v>
      </c>
      <c r="P1237" s="133">
        <v>0</v>
      </c>
      <c r="Q1237" s="133">
        <f>ROUND(E1237*P1237,2)</f>
        <v>0</v>
      </c>
      <c r="R1237" s="135"/>
      <c r="S1237" s="135" t="s">
        <v>290</v>
      </c>
      <c r="T1237" s="136" t="s">
        <v>291</v>
      </c>
      <c r="U1237" s="114">
        <v>0</v>
      </c>
      <c r="V1237" s="114">
        <f>ROUND(E1237*U1237,2)</f>
        <v>0</v>
      </c>
      <c r="W1237" s="114"/>
      <c r="X1237" s="114" t="s">
        <v>332</v>
      </c>
      <c r="Y1237" s="114" t="s">
        <v>293</v>
      </c>
      <c r="Z1237" s="107"/>
      <c r="AA1237" s="107"/>
      <c r="AB1237" s="107"/>
      <c r="AC1237" s="107"/>
      <c r="AD1237" s="107"/>
      <c r="AE1237" s="107"/>
      <c r="AF1237" s="107"/>
      <c r="AG1237" s="107" t="s">
        <v>333</v>
      </c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</row>
    <row r="1238" spans="1:60" outlineLevel="1">
      <c r="A1238" s="130">
        <v>367</v>
      </c>
      <c r="B1238" s="131" t="s">
        <v>740</v>
      </c>
      <c r="C1238" s="140" t="s">
        <v>741</v>
      </c>
      <c r="D1238" s="132" t="s">
        <v>347</v>
      </c>
      <c r="E1238" s="133">
        <v>69</v>
      </c>
      <c r="F1238" s="134"/>
      <c r="G1238" s="135">
        <f>ROUND(E1238*F1238,2)</f>
        <v>0</v>
      </c>
      <c r="H1238" s="134"/>
      <c r="I1238" s="135">
        <f>ROUND(E1238*H1238,2)</f>
        <v>0</v>
      </c>
      <c r="J1238" s="134"/>
      <c r="K1238" s="135">
        <f>ROUND(E1238*J1238,2)</f>
        <v>0</v>
      </c>
      <c r="L1238" s="135">
        <v>21</v>
      </c>
      <c r="M1238" s="135">
        <f>G1238*(1+L1238/100)</f>
        <v>0</v>
      </c>
      <c r="N1238" s="133">
        <v>0</v>
      </c>
      <c r="O1238" s="133">
        <f>ROUND(E1238*N1238,2)</f>
        <v>0</v>
      </c>
      <c r="P1238" s="133">
        <v>0</v>
      </c>
      <c r="Q1238" s="133">
        <f>ROUND(E1238*P1238,2)</f>
        <v>0</v>
      </c>
      <c r="R1238" s="135"/>
      <c r="S1238" s="135" t="s">
        <v>290</v>
      </c>
      <c r="T1238" s="136" t="s">
        <v>291</v>
      </c>
      <c r="U1238" s="114">
        <v>0</v>
      </c>
      <c r="V1238" s="114">
        <f>ROUND(E1238*U1238,2)</f>
        <v>0</v>
      </c>
      <c r="W1238" s="114"/>
      <c r="X1238" s="114" t="s">
        <v>332</v>
      </c>
      <c r="Y1238" s="114" t="s">
        <v>293</v>
      </c>
      <c r="Z1238" s="107"/>
      <c r="AA1238" s="107"/>
      <c r="AB1238" s="107"/>
      <c r="AC1238" s="107"/>
      <c r="AD1238" s="107"/>
      <c r="AE1238" s="107"/>
      <c r="AF1238" s="107"/>
      <c r="AG1238" s="107" t="s">
        <v>333</v>
      </c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</row>
    <row r="1239" spans="1:60" outlineLevel="1">
      <c r="A1239" s="130">
        <v>368</v>
      </c>
      <c r="B1239" s="131" t="s">
        <v>742</v>
      </c>
      <c r="C1239" s="140" t="s">
        <v>743</v>
      </c>
      <c r="D1239" s="132" t="s">
        <v>347</v>
      </c>
      <c r="E1239" s="133">
        <v>30</v>
      </c>
      <c r="F1239" s="134"/>
      <c r="G1239" s="135">
        <f>ROUND(E1239*F1239,2)</f>
        <v>0</v>
      </c>
      <c r="H1239" s="134"/>
      <c r="I1239" s="135">
        <f>ROUND(E1239*H1239,2)</f>
        <v>0</v>
      </c>
      <c r="J1239" s="134"/>
      <c r="K1239" s="135">
        <f>ROUND(E1239*J1239,2)</f>
        <v>0</v>
      </c>
      <c r="L1239" s="135">
        <v>21</v>
      </c>
      <c r="M1239" s="135">
        <f>G1239*(1+L1239/100)</f>
        <v>0</v>
      </c>
      <c r="N1239" s="133">
        <v>0</v>
      </c>
      <c r="O1239" s="133">
        <f>ROUND(E1239*N1239,2)</f>
        <v>0</v>
      </c>
      <c r="P1239" s="133">
        <v>0</v>
      </c>
      <c r="Q1239" s="133">
        <f>ROUND(E1239*P1239,2)</f>
        <v>0</v>
      </c>
      <c r="R1239" s="135"/>
      <c r="S1239" s="135" t="s">
        <v>290</v>
      </c>
      <c r="T1239" s="136" t="s">
        <v>291</v>
      </c>
      <c r="U1239" s="114">
        <v>0</v>
      </c>
      <c r="V1239" s="114">
        <f>ROUND(E1239*U1239,2)</f>
        <v>0</v>
      </c>
      <c r="W1239" s="114"/>
      <c r="X1239" s="114" t="s">
        <v>332</v>
      </c>
      <c r="Y1239" s="114" t="s">
        <v>293</v>
      </c>
      <c r="Z1239" s="107"/>
      <c r="AA1239" s="107"/>
      <c r="AB1239" s="107"/>
      <c r="AC1239" s="107"/>
      <c r="AD1239" s="107"/>
      <c r="AE1239" s="107"/>
      <c r="AF1239" s="107"/>
      <c r="AG1239" s="107" t="s">
        <v>333</v>
      </c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</row>
    <row r="1240" spans="1:60" outlineLevel="1">
      <c r="A1240" s="123">
        <v>369</v>
      </c>
      <c r="B1240" s="124" t="s">
        <v>744</v>
      </c>
      <c r="C1240" s="139" t="s">
        <v>745</v>
      </c>
      <c r="D1240" s="125" t="s">
        <v>347</v>
      </c>
      <c r="E1240" s="126">
        <v>30</v>
      </c>
      <c r="F1240" s="127"/>
      <c r="G1240" s="128">
        <f>ROUND(E1240*F1240,2)</f>
        <v>0</v>
      </c>
      <c r="H1240" s="127"/>
      <c r="I1240" s="128">
        <f>ROUND(E1240*H1240,2)</f>
        <v>0</v>
      </c>
      <c r="J1240" s="127"/>
      <c r="K1240" s="128">
        <f>ROUND(E1240*J1240,2)</f>
        <v>0</v>
      </c>
      <c r="L1240" s="128">
        <v>21</v>
      </c>
      <c r="M1240" s="128">
        <f>G1240*(1+L1240/100)</f>
        <v>0</v>
      </c>
      <c r="N1240" s="126">
        <v>0</v>
      </c>
      <c r="O1240" s="126">
        <f>ROUND(E1240*N1240,2)</f>
        <v>0</v>
      </c>
      <c r="P1240" s="126">
        <v>0</v>
      </c>
      <c r="Q1240" s="126">
        <f>ROUND(E1240*P1240,2)</f>
        <v>0</v>
      </c>
      <c r="R1240" s="128"/>
      <c r="S1240" s="128" t="s">
        <v>290</v>
      </c>
      <c r="T1240" s="129" t="s">
        <v>291</v>
      </c>
      <c r="U1240" s="114">
        <v>0</v>
      </c>
      <c r="V1240" s="114">
        <f>ROUND(E1240*U1240,2)</f>
        <v>0</v>
      </c>
      <c r="W1240" s="114"/>
      <c r="X1240" s="114" t="s">
        <v>414</v>
      </c>
      <c r="Y1240" s="114" t="s">
        <v>293</v>
      </c>
      <c r="Z1240" s="107"/>
      <c r="AA1240" s="107"/>
      <c r="AB1240" s="107"/>
      <c r="AC1240" s="107"/>
      <c r="AD1240" s="107"/>
      <c r="AE1240" s="107"/>
      <c r="AF1240" s="107"/>
      <c r="AG1240" s="107" t="s">
        <v>415</v>
      </c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</row>
    <row r="1241" spans="1:60" outlineLevel="2">
      <c r="A1241" s="110"/>
      <c r="B1241" s="111"/>
      <c r="C1241" s="198" t="s">
        <v>746</v>
      </c>
      <c r="D1241" s="199"/>
      <c r="E1241" s="199"/>
      <c r="F1241" s="199"/>
      <c r="G1241" s="199"/>
      <c r="H1241" s="114"/>
      <c r="I1241" s="114"/>
      <c r="J1241" s="114"/>
      <c r="K1241" s="114"/>
      <c r="L1241" s="114"/>
      <c r="M1241" s="114"/>
      <c r="N1241" s="113"/>
      <c r="O1241" s="113"/>
      <c r="P1241" s="113"/>
      <c r="Q1241" s="113"/>
      <c r="R1241" s="114"/>
      <c r="S1241" s="114"/>
      <c r="T1241" s="114"/>
      <c r="U1241" s="114"/>
      <c r="V1241" s="114"/>
      <c r="W1241" s="114"/>
      <c r="X1241" s="114"/>
      <c r="Y1241" s="114"/>
      <c r="Z1241" s="107"/>
      <c r="AA1241" s="107"/>
      <c r="AB1241" s="107"/>
      <c r="AC1241" s="107"/>
      <c r="AD1241" s="107"/>
      <c r="AE1241" s="107"/>
      <c r="AF1241" s="107"/>
      <c r="AG1241" s="107" t="s">
        <v>296</v>
      </c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</row>
    <row r="1242" spans="1:60" outlineLevel="1">
      <c r="A1242" s="123">
        <v>370</v>
      </c>
      <c r="B1242" s="124" t="s">
        <v>747</v>
      </c>
      <c r="C1242" s="139" t="s">
        <v>748</v>
      </c>
      <c r="D1242" s="125" t="s">
        <v>347</v>
      </c>
      <c r="E1242" s="126">
        <v>30</v>
      </c>
      <c r="F1242" s="127"/>
      <c r="G1242" s="128">
        <f>ROUND(E1242*F1242,2)</f>
        <v>0</v>
      </c>
      <c r="H1242" s="127"/>
      <c r="I1242" s="128">
        <f>ROUND(E1242*H1242,2)</f>
        <v>0</v>
      </c>
      <c r="J1242" s="127"/>
      <c r="K1242" s="128">
        <f>ROUND(E1242*J1242,2)</f>
        <v>0</v>
      </c>
      <c r="L1242" s="128">
        <v>21</v>
      </c>
      <c r="M1242" s="128">
        <f>G1242*(1+L1242/100)</f>
        <v>0</v>
      </c>
      <c r="N1242" s="126">
        <v>0</v>
      </c>
      <c r="O1242" s="126">
        <f>ROUND(E1242*N1242,2)</f>
        <v>0</v>
      </c>
      <c r="P1242" s="126">
        <v>0</v>
      </c>
      <c r="Q1242" s="126">
        <f>ROUND(E1242*P1242,2)</f>
        <v>0</v>
      </c>
      <c r="R1242" s="128"/>
      <c r="S1242" s="128" t="s">
        <v>290</v>
      </c>
      <c r="T1242" s="129" t="s">
        <v>291</v>
      </c>
      <c r="U1242" s="114">
        <v>0</v>
      </c>
      <c r="V1242" s="114">
        <f>ROUND(E1242*U1242,2)</f>
        <v>0</v>
      </c>
      <c r="W1242" s="114"/>
      <c r="X1242" s="114" t="s">
        <v>332</v>
      </c>
      <c r="Y1242" s="114" t="s">
        <v>293</v>
      </c>
      <c r="Z1242" s="107"/>
      <c r="AA1242" s="107"/>
      <c r="AB1242" s="107"/>
      <c r="AC1242" s="107"/>
      <c r="AD1242" s="107"/>
      <c r="AE1242" s="107"/>
      <c r="AF1242" s="107"/>
      <c r="AG1242" s="107" t="s">
        <v>333</v>
      </c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</row>
    <row r="1243" spans="1:60" outlineLevel="1">
      <c r="A1243" s="110">
        <v>371</v>
      </c>
      <c r="B1243" s="111" t="s">
        <v>749</v>
      </c>
      <c r="C1243" s="147" t="s">
        <v>750</v>
      </c>
      <c r="D1243" s="112" t="s">
        <v>24</v>
      </c>
      <c r="E1243" s="145"/>
      <c r="F1243" s="115"/>
      <c r="G1243" s="114">
        <f>ROUND(E1243*F1243,2)</f>
        <v>0</v>
      </c>
      <c r="H1243" s="115"/>
      <c r="I1243" s="114">
        <f>ROUND(E1243*H1243,2)</f>
        <v>0</v>
      </c>
      <c r="J1243" s="115"/>
      <c r="K1243" s="114">
        <f>ROUND(E1243*J1243,2)</f>
        <v>0</v>
      </c>
      <c r="L1243" s="114">
        <v>21</v>
      </c>
      <c r="M1243" s="114">
        <f>G1243*(1+L1243/100)</f>
        <v>0</v>
      </c>
      <c r="N1243" s="113">
        <v>0</v>
      </c>
      <c r="O1243" s="113">
        <f>ROUND(E1243*N1243,2)</f>
        <v>0</v>
      </c>
      <c r="P1243" s="113">
        <v>0</v>
      </c>
      <c r="Q1243" s="113">
        <f>ROUND(E1243*P1243,2)</f>
        <v>0</v>
      </c>
      <c r="R1243" s="114" t="s">
        <v>350</v>
      </c>
      <c r="S1243" s="114" t="s">
        <v>310</v>
      </c>
      <c r="T1243" s="114" t="s">
        <v>331</v>
      </c>
      <c r="U1243" s="114">
        <v>0</v>
      </c>
      <c r="V1243" s="114">
        <f>ROUND(E1243*U1243,2)</f>
        <v>0</v>
      </c>
      <c r="W1243" s="114"/>
      <c r="X1243" s="114" t="s">
        <v>448</v>
      </c>
      <c r="Y1243" s="114" t="s">
        <v>293</v>
      </c>
      <c r="Z1243" s="107"/>
      <c r="AA1243" s="107"/>
      <c r="AB1243" s="107"/>
      <c r="AC1243" s="107"/>
      <c r="AD1243" s="107"/>
      <c r="AE1243" s="107"/>
      <c r="AF1243" s="107"/>
      <c r="AG1243" s="107" t="s">
        <v>449</v>
      </c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</row>
    <row r="1244" spans="1:60" outlineLevel="2">
      <c r="A1244" s="110"/>
      <c r="B1244" s="111"/>
      <c r="C1244" s="205" t="s">
        <v>567</v>
      </c>
      <c r="D1244" s="206"/>
      <c r="E1244" s="206"/>
      <c r="F1244" s="206"/>
      <c r="G1244" s="206"/>
      <c r="H1244" s="114"/>
      <c r="I1244" s="114"/>
      <c r="J1244" s="114"/>
      <c r="K1244" s="114"/>
      <c r="L1244" s="114"/>
      <c r="M1244" s="114"/>
      <c r="N1244" s="113"/>
      <c r="O1244" s="113"/>
      <c r="P1244" s="113"/>
      <c r="Q1244" s="113"/>
      <c r="R1244" s="114"/>
      <c r="S1244" s="114"/>
      <c r="T1244" s="114"/>
      <c r="U1244" s="114"/>
      <c r="V1244" s="114"/>
      <c r="W1244" s="114"/>
      <c r="X1244" s="114"/>
      <c r="Y1244" s="114"/>
      <c r="Z1244" s="107"/>
      <c r="AA1244" s="107"/>
      <c r="AB1244" s="107"/>
      <c r="AC1244" s="107"/>
      <c r="AD1244" s="107"/>
      <c r="AE1244" s="107"/>
      <c r="AF1244" s="107"/>
      <c r="AG1244" s="107" t="s">
        <v>451</v>
      </c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</row>
    <row r="1245" spans="1:60">
      <c r="A1245" s="117" t="s">
        <v>285</v>
      </c>
      <c r="B1245" s="118" t="s">
        <v>151</v>
      </c>
      <c r="C1245" s="138" t="s">
        <v>152</v>
      </c>
      <c r="D1245" s="119"/>
      <c r="E1245" s="120"/>
      <c r="F1245" s="121"/>
      <c r="G1245" s="121">
        <f>SUMIF(AG1246:AG1371,"&lt;&gt;NOR",G1246:G1371)</f>
        <v>0</v>
      </c>
      <c r="H1245" s="121"/>
      <c r="I1245" s="121">
        <f>SUM(I1246:I1371)</f>
        <v>0</v>
      </c>
      <c r="J1245" s="121"/>
      <c r="K1245" s="121">
        <f>SUM(K1246:K1371)</f>
        <v>0</v>
      </c>
      <c r="L1245" s="121"/>
      <c r="M1245" s="121">
        <f>SUM(M1246:M1371)</f>
        <v>0</v>
      </c>
      <c r="N1245" s="120"/>
      <c r="O1245" s="120">
        <f>SUM(O1246:O1371)</f>
        <v>0</v>
      </c>
      <c r="P1245" s="120"/>
      <c r="Q1245" s="120">
        <f>SUM(Q1246:Q1371)</f>
        <v>0</v>
      </c>
      <c r="R1245" s="121"/>
      <c r="S1245" s="121"/>
      <c r="T1245" s="122"/>
      <c r="U1245" s="116"/>
      <c r="V1245" s="116">
        <f>SUM(V1246:V1371)</f>
        <v>31.51</v>
      </c>
      <c r="W1245" s="116"/>
      <c r="X1245" s="116"/>
      <c r="Y1245" s="116"/>
      <c r="AG1245" t="s">
        <v>286</v>
      </c>
    </row>
    <row r="1246" spans="1:60" outlineLevel="1">
      <c r="A1246" s="123">
        <v>372</v>
      </c>
      <c r="B1246" s="124" t="s">
        <v>650</v>
      </c>
      <c r="C1246" s="139" t="s">
        <v>651</v>
      </c>
      <c r="D1246" s="125" t="s">
        <v>347</v>
      </c>
      <c r="E1246" s="126">
        <v>18</v>
      </c>
      <c r="F1246" s="127"/>
      <c r="G1246" s="128">
        <f>ROUND(E1246*F1246,2)</f>
        <v>0</v>
      </c>
      <c r="H1246" s="127"/>
      <c r="I1246" s="128">
        <f>ROUND(E1246*H1246,2)</f>
        <v>0</v>
      </c>
      <c r="J1246" s="127"/>
      <c r="K1246" s="128">
        <f>ROUND(E1246*J1246,2)</f>
        <v>0</v>
      </c>
      <c r="L1246" s="128">
        <v>21</v>
      </c>
      <c r="M1246" s="128">
        <f>G1246*(1+L1246/100)</f>
        <v>0</v>
      </c>
      <c r="N1246" s="126">
        <v>0</v>
      </c>
      <c r="O1246" s="126">
        <f>ROUND(E1246*N1246,2)</f>
        <v>0</v>
      </c>
      <c r="P1246" s="126">
        <v>0</v>
      </c>
      <c r="Q1246" s="126">
        <f>ROUND(E1246*P1246,2)</f>
        <v>0</v>
      </c>
      <c r="R1246" s="128"/>
      <c r="S1246" s="128" t="s">
        <v>290</v>
      </c>
      <c r="T1246" s="129" t="s">
        <v>291</v>
      </c>
      <c r="U1246" s="114">
        <v>0</v>
      </c>
      <c r="V1246" s="114">
        <f>ROUND(E1246*U1246,2)</f>
        <v>0</v>
      </c>
      <c r="W1246" s="114"/>
      <c r="X1246" s="114" t="s">
        <v>414</v>
      </c>
      <c r="Y1246" s="114" t="s">
        <v>293</v>
      </c>
      <c r="Z1246" s="107"/>
      <c r="AA1246" s="107"/>
      <c r="AB1246" s="107"/>
      <c r="AC1246" s="107"/>
      <c r="AD1246" s="107"/>
      <c r="AE1246" s="107"/>
      <c r="AF1246" s="107"/>
      <c r="AG1246" s="107" t="s">
        <v>415</v>
      </c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</row>
    <row r="1247" spans="1:60" outlineLevel="2">
      <c r="A1247" s="110"/>
      <c r="B1247" s="111"/>
      <c r="C1247" s="198" t="s">
        <v>652</v>
      </c>
      <c r="D1247" s="199"/>
      <c r="E1247" s="199"/>
      <c r="F1247" s="199"/>
      <c r="G1247" s="199"/>
      <c r="H1247" s="114"/>
      <c r="I1247" s="114"/>
      <c r="J1247" s="114"/>
      <c r="K1247" s="114"/>
      <c r="L1247" s="114"/>
      <c r="M1247" s="114"/>
      <c r="N1247" s="113"/>
      <c r="O1247" s="113"/>
      <c r="P1247" s="113"/>
      <c r="Q1247" s="113"/>
      <c r="R1247" s="114"/>
      <c r="S1247" s="114"/>
      <c r="T1247" s="114"/>
      <c r="U1247" s="114"/>
      <c r="V1247" s="114"/>
      <c r="W1247" s="114"/>
      <c r="X1247" s="114"/>
      <c r="Y1247" s="114"/>
      <c r="Z1247" s="107"/>
      <c r="AA1247" s="107"/>
      <c r="AB1247" s="107"/>
      <c r="AC1247" s="107"/>
      <c r="AD1247" s="107"/>
      <c r="AE1247" s="107"/>
      <c r="AF1247" s="107"/>
      <c r="AG1247" s="107" t="s">
        <v>296</v>
      </c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</row>
    <row r="1248" spans="1:60" outlineLevel="3">
      <c r="A1248" s="110"/>
      <c r="B1248" s="111"/>
      <c r="C1248" s="200" t="s">
        <v>653</v>
      </c>
      <c r="D1248" s="201"/>
      <c r="E1248" s="201"/>
      <c r="F1248" s="201"/>
      <c r="G1248" s="201"/>
      <c r="H1248" s="114"/>
      <c r="I1248" s="114"/>
      <c r="J1248" s="114"/>
      <c r="K1248" s="114"/>
      <c r="L1248" s="114"/>
      <c r="M1248" s="114"/>
      <c r="N1248" s="113"/>
      <c r="O1248" s="113"/>
      <c r="P1248" s="113"/>
      <c r="Q1248" s="113"/>
      <c r="R1248" s="114"/>
      <c r="S1248" s="114"/>
      <c r="T1248" s="114"/>
      <c r="U1248" s="114"/>
      <c r="V1248" s="114"/>
      <c r="W1248" s="114"/>
      <c r="X1248" s="114"/>
      <c r="Y1248" s="114"/>
      <c r="Z1248" s="107"/>
      <c r="AA1248" s="107"/>
      <c r="AB1248" s="107"/>
      <c r="AC1248" s="107"/>
      <c r="AD1248" s="107"/>
      <c r="AE1248" s="107"/>
      <c r="AF1248" s="107"/>
      <c r="AG1248" s="107" t="s">
        <v>296</v>
      </c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</row>
    <row r="1249" spans="1:60" outlineLevel="1">
      <c r="A1249" s="123">
        <v>373</v>
      </c>
      <c r="B1249" s="124" t="s">
        <v>654</v>
      </c>
      <c r="C1249" s="139" t="s">
        <v>655</v>
      </c>
      <c r="D1249" s="125" t="s">
        <v>347</v>
      </c>
      <c r="E1249" s="126">
        <v>18</v>
      </c>
      <c r="F1249" s="127"/>
      <c r="G1249" s="128">
        <f>ROUND(E1249*F1249,2)</f>
        <v>0</v>
      </c>
      <c r="H1249" s="127"/>
      <c r="I1249" s="128">
        <f>ROUND(E1249*H1249,2)</f>
        <v>0</v>
      </c>
      <c r="J1249" s="127"/>
      <c r="K1249" s="128">
        <f>ROUND(E1249*J1249,2)</f>
        <v>0</v>
      </c>
      <c r="L1249" s="128">
        <v>21</v>
      </c>
      <c r="M1249" s="128">
        <f>G1249*(1+L1249/100)</f>
        <v>0</v>
      </c>
      <c r="N1249" s="126">
        <v>1.8000000000000001E-4</v>
      </c>
      <c r="O1249" s="126">
        <f>ROUND(E1249*N1249,2)</f>
        <v>0</v>
      </c>
      <c r="P1249" s="126">
        <v>0</v>
      </c>
      <c r="Q1249" s="126">
        <f>ROUND(E1249*P1249,2)</f>
        <v>0</v>
      </c>
      <c r="R1249" s="128" t="s">
        <v>350</v>
      </c>
      <c r="S1249" s="128" t="s">
        <v>310</v>
      </c>
      <c r="T1249" s="129" t="s">
        <v>331</v>
      </c>
      <c r="U1249" s="114">
        <v>0.48</v>
      </c>
      <c r="V1249" s="114">
        <f>ROUND(E1249*U1249,2)</f>
        <v>8.64</v>
      </c>
      <c r="W1249" s="114"/>
      <c r="X1249" s="114" t="s">
        <v>332</v>
      </c>
      <c r="Y1249" s="114" t="s">
        <v>293</v>
      </c>
      <c r="Z1249" s="107"/>
      <c r="AA1249" s="107"/>
      <c r="AB1249" s="107"/>
      <c r="AC1249" s="107"/>
      <c r="AD1249" s="107"/>
      <c r="AE1249" s="107"/>
      <c r="AF1249" s="107"/>
      <c r="AG1249" s="107" t="s">
        <v>333</v>
      </c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</row>
    <row r="1250" spans="1:60" outlineLevel="2">
      <c r="A1250" s="110"/>
      <c r="B1250" s="111"/>
      <c r="C1250" s="198" t="s">
        <v>656</v>
      </c>
      <c r="D1250" s="199"/>
      <c r="E1250" s="199"/>
      <c r="F1250" s="199"/>
      <c r="G1250" s="199"/>
      <c r="H1250" s="114"/>
      <c r="I1250" s="114"/>
      <c r="J1250" s="114"/>
      <c r="K1250" s="114"/>
      <c r="L1250" s="114"/>
      <c r="M1250" s="114"/>
      <c r="N1250" s="113"/>
      <c r="O1250" s="113"/>
      <c r="P1250" s="113"/>
      <c r="Q1250" s="113"/>
      <c r="R1250" s="114"/>
      <c r="S1250" s="114"/>
      <c r="T1250" s="114"/>
      <c r="U1250" s="114"/>
      <c r="V1250" s="114"/>
      <c r="W1250" s="114"/>
      <c r="X1250" s="114"/>
      <c r="Y1250" s="114"/>
      <c r="Z1250" s="107"/>
      <c r="AA1250" s="107"/>
      <c r="AB1250" s="107"/>
      <c r="AC1250" s="107"/>
      <c r="AD1250" s="107"/>
      <c r="AE1250" s="107"/>
      <c r="AF1250" s="107"/>
      <c r="AG1250" s="107" t="s">
        <v>296</v>
      </c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</row>
    <row r="1251" spans="1:60" outlineLevel="2">
      <c r="A1251" s="110"/>
      <c r="B1251" s="111"/>
      <c r="C1251" s="146" t="s">
        <v>751</v>
      </c>
      <c r="D1251" s="143"/>
      <c r="E1251" s="144">
        <v>18</v>
      </c>
      <c r="F1251" s="114"/>
      <c r="G1251" s="114"/>
      <c r="H1251" s="114"/>
      <c r="I1251" s="114"/>
      <c r="J1251" s="114"/>
      <c r="K1251" s="114"/>
      <c r="L1251" s="114"/>
      <c r="M1251" s="114"/>
      <c r="N1251" s="113"/>
      <c r="O1251" s="113"/>
      <c r="P1251" s="113"/>
      <c r="Q1251" s="113"/>
      <c r="R1251" s="114"/>
      <c r="S1251" s="114"/>
      <c r="T1251" s="114"/>
      <c r="U1251" s="114"/>
      <c r="V1251" s="114"/>
      <c r="W1251" s="114"/>
      <c r="X1251" s="114"/>
      <c r="Y1251" s="114"/>
      <c r="Z1251" s="107"/>
      <c r="AA1251" s="107"/>
      <c r="AB1251" s="107"/>
      <c r="AC1251" s="107"/>
      <c r="AD1251" s="107"/>
      <c r="AE1251" s="107"/>
      <c r="AF1251" s="107"/>
      <c r="AG1251" s="107" t="s">
        <v>341</v>
      </c>
      <c r="AH1251" s="107">
        <v>5</v>
      </c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</row>
    <row r="1252" spans="1:60" outlineLevel="1">
      <c r="A1252" s="123">
        <v>374</v>
      </c>
      <c r="B1252" s="124" t="s">
        <v>752</v>
      </c>
      <c r="C1252" s="139" t="s">
        <v>753</v>
      </c>
      <c r="D1252" s="125" t="s">
        <v>347</v>
      </c>
      <c r="E1252" s="126">
        <v>1</v>
      </c>
      <c r="F1252" s="127"/>
      <c r="G1252" s="128">
        <f>ROUND(E1252*F1252,2)</f>
        <v>0</v>
      </c>
      <c r="H1252" s="127"/>
      <c r="I1252" s="128">
        <f>ROUND(E1252*H1252,2)</f>
        <v>0</v>
      </c>
      <c r="J1252" s="127"/>
      <c r="K1252" s="128">
        <f>ROUND(E1252*J1252,2)</f>
        <v>0</v>
      </c>
      <c r="L1252" s="128">
        <v>21</v>
      </c>
      <c r="M1252" s="128">
        <f>G1252*(1+L1252/100)</f>
        <v>0</v>
      </c>
      <c r="N1252" s="126">
        <v>4.0000000000000003E-5</v>
      </c>
      <c r="O1252" s="126">
        <f>ROUND(E1252*N1252,2)</f>
        <v>0</v>
      </c>
      <c r="P1252" s="126">
        <v>0</v>
      </c>
      <c r="Q1252" s="126">
        <f>ROUND(E1252*P1252,2)</f>
        <v>0</v>
      </c>
      <c r="R1252" s="128"/>
      <c r="S1252" s="128" t="s">
        <v>290</v>
      </c>
      <c r="T1252" s="129" t="s">
        <v>331</v>
      </c>
      <c r="U1252" s="114">
        <v>0.45</v>
      </c>
      <c r="V1252" s="114">
        <f>ROUND(E1252*U1252,2)</f>
        <v>0.45</v>
      </c>
      <c r="W1252" s="114"/>
      <c r="X1252" s="114" t="s">
        <v>332</v>
      </c>
      <c r="Y1252" s="114" t="s">
        <v>293</v>
      </c>
      <c r="Z1252" s="107"/>
      <c r="AA1252" s="107"/>
      <c r="AB1252" s="107"/>
      <c r="AC1252" s="107"/>
      <c r="AD1252" s="107"/>
      <c r="AE1252" s="107"/>
      <c r="AF1252" s="107"/>
      <c r="AG1252" s="107" t="s">
        <v>333</v>
      </c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</row>
    <row r="1253" spans="1:60" outlineLevel="2">
      <c r="A1253" s="110"/>
      <c r="B1253" s="111"/>
      <c r="C1253" s="198" t="s">
        <v>754</v>
      </c>
      <c r="D1253" s="199"/>
      <c r="E1253" s="199"/>
      <c r="F1253" s="199"/>
      <c r="G1253" s="199"/>
      <c r="H1253" s="114"/>
      <c r="I1253" s="114"/>
      <c r="J1253" s="114"/>
      <c r="K1253" s="114"/>
      <c r="L1253" s="114"/>
      <c r="M1253" s="114"/>
      <c r="N1253" s="113"/>
      <c r="O1253" s="113"/>
      <c r="P1253" s="113"/>
      <c r="Q1253" s="113"/>
      <c r="R1253" s="114"/>
      <c r="S1253" s="114"/>
      <c r="T1253" s="114"/>
      <c r="U1253" s="114"/>
      <c r="V1253" s="114"/>
      <c r="W1253" s="114"/>
      <c r="X1253" s="114"/>
      <c r="Y1253" s="114"/>
      <c r="Z1253" s="107"/>
      <c r="AA1253" s="107"/>
      <c r="AB1253" s="107"/>
      <c r="AC1253" s="107"/>
      <c r="AD1253" s="107"/>
      <c r="AE1253" s="107"/>
      <c r="AF1253" s="107"/>
      <c r="AG1253" s="107" t="s">
        <v>296</v>
      </c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</row>
    <row r="1254" spans="1:60" outlineLevel="3">
      <c r="A1254" s="110"/>
      <c r="B1254" s="111"/>
      <c r="C1254" s="200" t="s">
        <v>755</v>
      </c>
      <c r="D1254" s="201"/>
      <c r="E1254" s="201"/>
      <c r="F1254" s="201"/>
      <c r="G1254" s="201"/>
      <c r="H1254" s="114"/>
      <c r="I1254" s="114"/>
      <c r="J1254" s="114"/>
      <c r="K1254" s="114"/>
      <c r="L1254" s="114"/>
      <c r="M1254" s="114"/>
      <c r="N1254" s="113"/>
      <c r="O1254" s="113"/>
      <c r="P1254" s="113"/>
      <c r="Q1254" s="113"/>
      <c r="R1254" s="114"/>
      <c r="S1254" s="114"/>
      <c r="T1254" s="114"/>
      <c r="U1254" s="114"/>
      <c r="V1254" s="114"/>
      <c r="W1254" s="114"/>
      <c r="X1254" s="114"/>
      <c r="Y1254" s="114"/>
      <c r="Z1254" s="107"/>
      <c r="AA1254" s="107"/>
      <c r="AB1254" s="107"/>
      <c r="AC1254" s="107"/>
      <c r="AD1254" s="107"/>
      <c r="AE1254" s="107"/>
      <c r="AF1254" s="107"/>
      <c r="AG1254" s="107" t="s">
        <v>296</v>
      </c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</row>
    <row r="1255" spans="1:60" outlineLevel="1">
      <c r="A1255" s="123">
        <v>375</v>
      </c>
      <c r="B1255" s="124" t="s">
        <v>756</v>
      </c>
      <c r="C1255" s="139" t="s">
        <v>757</v>
      </c>
      <c r="D1255" s="125" t="s">
        <v>347</v>
      </c>
      <c r="E1255" s="126">
        <v>2</v>
      </c>
      <c r="F1255" s="127"/>
      <c r="G1255" s="128">
        <f>ROUND(E1255*F1255,2)</f>
        <v>0</v>
      </c>
      <c r="H1255" s="127"/>
      <c r="I1255" s="128">
        <f>ROUND(E1255*H1255,2)</f>
        <v>0</v>
      </c>
      <c r="J1255" s="127"/>
      <c r="K1255" s="128">
        <f>ROUND(E1255*J1255,2)</f>
        <v>0</v>
      </c>
      <c r="L1255" s="128">
        <v>21</v>
      </c>
      <c r="M1255" s="128">
        <f>G1255*(1+L1255/100)</f>
        <v>0</v>
      </c>
      <c r="N1255" s="126">
        <v>3.3E-4</v>
      </c>
      <c r="O1255" s="126">
        <f>ROUND(E1255*N1255,2)</f>
        <v>0</v>
      </c>
      <c r="P1255" s="126">
        <v>0</v>
      </c>
      <c r="Q1255" s="126">
        <f>ROUND(E1255*P1255,2)</f>
        <v>0</v>
      </c>
      <c r="R1255" s="128" t="s">
        <v>413</v>
      </c>
      <c r="S1255" s="128" t="s">
        <v>310</v>
      </c>
      <c r="T1255" s="129" t="s">
        <v>331</v>
      </c>
      <c r="U1255" s="114">
        <v>0</v>
      </c>
      <c r="V1255" s="114">
        <f>ROUND(E1255*U1255,2)</f>
        <v>0</v>
      </c>
      <c r="W1255" s="114"/>
      <c r="X1255" s="114" t="s">
        <v>414</v>
      </c>
      <c r="Y1255" s="114" t="s">
        <v>293</v>
      </c>
      <c r="Z1255" s="107"/>
      <c r="AA1255" s="107"/>
      <c r="AB1255" s="107"/>
      <c r="AC1255" s="107"/>
      <c r="AD1255" s="107"/>
      <c r="AE1255" s="107"/>
      <c r="AF1255" s="107"/>
      <c r="AG1255" s="107" t="s">
        <v>415</v>
      </c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</row>
    <row r="1256" spans="1:60" outlineLevel="2">
      <c r="A1256" s="110"/>
      <c r="B1256" s="111"/>
      <c r="C1256" s="198" t="s">
        <v>758</v>
      </c>
      <c r="D1256" s="199"/>
      <c r="E1256" s="199"/>
      <c r="F1256" s="199"/>
      <c r="G1256" s="199"/>
      <c r="H1256" s="114"/>
      <c r="I1256" s="114"/>
      <c r="J1256" s="114"/>
      <c r="K1256" s="114"/>
      <c r="L1256" s="114"/>
      <c r="M1256" s="114"/>
      <c r="N1256" s="113"/>
      <c r="O1256" s="113"/>
      <c r="P1256" s="113"/>
      <c r="Q1256" s="113"/>
      <c r="R1256" s="114"/>
      <c r="S1256" s="114"/>
      <c r="T1256" s="114"/>
      <c r="U1256" s="114"/>
      <c r="V1256" s="114"/>
      <c r="W1256" s="114"/>
      <c r="X1256" s="114"/>
      <c r="Y1256" s="114"/>
      <c r="Z1256" s="107"/>
      <c r="AA1256" s="107"/>
      <c r="AB1256" s="107"/>
      <c r="AC1256" s="107"/>
      <c r="AD1256" s="107"/>
      <c r="AE1256" s="107"/>
      <c r="AF1256" s="107"/>
      <c r="AG1256" s="107" t="s">
        <v>296</v>
      </c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</row>
    <row r="1257" spans="1:60" outlineLevel="1">
      <c r="A1257" s="123">
        <v>376</v>
      </c>
      <c r="B1257" s="124" t="s">
        <v>698</v>
      </c>
      <c r="C1257" s="139" t="s">
        <v>699</v>
      </c>
      <c r="D1257" s="125" t="s">
        <v>289</v>
      </c>
      <c r="E1257" s="126">
        <v>2</v>
      </c>
      <c r="F1257" s="127"/>
      <c r="G1257" s="128">
        <f>ROUND(E1257*F1257,2)</f>
        <v>0</v>
      </c>
      <c r="H1257" s="127"/>
      <c r="I1257" s="128">
        <f>ROUND(E1257*H1257,2)</f>
        <v>0</v>
      </c>
      <c r="J1257" s="127"/>
      <c r="K1257" s="128">
        <f>ROUND(E1257*J1257,2)</f>
        <v>0</v>
      </c>
      <c r="L1257" s="128">
        <v>21</v>
      </c>
      <c r="M1257" s="128">
        <f>G1257*(1+L1257/100)</f>
        <v>0</v>
      </c>
      <c r="N1257" s="126">
        <v>8.0000000000000007E-5</v>
      </c>
      <c r="O1257" s="126">
        <f>ROUND(E1257*N1257,2)</f>
        <v>0</v>
      </c>
      <c r="P1257" s="126">
        <v>0</v>
      </c>
      <c r="Q1257" s="126">
        <f>ROUND(E1257*P1257,2)</f>
        <v>0</v>
      </c>
      <c r="R1257" s="128" t="s">
        <v>350</v>
      </c>
      <c r="S1257" s="128" t="s">
        <v>310</v>
      </c>
      <c r="T1257" s="129" t="s">
        <v>331</v>
      </c>
      <c r="U1257" s="114">
        <v>0.28999999999999998</v>
      </c>
      <c r="V1257" s="114">
        <f>ROUND(E1257*U1257,2)</f>
        <v>0.57999999999999996</v>
      </c>
      <c r="W1257" s="114"/>
      <c r="X1257" s="114" t="s">
        <v>332</v>
      </c>
      <c r="Y1257" s="114" t="s">
        <v>293</v>
      </c>
      <c r="Z1257" s="107"/>
      <c r="AA1257" s="107"/>
      <c r="AB1257" s="107"/>
      <c r="AC1257" s="107"/>
      <c r="AD1257" s="107"/>
      <c r="AE1257" s="107"/>
      <c r="AF1257" s="107"/>
      <c r="AG1257" s="107" t="s">
        <v>333</v>
      </c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</row>
    <row r="1258" spans="1:60" outlineLevel="2">
      <c r="A1258" s="110"/>
      <c r="B1258" s="111"/>
      <c r="C1258" s="198" t="s">
        <v>758</v>
      </c>
      <c r="D1258" s="199"/>
      <c r="E1258" s="199"/>
      <c r="F1258" s="199"/>
      <c r="G1258" s="199"/>
      <c r="H1258" s="114"/>
      <c r="I1258" s="114"/>
      <c r="J1258" s="114"/>
      <c r="K1258" s="114"/>
      <c r="L1258" s="114"/>
      <c r="M1258" s="114"/>
      <c r="N1258" s="113"/>
      <c r="O1258" s="113"/>
      <c r="P1258" s="113"/>
      <c r="Q1258" s="113"/>
      <c r="R1258" s="114"/>
      <c r="S1258" s="114"/>
      <c r="T1258" s="114"/>
      <c r="U1258" s="114"/>
      <c r="V1258" s="114"/>
      <c r="W1258" s="114"/>
      <c r="X1258" s="114"/>
      <c r="Y1258" s="114"/>
      <c r="Z1258" s="107"/>
      <c r="AA1258" s="107"/>
      <c r="AB1258" s="107"/>
      <c r="AC1258" s="107"/>
      <c r="AD1258" s="107"/>
      <c r="AE1258" s="107"/>
      <c r="AF1258" s="107"/>
      <c r="AG1258" s="107" t="s">
        <v>296</v>
      </c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</row>
    <row r="1259" spans="1:60" outlineLevel="2">
      <c r="A1259" s="110"/>
      <c r="B1259" s="111"/>
      <c r="C1259" s="146" t="s">
        <v>759</v>
      </c>
      <c r="D1259" s="143"/>
      <c r="E1259" s="144">
        <v>2</v>
      </c>
      <c r="F1259" s="114"/>
      <c r="G1259" s="114"/>
      <c r="H1259" s="114"/>
      <c r="I1259" s="114"/>
      <c r="J1259" s="114"/>
      <c r="K1259" s="114"/>
      <c r="L1259" s="114"/>
      <c r="M1259" s="114"/>
      <c r="N1259" s="113"/>
      <c r="O1259" s="113"/>
      <c r="P1259" s="113"/>
      <c r="Q1259" s="113"/>
      <c r="R1259" s="114"/>
      <c r="S1259" s="114"/>
      <c r="T1259" s="114"/>
      <c r="U1259" s="114"/>
      <c r="V1259" s="114"/>
      <c r="W1259" s="114"/>
      <c r="X1259" s="114"/>
      <c r="Y1259" s="114"/>
      <c r="Z1259" s="107"/>
      <c r="AA1259" s="107"/>
      <c r="AB1259" s="107"/>
      <c r="AC1259" s="107"/>
      <c r="AD1259" s="107"/>
      <c r="AE1259" s="107"/>
      <c r="AF1259" s="107"/>
      <c r="AG1259" s="107" t="s">
        <v>341</v>
      </c>
      <c r="AH1259" s="107">
        <v>5</v>
      </c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</row>
    <row r="1260" spans="1:60" outlineLevel="1">
      <c r="A1260" s="123">
        <v>377</v>
      </c>
      <c r="B1260" s="124" t="s">
        <v>760</v>
      </c>
      <c r="C1260" s="139" t="s">
        <v>703</v>
      </c>
      <c r="D1260" s="125" t="s">
        <v>347</v>
      </c>
      <c r="E1260" s="126">
        <v>2</v>
      </c>
      <c r="F1260" s="127"/>
      <c r="G1260" s="128">
        <f>ROUND(E1260*F1260,2)</f>
        <v>0</v>
      </c>
      <c r="H1260" s="127"/>
      <c r="I1260" s="128">
        <f>ROUND(E1260*H1260,2)</f>
        <v>0</v>
      </c>
      <c r="J1260" s="127"/>
      <c r="K1260" s="128">
        <f>ROUND(E1260*J1260,2)</f>
        <v>0</v>
      </c>
      <c r="L1260" s="128">
        <v>21</v>
      </c>
      <c r="M1260" s="128">
        <f>G1260*(1+L1260/100)</f>
        <v>0</v>
      </c>
      <c r="N1260" s="126">
        <v>0</v>
      </c>
      <c r="O1260" s="126">
        <f>ROUND(E1260*N1260,2)</f>
        <v>0</v>
      </c>
      <c r="P1260" s="126">
        <v>0</v>
      </c>
      <c r="Q1260" s="126">
        <f>ROUND(E1260*P1260,2)</f>
        <v>0</v>
      </c>
      <c r="R1260" s="128"/>
      <c r="S1260" s="128" t="s">
        <v>290</v>
      </c>
      <c r="T1260" s="129" t="s">
        <v>291</v>
      </c>
      <c r="U1260" s="114">
        <v>0</v>
      </c>
      <c r="V1260" s="114">
        <f>ROUND(E1260*U1260,2)</f>
        <v>0</v>
      </c>
      <c r="W1260" s="114"/>
      <c r="X1260" s="114" t="s">
        <v>332</v>
      </c>
      <c r="Y1260" s="114" t="s">
        <v>293</v>
      </c>
      <c r="Z1260" s="107"/>
      <c r="AA1260" s="107"/>
      <c r="AB1260" s="107"/>
      <c r="AC1260" s="107"/>
      <c r="AD1260" s="107"/>
      <c r="AE1260" s="107"/>
      <c r="AF1260" s="107"/>
      <c r="AG1260" s="107" t="s">
        <v>333</v>
      </c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</row>
    <row r="1261" spans="1:60" outlineLevel="2">
      <c r="A1261" s="110"/>
      <c r="B1261" s="111"/>
      <c r="C1261" s="198" t="s">
        <v>758</v>
      </c>
      <c r="D1261" s="199"/>
      <c r="E1261" s="199"/>
      <c r="F1261" s="199"/>
      <c r="G1261" s="199"/>
      <c r="H1261" s="114"/>
      <c r="I1261" s="114"/>
      <c r="J1261" s="114"/>
      <c r="K1261" s="114"/>
      <c r="L1261" s="114"/>
      <c r="M1261" s="114"/>
      <c r="N1261" s="113"/>
      <c r="O1261" s="113"/>
      <c r="P1261" s="113"/>
      <c r="Q1261" s="113"/>
      <c r="R1261" s="114"/>
      <c r="S1261" s="114"/>
      <c r="T1261" s="114"/>
      <c r="U1261" s="114"/>
      <c r="V1261" s="114"/>
      <c r="W1261" s="114"/>
      <c r="X1261" s="114"/>
      <c r="Y1261" s="114"/>
      <c r="Z1261" s="107"/>
      <c r="AA1261" s="107"/>
      <c r="AB1261" s="107"/>
      <c r="AC1261" s="107"/>
      <c r="AD1261" s="107"/>
      <c r="AE1261" s="107"/>
      <c r="AF1261" s="107"/>
      <c r="AG1261" s="107" t="s">
        <v>296</v>
      </c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</row>
    <row r="1262" spans="1:60" ht="22.5" outlineLevel="1">
      <c r="A1262" s="123">
        <v>378</v>
      </c>
      <c r="B1262" s="124" t="s">
        <v>761</v>
      </c>
      <c r="C1262" s="139" t="s">
        <v>762</v>
      </c>
      <c r="D1262" s="125" t="s">
        <v>347</v>
      </c>
      <c r="E1262" s="126">
        <v>3</v>
      </c>
      <c r="F1262" s="127"/>
      <c r="G1262" s="128">
        <f>ROUND(E1262*F1262,2)</f>
        <v>0</v>
      </c>
      <c r="H1262" s="127"/>
      <c r="I1262" s="128">
        <f>ROUND(E1262*H1262,2)</f>
        <v>0</v>
      </c>
      <c r="J1262" s="127"/>
      <c r="K1262" s="128">
        <f>ROUND(E1262*J1262,2)</f>
        <v>0</v>
      </c>
      <c r="L1262" s="128">
        <v>21</v>
      </c>
      <c r="M1262" s="128">
        <f>G1262*(1+L1262/100)</f>
        <v>0</v>
      </c>
      <c r="N1262" s="126">
        <v>0</v>
      </c>
      <c r="O1262" s="126">
        <f>ROUND(E1262*N1262,2)</f>
        <v>0</v>
      </c>
      <c r="P1262" s="126">
        <v>0</v>
      </c>
      <c r="Q1262" s="126">
        <f>ROUND(E1262*P1262,2)</f>
        <v>0</v>
      </c>
      <c r="R1262" s="128"/>
      <c r="S1262" s="128" t="s">
        <v>290</v>
      </c>
      <c r="T1262" s="129" t="s">
        <v>291</v>
      </c>
      <c r="U1262" s="114">
        <v>0</v>
      </c>
      <c r="V1262" s="114">
        <f>ROUND(E1262*U1262,2)</f>
        <v>0</v>
      </c>
      <c r="W1262" s="114"/>
      <c r="X1262" s="114" t="s">
        <v>414</v>
      </c>
      <c r="Y1262" s="114" t="s">
        <v>293</v>
      </c>
      <c r="Z1262" s="107"/>
      <c r="AA1262" s="107"/>
      <c r="AB1262" s="107"/>
      <c r="AC1262" s="107"/>
      <c r="AD1262" s="107"/>
      <c r="AE1262" s="107"/>
      <c r="AF1262" s="107"/>
      <c r="AG1262" s="107" t="s">
        <v>415</v>
      </c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</row>
    <row r="1263" spans="1:60" outlineLevel="2">
      <c r="A1263" s="110"/>
      <c r="B1263" s="111"/>
      <c r="C1263" s="198" t="s">
        <v>763</v>
      </c>
      <c r="D1263" s="199"/>
      <c r="E1263" s="199"/>
      <c r="F1263" s="199"/>
      <c r="G1263" s="199"/>
      <c r="H1263" s="114"/>
      <c r="I1263" s="114"/>
      <c r="J1263" s="114"/>
      <c r="K1263" s="114"/>
      <c r="L1263" s="114"/>
      <c r="M1263" s="114"/>
      <c r="N1263" s="113"/>
      <c r="O1263" s="113"/>
      <c r="P1263" s="113"/>
      <c r="Q1263" s="113"/>
      <c r="R1263" s="114"/>
      <c r="S1263" s="114"/>
      <c r="T1263" s="114"/>
      <c r="U1263" s="114"/>
      <c r="V1263" s="114"/>
      <c r="W1263" s="114"/>
      <c r="X1263" s="114"/>
      <c r="Y1263" s="114"/>
      <c r="Z1263" s="107"/>
      <c r="AA1263" s="107"/>
      <c r="AB1263" s="107"/>
      <c r="AC1263" s="107"/>
      <c r="AD1263" s="107"/>
      <c r="AE1263" s="107"/>
      <c r="AF1263" s="107"/>
      <c r="AG1263" s="107" t="s">
        <v>296</v>
      </c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</row>
    <row r="1264" spans="1:60" outlineLevel="3">
      <c r="A1264" s="110"/>
      <c r="B1264" s="111"/>
      <c r="C1264" s="200" t="s">
        <v>653</v>
      </c>
      <c r="D1264" s="201"/>
      <c r="E1264" s="201"/>
      <c r="F1264" s="201"/>
      <c r="G1264" s="201"/>
      <c r="H1264" s="114"/>
      <c r="I1264" s="114"/>
      <c r="J1264" s="114"/>
      <c r="K1264" s="114"/>
      <c r="L1264" s="114"/>
      <c r="M1264" s="114"/>
      <c r="N1264" s="113"/>
      <c r="O1264" s="113"/>
      <c r="P1264" s="113"/>
      <c r="Q1264" s="113"/>
      <c r="R1264" s="114"/>
      <c r="S1264" s="114"/>
      <c r="T1264" s="114"/>
      <c r="U1264" s="114"/>
      <c r="V1264" s="114"/>
      <c r="W1264" s="114"/>
      <c r="X1264" s="114"/>
      <c r="Y1264" s="114"/>
      <c r="Z1264" s="107"/>
      <c r="AA1264" s="107"/>
      <c r="AB1264" s="107"/>
      <c r="AC1264" s="107"/>
      <c r="AD1264" s="107"/>
      <c r="AE1264" s="107"/>
      <c r="AF1264" s="107"/>
      <c r="AG1264" s="107" t="s">
        <v>296</v>
      </c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</row>
    <row r="1265" spans="1:60" outlineLevel="1">
      <c r="A1265" s="123">
        <v>379</v>
      </c>
      <c r="B1265" s="124" t="s">
        <v>654</v>
      </c>
      <c r="C1265" s="139" t="s">
        <v>655</v>
      </c>
      <c r="D1265" s="125" t="s">
        <v>347</v>
      </c>
      <c r="E1265" s="126">
        <v>3</v>
      </c>
      <c r="F1265" s="127"/>
      <c r="G1265" s="128">
        <f>ROUND(E1265*F1265,2)</f>
        <v>0</v>
      </c>
      <c r="H1265" s="127"/>
      <c r="I1265" s="128">
        <f>ROUND(E1265*H1265,2)</f>
        <v>0</v>
      </c>
      <c r="J1265" s="127"/>
      <c r="K1265" s="128">
        <f>ROUND(E1265*J1265,2)</f>
        <v>0</v>
      </c>
      <c r="L1265" s="128">
        <v>21</v>
      </c>
      <c r="M1265" s="128">
        <f>G1265*(1+L1265/100)</f>
        <v>0</v>
      </c>
      <c r="N1265" s="126">
        <v>1.8000000000000001E-4</v>
      </c>
      <c r="O1265" s="126">
        <f>ROUND(E1265*N1265,2)</f>
        <v>0</v>
      </c>
      <c r="P1265" s="126">
        <v>0</v>
      </c>
      <c r="Q1265" s="126">
        <f>ROUND(E1265*P1265,2)</f>
        <v>0</v>
      </c>
      <c r="R1265" s="128" t="s">
        <v>350</v>
      </c>
      <c r="S1265" s="128" t="s">
        <v>310</v>
      </c>
      <c r="T1265" s="129" t="s">
        <v>331</v>
      </c>
      <c r="U1265" s="114">
        <v>0.48</v>
      </c>
      <c r="V1265" s="114">
        <f>ROUND(E1265*U1265,2)</f>
        <v>1.44</v>
      </c>
      <c r="W1265" s="114"/>
      <c r="X1265" s="114" t="s">
        <v>332</v>
      </c>
      <c r="Y1265" s="114" t="s">
        <v>293</v>
      </c>
      <c r="Z1265" s="107"/>
      <c r="AA1265" s="107"/>
      <c r="AB1265" s="107"/>
      <c r="AC1265" s="107"/>
      <c r="AD1265" s="107"/>
      <c r="AE1265" s="107"/>
      <c r="AF1265" s="107"/>
      <c r="AG1265" s="107" t="s">
        <v>333</v>
      </c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</row>
    <row r="1266" spans="1:60" outlineLevel="2">
      <c r="A1266" s="110"/>
      <c r="B1266" s="111"/>
      <c r="C1266" s="198" t="s">
        <v>764</v>
      </c>
      <c r="D1266" s="199"/>
      <c r="E1266" s="199"/>
      <c r="F1266" s="199"/>
      <c r="G1266" s="199"/>
      <c r="H1266" s="114"/>
      <c r="I1266" s="114"/>
      <c r="J1266" s="114"/>
      <c r="K1266" s="114"/>
      <c r="L1266" s="114"/>
      <c r="M1266" s="114"/>
      <c r="N1266" s="113"/>
      <c r="O1266" s="113"/>
      <c r="P1266" s="113"/>
      <c r="Q1266" s="113"/>
      <c r="R1266" s="114"/>
      <c r="S1266" s="114"/>
      <c r="T1266" s="114"/>
      <c r="U1266" s="114"/>
      <c r="V1266" s="114"/>
      <c r="W1266" s="114"/>
      <c r="X1266" s="114"/>
      <c r="Y1266" s="114"/>
      <c r="Z1266" s="107"/>
      <c r="AA1266" s="107"/>
      <c r="AB1266" s="107"/>
      <c r="AC1266" s="107"/>
      <c r="AD1266" s="107"/>
      <c r="AE1266" s="107"/>
      <c r="AF1266" s="107"/>
      <c r="AG1266" s="107" t="s">
        <v>296</v>
      </c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</row>
    <row r="1267" spans="1:60" outlineLevel="2">
      <c r="A1267" s="110"/>
      <c r="B1267" s="111"/>
      <c r="C1267" s="146" t="s">
        <v>765</v>
      </c>
      <c r="D1267" s="143"/>
      <c r="E1267" s="144">
        <v>3</v>
      </c>
      <c r="F1267" s="114"/>
      <c r="G1267" s="114"/>
      <c r="H1267" s="114"/>
      <c r="I1267" s="114"/>
      <c r="J1267" s="114"/>
      <c r="K1267" s="114"/>
      <c r="L1267" s="114"/>
      <c r="M1267" s="114"/>
      <c r="N1267" s="113"/>
      <c r="O1267" s="113"/>
      <c r="P1267" s="113"/>
      <c r="Q1267" s="113"/>
      <c r="R1267" s="114"/>
      <c r="S1267" s="114"/>
      <c r="T1267" s="114"/>
      <c r="U1267" s="114"/>
      <c r="V1267" s="114"/>
      <c r="W1267" s="114"/>
      <c r="X1267" s="114"/>
      <c r="Y1267" s="114"/>
      <c r="Z1267" s="107"/>
      <c r="AA1267" s="107"/>
      <c r="AB1267" s="107"/>
      <c r="AC1267" s="107"/>
      <c r="AD1267" s="107"/>
      <c r="AE1267" s="107"/>
      <c r="AF1267" s="107"/>
      <c r="AG1267" s="107" t="s">
        <v>341</v>
      </c>
      <c r="AH1267" s="107">
        <v>5</v>
      </c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</row>
    <row r="1268" spans="1:60" outlineLevel="1">
      <c r="A1268" s="123">
        <v>380</v>
      </c>
      <c r="B1268" s="124" t="s">
        <v>663</v>
      </c>
      <c r="C1268" s="139" t="s">
        <v>664</v>
      </c>
      <c r="D1268" s="125" t="s">
        <v>347</v>
      </c>
      <c r="E1268" s="126">
        <v>9</v>
      </c>
      <c r="F1268" s="127"/>
      <c r="G1268" s="128">
        <f>ROUND(E1268*F1268,2)</f>
        <v>0</v>
      </c>
      <c r="H1268" s="127"/>
      <c r="I1268" s="128">
        <f>ROUND(E1268*H1268,2)</f>
        <v>0</v>
      </c>
      <c r="J1268" s="127"/>
      <c r="K1268" s="128">
        <f>ROUND(E1268*J1268,2)</f>
        <v>0</v>
      </c>
      <c r="L1268" s="128">
        <v>21</v>
      </c>
      <c r="M1268" s="128">
        <f>G1268*(1+L1268/100)</f>
        <v>0</v>
      </c>
      <c r="N1268" s="126">
        <v>0</v>
      </c>
      <c r="O1268" s="126">
        <f>ROUND(E1268*N1268,2)</f>
        <v>0</v>
      </c>
      <c r="P1268" s="126">
        <v>0</v>
      </c>
      <c r="Q1268" s="126">
        <f>ROUND(E1268*P1268,2)</f>
        <v>0</v>
      </c>
      <c r="R1268" s="128"/>
      <c r="S1268" s="128" t="s">
        <v>290</v>
      </c>
      <c r="T1268" s="129" t="s">
        <v>291</v>
      </c>
      <c r="U1268" s="114">
        <v>0</v>
      </c>
      <c r="V1268" s="114">
        <f>ROUND(E1268*U1268,2)</f>
        <v>0</v>
      </c>
      <c r="W1268" s="114"/>
      <c r="X1268" s="114" t="s">
        <v>414</v>
      </c>
      <c r="Y1268" s="114" t="s">
        <v>293</v>
      </c>
      <c r="Z1268" s="107"/>
      <c r="AA1268" s="107"/>
      <c r="AB1268" s="107"/>
      <c r="AC1268" s="107"/>
      <c r="AD1268" s="107"/>
      <c r="AE1268" s="107"/>
      <c r="AF1268" s="107"/>
      <c r="AG1268" s="107" t="s">
        <v>415</v>
      </c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</row>
    <row r="1269" spans="1:60" outlineLevel="2">
      <c r="A1269" s="110"/>
      <c r="B1269" s="111"/>
      <c r="C1269" s="198" t="s">
        <v>665</v>
      </c>
      <c r="D1269" s="199"/>
      <c r="E1269" s="199"/>
      <c r="F1269" s="199"/>
      <c r="G1269" s="199"/>
      <c r="H1269" s="114"/>
      <c r="I1269" s="114"/>
      <c r="J1269" s="114"/>
      <c r="K1269" s="114"/>
      <c r="L1269" s="114"/>
      <c r="M1269" s="114"/>
      <c r="N1269" s="113"/>
      <c r="O1269" s="113"/>
      <c r="P1269" s="113"/>
      <c r="Q1269" s="113"/>
      <c r="R1269" s="114"/>
      <c r="S1269" s="114"/>
      <c r="T1269" s="114"/>
      <c r="U1269" s="114"/>
      <c r="V1269" s="114"/>
      <c r="W1269" s="114"/>
      <c r="X1269" s="114"/>
      <c r="Y1269" s="114"/>
      <c r="Z1269" s="107"/>
      <c r="AA1269" s="107"/>
      <c r="AB1269" s="107"/>
      <c r="AC1269" s="107"/>
      <c r="AD1269" s="107"/>
      <c r="AE1269" s="107"/>
      <c r="AF1269" s="107"/>
      <c r="AG1269" s="107" t="s">
        <v>296</v>
      </c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</row>
    <row r="1270" spans="1:60" outlineLevel="3">
      <c r="A1270" s="110"/>
      <c r="B1270" s="111"/>
      <c r="C1270" s="200" t="s">
        <v>653</v>
      </c>
      <c r="D1270" s="201"/>
      <c r="E1270" s="201"/>
      <c r="F1270" s="201"/>
      <c r="G1270" s="201"/>
      <c r="H1270" s="114"/>
      <c r="I1270" s="114"/>
      <c r="J1270" s="114"/>
      <c r="K1270" s="114"/>
      <c r="L1270" s="114"/>
      <c r="M1270" s="114"/>
      <c r="N1270" s="113"/>
      <c r="O1270" s="113"/>
      <c r="P1270" s="113"/>
      <c r="Q1270" s="113"/>
      <c r="R1270" s="114"/>
      <c r="S1270" s="114"/>
      <c r="T1270" s="114"/>
      <c r="U1270" s="114"/>
      <c r="V1270" s="114"/>
      <c r="W1270" s="114"/>
      <c r="X1270" s="114"/>
      <c r="Y1270" s="114"/>
      <c r="Z1270" s="107"/>
      <c r="AA1270" s="107"/>
      <c r="AB1270" s="107"/>
      <c r="AC1270" s="107"/>
      <c r="AD1270" s="107"/>
      <c r="AE1270" s="107"/>
      <c r="AF1270" s="107"/>
      <c r="AG1270" s="107" t="s">
        <v>296</v>
      </c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</row>
    <row r="1271" spans="1:60" outlineLevel="1">
      <c r="A1271" s="123">
        <v>381</v>
      </c>
      <c r="B1271" s="124" t="s">
        <v>654</v>
      </c>
      <c r="C1271" s="139" t="s">
        <v>655</v>
      </c>
      <c r="D1271" s="125" t="s">
        <v>347</v>
      </c>
      <c r="E1271" s="126">
        <v>9</v>
      </c>
      <c r="F1271" s="127"/>
      <c r="G1271" s="128">
        <f>ROUND(E1271*F1271,2)</f>
        <v>0</v>
      </c>
      <c r="H1271" s="127"/>
      <c r="I1271" s="128">
        <f>ROUND(E1271*H1271,2)</f>
        <v>0</v>
      </c>
      <c r="J1271" s="127"/>
      <c r="K1271" s="128">
        <f>ROUND(E1271*J1271,2)</f>
        <v>0</v>
      </c>
      <c r="L1271" s="128">
        <v>21</v>
      </c>
      <c r="M1271" s="128">
        <f>G1271*(1+L1271/100)</f>
        <v>0</v>
      </c>
      <c r="N1271" s="126">
        <v>1.8000000000000001E-4</v>
      </c>
      <c r="O1271" s="126">
        <f>ROUND(E1271*N1271,2)</f>
        <v>0</v>
      </c>
      <c r="P1271" s="126">
        <v>0</v>
      </c>
      <c r="Q1271" s="126">
        <f>ROUND(E1271*P1271,2)</f>
        <v>0</v>
      </c>
      <c r="R1271" s="128" t="s">
        <v>350</v>
      </c>
      <c r="S1271" s="128" t="s">
        <v>310</v>
      </c>
      <c r="T1271" s="129" t="s">
        <v>331</v>
      </c>
      <c r="U1271" s="114">
        <v>0.48</v>
      </c>
      <c r="V1271" s="114">
        <f>ROUND(E1271*U1271,2)</f>
        <v>4.32</v>
      </c>
      <c r="W1271" s="114"/>
      <c r="X1271" s="114" t="s">
        <v>332</v>
      </c>
      <c r="Y1271" s="114" t="s">
        <v>293</v>
      </c>
      <c r="Z1271" s="107"/>
      <c r="AA1271" s="107"/>
      <c r="AB1271" s="107"/>
      <c r="AC1271" s="107"/>
      <c r="AD1271" s="107"/>
      <c r="AE1271" s="107"/>
      <c r="AF1271" s="107"/>
      <c r="AG1271" s="107" t="s">
        <v>333</v>
      </c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</row>
    <row r="1272" spans="1:60" outlineLevel="2">
      <c r="A1272" s="110"/>
      <c r="B1272" s="111"/>
      <c r="C1272" s="198" t="s">
        <v>666</v>
      </c>
      <c r="D1272" s="199"/>
      <c r="E1272" s="199"/>
      <c r="F1272" s="199"/>
      <c r="G1272" s="199"/>
      <c r="H1272" s="114"/>
      <c r="I1272" s="114"/>
      <c r="J1272" s="114"/>
      <c r="K1272" s="114"/>
      <c r="L1272" s="114"/>
      <c r="M1272" s="114"/>
      <c r="N1272" s="113"/>
      <c r="O1272" s="113"/>
      <c r="P1272" s="113"/>
      <c r="Q1272" s="113"/>
      <c r="R1272" s="114"/>
      <c r="S1272" s="114"/>
      <c r="T1272" s="114"/>
      <c r="U1272" s="114"/>
      <c r="V1272" s="114"/>
      <c r="W1272" s="114"/>
      <c r="X1272" s="114"/>
      <c r="Y1272" s="114"/>
      <c r="Z1272" s="107"/>
      <c r="AA1272" s="107"/>
      <c r="AB1272" s="107"/>
      <c r="AC1272" s="107"/>
      <c r="AD1272" s="107"/>
      <c r="AE1272" s="107"/>
      <c r="AF1272" s="107"/>
      <c r="AG1272" s="107" t="s">
        <v>296</v>
      </c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</row>
    <row r="1273" spans="1:60" outlineLevel="2">
      <c r="A1273" s="110"/>
      <c r="B1273" s="111"/>
      <c r="C1273" s="146" t="s">
        <v>766</v>
      </c>
      <c r="D1273" s="143"/>
      <c r="E1273" s="144">
        <v>9</v>
      </c>
      <c r="F1273" s="114"/>
      <c r="G1273" s="114"/>
      <c r="H1273" s="114"/>
      <c r="I1273" s="114"/>
      <c r="J1273" s="114"/>
      <c r="K1273" s="114"/>
      <c r="L1273" s="114"/>
      <c r="M1273" s="114"/>
      <c r="N1273" s="113"/>
      <c r="O1273" s="113"/>
      <c r="P1273" s="113"/>
      <c r="Q1273" s="113"/>
      <c r="R1273" s="114"/>
      <c r="S1273" s="114"/>
      <c r="T1273" s="114"/>
      <c r="U1273" s="114"/>
      <c r="V1273" s="114"/>
      <c r="W1273" s="114"/>
      <c r="X1273" s="114"/>
      <c r="Y1273" s="114"/>
      <c r="Z1273" s="107"/>
      <c r="AA1273" s="107"/>
      <c r="AB1273" s="107"/>
      <c r="AC1273" s="107"/>
      <c r="AD1273" s="107"/>
      <c r="AE1273" s="107"/>
      <c r="AF1273" s="107"/>
      <c r="AG1273" s="107" t="s">
        <v>341</v>
      </c>
      <c r="AH1273" s="107">
        <v>5</v>
      </c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</row>
    <row r="1274" spans="1:60" outlineLevel="1">
      <c r="A1274" s="123">
        <v>382</v>
      </c>
      <c r="B1274" s="124" t="s">
        <v>678</v>
      </c>
      <c r="C1274" s="139" t="s">
        <v>679</v>
      </c>
      <c r="D1274" s="125" t="s">
        <v>347</v>
      </c>
      <c r="E1274" s="126">
        <v>4</v>
      </c>
      <c r="F1274" s="127"/>
      <c r="G1274" s="128">
        <f>ROUND(E1274*F1274,2)</f>
        <v>0</v>
      </c>
      <c r="H1274" s="127"/>
      <c r="I1274" s="128">
        <f>ROUND(E1274*H1274,2)</f>
        <v>0</v>
      </c>
      <c r="J1274" s="127"/>
      <c r="K1274" s="128">
        <f>ROUND(E1274*J1274,2)</f>
        <v>0</v>
      </c>
      <c r="L1274" s="128">
        <v>21</v>
      </c>
      <c r="M1274" s="128">
        <f>G1274*(1+L1274/100)</f>
        <v>0</v>
      </c>
      <c r="N1274" s="126">
        <v>0</v>
      </c>
      <c r="O1274" s="126">
        <f>ROUND(E1274*N1274,2)</f>
        <v>0</v>
      </c>
      <c r="P1274" s="126">
        <v>0</v>
      </c>
      <c r="Q1274" s="126">
        <f>ROUND(E1274*P1274,2)</f>
        <v>0</v>
      </c>
      <c r="R1274" s="128"/>
      <c r="S1274" s="128" t="s">
        <v>290</v>
      </c>
      <c r="T1274" s="129" t="s">
        <v>291</v>
      </c>
      <c r="U1274" s="114">
        <v>0</v>
      </c>
      <c r="V1274" s="114">
        <f>ROUND(E1274*U1274,2)</f>
        <v>0</v>
      </c>
      <c r="W1274" s="114"/>
      <c r="X1274" s="114" t="s">
        <v>414</v>
      </c>
      <c r="Y1274" s="114" t="s">
        <v>293</v>
      </c>
      <c r="Z1274" s="107"/>
      <c r="AA1274" s="107"/>
      <c r="AB1274" s="107"/>
      <c r="AC1274" s="107"/>
      <c r="AD1274" s="107"/>
      <c r="AE1274" s="107"/>
      <c r="AF1274" s="107"/>
      <c r="AG1274" s="107" t="s">
        <v>415</v>
      </c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</row>
    <row r="1275" spans="1:60" outlineLevel="2">
      <c r="A1275" s="110"/>
      <c r="B1275" s="111"/>
      <c r="C1275" s="198" t="s">
        <v>767</v>
      </c>
      <c r="D1275" s="199"/>
      <c r="E1275" s="199"/>
      <c r="F1275" s="199"/>
      <c r="G1275" s="199"/>
      <c r="H1275" s="114"/>
      <c r="I1275" s="114"/>
      <c r="J1275" s="114"/>
      <c r="K1275" s="114"/>
      <c r="L1275" s="114"/>
      <c r="M1275" s="114"/>
      <c r="N1275" s="113"/>
      <c r="O1275" s="113"/>
      <c r="P1275" s="113"/>
      <c r="Q1275" s="113"/>
      <c r="R1275" s="114"/>
      <c r="S1275" s="114"/>
      <c r="T1275" s="114"/>
      <c r="U1275" s="114"/>
      <c r="V1275" s="114"/>
      <c r="W1275" s="114"/>
      <c r="X1275" s="114"/>
      <c r="Y1275" s="114"/>
      <c r="Z1275" s="107"/>
      <c r="AA1275" s="107"/>
      <c r="AB1275" s="107"/>
      <c r="AC1275" s="107"/>
      <c r="AD1275" s="107"/>
      <c r="AE1275" s="107"/>
      <c r="AF1275" s="107"/>
      <c r="AG1275" s="107" t="s">
        <v>296</v>
      </c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</row>
    <row r="1276" spans="1:60" outlineLevel="3">
      <c r="A1276" s="110"/>
      <c r="B1276" s="111"/>
      <c r="C1276" s="200" t="s">
        <v>681</v>
      </c>
      <c r="D1276" s="201"/>
      <c r="E1276" s="201"/>
      <c r="F1276" s="201"/>
      <c r="G1276" s="201"/>
      <c r="H1276" s="114"/>
      <c r="I1276" s="114"/>
      <c r="J1276" s="114"/>
      <c r="K1276" s="114"/>
      <c r="L1276" s="114"/>
      <c r="M1276" s="114"/>
      <c r="N1276" s="113"/>
      <c r="O1276" s="113"/>
      <c r="P1276" s="113"/>
      <c r="Q1276" s="113"/>
      <c r="R1276" s="114"/>
      <c r="S1276" s="114"/>
      <c r="T1276" s="114"/>
      <c r="U1276" s="114"/>
      <c r="V1276" s="114"/>
      <c r="W1276" s="114"/>
      <c r="X1276" s="114"/>
      <c r="Y1276" s="114"/>
      <c r="Z1276" s="107"/>
      <c r="AA1276" s="107"/>
      <c r="AB1276" s="107"/>
      <c r="AC1276" s="107"/>
      <c r="AD1276" s="107"/>
      <c r="AE1276" s="107"/>
      <c r="AF1276" s="107"/>
      <c r="AG1276" s="107" t="s">
        <v>296</v>
      </c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</row>
    <row r="1277" spans="1:60" outlineLevel="3">
      <c r="A1277" s="110"/>
      <c r="B1277" s="111"/>
      <c r="C1277" s="200" t="s">
        <v>682</v>
      </c>
      <c r="D1277" s="201"/>
      <c r="E1277" s="201"/>
      <c r="F1277" s="201"/>
      <c r="G1277" s="201"/>
      <c r="H1277" s="114"/>
      <c r="I1277" s="114"/>
      <c r="J1277" s="114"/>
      <c r="K1277" s="114"/>
      <c r="L1277" s="114"/>
      <c r="M1277" s="114"/>
      <c r="N1277" s="113"/>
      <c r="O1277" s="113"/>
      <c r="P1277" s="113"/>
      <c r="Q1277" s="113"/>
      <c r="R1277" s="114"/>
      <c r="S1277" s="114"/>
      <c r="T1277" s="114"/>
      <c r="U1277" s="114"/>
      <c r="V1277" s="114"/>
      <c r="W1277" s="114"/>
      <c r="X1277" s="114"/>
      <c r="Y1277" s="114"/>
      <c r="Z1277" s="107"/>
      <c r="AA1277" s="107"/>
      <c r="AB1277" s="107"/>
      <c r="AC1277" s="107"/>
      <c r="AD1277" s="107"/>
      <c r="AE1277" s="107"/>
      <c r="AF1277" s="107"/>
      <c r="AG1277" s="107" t="s">
        <v>296</v>
      </c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</row>
    <row r="1278" spans="1:60" outlineLevel="3">
      <c r="A1278" s="110"/>
      <c r="B1278" s="111"/>
      <c r="C1278" s="200" t="s">
        <v>683</v>
      </c>
      <c r="D1278" s="201"/>
      <c r="E1278" s="201"/>
      <c r="F1278" s="201"/>
      <c r="G1278" s="201"/>
      <c r="H1278" s="114"/>
      <c r="I1278" s="114"/>
      <c r="J1278" s="114"/>
      <c r="K1278" s="114"/>
      <c r="L1278" s="114"/>
      <c r="M1278" s="114"/>
      <c r="N1278" s="113"/>
      <c r="O1278" s="113"/>
      <c r="P1278" s="113"/>
      <c r="Q1278" s="113"/>
      <c r="R1278" s="114"/>
      <c r="S1278" s="114"/>
      <c r="T1278" s="114"/>
      <c r="U1278" s="114"/>
      <c r="V1278" s="114"/>
      <c r="W1278" s="114"/>
      <c r="X1278" s="114"/>
      <c r="Y1278" s="114"/>
      <c r="Z1278" s="107"/>
      <c r="AA1278" s="107"/>
      <c r="AB1278" s="107"/>
      <c r="AC1278" s="107"/>
      <c r="AD1278" s="107"/>
      <c r="AE1278" s="107"/>
      <c r="AF1278" s="107"/>
      <c r="AG1278" s="107" t="s">
        <v>296</v>
      </c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</row>
    <row r="1279" spans="1:60" outlineLevel="3">
      <c r="A1279" s="110"/>
      <c r="B1279" s="111"/>
      <c r="C1279" s="200" t="s">
        <v>653</v>
      </c>
      <c r="D1279" s="201"/>
      <c r="E1279" s="201"/>
      <c r="F1279" s="201"/>
      <c r="G1279" s="201"/>
      <c r="H1279" s="114"/>
      <c r="I1279" s="114"/>
      <c r="J1279" s="114"/>
      <c r="K1279" s="114"/>
      <c r="L1279" s="114"/>
      <c r="M1279" s="114"/>
      <c r="N1279" s="113"/>
      <c r="O1279" s="113"/>
      <c r="P1279" s="113"/>
      <c r="Q1279" s="113"/>
      <c r="R1279" s="114"/>
      <c r="S1279" s="114"/>
      <c r="T1279" s="114"/>
      <c r="U1279" s="114"/>
      <c r="V1279" s="114"/>
      <c r="W1279" s="114"/>
      <c r="X1279" s="114"/>
      <c r="Y1279" s="114"/>
      <c r="Z1279" s="107"/>
      <c r="AA1279" s="107"/>
      <c r="AB1279" s="107"/>
      <c r="AC1279" s="107"/>
      <c r="AD1279" s="107"/>
      <c r="AE1279" s="107"/>
      <c r="AF1279" s="107"/>
      <c r="AG1279" s="107" t="s">
        <v>296</v>
      </c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</row>
    <row r="1280" spans="1:60" outlineLevel="1">
      <c r="A1280" s="123">
        <v>383</v>
      </c>
      <c r="B1280" s="124" t="s">
        <v>684</v>
      </c>
      <c r="C1280" s="139" t="s">
        <v>685</v>
      </c>
      <c r="D1280" s="125" t="s">
        <v>347</v>
      </c>
      <c r="E1280" s="126">
        <v>4</v>
      </c>
      <c r="F1280" s="127"/>
      <c r="G1280" s="128">
        <f>ROUND(E1280*F1280,2)</f>
        <v>0</v>
      </c>
      <c r="H1280" s="127"/>
      <c r="I1280" s="128">
        <f>ROUND(E1280*H1280,2)</f>
        <v>0</v>
      </c>
      <c r="J1280" s="127"/>
      <c r="K1280" s="128">
        <f>ROUND(E1280*J1280,2)</f>
        <v>0</v>
      </c>
      <c r="L1280" s="128">
        <v>21</v>
      </c>
      <c r="M1280" s="128">
        <f>G1280*(1+L1280/100)</f>
        <v>0</v>
      </c>
      <c r="N1280" s="126">
        <v>1.2999999999999999E-4</v>
      </c>
      <c r="O1280" s="126">
        <f>ROUND(E1280*N1280,2)</f>
        <v>0</v>
      </c>
      <c r="P1280" s="126">
        <v>0</v>
      </c>
      <c r="Q1280" s="126">
        <f>ROUND(E1280*P1280,2)</f>
        <v>0</v>
      </c>
      <c r="R1280" s="128" t="s">
        <v>350</v>
      </c>
      <c r="S1280" s="128" t="s">
        <v>310</v>
      </c>
      <c r="T1280" s="129" t="s">
        <v>331</v>
      </c>
      <c r="U1280" s="114">
        <v>0.62</v>
      </c>
      <c r="V1280" s="114">
        <f>ROUND(E1280*U1280,2)</f>
        <v>2.48</v>
      </c>
      <c r="W1280" s="114"/>
      <c r="X1280" s="114" t="s">
        <v>332</v>
      </c>
      <c r="Y1280" s="114" t="s">
        <v>293</v>
      </c>
      <c r="Z1280" s="107"/>
      <c r="AA1280" s="107"/>
      <c r="AB1280" s="107"/>
      <c r="AC1280" s="107"/>
      <c r="AD1280" s="107"/>
      <c r="AE1280" s="107"/>
      <c r="AF1280" s="107"/>
      <c r="AG1280" s="107" t="s">
        <v>333</v>
      </c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</row>
    <row r="1281" spans="1:60" outlineLevel="2">
      <c r="A1281" s="110"/>
      <c r="B1281" s="111"/>
      <c r="C1281" s="198" t="s">
        <v>686</v>
      </c>
      <c r="D1281" s="199"/>
      <c r="E1281" s="199"/>
      <c r="F1281" s="199"/>
      <c r="G1281" s="199"/>
      <c r="H1281" s="114"/>
      <c r="I1281" s="114"/>
      <c r="J1281" s="114"/>
      <c r="K1281" s="114"/>
      <c r="L1281" s="114"/>
      <c r="M1281" s="114"/>
      <c r="N1281" s="113"/>
      <c r="O1281" s="113"/>
      <c r="P1281" s="113"/>
      <c r="Q1281" s="113"/>
      <c r="R1281" s="114"/>
      <c r="S1281" s="114"/>
      <c r="T1281" s="114"/>
      <c r="U1281" s="114"/>
      <c r="V1281" s="114"/>
      <c r="W1281" s="114"/>
      <c r="X1281" s="114"/>
      <c r="Y1281" s="114"/>
      <c r="Z1281" s="107"/>
      <c r="AA1281" s="107"/>
      <c r="AB1281" s="107"/>
      <c r="AC1281" s="107"/>
      <c r="AD1281" s="107"/>
      <c r="AE1281" s="107"/>
      <c r="AF1281" s="107"/>
      <c r="AG1281" s="107" t="s">
        <v>296</v>
      </c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</row>
    <row r="1282" spans="1:60" outlineLevel="2">
      <c r="A1282" s="110"/>
      <c r="B1282" s="111"/>
      <c r="C1282" s="146" t="s">
        <v>768</v>
      </c>
      <c r="D1282" s="143"/>
      <c r="E1282" s="144">
        <v>4</v>
      </c>
      <c r="F1282" s="114"/>
      <c r="G1282" s="114"/>
      <c r="H1282" s="114"/>
      <c r="I1282" s="114"/>
      <c r="J1282" s="114"/>
      <c r="K1282" s="114"/>
      <c r="L1282" s="114"/>
      <c r="M1282" s="114"/>
      <c r="N1282" s="113"/>
      <c r="O1282" s="113"/>
      <c r="P1282" s="113"/>
      <c r="Q1282" s="113"/>
      <c r="R1282" s="114"/>
      <c r="S1282" s="114"/>
      <c r="T1282" s="114"/>
      <c r="U1282" s="114"/>
      <c r="V1282" s="114"/>
      <c r="W1282" s="114"/>
      <c r="X1282" s="114"/>
      <c r="Y1282" s="114"/>
      <c r="Z1282" s="107"/>
      <c r="AA1282" s="107"/>
      <c r="AB1282" s="107"/>
      <c r="AC1282" s="107"/>
      <c r="AD1282" s="107"/>
      <c r="AE1282" s="107"/>
      <c r="AF1282" s="107"/>
      <c r="AG1282" s="107" t="s">
        <v>341</v>
      </c>
      <c r="AH1282" s="107">
        <v>5</v>
      </c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</row>
    <row r="1283" spans="1:60" outlineLevel="1">
      <c r="A1283" s="123">
        <v>384</v>
      </c>
      <c r="B1283" s="124" t="s">
        <v>694</v>
      </c>
      <c r="C1283" s="139" t="s">
        <v>695</v>
      </c>
      <c r="D1283" s="125" t="s">
        <v>347</v>
      </c>
      <c r="E1283" s="126">
        <v>11</v>
      </c>
      <c r="F1283" s="127"/>
      <c r="G1283" s="128">
        <f>ROUND(E1283*F1283,2)</f>
        <v>0</v>
      </c>
      <c r="H1283" s="127"/>
      <c r="I1283" s="128">
        <f>ROUND(E1283*H1283,2)</f>
        <v>0</v>
      </c>
      <c r="J1283" s="127"/>
      <c r="K1283" s="128">
        <f>ROUND(E1283*J1283,2)</f>
        <v>0</v>
      </c>
      <c r="L1283" s="128">
        <v>21</v>
      </c>
      <c r="M1283" s="128">
        <f>G1283*(1+L1283/100)</f>
        <v>0</v>
      </c>
      <c r="N1283" s="126">
        <v>0</v>
      </c>
      <c r="O1283" s="126">
        <f>ROUND(E1283*N1283,2)</f>
        <v>0</v>
      </c>
      <c r="P1283" s="126">
        <v>0</v>
      </c>
      <c r="Q1283" s="126">
        <f>ROUND(E1283*P1283,2)</f>
        <v>0</v>
      </c>
      <c r="R1283" s="128"/>
      <c r="S1283" s="128" t="s">
        <v>290</v>
      </c>
      <c r="T1283" s="129" t="s">
        <v>291</v>
      </c>
      <c r="U1283" s="114">
        <v>0</v>
      </c>
      <c r="V1283" s="114">
        <f>ROUND(E1283*U1283,2)</f>
        <v>0</v>
      </c>
      <c r="W1283" s="114"/>
      <c r="X1283" s="114" t="s">
        <v>414</v>
      </c>
      <c r="Y1283" s="114" t="s">
        <v>293</v>
      </c>
      <c r="Z1283" s="107"/>
      <c r="AA1283" s="107"/>
      <c r="AB1283" s="107"/>
      <c r="AC1283" s="107"/>
      <c r="AD1283" s="107"/>
      <c r="AE1283" s="107"/>
      <c r="AF1283" s="107"/>
      <c r="AG1283" s="107" t="s">
        <v>415</v>
      </c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</row>
    <row r="1284" spans="1:60" outlineLevel="2">
      <c r="A1284" s="110"/>
      <c r="B1284" s="111"/>
      <c r="C1284" s="198" t="s">
        <v>696</v>
      </c>
      <c r="D1284" s="199"/>
      <c r="E1284" s="199"/>
      <c r="F1284" s="199"/>
      <c r="G1284" s="199"/>
      <c r="H1284" s="114"/>
      <c r="I1284" s="114"/>
      <c r="J1284" s="114"/>
      <c r="K1284" s="114"/>
      <c r="L1284" s="114"/>
      <c r="M1284" s="114"/>
      <c r="N1284" s="113"/>
      <c r="O1284" s="113"/>
      <c r="P1284" s="113"/>
      <c r="Q1284" s="113"/>
      <c r="R1284" s="114"/>
      <c r="S1284" s="114"/>
      <c r="T1284" s="114"/>
      <c r="U1284" s="114"/>
      <c r="V1284" s="114"/>
      <c r="W1284" s="114"/>
      <c r="X1284" s="114"/>
      <c r="Y1284" s="114"/>
      <c r="Z1284" s="107"/>
      <c r="AA1284" s="107"/>
      <c r="AB1284" s="107"/>
      <c r="AC1284" s="107"/>
      <c r="AD1284" s="107"/>
      <c r="AE1284" s="107"/>
      <c r="AF1284" s="107"/>
      <c r="AG1284" s="107" t="s">
        <v>296</v>
      </c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</row>
    <row r="1285" spans="1:60" outlineLevel="3">
      <c r="A1285" s="110"/>
      <c r="B1285" s="111"/>
      <c r="C1285" s="200" t="s">
        <v>697</v>
      </c>
      <c r="D1285" s="201"/>
      <c r="E1285" s="201"/>
      <c r="F1285" s="201"/>
      <c r="G1285" s="201"/>
      <c r="H1285" s="114"/>
      <c r="I1285" s="114"/>
      <c r="J1285" s="114"/>
      <c r="K1285" s="114"/>
      <c r="L1285" s="114"/>
      <c r="M1285" s="114"/>
      <c r="N1285" s="113"/>
      <c r="O1285" s="113"/>
      <c r="P1285" s="113"/>
      <c r="Q1285" s="113"/>
      <c r="R1285" s="114"/>
      <c r="S1285" s="114"/>
      <c r="T1285" s="114"/>
      <c r="U1285" s="114"/>
      <c r="V1285" s="114"/>
      <c r="W1285" s="114"/>
      <c r="X1285" s="114"/>
      <c r="Y1285" s="114"/>
      <c r="Z1285" s="107"/>
      <c r="AA1285" s="107"/>
      <c r="AB1285" s="107"/>
      <c r="AC1285" s="107"/>
      <c r="AD1285" s="107"/>
      <c r="AE1285" s="107"/>
      <c r="AF1285" s="107"/>
      <c r="AG1285" s="107" t="s">
        <v>296</v>
      </c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</row>
    <row r="1286" spans="1:60" outlineLevel="1">
      <c r="A1286" s="123">
        <v>385</v>
      </c>
      <c r="B1286" s="124" t="s">
        <v>698</v>
      </c>
      <c r="C1286" s="139" t="s">
        <v>699</v>
      </c>
      <c r="D1286" s="125" t="s">
        <v>289</v>
      </c>
      <c r="E1286" s="126">
        <v>11</v>
      </c>
      <c r="F1286" s="127"/>
      <c r="G1286" s="128">
        <f>ROUND(E1286*F1286,2)</f>
        <v>0</v>
      </c>
      <c r="H1286" s="127"/>
      <c r="I1286" s="128">
        <f>ROUND(E1286*H1286,2)</f>
        <v>0</v>
      </c>
      <c r="J1286" s="127"/>
      <c r="K1286" s="128">
        <f>ROUND(E1286*J1286,2)</f>
        <v>0</v>
      </c>
      <c r="L1286" s="128">
        <v>21</v>
      </c>
      <c r="M1286" s="128">
        <f>G1286*(1+L1286/100)</f>
        <v>0</v>
      </c>
      <c r="N1286" s="126">
        <v>8.0000000000000007E-5</v>
      </c>
      <c r="O1286" s="126">
        <f>ROUND(E1286*N1286,2)</f>
        <v>0</v>
      </c>
      <c r="P1286" s="126">
        <v>0</v>
      </c>
      <c r="Q1286" s="126">
        <f>ROUND(E1286*P1286,2)</f>
        <v>0</v>
      </c>
      <c r="R1286" s="128" t="s">
        <v>350</v>
      </c>
      <c r="S1286" s="128" t="s">
        <v>310</v>
      </c>
      <c r="T1286" s="129" t="s">
        <v>331</v>
      </c>
      <c r="U1286" s="114">
        <v>0.28999999999999998</v>
      </c>
      <c r="V1286" s="114">
        <f>ROUND(E1286*U1286,2)</f>
        <v>3.19</v>
      </c>
      <c r="W1286" s="114"/>
      <c r="X1286" s="114" t="s">
        <v>332</v>
      </c>
      <c r="Y1286" s="114" t="s">
        <v>293</v>
      </c>
      <c r="Z1286" s="107"/>
      <c r="AA1286" s="107"/>
      <c r="AB1286" s="107"/>
      <c r="AC1286" s="107"/>
      <c r="AD1286" s="107"/>
      <c r="AE1286" s="107"/>
      <c r="AF1286" s="107"/>
      <c r="AG1286" s="107" t="s">
        <v>333</v>
      </c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</row>
    <row r="1287" spans="1:60" outlineLevel="2">
      <c r="A1287" s="110"/>
      <c r="B1287" s="111"/>
      <c r="C1287" s="198" t="s">
        <v>700</v>
      </c>
      <c r="D1287" s="199"/>
      <c r="E1287" s="199"/>
      <c r="F1287" s="199"/>
      <c r="G1287" s="199"/>
      <c r="H1287" s="114"/>
      <c r="I1287" s="114"/>
      <c r="J1287" s="114"/>
      <c r="K1287" s="114"/>
      <c r="L1287" s="114"/>
      <c r="M1287" s="114"/>
      <c r="N1287" s="113"/>
      <c r="O1287" s="113"/>
      <c r="P1287" s="113"/>
      <c r="Q1287" s="113"/>
      <c r="R1287" s="114"/>
      <c r="S1287" s="114"/>
      <c r="T1287" s="114"/>
      <c r="U1287" s="114"/>
      <c r="V1287" s="114"/>
      <c r="W1287" s="114"/>
      <c r="X1287" s="114"/>
      <c r="Y1287" s="114"/>
      <c r="Z1287" s="107"/>
      <c r="AA1287" s="107"/>
      <c r="AB1287" s="107"/>
      <c r="AC1287" s="107"/>
      <c r="AD1287" s="107"/>
      <c r="AE1287" s="107"/>
      <c r="AF1287" s="107"/>
      <c r="AG1287" s="107" t="s">
        <v>296</v>
      </c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</row>
    <row r="1288" spans="1:60" outlineLevel="2">
      <c r="A1288" s="110"/>
      <c r="B1288" s="111"/>
      <c r="C1288" s="146" t="s">
        <v>769</v>
      </c>
      <c r="D1288" s="143"/>
      <c r="E1288" s="144">
        <v>11</v>
      </c>
      <c r="F1288" s="114"/>
      <c r="G1288" s="114"/>
      <c r="H1288" s="114"/>
      <c r="I1288" s="114"/>
      <c r="J1288" s="114"/>
      <c r="K1288" s="114"/>
      <c r="L1288" s="114"/>
      <c r="M1288" s="114"/>
      <c r="N1288" s="113"/>
      <c r="O1288" s="113"/>
      <c r="P1288" s="113"/>
      <c r="Q1288" s="113"/>
      <c r="R1288" s="114"/>
      <c r="S1288" s="114"/>
      <c r="T1288" s="114"/>
      <c r="U1288" s="114"/>
      <c r="V1288" s="114"/>
      <c r="W1288" s="114"/>
      <c r="X1288" s="114"/>
      <c r="Y1288" s="114"/>
      <c r="Z1288" s="107"/>
      <c r="AA1288" s="107"/>
      <c r="AB1288" s="107"/>
      <c r="AC1288" s="107"/>
      <c r="AD1288" s="107"/>
      <c r="AE1288" s="107"/>
      <c r="AF1288" s="107"/>
      <c r="AG1288" s="107" t="s">
        <v>341</v>
      </c>
      <c r="AH1288" s="107">
        <v>5</v>
      </c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</row>
    <row r="1289" spans="1:60" outlineLevel="1">
      <c r="A1289" s="123">
        <v>386</v>
      </c>
      <c r="B1289" s="124" t="s">
        <v>702</v>
      </c>
      <c r="C1289" s="139" t="s">
        <v>703</v>
      </c>
      <c r="D1289" s="125" t="s">
        <v>347</v>
      </c>
      <c r="E1289" s="126">
        <v>11</v>
      </c>
      <c r="F1289" s="127"/>
      <c r="G1289" s="128">
        <f>ROUND(E1289*F1289,2)</f>
        <v>0</v>
      </c>
      <c r="H1289" s="127"/>
      <c r="I1289" s="128">
        <f>ROUND(E1289*H1289,2)</f>
        <v>0</v>
      </c>
      <c r="J1289" s="127"/>
      <c r="K1289" s="128">
        <f>ROUND(E1289*J1289,2)</f>
        <v>0</v>
      </c>
      <c r="L1289" s="128">
        <v>21</v>
      </c>
      <c r="M1289" s="128">
        <f>G1289*(1+L1289/100)</f>
        <v>0</v>
      </c>
      <c r="N1289" s="126">
        <v>0</v>
      </c>
      <c r="O1289" s="126">
        <f>ROUND(E1289*N1289,2)</f>
        <v>0</v>
      </c>
      <c r="P1289" s="126">
        <v>0</v>
      </c>
      <c r="Q1289" s="126">
        <f>ROUND(E1289*P1289,2)</f>
        <v>0</v>
      </c>
      <c r="R1289" s="128"/>
      <c r="S1289" s="128" t="s">
        <v>290</v>
      </c>
      <c r="T1289" s="129" t="s">
        <v>291</v>
      </c>
      <c r="U1289" s="114">
        <v>0</v>
      </c>
      <c r="V1289" s="114">
        <f>ROUND(E1289*U1289,2)</f>
        <v>0</v>
      </c>
      <c r="W1289" s="114"/>
      <c r="X1289" s="114" t="s">
        <v>332</v>
      </c>
      <c r="Y1289" s="114" t="s">
        <v>293</v>
      </c>
      <c r="Z1289" s="107"/>
      <c r="AA1289" s="107"/>
      <c r="AB1289" s="107"/>
      <c r="AC1289" s="107"/>
      <c r="AD1289" s="107"/>
      <c r="AE1289" s="107"/>
      <c r="AF1289" s="107"/>
      <c r="AG1289" s="107" t="s">
        <v>333</v>
      </c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</row>
    <row r="1290" spans="1:60" outlineLevel="2">
      <c r="A1290" s="110"/>
      <c r="B1290" s="111"/>
      <c r="C1290" s="198" t="s">
        <v>700</v>
      </c>
      <c r="D1290" s="199"/>
      <c r="E1290" s="199"/>
      <c r="F1290" s="199"/>
      <c r="G1290" s="199"/>
      <c r="H1290" s="114"/>
      <c r="I1290" s="114"/>
      <c r="J1290" s="114"/>
      <c r="K1290" s="114"/>
      <c r="L1290" s="114"/>
      <c r="M1290" s="114"/>
      <c r="N1290" s="113"/>
      <c r="O1290" s="113"/>
      <c r="P1290" s="113"/>
      <c r="Q1290" s="113"/>
      <c r="R1290" s="114"/>
      <c r="S1290" s="114"/>
      <c r="T1290" s="114"/>
      <c r="U1290" s="114"/>
      <c r="V1290" s="114"/>
      <c r="W1290" s="114"/>
      <c r="X1290" s="114"/>
      <c r="Y1290" s="114"/>
      <c r="Z1290" s="107"/>
      <c r="AA1290" s="107"/>
      <c r="AB1290" s="107"/>
      <c r="AC1290" s="107"/>
      <c r="AD1290" s="107"/>
      <c r="AE1290" s="107"/>
      <c r="AF1290" s="107"/>
      <c r="AG1290" s="107" t="s">
        <v>296</v>
      </c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</row>
    <row r="1291" spans="1:60" ht="22.5" outlineLevel="1">
      <c r="A1291" s="123">
        <v>387</v>
      </c>
      <c r="B1291" s="124" t="s">
        <v>770</v>
      </c>
      <c r="C1291" s="139" t="s">
        <v>771</v>
      </c>
      <c r="D1291" s="125" t="s">
        <v>347</v>
      </c>
      <c r="E1291" s="126">
        <v>2</v>
      </c>
      <c r="F1291" s="127"/>
      <c r="G1291" s="128">
        <f>ROUND(E1291*F1291,2)</f>
        <v>0</v>
      </c>
      <c r="H1291" s="127"/>
      <c r="I1291" s="128">
        <f>ROUND(E1291*H1291,2)</f>
        <v>0</v>
      </c>
      <c r="J1291" s="127"/>
      <c r="K1291" s="128">
        <f>ROUND(E1291*J1291,2)</f>
        <v>0</v>
      </c>
      <c r="L1291" s="128">
        <v>21</v>
      </c>
      <c r="M1291" s="128">
        <f>G1291*(1+L1291/100)</f>
        <v>0</v>
      </c>
      <c r="N1291" s="126">
        <v>0</v>
      </c>
      <c r="O1291" s="126">
        <f>ROUND(E1291*N1291,2)</f>
        <v>0</v>
      </c>
      <c r="P1291" s="126">
        <v>0</v>
      </c>
      <c r="Q1291" s="126">
        <f>ROUND(E1291*P1291,2)</f>
        <v>0</v>
      </c>
      <c r="R1291" s="128"/>
      <c r="S1291" s="128" t="s">
        <v>290</v>
      </c>
      <c r="T1291" s="129" t="s">
        <v>291</v>
      </c>
      <c r="U1291" s="114">
        <v>0</v>
      </c>
      <c r="V1291" s="114">
        <f>ROUND(E1291*U1291,2)</f>
        <v>0</v>
      </c>
      <c r="W1291" s="114"/>
      <c r="X1291" s="114" t="s">
        <v>414</v>
      </c>
      <c r="Y1291" s="114" t="s">
        <v>293</v>
      </c>
      <c r="Z1291" s="107"/>
      <c r="AA1291" s="107"/>
      <c r="AB1291" s="107"/>
      <c r="AC1291" s="107"/>
      <c r="AD1291" s="107"/>
      <c r="AE1291" s="107"/>
      <c r="AF1291" s="107"/>
      <c r="AG1291" s="107" t="s">
        <v>415</v>
      </c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</row>
    <row r="1292" spans="1:60" outlineLevel="2">
      <c r="A1292" s="110"/>
      <c r="B1292" s="111"/>
      <c r="C1292" s="198" t="s">
        <v>772</v>
      </c>
      <c r="D1292" s="199"/>
      <c r="E1292" s="199"/>
      <c r="F1292" s="199"/>
      <c r="G1292" s="199"/>
      <c r="H1292" s="114"/>
      <c r="I1292" s="114"/>
      <c r="J1292" s="114"/>
      <c r="K1292" s="114"/>
      <c r="L1292" s="114"/>
      <c r="M1292" s="114"/>
      <c r="N1292" s="113"/>
      <c r="O1292" s="113"/>
      <c r="P1292" s="113"/>
      <c r="Q1292" s="113"/>
      <c r="R1292" s="114"/>
      <c r="S1292" s="114"/>
      <c r="T1292" s="114"/>
      <c r="U1292" s="114"/>
      <c r="V1292" s="114"/>
      <c r="W1292" s="114"/>
      <c r="X1292" s="114"/>
      <c r="Y1292" s="114"/>
      <c r="Z1292" s="107"/>
      <c r="AA1292" s="107"/>
      <c r="AB1292" s="107"/>
      <c r="AC1292" s="107"/>
      <c r="AD1292" s="107"/>
      <c r="AE1292" s="107"/>
      <c r="AF1292" s="107"/>
      <c r="AG1292" s="107" t="s">
        <v>296</v>
      </c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</row>
    <row r="1293" spans="1:60" outlineLevel="3">
      <c r="A1293" s="110"/>
      <c r="B1293" s="111"/>
      <c r="C1293" s="200" t="s">
        <v>653</v>
      </c>
      <c r="D1293" s="201"/>
      <c r="E1293" s="201"/>
      <c r="F1293" s="201"/>
      <c r="G1293" s="201"/>
      <c r="H1293" s="114"/>
      <c r="I1293" s="114"/>
      <c r="J1293" s="114"/>
      <c r="K1293" s="114"/>
      <c r="L1293" s="114"/>
      <c r="M1293" s="114"/>
      <c r="N1293" s="113"/>
      <c r="O1293" s="113"/>
      <c r="P1293" s="113"/>
      <c r="Q1293" s="113"/>
      <c r="R1293" s="114"/>
      <c r="S1293" s="114"/>
      <c r="T1293" s="114"/>
      <c r="U1293" s="114"/>
      <c r="V1293" s="114"/>
      <c r="W1293" s="114"/>
      <c r="X1293" s="114"/>
      <c r="Y1293" s="114"/>
      <c r="Z1293" s="107"/>
      <c r="AA1293" s="107"/>
      <c r="AB1293" s="107"/>
      <c r="AC1293" s="107"/>
      <c r="AD1293" s="107"/>
      <c r="AE1293" s="107"/>
      <c r="AF1293" s="107"/>
      <c r="AG1293" s="107" t="s">
        <v>296</v>
      </c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</row>
    <row r="1294" spans="1:60" outlineLevel="1">
      <c r="A1294" s="123">
        <v>388</v>
      </c>
      <c r="B1294" s="124" t="s">
        <v>654</v>
      </c>
      <c r="C1294" s="139" t="s">
        <v>655</v>
      </c>
      <c r="D1294" s="125" t="s">
        <v>347</v>
      </c>
      <c r="E1294" s="126">
        <v>2</v>
      </c>
      <c r="F1294" s="127"/>
      <c r="G1294" s="128">
        <f>ROUND(E1294*F1294,2)</f>
        <v>0</v>
      </c>
      <c r="H1294" s="127"/>
      <c r="I1294" s="128">
        <f>ROUND(E1294*H1294,2)</f>
        <v>0</v>
      </c>
      <c r="J1294" s="127"/>
      <c r="K1294" s="128">
        <f>ROUND(E1294*J1294,2)</f>
        <v>0</v>
      </c>
      <c r="L1294" s="128">
        <v>21</v>
      </c>
      <c r="M1294" s="128">
        <f>G1294*(1+L1294/100)</f>
        <v>0</v>
      </c>
      <c r="N1294" s="126">
        <v>1.8000000000000001E-4</v>
      </c>
      <c r="O1294" s="126">
        <f>ROUND(E1294*N1294,2)</f>
        <v>0</v>
      </c>
      <c r="P1294" s="126">
        <v>0</v>
      </c>
      <c r="Q1294" s="126">
        <f>ROUND(E1294*P1294,2)</f>
        <v>0</v>
      </c>
      <c r="R1294" s="128" t="s">
        <v>350</v>
      </c>
      <c r="S1294" s="128" t="s">
        <v>310</v>
      </c>
      <c r="T1294" s="129" t="s">
        <v>331</v>
      </c>
      <c r="U1294" s="114">
        <v>0.48</v>
      </c>
      <c r="V1294" s="114">
        <f>ROUND(E1294*U1294,2)</f>
        <v>0.96</v>
      </c>
      <c r="W1294" s="114"/>
      <c r="X1294" s="114" t="s">
        <v>332</v>
      </c>
      <c r="Y1294" s="114" t="s">
        <v>293</v>
      </c>
      <c r="Z1294" s="107"/>
      <c r="AA1294" s="107"/>
      <c r="AB1294" s="107"/>
      <c r="AC1294" s="107"/>
      <c r="AD1294" s="107"/>
      <c r="AE1294" s="107"/>
      <c r="AF1294" s="107"/>
      <c r="AG1294" s="107" t="s">
        <v>333</v>
      </c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</row>
    <row r="1295" spans="1:60" outlineLevel="2">
      <c r="A1295" s="110"/>
      <c r="B1295" s="111"/>
      <c r="C1295" s="198" t="s">
        <v>773</v>
      </c>
      <c r="D1295" s="199"/>
      <c r="E1295" s="199"/>
      <c r="F1295" s="199"/>
      <c r="G1295" s="199"/>
      <c r="H1295" s="114"/>
      <c r="I1295" s="114"/>
      <c r="J1295" s="114"/>
      <c r="K1295" s="114"/>
      <c r="L1295" s="114"/>
      <c r="M1295" s="114"/>
      <c r="N1295" s="113"/>
      <c r="O1295" s="113"/>
      <c r="P1295" s="113"/>
      <c r="Q1295" s="113"/>
      <c r="R1295" s="114"/>
      <c r="S1295" s="114"/>
      <c r="T1295" s="114"/>
      <c r="U1295" s="114"/>
      <c r="V1295" s="114"/>
      <c r="W1295" s="114"/>
      <c r="X1295" s="114"/>
      <c r="Y1295" s="114"/>
      <c r="Z1295" s="107"/>
      <c r="AA1295" s="107"/>
      <c r="AB1295" s="107"/>
      <c r="AC1295" s="107"/>
      <c r="AD1295" s="107"/>
      <c r="AE1295" s="107"/>
      <c r="AF1295" s="107"/>
      <c r="AG1295" s="107" t="s">
        <v>296</v>
      </c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</row>
    <row r="1296" spans="1:60" outlineLevel="2">
      <c r="A1296" s="110"/>
      <c r="B1296" s="111"/>
      <c r="C1296" s="146" t="s">
        <v>774</v>
      </c>
      <c r="D1296" s="143"/>
      <c r="E1296" s="144">
        <v>2</v>
      </c>
      <c r="F1296" s="114"/>
      <c r="G1296" s="114"/>
      <c r="H1296" s="114"/>
      <c r="I1296" s="114"/>
      <c r="J1296" s="114"/>
      <c r="K1296" s="114"/>
      <c r="L1296" s="114"/>
      <c r="M1296" s="114"/>
      <c r="N1296" s="113"/>
      <c r="O1296" s="113"/>
      <c r="P1296" s="113"/>
      <c r="Q1296" s="113"/>
      <c r="R1296" s="114"/>
      <c r="S1296" s="114"/>
      <c r="T1296" s="114"/>
      <c r="U1296" s="114"/>
      <c r="V1296" s="114"/>
      <c r="W1296" s="114"/>
      <c r="X1296" s="114"/>
      <c r="Y1296" s="114"/>
      <c r="Z1296" s="107"/>
      <c r="AA1296" s="107"/>
      <c r="AB1296" s="107"/>
      <c r="AC1296" s="107"/>
      <c r="AD1296" s="107"/>
      <c r="AE1296" s="107"/>
      <c r="AF1296" s="107"/>
      <c r="AG1296" s="107" t="s">
        <v>341</v>
      </c>
      <c r="AH1296" s="107">
        <v>5</v>
      </c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</row>
    <row r="1297" spans="1:60" outlineLevel="1">
      <c r="A1297" s="123">
        <v>389</v>
      </c>
      <c r="B1297" s="124" t="s">
        <v>775</v>
      </c>
      <c r="C1297" s="139" t="s">
        <v>776</v>
      </c>
      <c r="D1297" s="125" t="s">
        <v>347</v>
      </c>
      <c r="E1297" s="126">
        <v>3</v>
      </c>
      <c r="F1297" s="127"/>
      <c r="G1297" s="128">
        <f>ROUND(E1297*F1297,2)</f>
        <v>0</v>
      </c>
      <c r="H1297" s="127"/>
      <c r="I1297" s="128">
        <f>ROUND(E1297*H1297,2)</f>
        <v>0</v>
      </c>
      <c r="J1297" s="127"/>
      <c r="K1297" s="128">
        <f>ROUND(E1297*J1297,2)</f>
        <v>0</v>
      </c>
      <c r="L1297" s="128">
        <v>21</v>
      </c>
      <c r="M1297" s="128">
        <f>G1297*(1+L1297/100)</f>
        <v>0</v>
      </c>
      <c r="N1297" s="126">
        <v>0</v>
      </c>
      <c r="O1297" s="126">
        <f>ROUND(E1297*N1297,2)</f>
        <v>0</v>
      </c>
      <c r="P1297" s="126">
        <v>0</v>
      </c>
      <c r="Q1297" s="126">
        <f>ROUND(E1297*P1297,2)</f>
        <v>0</v>
      </c>
      <c r="R1297" s="128"/>
      <c r="S1297" s="128" t="s">
        <v>290</v>
      </c>
      <c r="T1297" s="129" t="s">
        <v>291</v>
      </c>
      <c r="U1297" s="114">
        <v>0</v>
      </c>
      <c r="V1297" s="114">
        <f>ROUND(E1297*U1297,2)</f>
        <v>0</v>
      </c>
      <c r="W1297" s="114"/>
      <c r="X1297" s="114" t="s">
        <v>414</v>
      </c>
      <c r="Y1297" s="114" t="s">
        <v>293</v>
      </c>
      <c r="Z1297" s="107"/>
      <c r="AA1297" s="107"/>
      <c r="AB1297" s="107"/>
      <c r="AC1297" s="107"/>
      <c r="AD1297" s="107"/>
      <c r="AE1297" s="107"/>
      <c r="AF1297" s="107"/>
      <c r="AG1297" s="107" t="s">
        <v>415</v>
      </c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</row>
    <row r="1298" spans="1:60" outlineLevel="2">
      <c r="A1298" s="110"/>
      <c r="B1298" s="111"/>
      <c r="C1298" s="198" t="s">
        <v>777</v>
      </c>
      <c r="D1298" s="199"/>
      <c r="E1298" s="199"/>
      <c r="F1298" s="199"/>
      <c r="G1298" s="199"/>
      <c r="H1298" s="114"/>
      <c r="I1298" s="114"/>
      <c r="J1298" s="114"/>
      <c r="K1298" s="114"/>
      <c r="L1298" s="114"/>
      <c r="M1298" s="114"/>
      <c r="N1298" s="113"/>
      <c r="O1298" s="113"/>
      <c r="P1298" s="113"/>
      <c r="Q1298" s="113"/>
      <c r="R1298" s="114"/>
      <c r="S1298" s="114"/>
      <c r="T1298" s="114"/>
      <c r="U1298" s="114"/>
      <c r="V1298" s="114"/>
      <c r="W1298" s="114"/>
      <c r="X1298" s="114"/>
      <c r="Y1298" s="114"/>
      <c r="Z1298" s="107"/>
      <c r="AA1298" s="107"/>
      <c r="AB1298" s="107"/>
      <c r="AC1298" s="107"/>
      <c r="AD1298" s="107"/>
      <c r="AE1298" s="107"/>
      <c r="AF1298" s="107"/>
      <c r="AG1298" s="107" t="s">
        <v>296</v>
      </c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</row>
    <row r="1299" spans="1:60" outlineLevel="3">
      <c r="A1299" s="110"/>
      <c r="B1299" s="111"/>
      <c r="C1299" s="200" t="s">
        <v>653</v>
      </c>
      <c r="D1299" s="201"/>
      <c r="E1299" s="201"/>
      <c r="F1299" s="201"/>
      <c r="G1299" s="201"/>
      <c r="H1299" s="114"/>
      <c r="I1299" s="114"/>
      <c r="J1299" s="114"/>
      <c r="K1299" s="114"/>
      <c r="L1299" s="114"/>
      <c r="M1299" s="114"/>
      <c r="N1299" s="113"/>
      <c r="O1299" s="113"/>
      <c r="P1299" s="113"/>
      <c r="Q1299" s="113"/>
      <c r="R1299" s="114"/>
      <c r="S1299" s="114"/>
      <c r="T1299" s="114"/>
      <c r="U1299" s="114"/>
      <c r="V1299" s="114"/>
      <c r="W1299" s="114"/>
      <c r="X1299" s="114"/>
      <c r="Y1299" s="114"/>
      <c r="Z1299" s="107"/>
      <c r="AA1299" s="107"/>
      <c r="AB1299" s="107"/>
      <c r="AC1299" s="107"/>
      <c r="AD1299" s="107"/>
      <c r="AE1299" s="107"/>
      <c r="AF1299" s="107"/>
      <c r="AG1299" s="107" t="s">
        <v>296</v>
      </c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</row>
    <row r="1300" spans="1:60" outlineLevel="1">
      <c r="A1300" s="123">
        <v>390</v>
      </c>
      <c r="B1300" s="124" t="s">
        <v>778</v>
      </c>
      <c r="C1300" s="139" t="s">
        <v>779</v>
      </c>
      <c r="D1300" s="125" t="s">
        <v>347</v>
      </c>
      <c r="E1300" s="126">
        <v>3</v>
      </c>
      <c r="F1300" s="127"/>
      <c r="G1300" s="128">
        <f>ROUND(E1300*F1300,2)</f>
        <v>0</v>
      </c>
      <c r="H1300" s="127"/>
      <c r="I1300" s="128">
        <f>ROUND(E1300*H1300,2)</f>
        <v>0</v>
      </c>
      <c r="J1300" s="127"/>
      <c r="K1300" s="128">
        <f>ROUND(E1300*J1300,2)</f>
        <v>0</v>
      </c>
      <c r="L1300" s="128">
        <v>21</v>
      </c>
      <c r="M1300" s="128">
        <f>G1300*(1+L1300/100)</f>
        <v>0</v>
      </c>
      <c r="N1300" s="126">
        <v>4.0000000000000003E-5</v>
      </c>
      <c r="O1300" s="126">
        <f>ROUND(E1300*N1300,2)</f>
        <v>0</v>
      </c>
      <c r="P1300" s="126">
        <v>0</v>
      </c>
      <c r="Q1300" s="126">
        <f>ROUND(E1300*P1300,2)</f>
        <v>0</v>
      </c>
      <c r="R1300" s="128" t="s">
        <v>350</v>
      </c>
      <c r="S1300" s="128" t="s">
        <v>310</v>
      </c>
      <c r="T1300" s="129" t="s">
        <v>331</v>
      </c>
      <c r="U1300" s="114">
        <v>0.45</v>
      </c>
      <c r="V1300" s="114">
        <f>ROUND(E1300*U1300,2)</f>
        <v>1.35</v>
      </c>
      <c r="W1300" s="114"/>
      <c r="X1300" s="114" t="s">
        <v>332</v>
      </c>
      <c r="Y1300" s="114" t="s">
        <v>293</v>
      </c>
      <c r="Z1300" s="107"/>
      <c r="AA1300" s="107"/>
      <c r="AB1300" s="107"/>
      <c r="AC1300" s="107"/>
      <c r="AD1300" s="107"/>
      <c r="AE1300" s="107"/>
      <c r="AF1300" s="107"/>
      <c r="AG1300" s="107" t="s">
        <v>333</v>
      </c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</row>
    <row r="1301" spans="1:60" outlineLevel="2">
      <c r="A1301" s="110"/>
      <c r="B1301" s="111"/>
      <c r="C1301" s="198" t="s">
        <v>780</v>
      </c>
      <c r="D1301" s="199"/>
      <c r="E1301" s="199"/>
      <c r="F1301" s="199"/>
      <c r="G1301" s="199"/>
      <c r="H1301" s="114"/>
      <c r="I1301" s="114"/>
      <c r="J1301" s="114"/>
      <c r="K1301" s="114"/>
      <c r="L1301" s="114"/>
      <c r="M1301" s="114"/>
      <c r="N1301" s="113"/>
      <c r="O1301" s="113"/>
      <c r="P1301" s="113"/>
      <c r="Q1301" s="113"/>
      <c r="R1301" s="114"/>
      <c r="S1301" s="114"/>
      <c r="T1301" s="114"/>
      <c r="U1301" s="114"/>
      <c r="V1301" s="114"/>
      <c r="W1301" s="114"/>
      <c r="X1301" s="114"/>
      <c r="Y1301" s="114"/>
      <c r="Z1301" s="107"/>
      <c r="AA1301" s="107"/>
      <c r="AB1301" s="107"/>
      <c r="AC1301" s="107"/>
      <c r="AD1301" s="107"/>
      <c r="AE1301" s="107"/>
      <c r="AF1301" s="107"/>
      <c r="AG1301" s="107" t="s">
        <v>296</v>
      </c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</row>
    <row r="1302" spans="1:60" outlineLevel="2">
      <c r="A1302" s="110"/>
      <c r="B1302" s="111"/>
      <c r="C1302" s="146" t="s">
        <v>781</v>
      </c>
      <c r="D1302" s="143"/>
      <c r="E1302" s="144">
        <v>3</v>
      </c>
      <c r="F1302" s="114"/>
      <c r="G1302" s="114"/>
      <c r="H1302" s="114"/>
      <c r="I1302" s="114"/>
      <c r="J1302" s="114"/>
      <c r="K1302" s="114"/>
      <c r="L1302" s="114"/>
      <c r="M1302" s="114"/>
      <c r="N1302" s="113"/>
      <c r="O1302" s="113"/>
      <c r="P1302" s="113"/>
      <c r="Q1302" s="113"/>
      <c r="R1302" s="114"/>
      <c r="S1302" s="114"/>
      <c r="T1302" s="114"/>
      <c r="U1302" s="114"/>
      <c r="V1302" s="114"/>
      <c r="W1302" s="114"/>
      <c r="X1302" s="114"/>
      <c r="Y1302" s="114"/>
      <c r="Z1302" s="107"/>
      <c r="AA1302" s="107"/>
      <c r="AB1302" s="107"/>
      <c r="AC1302" s="107"/>
      <c r="AD1302" s="107"/>
      <c r="AE1302" s="107"/>
      <c r="AF1302" s="107"/>
      <c r="AG1302" s="107" t="s">
        <v>341</v>
      </c>
      <c r="AH1302" s="107">
        <v>5</v>
      </c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</row>
    <row r="1303" spans="1:60" outlineLevel="1">
      <c r="A1303" s="123">
        <v>391</v>
      </c>
      <c r="B1303" s="124" t="s">
        <v>756</v>
      </c>
      <c r="C1303" s="139" t="s">
        <v>757</v>
      </c>
      <c r="D1303" s="125" t="s">
        <v>347</v>
      </c>
      <c r="E1303" s="126">
        <v>6</v>
      </c>
      <c r="F1303" s="127"/>
      <c r="G1303" s="128">
        <f>ROUND(E1303*F1303,2)</f>
        <v>0</v>
      </c>
      <c r="H1303" s="127"/>
      <c r="I1303" s="128">
        <f>ROUND(E1303*H1303,2)</f>
        <v>0</v>
      </c>
      <c r="J1303" s="127"/>
      <c r="K1303" s="128">
        <f>ROUND(E1303*J1303,2)</f>
        <v>0</v>
      </c>
      <c r="L1303" s="128">
        <v>21</v>
      </c>
      <c r="M1303" s="128">
        <f>G1303*(1+L1303/100)</f>
        <v>0</v>
      </c>
      <c r="N1303" s="126">
        <v>3.3E-4</v>
      </c>
      <c r="O1303" s="126">
        <f>ROUND(E1303*N1303,2)</f>
        <v>0</v>
      </c>
      <c r="P1303" s="126">
        <v>0</v>
      </c>
      <c r="Q1303" s="126">
        <f>ROUND(E1303*P1303,2)</f>
        <v>0</v>
      </c>
      <c r="R1303" s="128" t="s">
        <v>413</v>
      </c>
      <c r="S1303" s="128" t="s">
        <v>310</v>
      </c>
      <c r="T1303" s="129" t="s">
        <v>331</v>
      </c>
      <c r="U1303" s="114">
        <v>0</v>
      </c>
      <c r="V1303" s="114">
        <f>ROUND(E1303*U1303,2)</f>
        <v>0</v>
      </c>
      <c r="W1303" s="114"/>
      <c r="X1303" s="114" t="s">
        <v>414</v>
      </c>
      <c r="Y1303" s="114" t="s">
        <v>293</v>
      </c>
      <c r="Z1303" s="107"/>
      <c r="AA1303" s="107"/>
      <c r="AB1303" s="107"/>
      <c r="AC1303" s="107"/>
      <c r="AD1303" s="107"/>
      <c r="AE1303" s="107"/>
      <c r="AF1303" s="107"/>
      <c r="AG1303" s="107" t="s">
        <v>415</v>
      </c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</row>
    <row r="1304" spans="1:60" outlineLevel="2">
      <c r="A1304" s="110"/>
      <c r="B1304" s="111"/>
      <c r="C1304" s="198" t="s">
        <v>780</v>
      </c>
      <c r="D1304" s="199"/>
      <c r="E1304" s="199"/>
      <c r="F1304" s="199"/>
      <c r="G1304" s="199"/>
      <c r="H1304" s="114"/>
      <c r="I1304" s="114"/>
      <c r="J1304" s="114"/>
      <c r="K1304" s="114"/>
      <c r="L1304" s="114"/>
      <c r="M1304" s="114"/>
      <c r="N1304" s="113"/>
      <c r="O1304" s="113"/>
      <c r="P1304" s="113"/>
      <c r="Q1304" s="113"/>
      <c r="R1304" s="114"/>
      <c r="S1304" s="114"/>
      <c r="T1304" s="114"/>
      <c r="U1304" s="114"/>
      <c r="V1304" s="114"/>
      <c r="W1304" s="114"/>
      <c r="X1304" s="114"/>
      <c r="Y1304" s="114"/>
      <c r="Z1304" s="107"/>
      <c r="AA1304" s="107"/>
      <c r="AB1304" s="107"/>
      <c r="AC1304" s="107"/>
      <c r="AD1304" s="107"/>
      <c r="AE1304" s="107"/>
      <c r="AF1304" s="107"/>
      <c r="AG1304" s="107" t="s">
        <v>296</v>
      </c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</row>
    <row r="1305" spans="1:60" outlineLevel="1">
      <c r="A1305" s="123">
        <v>392</v>
      </c>
      <c r="B1305" s="124" t="s">
        <v>698</v>
      </c>
      <c r="C1305" s="139" t="s">
        <v>699</v>
      </c>
      <c r="D1305" s="125" t="s">
        <v>289</v>
      </c>
      <c r="E1305" s="126">
        <v>6</v>
      </c>
      <c r="F1305" s="127"/>
      <c r="G1305" s="128">
        <f>ROUND(E1305*F1305,2)</f>
        <v>0</v>
      </c>
      <c r="H1305" s="127"/>
      <c r="I1305" s="128">
        <f>ROUND(E1305*H1305,2)</f>
        <v>0</v>
      </c>
      <c r="J1305" s="127"/>
      <c r="K1305" s="128">
        <f>ROUND(E1305*J1305,2)</f>
        <v>0</v>
      </c>
      <c r="L1305" s="128">
        <v>21</v>
      </c>
      <c r="M1305" s="128">
        <f>G1305*(1+L1305/100)</f>
        <v>0</v>
      </c>
      <c r="N1305" s="126">
        <v>8.0000000000000007E-5</v>
      </c>
      <c r="O1305" s="126">
        <f>ROUND(E1305*N1305,2)</f>
        <v>0</v>
      </c>
      <c r="P1305" s="126">
        <v>0</v>
      </c>
      <c r="Q1305" s="126">
        <f>ROUND(E1305*P1305,2)</f>
        <v>0</v>
      </c>
      <c r="R1305" s="128" t="s">
        <v>350</v>
      </c>
      <c r="S1305" s="128" t="s">
        <v>310</v>
      </c>
      <c r="T1305" s="129" t="s">
        <v>331</v>
      </c>
      <c r="U1305" s="114">
        <v>0.28999999999999998</v>
      </c>
      <c r="V1305" s="114">
        <f>ROUND(E1305*U1305,2)</f>
        <v>1.74</v>
      </c>
      <c r="W1305" s="114"/>
      <c r="X1305" s="114" t="s">
        <v>332</v>
      </c>
      <c r="Y1305" s="114" t="s">
        <v>293</v>
      </c>
      <c r="Z1305" s="107"/>
      <c r="AA1305" s="107"/>
      <c r="AB1305" s="107"/>
      <c r="AC1305" s="107"/>
      <c r="AD1305" s="107"/>
      <c r="AE1305" s="107"/>
      <c r="AF1305" s="107"/>
      <c r="AG1305" s="107" t="s">
        <v>333</v>
      </c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</row>
    <row r="1306" spans="1:60" outlineLevel="2">
      <c r="A1306" s="110"/>
      <c r="B1306" s="111"/>
      <c r="C1306" s="198" t="s">
        <v>780</v>
      </c>
      <c r="D1306" s="199"/>
      <c r="E1306" s="199"/>
      <c r="F1306" s="199"/>
      <c r="G1306" s="199"/>
      <c r="H1306" s="114"/>
      <c r="I1306" s="114"/>
      <c r="J1306" s="114"/>
      <c r="K1306" s="114"/>
      <c r="L1306" s="114"/>
      <c r="M1306" s="114"/>
      <c r="N1306" s="113"/>
      <c r="O1306" s="113"/>
      <c r="P1306" s="113"/>
      <c r="Q1306" s="113"/>
      <c r="R1306" s="114"/>
      <c r="S1306" s="114"/>
      <c r="T1306" s="114"/>
      <c r="U1306" s="114"/>
      <c r="V1306" s="114"/>
      <c r="W1306" s="114"/>
      <c r="X1306" s="114"/>
      <c r="Y1306" s="114"/>
      <c r="Z1306" s="107"/>
      <c r="AA1306" s="107"/>
      <c r="AB1306" s="107"/>
      <c r="AC1306" s="107"/>
      <c r="AD1306" s="107"/>
      <c r="AE1306" s="107"/>
      <c r="AF1306" s="107"/>
      <c r="AG1306" s="107" t="s">
        <v>296</v>
      </c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</row>
    <row r="1307" spans="1:60" outlineLevel="2">
      <c r="A1307" s="110"/>
      <c r="B1307" s="111"/>
      <c r="C1307" s="146" t="s">
        <v>782</v>
      </c>
      <c r="D1307" s="143"/>
      <c r="E1307" s="144">
        <v>6</v>
      </c>
      <c r="F1307" s="114"/>
      <c r="G1307" s="114"/>
      <c r="H1307" s="114"/>
      <c r="I1307" s="114"/>
      <c r="J1307" s="114"/>
      <c r="K1307" s="114"/>
      <c r="L1307" s="114"/>
      <c r="M1307" s="114"/>
      <c r="N1307" s="113"/>
      <c r="O1307" s="113"/>
      <c r="P1307" s="113"/>
      <c r="Q1307" s="113"/>
      <c r="R1307" s="114"/>
      <c r="S1307" s="114"/>
      <c r="T1307" s="114"/>
      <c r="U1307" s="114"/>
      <c r="V1307" s="114"/>
      <c r="W1307" s="114"/>
      <c r="X1307" s="114"/>
      <c r="Y1307" s="114"/>
      <c r="Z1307" s="107"/>
      <c r="AA1307" s="107"/>
      <c r="AB1307" s="107"/>
      <c r="AC1307" s="107"/>
      <c r="AD1307" s="107"/>
      <c r="AE1307" s="107"/>
      <c r="AF1307" s="107"/>
      <c r="AG1307" s="107" t="s">
        <v>341</v>
      </c>
      <c r="AH1307" s="107">
        <v>5</v>
      </c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</row>
    <row r="1308" spans="1:60" outlineLevel="1">
      <c r="A1308" s="123">
        <v>393</v>
      </c>
      <c r="B1308" s="124" t="s">
        <v>760</v>
      </c>
      <c r="C1308" s="139" t="s">
        <v>703</v>
      </c>
      <c r="D1308" s="125" t="s">
        <v>347</v>
      </c>
      <c r="E1308" s="126">
        <v>6</v>
      </c>
      <c r="F1308" s="127"/>
      <c r="G1308" s="128">
        <f>ROUND(E1308*F1308,2)</f>
        <v>0</v>
      </c>
      <c r="H1308" s="127"/>
      <c r="I1308" s="128">
        <f>ROUND(E1308*H1308,2)</f>
        <v>0</v>
      </c>
      <c r="J1308" s="127"/>
      <c r="K1308" s="128">
        <f>ROUND(E1308*J1308,2)</f>
        <v>0</v>
      </c>
      <c r="L1308" s="128">
        <v>21</v>
      </c>
      <c r="M1308" s="128">
        <f>G1308*(1+L1308/100)</f>
        <v>0</v>
      </c>
      <c r="N1308" s="126">
        <v>0</v>
      </c>
      <c r="O1308" s="126">
        <f>ROUND(E1308*N1308,2)</f>
        <v>0</v>
      </c>
      <c r="P1308" s="126">
        <v>0</v>
      </c>
      <c r="Q1308" s="126">
        <f>ROUND(E1308*P1308,2)</f>
        <v>0</v>
      </c>
      <c r="R1308" s="128"/>
      <c r="S1308" s="128" t="s">
        <v>290</v>
      </c>
      <c r="T1308" s="129" t="s">
        <v>291</v>
      </c>
      <c r="U1308" s="114">
        <v>0</v>
      </c>
      <c r="V1308" s="114">
        <f>ROUND(E1308*U1308,2)</f>
        <v>0</v>
      </c>
      <c r="W1308" s="114"/>
      <c r="X1308" s="114" t="s">
        <v>332</v>
      </c>
      <c r="Y1308" s="114" t="s">
        <v>293</v>
      </c>
      <c r="Z1308" s="107"/>
      <c r="AA1308" s="107"/>
      <c r="AB1308" s="107"/>
      <c r="AC1308" s="107"/>
      <c r="AD1308" s="107"/>
      <c r="AE1308" s="107"/>
      <c r="AF1308" s="107"/>
      <c r="AG1308" s="107" t="s">
        <v>333</v>
      </c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</row>
    <row r="1309" spans="1:60" outlineLevel="2">
      <c r="A1309" s="110"/>
      <c r="B1309" s="111"/>
      <c r="C1309" s="198" t="s">
        <v>780</v>
      </c>
      <c r="D1309" s="199"/>
      <c r="E1309" s="199"/>
      <c r="F1309" s="199"/>
      <c r="G1309" s="199"/>
      <c r="H1309" s="114"/>
      <c r="I1309" s="114"/>
      <c r="J1309" s="114"/>
      <c r="K1309" s="114"/>
      <c r="L1309" s="114"/>
      <c r="M1309" s="114"/>
      <c r="N1309" s="113"/>
      <c r="O1309" s="113"/>
      <c r="P1309" s="113"/>
      <c r="Q1309" s="113"/>
      <c r="R1309" s="114"/>
      <c r="S1309" s="114"/>
      <c r="T1309" s="114"/>
      <c r="U1309" s="114"/>
      <c r="V1309" s="114"/>
      <c r="W1309" s="114"/>
      <c r="X1309" s="114"/>
      <c r="Y1309" s="114"/>
      <c r="Z1309" s="107"/>
      <c r="AA1309" s="107"/>
      <c r="AB1309" s="107"/>
      <c r="AC1309" s="107"/>
      <c r="AD1309" s="107"/>
      <c r="AE1309" s="107"/>
      <c r="AF1309" s="107"/>
      <c r="AG1309" s="107" t="s">
        <v>296</v>
      </c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</row>
    <row r="1310" spans="1:60" outlineLevel="1">
      <c r="A1310" s="123">
        <v>394</v>
      </c>
      <c r="B1310" s="124" t="s">
        <v>707</v>
      </c>
      <c r="C1310" s="139" t="s">
        <v>708</v>
      </c>
      <c r="D1310" s="125" t="s">
        <v>347</v>
      </c>
      <c r="E1310" s="126">
        <v>3</v>
      </c>
      <c r="F1310" s="127"/>
      <c r="G1310" s="128">
        <f>ROUND(E1310*F1310,2)</f>
        <v>0</v>
      </c>
      <c r="H1310" s="127"/>
      <c r="I1310" s="128">
        <f>ROUND(E1310*H1310,2)</f>
        <v>0</v>
      </c>
      <c r="J1310" s="127"/>
      <c r="K1310" s="128">
        <f>ROUND(E1310*J1310,2)</f>
        <v>0</v>
      </c>
      <c r="L1310" s="128">
        <v>21</v>
      </c>
      <c r="M1310" s="128">
        <f>G1310*(1+L1310/100)</f>
        <v>0</v>
      </c>
      <c r="N1310" s="126">
        <v>0</v>
      </c>
      <c r="O1310" s="126">
        <f>ROUND(E1310*N1310,2)</f>
        <v>0</v>
      </c>
      <c r="P1310" s="126">
        <v>0</v>
      </c>
      <c r="Q1310" s="126">
        <f>ROUND(E1310*P1310,2)</f>
        <v>0</v>
      </c>
      <c r="R1310" s="128"/>
      <c r="S1310" s="128" t="s">
        <v>290</v>
      </c>
      <c r="T1310" s="129" t="s">
        <v>291</v>
      </c>
      <c r="U1310" s="114">
        <v>0</v>
      </c>
      <c r="V1310" s="114">
        <f>ROUND(E1310*U1310,2)</f>
        <v>0</v>
      </c>
      <c r="W1310" s="114"/>
      <c r="X1310" s="114" t="s">
        <v>414</v>
      </c>
      <c r="Y1310" s="114" t="s">
        <v>293</v>
      </c>
      <c r="Z1310" s="107"/>
      <c r="AA1310" s="107"/>
      <c r="AB1310" s="107"/>
      <c r="AC1310" s="107"/>
      <c r="AD1310" s="107"/>
      <c r="AE1310" s="107"/>
      <c r="AF1310" s="107"/>
      <c r="AG1310" s="107" t="s">
        <v>415</v>
      </c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</row>
    <row r="1311" spans="1:60" outlineLevel="2">
      <c r="A1311" s="110"/>
      <c r="B1311" s="111"/>
      <c r="C1311" s="198" t="s">
        <v>709</v>
      </c>
      <c r="D1311" s="199"/>
      <c r="E1311" s="199"/>
      <c r="F1311" s="199"/>
      <c r="G1311" s="199"/>
      <c r="H1311" s="114"/>
      <c r="I1311" s="114"/>
      <c r="J1311" s="114"/>
      <c r="K1311" s="114"/>
      <c r="L1311" s="114"/>
      <c r="M1311" s="114"/>
      <c r="N1311" s="113"/>
      <c r="O1311" s="113"/>
      <c r="P1311" s="113"/>
      <c r="Q1311" s="113"/>
      <c r="R1311" s="114"/>
      <c r="S1311" s="114"/>
      <c r="T1311" s="114"/>
      <c r="U1311" s="114"/>
      <c r="V1311" s="114"/>
      <c r="W1311" s="114"/>
      <c r="X1311" s="114"/>
      <c r="Y1311" s="114"/>
      <c r="Z1311" s="107"/>
      <c r="AA1311" s="107"/>
      <c r="AB1311" s="107"/>
      <c r="AC1311" s="107"/>
      <c r="AD1311" s="107"/>
      <c r="AE1311" s="107"/>
      <c r="AF1311" s="107"/>
      <c r="AG1311" s="107" t="s">
        <v>296</v>
      </c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</row>
    <row r="1312" spans="1:60" outlineLevel="1">
      <c r="A1312" s="123">
        <v>395</v>
      </c>
      <c r="B1312" s="124" t="s">
        <v>698</v>
      </c>
      <c r="C1312" s="139" t="s">
        <v>699</v>
      </c>
      <c r="D1312" s="125" t="s">
        <v>289</v>
      </c>
      <c r="E1312" s="126">
        <v>3</v>
      </c>
      <c r="F1312" s="127"/>
      <c r="G1312" s="128">
        <f>ROUND(E1312*F1312,2)</f>
        <v>0</v>
      </c>
      <c r="H1312" s="127"/>
      <c r="I1312" s="128">
        <f>ROUND(E1312*H1312,2)</f>
        <v>0</v>
      </c>
      <c r="J1312" s="127"/>
      <c r="K1312" s="128">
        <f>ROUND(E1312*J1312,2)</f>
        <v>0</v>
      </c>
      <c r="L1312" s="128">
        <v>21</v>
      </c>
      <c r="M1312" s="128">
        <f>G1312*(1+L1312/100)</f>
        <v>0</v>
      </c>
      <c r="N1312" s="126">
        <v>8.0000000000000007E-5</v>
      </c>
      <c r="O1312" s="126">
        <f>ROUND(E1312*N1312,2)</f>
        <v>0</v>
      </c>
      <c r="P1312" s="126">
        <v>0</v>
      </c>
      <c r="Q1312" s="126">
        <f>ROUND(E1312*P1312,2)</f>
        <v>0</v>
      </c>
      <c r="R1312" s="128" t="s">
        <v>350</v>
      </c>
      <c r="S1312" s="128" t="s">
        <v>310</v>
      </c>
      <c r="T1312" s="129" t="s">
        <v>331</v>
      </c>
      <c r="U1312" s="114">
        <v>0.28999999999999998</v>
      </c>
      <c r="V1312" s="114">
        <f>ROUND(E1312*U1312,2)</f>
        <v>0.87</v>
      </c>
      <c r="W1312" s="114"/>
      <c r="X1312" s="114" t="s">
        <v>332</v>
      </c>
      <c r="Y1312" s="114" t="s">
        <v>293</v>
      </c>
      <c r="Z1312" s="107"/>
      <c r="AA1312" s="107"/>
      <c r="AB1312" s="107"/>
      <c r="AC1312" s="107"/>
      <c r="AD1312" s="107"/>
      <c r="AE1312" s="107"/>
      <c r="AF1312" s="107"/>
      <c r="AG1312" s="107" t="s">
        <v>333</v>
      </c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</row>
    <row r="1313" spans="1:60" outlineLevel="2">
      <c r="A1313" s="110"/>
      <c r="B1313" s="111"/>
      <c r="C1313" s="198" t="s">
        <v>710</v>
      </c>
      <c r="D1313" s="199"/>
      <c r="E1313" s="199"/>
      <c r="F1313" s="199"/>
      <c r="G1313" s="199"/>
      <c r="H1313" s="114"/>
      <c r="I1313" s="114"/>
      <c r="J1313" s="114"/>
      <c r="K1313" s="114"/>
      <c r="L1313" s="114"/>
      <c r="M1313" s="114"/>
      <c r="N1313" s="113"/>
      <c r="O1313" s="113"/>
      <c r="P1313" s="113"/>
      <c r="Q1313" s="113"/>
      <c r="R1313" s="114"/>
      <c r="S1313" s="114"/>
      <c r="T1313" s="114"/>
      <c r="U1313" s="114"/>
      <c r="V1313" s="114"/>
      <c r="W1313" s="114"/>
      <c r="X1313" s="114"/>
      <c r="Y1313" s="114"/>
      <c r="Z1313" s="107"/>
      <c r="AA1313" s="107"/>
      <c r="AB1313" s="107"/>
      <c r="AC1313" s="107"/>
      <c r="AD1313" s="107"/>
      <c r="AE1313" s="107"/>
      <c r="AF1313" s="107"/>
      <c r="AG1313" s="107" t="s">
        <v>296</v>
      </c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</row>
    <row r="1314" spans="1:60" outlineLevel="2">
      <c r="A1314" s="110"/>
      <c r="B1314" s="111"/>
      <c r="C1314" s="146" t="s">
        <v>783</v>
      </c>
      <c r="D1314" s="143"/>
      <c r="E1314" s="144">
        <v>3</v>
      </c>
      <c r="F1314" s="114"/>
      <c r="G1314" s="114"/>
      <c r="H1314" s="114"/>
      <c r="I1314" s="114"/>
      <c r="J1314" s="114"/>
      <c r="K1314" s="114"/>
      <c r="L1314" s="114"/>
      <c r="M1314" s="114"/>
      <c r="N1314" s="113"/>
      <c r="O1314" s="113"/>
      <c r="P1314" s="113"/>
      <c r="Q1314" s="113"/>
      <c r="R1314" s="114"/>
      <c r="S1314" s="114"/>
      <c r="T1314" s="114"/>
      <c r="U1314" s="114"/>
      <c r="V1314" s="114"/>
      <c r="W1314" s="114"/>
      <c r="X1314" s="114"/>
      <c r="Y1314" s="114"/>
      <c r="Z1314" s="107"/>
      <c r="AA1314" s="107"/>
      <c r="AB1314" s="107"/>
      <c r="AC1314" s="107"/>
      <c r="AD1314" s="107"/>
      <c r="AE1314" s="107"/>
      <c r="AF1314" s="107"/>
      <c r="AG1314" s="107" t="s">
        <v>341</v>
      </c>
      <c r="AH1314" s="107">
        <v>5</v>
      </c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</row>
    <row r="1315" spans="1:60" outlineLevel="1">
      <c r="A1315" s="123">
        <v>396</v>
      </c>
      <c r="B1315" s="124" t="s">
        <v>784</v>
      </c>
      <c r="C1315" s="139" t="s">
        <v>785</v>
      </c>
      <c r="D1315" s="125" t="s">
        <v>347</v>
      </c>
      <c r="E1315" s="126">
        <v>2</v>
      </c>
      <c r="F1315" s="127"/>
      <c r="G1315" s="128">
        <f>ROUND(E1315*F1315,2)</f>
        <v>0</v>
      </c>
      <c r="H1315" s="127"/>
      <c r="I1315" s="128">
        <f>ROUND(E1315*H1315,2)</f>
        <v>0</v>
      </c>
      <c r="J1315" s="127"/>
      <c r="K1315" s="128">
        <f>ROUND(E1315*J1315,2)</f>
        <v>0</v>
      </c>
      <c r="L1315" s="128">
        <v>21</v>
      </c>
      <c r="M1315" s="128">
        <f>G1315*(1+L1315/100)</f>
        <v>0</v>
      </c>
      <c r="N1315" s="126">
        <v>0</v>
      </c>
      <c r="O1315" s="126">
        <f>ROUND(E1315*N1315,2)</f>
        <v>0</v>
      </c>
      <c r="P1315" s="126">
        <v>0</v>
      </c>
      <c r="Q1315" s="126">
        <f>ROUND(E1315*P1315,2)</f>
        <v>0</v>
      </c>
      <c r="R1315" s="128"/>
      <c r="S1315" s="128" t="s">
        <v>290</v>
      </c>
      <c r="T1315" s="129" t="s">
        <v>291</v>
      </c>
      <c r="U1315" s="114">
        <v>0</v>
      </c>
      <c r="V1315" s="114">
        <f>ROUND(E1315*U1315,2)</f>
        <v>0</v>
      </c>
      <c r="W1315" s="114"/>
      <c r="X1315" s="114" t="s">
        <v>414</v>
      </c>
      <c r="Y1315" s="114" t="s">
        <v>293</v>
      </c>
      <c r="Z1315" s="107"/>
      <c r="AA1315" s="107"/>
      <c r="AB1315" s="107"/>
      <c r="AC1315" s="107"/>
      <c r="AD1315" s="107"/>
      <c r="AE1315" s="107"/>
      <c r="AF1315" s="107"/>
      <c r="AG1315" s="107" t="s">
        <v>415</v>
      </c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</row>
    <row r="1316" spans="1:60" outlineLevel="2">
      <c r="A1316" s="110"/>
      <c r="B1316" s="111"/>
      <c r="C1316" s="198" t="s">
        <v>786</v>
      </c>
      <c r="D1316" s="199"/>
      <c r="E1316" s="199"/>
      <c r="F1316" s="199"/>
      <c r="G1316" s="199"/>
      <c r="H1316" s="114"/>
      <c r="I1316" s="114"/>
      <c r="J1316" s="114"/>
      <c r="K1316" s="114"/>
      <c r="L1316" s="114"/>
      <c r="M1316" s="114"/>
      <c r="N1316" s="113"/>
      <c r="O1316" s="113"/>
      <c r="P1316" s="113"/>
      <c r="Q1316" s="113"/>
      <c r="R1316" s="114"/>
      <c r="S1316" s="114"/>
      <c r="T1316" s="114"/>
      <c r="U1316" s="114"/>
      <c r="V1316" s="114"/>
      <c r="W1316" s="114"/>
      <c r="X1316" s="114"/>
      <c r="Y1316" s="114"/>
      <c r="Z1316" s="107"/>
      <c r="AA1316" s="107"/>
      <c r="AB1316" s="107"/>
      <c r="AC1316" s="107"/>
      <c r="AD1316" s="107"/>
      <c r="AE1316" s="107"/>
      <c r="AF1316" s="107"/>
      <c r="AG1316" s="107" t="s">
        <v>296</v>
      </c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</row>
    <row r="1317" spans="1:60" outlineLevel="3">
      <c r="A1317" s="110"/>
      <c r="B1317" s="111"/>
      <c r="C1317" s="200" t="s">
        <v>697</v>
      </c>
      <c r="D1317" s="201"/>
      <c r="E1317" s="201"/>
      <c r="F1317" s="201"/>
      <c r="G1317" s="201"/>
      <c r="H1317" s="114"/>
      <c r="I1317" s="114"/>
      <c r="J1317" s="114"/>
      <c r="K1317" s="114"/>
      <c r="L1317" s="114"/>
      <c r="M1317" s="114"/>
      <c r="N1317" s="113"/>
      <c r="O1317" s="113"/>
      <c r="P1317" s="113"/>
      <c r="Q1317" s="113"/>
      <c r="R1317" s="114"/>
      <c r="S1317" s="114"/>
      <c r="T1317" s="114"/>
      <c r="U1317" s="114"/>
      <c r="V1317" s="114"/>
      <c r="W1317" s="114"/>
      <c r="X1317" s="114"/>
      <c r="Y1317" s="114"/>
      <c r="Z1317" s="107"/>
      <c r="AA1317" s="107"/>
      <c r="AB1317" s="107"/>
      <c r="AC1317" s="107"/>
      <c r="AD1317" s="107"/>
      <c r="AE1317" s="107"/>
      <c r="AF1317" s="107"/>
      <c r="AG1317" s="107" t="s">
        <v>296</v>
      </c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</row>
    <row r="1318" spans="1:60" outlineLevel="1">
      <c r="A1318" s="123">
        <v>397</v>
      </c>
      <c r="B1318" s="124" t="s">
        <v>698</v>
      </c>
      <c r="C1318" s="139" t="s">
        <v>699</v>
      </c>
      <c r="D1318" s="125" t="s">
        <v>289</v>
      </c>
      <c r="E1318" s="126">
        <v>2</v>
      </c>
      <c r="F1318" s="127"/>
      <c r="G1318" s="128">
        <f>ROUND(E1318*F1318,2)</f>
        <v>0</v>
      </c>
      <c r="H1318" s="127"/>
      <c r="I1318" s="128">
        <f>ROUND(E1318*H1318,2)</f>
        <v>0</v>
      </c>
      <c r="J1318" s="127"/>
      <c r="K1318" s="128">
        <f>ROUND(E1318*J1318,2)</f>
        <v>0</v>
      </c>
      <c r="L1318" s="128">
        <v>21</v>
      </c>
      <c r="M1318" s="128">
        <f>G1318*(1+L1318/100)</f>
        <v>0</v>
      </c>
      <c r="N1318" s="126">
        <v>8.0000000000000007E-5</v>
      </c>
      <c r="O1318" s="126">
        <f>ROUND(E1318*N1318,2)</f>
        <v>0</v>
      </c>
      <c r="P1318" s="126">
        <v>0</v>
      </c>
      <c r="Q1318" s="126">
        <f>ROUND(E1318*P1318,2)</f>
        <v>0</v>
      </c>
      <c r="R1318" s="128" t="s">
        <v>350</v>
      </c>
      <c r="S1318" s="128" t="s">
        <v>310</v>
      </c>
      <c r="T1318" s="129" t="s">
        <v>331</v>
      </c>
      <c r="U1318" s="114">
        <v>0.28999999999999998</v>
      </c>
      <c r="V1318" s="114">
        <f>ROUND(E1318*U1318,2)</f>
        <v>0.57999999999999996</v>
      </c>
      <c r="W1318" s="114"/>
      <c r="X1318" s="114" t="s">
        <v>332</v>
      </c>
      <c r="Y1318" s="114" t="s">
        <v>293</v>
      </c>
      <c r="Z1318" s="107"/>
      <c r="AA1318" s="107"/>
      <c r="AB1318" s="107"/>
      <c r="AC1318" s="107"/>
      <c r="AD1318" s="107"/>
      <c r="AE1318" s="107"/>
      <c r="AF1318" s="107"/>
      <c r="AG1318" s="107" t="s">
        <v>333</v>
      </c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</row>
    <row r="1319" spans="1:60" outlineLevel="2">
      <c r="A1319" s="110"/>
      <c r="B1319" s="111"/>
      <c r="C1319" s="198" t="s">
        <v>787</v>
      </c>
      <c r="D1319" s="199"/>
      <c r="E1319" s="199"/>
      <c r="F1319" s="199"/>
      <c r="G1319" s="199"/>
      <c r="H1319" s="114"/>
      <c r="I1319" s="114"/>
      <c r="J1319" s="114"/>
      <c r="K1319" s="114"/>
      <c r="L1319" s="114"/>
      <c r="M1319" s="114"/>
      <c r="N1319" s="113"/>
      <c r="O1319" s="113"/>
      <c r="P1319" s="113"/>
      <c r="Q1319" s="113"/>
      <c r="R1319" s="114"/>
      <c r="S1319" s="114"/>
      <c r="T1319" s="114"/>
      <c r="U1319" s="114"/>
      <c r="V1319" s="114"/>
      <c r="W1319" s="114"/>
      <c r="X1319" s="114"/>
      <c r="Y1319" s="114"/>
      <c r="Z1319" s="107"/>
      <c r="AA1319" s="107"/>
      <c r="AB1319" s="107"/>
      <c r="AC1319" s="107"/>
      <c r="AD1319" s="107"/>
      <c r="AE1319" s="107"/>
      <c r="AF1319" s="107"/>
      <c r="AG1319" s="107" t="s">
        <v>296</v>
      </c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</row>
    <row r="1320" spans="1:60" outlineLevel="2">
      <c r="A1320" s="110"/>
      <c r="B1320" s="111"/>
      <c r="C1320" s="146" t="s">
        <v>788</v>
      </c>
      <c r="D1320" s="143"/>
      <c r="E1320" s="144">
        <v>2</v>
      </c>
      <c r="F1320" s="114"/>
      <c r="G1320" s="114"/>
      <c r="H1320" s="114"/>
      <c r="I1320" s="114"/>
      <c r="J1320" s="114"/>
      <c r="K1320" s="114"/>
      <c r="L1320" s="114"/>
      <c r="M1320" s="114"/>
      <c r="N1320" s="113"/>
      <c r="O1320" s="113"/>
      <c r="P1320" s="113"/>
      <c r="Q1320" s="113"/>
      <c r="R1320" s="114"/>
      <c r="S1320" s="114"/>
      <c r="T1320" s="114"/>
      <c r="U1320" s="114"/>
      <c r="V1320" s="114"/>
      <c r="W1320" s="114"/>
      <c r="X1320" s="114"/>
      <c r="Y1320" s="114"/>
      <c r="Z1320" s="107"/>
      <c r="AA1320" s="107"/>
      <c r="AB1320" s="107"/>
      <c r="AC1320" s="107"/>
      <c r="AD1320" s="107"/>
      <c r="AE1320" s="107"/>
      <c r="AF1320" s="107"/>
      <c r="AG1320" s="107" t="s">
        <v>341</v>
      </c>
      <c r="AH1320" s="107">
        <v>5</v>
      </c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</row>
    <row r="1321" spans="1:60" outlineLevel="1">
      <c r="A1321" s="123">
        <v>398</v>
      </c>
      <c r="B1321" s="124" t="s">
        <v>702</v>
      </c>
      <c r="C1321" s="139" t="s">
        <v>703</v>
      </c>
      <c r="D1321" s="125" t="s">
        <v>347</v>
      </c>
      <c r="E1321" s="126">
        <v>2</v>
      </c>
      <c r="F1321" s="127"/>
      <c r="G1321" s="128">
        <f>ROUND(E1321*F1321,2)</f>
        <v>0</v>
      </c>
      <c r="H1321" s="127"/>
      <c r="I1321" s="128">
        <f>ROUND(E1321*H1321,2)</f>
        <v>0</v>
      </c>
      <c r="J1321" s="127"/>
      <c r="K1321" s="128">
        <f>ROUND(E1321*J1321,2)</f>
        <v>0</v>
      </c>
      <c r="L1321" s="128">
        <v>21</v>
      </c>
      <c r="M1321" s="128">
        <f>G1321*(1+L1321/100)</f>
        <v>0</v>
      </c>
      <c r="N1321" s="126">
        <v>0</v>
      </c>
      <c r="O1321" s="126">
        <f>ROUND(E1321*N1321,2)</f>
        <v>0</v>
      </c>
      <c r="P1321" s="126">
        <v>0</v>
      </c>
      <c r="Q1321" s="126">
        <f>ROUND(E1321*P1321,2)</f>
        <v>0</v>
      </c>
      <c r="R1321" s="128"/>
      <c r="S1321" s="128" t="s">
        <v>290</v>
      </c>
      <c r="T1321" s="129" t="s">
        <v>291</v>
      </c>
      <c r="U1321" s="114">
        <v>0</v>
      </c>
      <c r="V1321" s="114">
        <f>ROUND(E1321*U1321,2)</f>
        <v>0</v>
      </c>
      <c r="W1321" s="114"/>
      <c r="X1321" s="114" t="s">
        <v>332</v>
      </c>
      <c r="Y1321" s="114" t="s">
        <v>293</v>
      </c>
      <c r="Z1321" s="107"/>
      <c r="AA1321" s="107"/>
      <c r="AB1321" s="107"/>
      <c r="AC1321" s="107"/>
      <c r="AD1321" s="107"/>
      <c r="AE1321" s="107"/>
      <c r="AF1321" s="107"/>
      <c r="AG1321" s="107" t="s">
        <v>333</v>
      </c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</row>
    <row r="1322" spans="1:60" outlineLevel="2">
      <c r="A1322" s="110"/>
      <c r="B1322" s="111"/>
      <c r="C1322" s="198" t="s">
        <v>787</v>
      </c>
      <c r="D1322" s="199"/>
      <c r="E1322" s="199"/>
      <c r="F1322" s="199"/>
      <c r="G1322" s="199"/>
      <c r="H1322" s="114"/>
      <c r="I1322" s="114"/>
      <c r="J1322" s="114"/>
      <c r="K1322" s="114"/>
      <c r="L1322" s="114"/>
      <c r="M1322" s="114"/>
      <c r="N1322" s="113"/>
      <c r="O1322" s="113"/>
      <c r="P1322" s="113"/>
      <c r="Q1322" s="113"/>
      <c r="R1322" s="114"/>
      <c r="S1322" s="114"/>
      <c r="T1322" s="114"/>
      <c r="U1322" s="114"/>
      <c r="V1322" s="114"/>
      <c r="W1322" s="114"/>
      <c r="X1322" s="114"/>
      <c r="Y1322" s="114"/>
      <c r="Z1322" s="107"/>
      <c r="AA1322" s="107"/>
      <c r="AB1322" s="107"/>
      <c r="AC1322" s="107"/>
      <c r="AD1322" s="107"/>
      <c r="AE1322" s="107"/>
      <c r="AF1322" s="107"/>
      <c r="AG1322" s="107" t="s">
        <v>296</v>
      </c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</row>
    <row r="1323" spans="1:60" outlineLevel="1">
      <c r="A1323" s="123">
        <v>399</v>
      </c>
      <c r="B1323" s="124" t="s">
        <v>668</v>
      </c>
      <c r="C1323" s="139" t="s">
        <v>669</v>
      </c>
      <c r="D1323" s="125" t="s">
        <v>347</v>
      </c>
      <c r="E1323" s="126">
        <v>1</v>
      </c>
      <c r="F1323" s="127"/>
      <c r="G1323" s="128">
        <f>ROUND(E1323*F1323,2)</f>
        <v>0</v>
      </c>
      <c r="H1323" s="127"/>
      <c r="I1323" s="128">
        <f>ROUND(E1323*H1323,2)</f>
        <v>0</v>
      </c>
      <c r="J1323" s="127"/>
      <c r="K1323" s="128">
        <f>ROUND(E1323*J1323,2)</f>
        <v>0</v>
      </c>
      <c r="L1323" s="128">
        <v>21</v>
      </c>
      <c r="M1323" s="128">
        <f>G1323*(1+L1323/100)</f>
        <v>0</v>
      </c>
      <c r="N1323" s="126">
        <v>0</v>
      </c>
      <c r="O1323" s="126">
        <f>ROUND(E1323*N1323,2)</f>
        <v>0</v>
      </c>
      <c r="P1323" s="126">
        <v>0</v>
      </c>
      <c r="Q1323" s="126">
        <f>ROUND(E1323*P1323,2)</f>
        <v>0</v>
      </c>
      <c r="R1323" s="128"/>
      <c r="S1323" s="128" t="s">
        <v>290</v>
      </c>
      <c r="T1323" s="129" t="s">
        <v>291</v>
      </c>
      <c r="U1323" s="114">
        <v>0</v>
      </c>
      <c r="V1323" s="114">
        <f>ROUND(E1323*U1323,2)</f>
        <v>0</v>
      </c>
      <c r="W1323" s="114"/>
      <c r="X1323" s="114" t="s">
        <v>414</v>
      </c>
      <c r="Y1323" s="114" t="s">
        <v>293</v>
      </c>
      <c r="Z1323" s="107"/>
      <c r="AA1323" s="107"/>
      <c r="AB1323" s="107"/>
      <c r="AC1323" s="107"/>
      <c r="AD1323" s="107"/>
      <c r="AE1323" s="107"/>
      <c r="AF1323" s="107"/>
      <c r="AG1323" s="107" t="s">
        <v>415</v>
      </c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</row>
    <row r="1324" spans="1:60" outlineLevel="2">
      <c r="A1324" s="110"/>
      <c r="B1324" s="111"/>
      <c r="C1324" s="198" t="s">
        <v>670</v>
      </c>
      <c r="D1324" s="199"/>
      <c r="E1324" s="199"/>
      <c r="F1324" s="199"/>
      <c r="G1324" s="199"/>
      <c r="H1324" s="114"/>
      <c r="I1324" s="114"/>
      <c r="J1324" s="114"/>
      <c r="K1324" s="114"/>
      <c r="L1324" s="114"/>
      <c r="M1324" s="114"/>
      <c r="N1324" s="113"/>
      <c r="O1324" s="113"/>
      <c r="P1324" s="113"/>
      <c r="Q1324" s="113"/>
      <c r="R1324" s="114"/>
      <c r="S1324" s="114"/>
      <c r="T1324" s="114"/>
      <c r="U1324" s="114"/>
      <c r="V1324" s="114"/>
      <c r="W1324" s="114"/>
      <c r="X1324" s="114"/>
      <c r="Y1324" s="114"/>
      <c r="Z1324" s="107"/>
      <c r="AA1324" s="107"/>
      <c r="AB1324" s="107"/>
      <c r="AC1324" s="107"/>
      <c r="AD1324" s="107"/>
      <c r="AE1324" s="107"/>
      <c r="AF1324" s="107"/>
      <c r="AG1324" s="107" t="s">
        <v>296</v>
      </c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</row>
    <row r="1325" spans="1:60" outlineLevel="3">
      <c r="A1325" s="110"/>
      <c r="B1325" s="111"/>
      <c r="C1325" s="200" t="s">
        <v>653</v>
      </c>
      <c r="D1325" s="201"/>
      <c r="E1325" s="201"/>
      <c r="F1325" s="201"/>
      <c r="G1325" s="201"/>
      <c r="H1325" s="114"/>
      <c r="I1325" s="114"/>
      <c r="J1325" s="114"/>
      <c r="K1325" s="114"/>
      <c r="L1325" s="114"/>
      <c r="M1325" s="114"/>
      <c r="N1325" s="113"/>
      <c r="O1325" s="113"/>
      <c r="P1325" s="113"/>
      <c r="Q1325" s="113"/>
      <c r="R1325" s="114"/>
      <c r="S1325" s="114"/>
      <c r="T1325" s="114"/>
      <c r="U1325" s="114"/>
      <c r="V1325" s="114"/>
      <c r="W1325" s="114"/>
      <c r="X1325" s="114"/>
      <c r="Y1325" s="114"/>
      <c r="Z1325" s="107"/>
      <c r="AA1325" s="107"/>
      <c r="AB1325" s="107"/>
      <c r="AC1325" s="107"/>
      <c r="AD1325" s="107"/>
      <c r="AE1325" s="107"/>
      <c r="AF1325" s="107"/>
      <c r="AG1325" s="107" t="s">
        <v>296</v>
      </c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</row>
    <row r="1326" spans="1:60" outlineLevel="1">
      <c r="A1326" s="123">
        <v>400</v>
      </c>
      <c r="B1326" s="124" t="s">
        <v>654</v>
      </c>
      <c r="C1326" s="139" t="s">
        <v>655</v>
      </c>
      <c r="D1326" s="125" t="s">
        <v>347</v>
      </c>
      <c r="E1326" s="126">
        <v>1</v>
      </c>
      <c r="F1326" s="127"/>
      <c r="G1326" s="128">
        <f>ROUND(E1326*F1326,2)</f>
        <v>0</v>
      </c>
      <c r="H1326" s="127"/>
      <c r="I1326" s="128">
        <f>ROUND(E1326*H1326,2)</f>
        <v>0</v>
      </c>
      <c r="J1326" s="127"/>
      <c r="K1326" s="128">
        <f>ROUND(E1326*J1326,2)</f>
        <v>0</v>
      </c>
      <c r="L1326" s="128">
        <v>21</v>
      </c>
      <c r="M1326" s="128">
        <f>G1326*(1+L1326/100)</f>
        <v>0</v>
      </c>
      <c r="N1326" s="126">
        <v>1.8000000000000001E-4</v>
      </c>
      <c r="O1326" s="126">
        <f>ROUND(E1326*N1326,2)</f>
        <v>0</v>
      </c>
      <c r="P1326" s="126">
        <v>0</v>
      </c>
      <c r="Q1326" s="126">
        <f>ROUND(E1326*P1326,2)</f>
        <v>0</v>
      </c>
      <c r="R1326" s="128" t="s">
        <v>350</v>
      </c>
      <c r="S1326" s="128" t="s">
        <v>310</v>
      </c>
      <c r="T1326" s="129" t="s">
        <v>331</v>
      </c>
      <c r="U1326" s="114">
        <v>0.48</v>
      </c>
      <c r="V1326" s="114">
        <f>ROUND(E1326*U1326,2)</f>
        <v>0.48</v>
      </c>
      <c r="W1326" s="114"/>
      <c r="X1326" s="114" t="s">
        <v>332</v>
      </c>
      <c r="Y1326" s="114" t="s">
        <v>293</v>
      </c>
      <c r="Z1326" s="107"/>
      <c r="AA1326" s="107"/>
      <c r="AB1326" s="107"/>
      <c r="AC1326" s="107"/>
      <c r="AD1326" s="107"/>
      <c r="AE1326" s="107"/>
      <c r="AF1326" s="107"/>
      <c r="AG1326" s="107" t="s">
        <v>333</v>
      </c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</row>
    <row r="1327" spans="1:60" outlineLevel="2">
      <c r="A1327" s="110"/>
      <c r="B1327" s="111"/>
      <c r="C1327" s="198" t="s">
        <v>671</v>
      </c>
      <c r="D1327" s="199"/>
      <c r="E1327" s="199"/>
      <c r="F1327" s="199"/>
      <c r="G1327" s="199"/>
      <c r="H1327" s="114"/>
      <c r="I1327" s="114"/>
      <c r="J1327" s="114"/>
      <c r="K1327" s="114"/>
      <c r="L1327" s="114"/>
      <c r="M1327" s="114"/>
      <c r="N1327" s="113"/>
      <c r="O1327" s="113"/>
      <c r="P1327" s="113"/>
      <c r="Q1327" s="113"/>
      <c r="R1327" s="114"/>
      <c r="S1327" s="114"/>
      <c r="T1327" s="114"/>
      <c r="U1327" s="114"/>
      <c r="V1327" s="114"/>
      <c r="W1327" s="114"/>
      <c r="X1327" s="114"/>
      <c r="Y1327" s="114"/>
      <c r="Z1327" s="107"/>
      <c r="AA1327" s="107"/>
      <c r="AB1327" s="107"/>
      <c r="AC1327" s="107"/>
      <c r="AD1327" s="107"/>
      <c r="AE1327" s="107"/>
      <c r="AF1327" s="107"/>
      <c r="AG1327" s="107" t="s">
        <v>296</v>
      </c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</row>
    <row r="1328" spans="1:60" outlineLevel="2">
      <c r="A1328" s="110"/>
      <c r="B1328" s="111"/>
      <c r="C1328" s="146" t="s">
        <v>789</v>
      </c>
      <c r="D1328" s="143"/>
      <c r="E1328" s="144">
        <v>1</v>
      </c>
      <c r="F1328" s="114"/>
      <c r="G1328" s="114"/>
      <c r="H1328" s="114"/>
      <c r="I1328" s="114"/>
      <c r="J1328" s="114"/>
      <c r="K1328" s="114"/>
      <c r="L1328" s="114"/>
      <c r="M1328" s="114"/>
      <c r="N1328" s="113"/>
      <c r="O1328" s="113"/>
      <c r="P1328" s="113"/>
      <c r="Q1328" s="113"/>
      <c r="R1328" s="114"/>
      <c r="S1328" s="114"/>
      <c r="T1328" s="114"/>
      <c r="U1328" s="114"/>
      <c r="V1328" s="114"/>
      <c r="W1328" s="114"/>
      <c r="X1328" s="114"/>
      <c r="Y1328" s="114"/>
      <c r="Z1328" s="107"/>
      <c r="AA1328" s="107"/>
      <c r="AB1328" s="107"/>
      <c r="AC1328" s="107"/>
      <c r="AD1328" s="107"/>
      <c r="AE1328" s="107"/>
      <c r="AF1328" s="107"/>
      <c r="AG1328" s="107" t="s">
        <v>341</v>
      </c>
      <c r="AH1328" s="107">
        <v>5</v>
      </c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</row>
    <row r="1329" spans="1:60" outlineLevel="1">
      <c r="A1329" s="123">
        <v>401</v>
      </c>
      <c r="B1329" s="124" t="s">
        <v>673</v>
      </c>
      <c r="C1329" s="139" t="s">
        <v>674</v>
      </c>
      <c r="D1329" s="125" t="s">
        <v>347</v>
      </c>
      <c r="E1329" s="126">
        <v>2</v>
      </c>
      <c r="F1329" s="127"/>
      <c r="G1329" s="128">
        <f>ROUND(E1329*F1329,2)</f>
        <v>0</v>
      </c>
      <c r="H1329" s="127"/>
      <c r="I1329" s="128">
        <f>ROUND(E1329*H1329,2)</f>
        <v>0</v>
      </c>
      <c r="J1329" s="127"/>
      <c r="K1329" s="128">
        <f>ROUND(E1329*J1329,2)</f>
        <v>0</v>
      </c>
      <c r="L1329" s="128">
        <v>21</v>
      </c>
      <c r="M1329" s="128">
        <f>G1329*(1+L1329/100)</f>
        <v>0</v>
      </c>
      <c r="N1329" s="126">
        <v>0</v>
      </c>
      <c r="O1329" s="126">
        <f>ROUND(E1329*N1329,2)</f>
        <v>0</v>
      </c>
      <c r="P1329" s="126">
        <v>0</v>
      </c>
      <c r="Q1329" s="126">
        <f>ROUND(E1329*P1329,2)</f>
        <v>0</v>
      </c>
      <c r="R1329" s="128"/>
      <c r="S1329" s="128" t="s">
        <v>290</v>
      </c>
      <c r="T1329" s="129" t="s">
        <v>291</v>
      </c>
      <c r="U1329" s="114">
        <v>0</v>
      </c>
      <c r="V1329" s="114">
        <f>ROUND(E1329*U1329,2)</f>
        <v>0</v>
      </c>
      <c r="W1329" s="114"/>
      <c r="X1329" s="114" t="s">
        <v>414</v>
      </c>
      <c r="Y1329" s="114" t="s">
        <v>293</v>
      </c>
      <c r="Z1329" s="107"/>
      <c r="AA1329" s="107"/>
      <c r="AB1329" s="107"/>
      <c r="AC1329" s="107"/>
      <c r="AD1329" s="107"/>
      <c r="AE1329" s="107"/>
      <c r="AF1329" s="107"/>
      <c r="AG1329" s="107" t="s">
        <v>415</v>
      </c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</row>
    <row r="1330" spans="1:60" outlineLevel="2">
      <c r="A1330" s="110"/>
      <c r="B1330" s="111"/>
      <c r="C1330" s="198" t="s">
        <v>675</v>
      </c>
      <c r="D1330" s="199"/>
      <c r="E1330" s="199"/>
      <c r="F1330" s="199"/>
      <c r="G1330" s="199"/>
      <c r="H1330" s="114"/>
      <c r="I1330" s="114"/>
      <c r="J1330" s="114"/>
      <c r="K1330" s="114"/>
      <c r="L1330" s="114"/>
      <c r="M1330" s="114"/>
      <c r="N1330" s="113"/>
      <c r="O1330" s="113"/>
      <c r="P1330" s="113"/>
      <c r="Q1330" s="113"/>
      <c r="R1330" s="114"/>
      <c r="S1330" s="114"/>
      <c r="T1330" s="114"/>
      <c r="U1330" s="114"/>
      <c r="V1330" s="114"/>
      <c r="W1330" s="114"/>
      <c r="X1330" s="114"/>
      <c r="Y1330" s="114"/>
      <c r="Z1330" s="107"/>
      <c r="AA1330" s="107"/>
      <c r="AB1330" s="107"/>
      <c r="AC1330" s="107"/>
      <c r="AD1330" s="107"/>
      <c r="AE1330" s="107"/>
      <c r="AF1330" s="107"/>
      <c r="AG1330" s="107" t="s">
        <v>296</v>
      </c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</row>
    <row r="1331" spans="1:60" outlineLevel="3">
      <c r="A1331" s="110"/>
      <c r="B1331" s="111"/>
      <c r="C1331" s="200" t="s">
        <v>653</v>
      </c>
      <c r="D1331" s="201"/>
      <c r="E1331" s="201"/>
      <c r="F1331" s="201"/>
      <c r="G1331" s="201"/>
      <c r="H1331" s="114"/>
      <c r="I1331" s="114"/>
      <c r="J1331" s="114"/>
      <c r="K1331" s="114"/>
      <c r="L1331" s="114"/>
      <c r="M1331" s="114"/>
      <c r="N1331" s="113"/>
      <c r="O1331" s="113"/>
      <c r="P1331" s="113"/>
      <c r="Q1331" s="113"/>
      <c r="R1331" s="114"/>
      <c r="S1331" s="114"/>
      <c r="T1331" s="114"/>
      <c r="U1331" s="114"/>
      <c r="V1331" s="114"/>
      <c r="W1331" s="114"/>
      <c r="X1331" s="114"/>
      <c r="Y1331" s="114"/>
      <c r="Z1331" s="107"/>
      <c r="AA1331" s="107"/>
      <c r="AB1331" s="107"/>
      <c r="AC1331" s="107"/>
      <c r="AD1331" s="107"/>
      <c r="AE1331" s="107"/>
      <c r="AF1331" s="107"/>
      <c r="AG1331" s="107" t="s">
        <v>296</v>
      </c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</row>
    <row r="1332" spans="1:60" outlineLevel="1">
      <c r="A1332" s="123">
        <v>402</v>
      </c>
      <c r="B1332" s="124" t="s">
        <v>654</v>
      </c>
      <c r="C1332" s="139" t="s">
        <v>655</v>
      </c>
      <c r="D1332" s="125" t="s">
        <v>347</v>
      </c>
      <c r="E1332" s="126">
        <v>2</v>
      </c>
      <c r="F1332" s="127"/>
      <c r="G1332" s="128">
        <f>ROUND(E1332*F1332,2)</f>
        <v>0</v>
      </c>
      <c r="H1332" s="127"/>
      <c r="I1332" s="128">
        <f>ROUND(E1332*H1332,2)</f>
        <v>0</v>
      </c>
      <c r="J1332" s="127"/>
      <c r="K1332" s="128">
        <f>ROUND(E1332*J1332,2)</f>
        <v>0</v>
      </c>
      <c r="L1332" s="128">
        <v>21</v>
      </c>
      <c r="M1332" s="128">
        <f>G1332*(1+L1332/100)</f>
        <v>0</v>
      </c>
      <c r="N1332" s="126">
        <v>1.8000000000000001E-4</v>
      </c>
      <c r="O1332" s="126">
        <f>ROUND(E1332*N1332,2)</f>
        <v>0</v>
      </c>
      <c r="P1332" s="126">
        <v>0</v>
      </c>
      <c r="Q1332" s="126">
        <f>ROUND(E1332*P1332,2)</f>
        <v>0</v>
      </c>
      <c r="R1332" s="128" t="s">
        <v>350</v>
      </c>
      <c r="S1332" s="128" t="s">
        <v>310</v>
      </c>
      <c r="T1332" s="129" t="s">
        <v>331</v>
      </c>
      <c r="U1332" s="114">
        <v>0.48</v>
      </c>
      <c r="V1332" s="114">
        <f>ROUND(E1332*U1332,2)</f>
        <v>0.96</v>
      </c>
      <c r="W1332" s="114"/>
      <c r="X1332" s="114" t="s">
        <v>332</v>
      </c>
      <c r="Y1332" s="114" t="s">
        <v>293</v>
      </c>
      <c r="Z1332" s="107"/>
      <c r="AA1332" s="107"/>
      <c r="AB1332" s="107"/>
      <c r="AC1332" s="107"/>
      <c r="AD1332" s="107"/>
      <c r="AE1332" s="107"/>
      <c r="AF1332" s="107"/>
      <c r="AG1332" s="107" t="s">
        <v>333</v>
      </c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</row>
    <row r="1333" spans="1:60" outlineLevel="2">
      <c r="A1333" s="110"/>
      <c r="B1333" s="111"/>
      <c r="C1333" s="198" t="s">
        <v>676</v>
      </c>
      <c r="D1333" s="199"/>
      <c r="E1333" s="199"/>
      <c r="F1333" s="199"/>
      <c r="G1333" s="199"/>
      <c r="H1333" s="114"/>
      <c r="I1333" s="114"/>
      <c r="J1333" s="114"/>
      <c r="K1333" s="114"/>
      <c r="L1333" s="114"/>
      <c r="M1333" s="114"/>
      <c r="N1333" s="113"/>
      <c r="O1333" s="113"/>
      <c r="P1333" s="113"/>
      <c r="Q1333" s="113"/>
      <c r="R1333" s="114"/>
      <c r="S1333" s="114"/>
      <c r="T1333" s="114"/>
      <c r="U1333" s="114"/>
      <c r="V1333" s="114"/>
      <c r="W1333" s="114"/>
      <c r="X1333" s="114"/>
      <c r="Y1333" s="114"/>
      <c r="Z1333" s="107"/>
      <c r="AA1333" s="107"/>
      <c r="AB1333" s="107"/>
      <c r="AC1333" s="107"/>
      <c r="AD1333" s="107"/>
      <c r="AE1333" s="107"/>
      <c r="AF1333" s="107"/>
      <c r="AG1333" s="107" t="s">
        <v>296</v>
      </c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</row>
    <row r="1334" spans="1:60" outlineLevel="2">
      <c r="A1334" s="110"/>
      <c r="B1334" s="111"/>
      <c r="C1334" s="146" t="s">
        <v>790</v>
      </c>
      <c r="D1334" s="143"/>
      <c r="E1334" s="144">
        <v>2</v>
      </c>
      <c r="F1334" s="114"/>
      <c r="G1334" s="114"/>
      <c r="H1334" s="114"/>
      <c r="I1334" s="114"/>
      <c r="J1334" s="114"/>
      <c r="K1334" s="114"/>
      <c r="L1334" s="114"/>
      <c r="M1334" s="114"/>
      <c r="N1334" s="113"/>
      <c r="O1334" s="113"/>
      <c r="P1334" s="113"/>
      <c r="Q1334" s="113"/>
      <c r="R1334" s="114"/>
      <c r="S1334" s="114"/>
      <c r="T1334" s="114"/>
      <c r="U1334" s="114"/>
      <c r="V1334" s="114"/>
      <c r="W1334" s="114"/>
      <c r="X1334" s="114"/>
      <c r="Y1334" s="114"/>
      <c r="Z1334" s="107"/>
      <c r="AA1334" s="107"/>
      <c r="AB1334" s="107"/>
      <c r="AC1334" s="107"/>
      <c r="AD1334" s="107"/>
      <c r="AE1334" s="107"/>
      <c r="AF1334" s="107"/>
      <c r="AG1334" s="107" t="s">
        <v>341</v>
      </c>
      <c r="AH1334" s="107">
        <v>5</v>
      </c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</row>
    <row r="1335" spans="1:60" outlineLevel="1">
      <c r="A1335" s="123">
        <v>403</v>
      </c>
      <c r="B1335" s="124" t="s">
        <v>717</v>
      </c>
      <c r="C1335" s="139" t="s">
        <v>718</v>
      </c>
      <c r="D1335" s="125" t="s">
        <v>289</v>
      </c>
      <c r="E1335" s="126">
        <v>3</v>
      </c>
      <c r="F1335" s="127"/>
      <c r="G1335" s="128">
        <f>ROUND(E1335*F1335,2)</f>
        <v>0</v>
      </c>
      <c r="H1335" s="127"/>
      <c r="I1335" s="128">
        <f>ROUND(E1335*H1335,2)</f>
        <v>0</v>
      </c>
      <c r="J1335" s="127"/>
      <c r="K1335" s="128">
        <f>ROUND(E1335*J1335,2)</f>
        <v>0</v>
      </c>
      <c r="L1335" s="128">
        <v>21</v>
      </c>
      <c r="M1335" s="128">
        <f>G1335*(1+L1335/100)</f>
        <v>0</v>
      </c>
      <c r="N1335" s="126">
        <v>0</v>
      </c>
      <c r="O1335" s="126">
        <f>ROUND(E1335*N1335,2)</f>
        <v>0</v>
      </c>
      <c r="P1335" s="126">
        <v>0</v>
      </c>
      <c r="Q1335" s="126">
        <f>ROUND(E1335*P1335,2)</f>
        <v>0</v>
      </c>
      <c r="R1335" s="128"/>
      <c r="S1335" s="128" t="s">
        <v>290</v>
      </c>
      <c r="T1335" s="129" t="s">
        <v>291</v>
      </c>
      <c r="U1335" s="114">
        <v>0</v>
      </c>
      <c r="V1335" s="114">
        <f>ROUND(E1335*U1335,2)</f>
        <v>0</v>
      </c>
      <c r="W1335" s="114"/>
      <c r="X1335" s="114" t="s">
        <v>414</v>
      </c>
      <c r="Y1335" s="114" t="s">
        <v>293</v>
      </c>
      <c r="Z1335" s="107"/>
      <c r="AA1335" s="107"/>
      <c r="AB1335" s="107"/>
      <c r="AC1335" s="107"/>
      <c r="AD1335" s="107"/>
      <c r="AE1335" s="107"/>
      <c r="AF1335" s="107"/>
      <c r="AG1335" s="107" t="s">
        <v>415</v>
      </c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</row>
    <row r="1336" spans="1:60" outlineLevel="2">
      <c r="A1336" s="110"/>
      <c r="B1336" s="111"/>
      <c r="C1336" s="198" t="s">
        <v>719</v>
      </c>
      <c r="D1336" s="199"/>
      <c r="E1336" s="199"/>
      <c r="F1336" s="199"/>
      <c r="G1336" s="199"/>
      <c r="H1336" s="114"/>
      <c r="I1336" s="114"/>
      <c r="J1336" s="114"/>
      <c r="K1336" s="114"/>
      <c r="L1336" s="114"/>
      <c r="M1336" s="114"/>
      <c r="N1336" s="113"/>
      <c r="O1336" s="113"/>
      <c r="P1336" s="113"/>
      <c r="Q1336" s="113"/>
      <c r="R1336" s="114"/>
      <c r="S1336" s="114"/>
      <c r="T1336" s="114"/>
      <c r="U1336" s="114"/>
      <c r="V1336" s="114"/>
      <c r="W1336" s="114"/>
      <c r="X1336" s="114"/>
      <c r="Y1336" s="114"/>
      <c r="Z1336" s="107"/>
      <c r="AA1336" s="107"/>
      <c r="AB1336" s="107"/>
      <c r="AC1336" s="107"/>
      <c r="AD1336" s="107"/>
      <c r="AE1336" s="107"/>
      <c r="AF1336" s="107"/>
      <c r="AG1336" s="107" t="s">
        <v>296</v>
      </c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</row>
    <row r="1337" spans="1:60" outlineLevel="3">
      <c r="A1337" s="110"/>
      <c r="B1337" s="111"/>
      <c r="C1337" s="200" t="s">
        <v>653</v>
      </c>
      <c r="D1337" s="201"/>
      <c r="E1337" s="201"/>
      <c r="F1337" s="201"/>
      <c r="G1337" s="201"/>
      <c r="H1337" s="114"/>
      <c r="I1337" s="114"/>
      <c r="J1337" s="114"/>
      <c r="K1337" s="114"/>
      <c r="L1337" s="114"/>
      <c r="M1337" s="114"/>
      <c r="N1337" s="113"/>
      <c r="O1337" s="113"/>
      <c r="P1337" s="113"/>
      <c r="Q1337" s="113"/>
      <c r="R1337" s="114"/>
      <c r="S1337" s="114"/>
      <c r="T1337" s="114"/>
      <c r="U1337" s="114"/>
      <c r="V1337" s="114"/>
      <c r="W1337" s="114"/>
      <c r="X1337" s="114"/>
      <c r="Y1337" s="114"/>
      <c r="Z1337" s="107"/>
      <c r="AA1337" s="107"/>
      <c r="AB1337" s="107"/>
      <c r="AC1337" s="107"/>
      <c r="AD1337" s="107"/>
      <c r="AE1337" s="107"/>
      <c r="AF1337" s="107"/>
      <c r="AG1337" s="107" t="s">
        <v>296</v>
      </c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</row>
    <row r="1338" spans="1:60" outlineLevel="1">
      <c r="A1338" s="123">
        <v>404</v>
      </c>
      <c r="B1338" s="124" t="s">
        <v>654</v>
      </c>
      <c r="C1338" s="139" t="s">
        <v>655</v>
      </c>
      <c r="D1338" s="125" t="s">
        <v>347</v>
      </c>
      <c r="E1338" s="126">
        <v>3</v>
      </c>
      <c r="F1338" s="127"/>
      <c r="G1338" s="128">
        <f>ROUND(E1338*F1338,2)</f>
        <v>0</v>
      </c>
      <c r="H1338" s="127"/>
      <c r="I1338" s="128">
        <f>ROUND(E1338*H1338,2)</f>
        <v>0</v>
      </c>
      <c r="J1338" s="127"/>
      <c r="K1338" s="128">
        <f>ROUND(E1338*J1338,2)</f>
        <v>0</v>
      </c>
      <c r="L1338" s="128">
        <v>21</v>
      </c>
      <c r="M1338" s="128">
        <f>G1338*(1+L1338/100)</f>
        <v>0</v>
      </c>
      <c r="N1338" s="126">
        <v>1.8000000000000001E-4</v>
      </c>
      <c r="O1338" s="126">
        <f>ROUND(E1338*N1338,2)</f>
        <v>0</v>
      </c>
      <c r="P1338" s="126">
        <v>0</v>
      </c>
      <c r="Q1338" s="126">
        <f>ROUND(E1338*P1338,2)</f>
        <v>0</v>
      </c>
      <c r="R1338" s="128" t="s">
        <v>350</v>
      </c>
      <c r="S1338" s="128" t="s">
        <v>310</v>
      </c>
      <c r="T1338" s="129" t="s">
        <v>331</v>
      </c>
      <c r="U1338" s="114">
        <v>0.48</v>
      </c>
      <c r="V1338" s="114">
        <f>ROUND(E1338*U1338,2)</f>
        <v>1.44</v>
      </c>
      <c r="W1338" s="114"/>
      <c r="X1338" s="114" t="s">
        <v>332</v>
      </c>
      <c r="Y1338" s="114" t="s">
        <v>293</v>
      </c>
      <c r="Z1338" s="107"/>
      <c r="AA1338" s="107"/>
      <c r="AB1338" s="107"/>
      <c r="AC1338" s="107"/>
      <c r="AD1338" s="107"/>
      <c r="AE1338" s="107"/>
      <c r="AF1338" s="107"/>
      <c r="AG1338" s="107" t="s">
        <v>333</v>
      </c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</row>
    <row r="1339" spans="1:60" outlineLevel="2">
      <c r="A1339" s="110"/>
      <c r="B1339" s="111"/>
      <c r="C1339" s="198" t="s">
        <v>720</v>
      </c>
      <c r="D1339" s="199"/>
      <c r="E1339" s="199"/>
      <c r="F1339" s="199"/>
      <c r="G1339" s="199"/>
      <c r="H1339" s="114"/>
      <c r="I1339" s="114"/>
      <c r="J1339" s="114"/>
      <c r="K1339" s="114"/>
      <c r="L1339" s="114"/>
      <c r="M1339" s="114"/>
      <c r="N1339" s="113"/>
      <c r="O1339" s="113"/>
      <c r="P1339" s="113"/>
      <c r="Q1339" s="113"/>
      <c r="R1339" s="114"/>
      <c r="S1339" s="114"/>
      <c r="T1339" s="114"/>
      <c r="U1339" s="114"/>
      <c r="V1339" s="114"/>
      <c r="W1339" s="114"/>
      <c r="X1339" s="114"/>
      <c r="Y1339" s="114"/>
      <c r="Z1339" s="107"/>
      <c r="AA1339" s="107"/>
      <c r="AB1339" s="107"/>
      <c r="AC1339" s="107"/>
      <c r="AD1339" s="107"/>
      <c r="AE1339" s="107"/>
      <c r="AF1339" s="107"/>
      <c r="AG1339" s="107" t="s">
        <v>296</v>
      </c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</row>
    <row r="1340" spans="1:60" outlineLevel="2">
      <c r="A1340" s="110"/>
      <c r="B1340" s="111"/>
      <c r="C1340" s="146" t="s">
        <v>791</v>
      </c>
      <c r="D1340" s="143"/>
      <c r="E1340" s="144">
        <v>3</v>
      </c>
      <c r="F1340" s="114"/>
      <c r="G1340" s="114"/>
      <c r="H1340" s="114"/>
      <c r="I1340" s="114"/>
      <c r="J1340" s="114"/>
      <c r="K1340" s="114"/>
      <c r="L1340" s="114"/>
      <c r="M1340" s="114"/>
      <c r="N1340" s="113"/>
      <c r="O1340" s="113"/>
      <c r="P1340" s="113"/>
      <c r="Q1340" s="113"/>
      <c r="R1340" s="114"/>
      <c r="S1340" s="114"/>
      <c r="T1340" s="114"/>
      <c r="U1340" s="114"/>
      <c r="V1340" s="114"/>
      <c r="W1340" s="114"/>
      <c r="X1340" s="114"/>
      <c r="Y1340" s="114"/>
      <c r="Z1340" s="107"/>
      <c r="AA1340" s="107"/>
      <c r="AB1340" s="107"/>
      <c r="AC1340" s="107"/>
      <c r="AD1340" s="107"/>
      <c r="AE1340" s="107"/>
      <c r="AF1340" s="107"/>
      <c r="AG1340" s="107" t="s">
        <v>341</v>
      </c>
      <c r="AH1340" s="107">
        <v>5</v>
      </c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</row>
    <row r="1341" spans="1:60" outlineLevel="1">
      <c r="A1341" s="123">
        <v>405</v>
      </c>
      <c r="B1341" s="124" t="s">
        <v>722</v>
      </c>
      <c r="C1341" s="139" t="s">
        <v>723</v>
      </c>
      <c r="D1341" s="125" t="s">
        <v>347</v>
      </c>
      <c r="E1341" s="126">
        <v>3</v>
      </c>
      <c r="F1341" s="127"/>
      <c r="G1341" s="128">
        <f>ROUND(E1341*F1341,2)</f>
        <v>0</v>
      </c>
      <c r="H1341" s="127"/>
      <c r="I1341" s="128">
        <f>ROUND(E1341*H1341,2)</f>
        <v>0</v>
      </c>
      <c r="J1341" s="127"/>
      <c r="K1341" s="128">
        <f>ROUND(E1341*J1341,2)</f>
        <v>0</v>
      </c>
      <c r="L1341" s="128">
        <v>21</v>
      </c>
      <c r="M1341" s="128">
        <f>G1341*(1+L1341/100)</f>
        <v>0</v>
      </c>
      <c r="N1341" s="126">
        <v>0</v>
      </c>
      <c r="O1341" s="126">
        <f>ROUND(E1341*N1341,2)</f>
        <v>0</v>
      </c>
      <c r="P1341" s="126">
        <v>0</v>
      </c>
      <c r="Q1341" s="126">
        <f>ROUND(E1341*P1341,2)</f>
        <v>0</v>
      </c>
      <c r="R1341" s="128"/>
      <c r="S1341" s="128" t="s">
        <v>290</v>
      </c>
      <c r="T1341" s="129" t="s">
        <v>291</v>
      </c>
      <c r="U1341" s="114">
        <v>0</v>
      </c>
      <c r="V1341" s="114">
        <f>ROUND(E1341*U1341,2)</f>
        <v>0</v>
      </c>
      <c r="W1341" s="114"/>
      <c r="X1341" s="114" t="s">
        <v>414</v>
      </c>
      <c r="Y1341" s="114" t="s">
        <v>293</v>
      </c>
      <c r="Z1341" s="107"/>
      <c r="AA1341" s="107"/>
      <c r="AB1341" s="107"/>
      <c r="AC1341" s="107"/>
      <c r="AD1341" s="107"/>
      <c r="AE1341" s="107"/>
      <c r="AF1341" s="107"/>
      <c r="AG1341" s="107" t="s">
        <v>415</v>
      </c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</row>
    <row r="1342" spans="1:60" outlineLevel="2">
      <c r="A1342" s="110"/>
      <c r="B1342" s="111"/>
      <c r="C1342" s="198" t="s">
        <v>724</v>
      </c>
      <c r="D1342" s="199"/>
      <c r="E1342" s="199"/>
      <c r="F1342" s="199"/>
      <c r="G1342" s="199"/>
      <c r="H1342" s="114"/>
      <c r="I1342" s="114"/>
      <c r="J1342" s="114"/>
      <c r="K1342" s="114"/>
      <c r="L1342" s="114"/>
      <c r="M1342" s="114"/>
      <c r="N1342" s="113"/>
      <c r="O1342" s="113"/>
      <c r="P1342" s="113"/>
      <c r="Q1342" s="113"/>
      <c r="R1342" s="114"/>
      <c r="S1342" s="114"/>
      <c r="T1342" s="114"/>
      <c r="U1342" s="114"/>
      <c r="V1342" s="114"/>
      <c r="W1342" s="114"/>
      <c r="X1342" s="114"/>
      <c r="Y1342" s="114"/>
      <c r="Z1342" s="107"/>
      <c r="AA1342" s="107"/>
      <c r="AB1342" s="107"/>
      <c r="AC1342" s="107"/>
      <c r="AD1342" s="107"/>
      <c r="AE1342" s="107"/>
      <c r="AF1342" s="107"/>
      <c r="AG1342" s="107" t="s">
        <v>296</v>
      </c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</row>
    <row r="1343" spans="1:60" outlineLevel="3">
      <c r="A1343" s="110"/>
      <c r="B1343" s="111"/>
      <c r="C1343" s="200" t="s">
        <v>725</v>
      </c>
      <c r="D1343" s="201"/>
      <c r="E1343" s="201"/>
      <c r="F1343" s="201"/>
      <c r="G1343" s="201"/>
      <c r="H1343" s="114"/>
      <c r="I1343" s="114"/>
      <c r="J1343" s="114"/>
      <c r="K1343" s="114"/>
      <c r="L1343" s="114"/>
      <c r="M1343" s="114"/>
      <c r="N1343" s="113"/>
      <c r="O1343" s="113"/>
      <c r="P1343" s="113"/>
      <c r="Q1343" s="113"/>
      <c r="R1343" s="114"/>
      <c r="S1343" s="114"/>
      <c r="T1343" s="114"/>
      <c r="U1343" s="114"/>
      <c r="V1343" s="114"/>
      <c r="W1343" s="114"/>
      <c r="X1343" s="114"/>
      <c r="Y1343" s="114"/>
      <c r="Z1343" s="107"/>
      <c r="AA1343" s="107"/>
      <c r="AB1343" s="107"/>
      <c r="AC1343" s="107"/>
      <c r="AD1343" s="107"/>
      <c r="AE1343" s="107"/>
      <c r="AF1343" s="107"/>
      <c r="AG1343" s="107" t="s">
        <v>296</v>
      </c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</row>
    <row r="1344" spans="1:60" outlineLevel="1">
      <c r="A1344" s="123">
        <v>406</v>
      </c>
      <c r="B1344" s="124" t="s">
        <v>698</v>
      </c>
      <c r="C1344" s="139" t="s">
        <v>699</v>
      </c>
      <c r="D1344" s="125" t="s">
        <v>289</v>
      </c>
      <c r="E1344" s="126">
        <v>3</v>
      </c>
      <c r="F1344" s="127"/>
      <c r="G1344" s="128">
        <f>ROUND(E1344*F1344,2)</f>
        <v>0</v>
      </c>
      <c r="H1344" s="127"/>
      <c r="I1344" s="128">
        <f>ROUND(E1344*H1344,2)</f>
        <v>0</v>
      </c>
      <c r="J1344" s="127"/>
      <c r="K1344" s="128">
        <f>ROUND(E1344*J1344,2)</f>
        <v>0</v>
      </c>
      <c r="L1344" s="128">
        <v>21</v>
      </c>
      <c r="M1344" s="128">
        <f>G1344*(1+L1344/100)</f>
        <v>0</v>
      </c>
      <c r="N1344" s="126">
        <v>8.0000000000000007E-5</v>
      </c>
      <c r="O1344" s="126">
        <f>ROUND(E1344*N1344,2)</f>
        <v>0</v>
      </c>
      <c r="P1344" s="126">
        <v>0</v>
      </c>
      <c r="Q1344" s="126">
        <f>ROUND(E1344*P1344,2)</f>
        <v>0</v>
      </c>
      <c r="R1344" s="128" t="s">
        <v>350</v>
      </c>
      <c r="S1344" s="128" t="s">
        <v>310</v>
      </c>
      <c r="T1344" s="129" t="s">
        <v>331</v>
      </c>
      <c r="U1344" s="114">
        <v>0.28999999999999998</v>
      </c>
      <c r="V1344" s="114">
        <f>ROUND(E1344*U1344,2)</f>
        <v>0.87</v>
      </c>
      <c r="W1344" s="114"/>
      <c r="X1344" s="114" t="s">
        <v>332</v>
      </c>
      <c r="Y1344" s="114" t="s">
        <v>293</v>
      </c>
      <c r="Z1344" s="107"/>
      <c r="AA1344" s="107"/>
      <c r="AB1344" s="107"/>
      <c r="AC1344" s="107"/>
      <c r="AD1344" s="107"/>
      <c r="AE1344" s="107"/>
      <c r="AF1344" s="107"/>
      <c r="AG1344" s="107" t="s">
        <v>333</v>
      </c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</row>
    <row r="1345" spans="1:60" outlineLevel="2">
      <c r="A1345" s="110"/>
      <c r="B1345" s="111"/>
      <c r="C1345" s="198" t="s">
        <v>720</v>
      </c>
      <c r="D1345" s="199"/>
      <c r="E1345" s="199"/>
      <c r="F1345" s="199"/>
      <c r="G1345" s="199"/>
      <c r="H1345" s="114"/>
      <c r="I1345" s="114"/>
      <c r="J1345" s="114"/>
      <c r="K1345" s="114"/>
      <c r="L1345" s="114"/>
      <c r="M1345" s="114"/>
      <c r="N1345" s="113"/>
      <c r="O1345" s="113"/>
      <c r="P1345" s="113"/>
      <c r="Q1345" s="113"/>
      <c r="R1345" s="114"/>
      <c r="S1345" s="114"/>
      <c r="T1345" s="114"/>
      <c r="U1345" s="114"/>
      <c r="V1345" s="114"/>
      <c r="W1345" s="114"/>
      <c r="X1345" s="114"/>
      <c r="Y1345" s="114"/>
      <c r="Z1345" s="107"/>
      <c r="AA1345" s="107"/>
      <c r="AB1345" s="107"/>
      <c r="AC1345" s="107"/>
      <c r="AD1345" s="107"/>
      <c r="AE1345" s="107"/>
      <c r="AF1345" s="107"/>
      <c r="AG1345" s="107" t="s">
        <v>296</v>
      </c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</row>
    <row r="1346" spans="1:60" outlineLevel="2">
      <c r="A1346" s="110"/>
      <c r="B1346" s="111"/>
      <c r="C1346" s="146" t="s">
        <v>792</v>
      </c>
      <c r="D1346" s="143"/>
      <c r="E1346" s="144">
        <v>3</v>
      </c>
      <c r="F1346" s="114"/>
      <c r="G1346" s="114"/>
      <c r="H1346" s="114"/>
      <c r="I1346" s="114"/>
      <c r="J1346" s="114"/>
      <c r="K1346" s="114"/>
      <c r="L1346" s="114"/>
      <c r="M1346" s="114"/>
      <c r="N1346" s="113"/>
      <c r="O1346" s="113"/>
      <c r="P1346" s="113"/>
      <c r="Q1346" s="113"/>
      <c r="R1346" s="114"/>
      <c r="S1346" s="114"/>
      <c r="T1346" s="114"/>
      <c r="U1346" s="114"/>
      <c r="V1346" s="114"/>
      <c r="W1346" s="114"/>
      <c r="X1346" s="114"/>
      <c r="Y1346" s="114"/>
      <c r="Z1346" s="107"/>
      <c r="AA1346" s="107"/>
      <c r="AB1346" s="107"/>
      <c r="AC1346" s="107"/>
      <c r="AD1346" s="107"/>
      <c r="AE1346" s="107"/>
      <c r="AF1346" s="107"/>
      <c r="AG1346" s="107" t="s">
        <v>341</v>
      </c>
      <c r="AH1346" s="107">
        <v>5</v>
      </c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</row>
    <row r="1347" spans="1:60" outlineLevel="1">
      <c r="A1347" s="123">
        <v>407</v>
      </c>
      <c r="B1347" s="124" t="s">
        <v>727</v>
      </c>
      <c r="C1347" s="139" t="s">
        <v>703</v>
      </c>
      <c r="D1347" s="125" t="s">
        <v>347</v>
      </c>
      <c r="E1347" s="126">
        <v>3</v>
      </c>
      <c r="F1347" s="127"/>
      <c r="G1347" s="128">
        <f>ROUND(E1347*F1347,2)</f>
        <v>0</v>
      </c>
      <c r="H1347" s="127"/>
      <c r="I1347" s="128">
        <f>ROUND(E1347*H1347,2)</f>
        <v>0</v>
      </c>
      <c r="J1347" s="127"/>
      <c r="K1347" s="128">
        <f>ROUND(E1347*J1347,2)</f>
        <v>0</v>
      </c>
      <c r="L1347" s="128">
        <v>21</v>
      </c>
      <c r="M1347" s="128">
        <f>G1347*(1+L1347/100)</f>
        <v>0</v>
      </c>
      <c r="N1347" s="126">
        <v>0</v>
      </c>
      <c r="O1347" s="126">
        <f>ROUND(E1347*N1347,2)</f>
        <v>0</v>
      </c>
      <c r="P1347" s="126">
        <v>0</v>
      </c>
      <c r="Q1347" s="126">
        <f>ROUND(E1347*P1347,2)</f>
        <v>0</v>
      </c>
      <c r="R1347" s="128"/>
      <c r="S1347" s="128" t="s">
        <v>290</v>
      </c>
      <c r="T1347" s="129" t="s">
        <v>291</v>
      </c>
      <c r="U1347" s="114">
        <v>0</v>
      </c>
      <c r="V1347" s="114">
        <f>ROUND(E1347*U1347,2)</f>
        <v>0</v>
      </c>
      <c r="W1347" s="114"/>
      <c r="X1347" s="114" t="s">
        <v>332</v>
      </c>
      <c r="Y1347" s="114" t="s">
        <v>293</v>
      </c>
      <c r="Z1347" s="107"/>
      <c r="AA1347" s="107"/>
      <c r="AB1347" s="107"/>
      <c r="AC1347" s="107"/>
      <c r="AD1347" s="107"/>
      <c r="AE1347" s="107"/>
      <c r="AF1347" s="107"/>
      <c r="AG1347" s="107" t="s">
        <v>333</v>
      </c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</row>
    <row r="1348" spans="1:60" outlineLevel="2">
      <c r="A1348" s="110"/>
      <c r="B1348" s="111"/>
      <c r="C1348" s="198" t="s">
        <v>720</v>
      </c>
      <c r="D1348" s="199"/>
      <c r="E1348" s="199"/>
      <c r="F1348" s="199"/>
      <c r="G1348" s="199"/>
      <c r="H1348" s="114"/>
      <c r="I1348" s="114"/>
      <c r="J1348" s="114"/>
      <c r="K1348" s="114"/>
      <c r="L1348" s="114"/>
      <c r="M1348" s="114"/>
      <c r="N1348" s="113"/>
      <c r="O1348" s="113"/>
      <c r="P1348" s="113"/>
      <c r="Q1348" s="113"/>
      <c r="R1348" s="114"/>
      <c r="S1348" s="114"/>
      <c r="T1348" s="114"/>
      <c r="U1348" s="114"/>
      <c r="V1348" s="114"/>
      <c r="W1348" s="114"/>
      <c r="X1348" s="114"/>
      <c r="Y1348" s="114"/>
      <c r="Z1348" s="107"/>
      <c r="AA1348" s="107"/>
      <c r="AB1348" s="107"/>
      <c r="AC1348" s="107"/>
      <c r="AD1348" s="107"/>
      <c r="AE1348" s="107"/>
      <c r="AF1348" s="107"/>
      <c r="AG1348" s="107" t="s">
        <v>296</v>
      </c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</row>
    <row r="1349" spans="1:60" outlineLevel="1">
      <c r="A1349" s="123">
        <v>408</v>
      </c>
      <c r="B1349" s="124" t="s">
        <v>793</v>
      </c>
      <c r="C1349" s="139" t="s">
        <v>794</v>
      </c>
      <c r="D1349" s="125" t="s">
        <v>347</v>
      </c>
      <c r="E1349" s="126">
        <v>1</v>
      </c>
      <c r="F1349" s="127"/>
      <c r="G1349" s="128">
        <f>ROUND(E1349*F1349,2)</f>
        <v>0</v>
      </c>
      <c r="H1349" s="127"/>
      <c r="I1349" s="128">
        <f>ROUND(E1349*H1349,2)</f>
        <v>0</v>
      </c>
      <c r="J1349" s="127"/>
      <c r="K1349" s="128">
        <f>ROUND(E1349*J1349,2)</f>
        <v>0</v>
      </c>
      <c r="L1349" s="128">
        <v>21</v>
      </c>
      <c r="M1349" s="128">
        <f>G1349*(1+L1349/100)</f>
        <v>0</v>
      </c>
      <c r="N1349" s="126">
        <v>0</v>
      </c>
      <c r="O1349" s="126">
        <f>ROUND(E1349*N1349,2)</f>
        <v>0</v>
      </c>
      <c r="P1349" s="126">
        <v>0</v>
      </c>
      <c r="Q1349" s="126">
        <f>ROUND(E1349*P1349,2)</f>
        <v>0</v>
      </c>
      <c r="R1349" s="128"/>
      <c r="S1349" s="128" t="s">
        <v>290</v>
      </c>
      <c r="T1349" s="129" t="s">
        <v>291</v>
      </c>
      <c r="U1349" s="114">
        <v>0</v>
      </c>
      <c r="V1349" s="114">
        <f>ROUND(E1349*U1349,2)</f>
        <v>0</v>
      </c>
      <c r="W1349" s="114"/>
      <c r="X1349" s="114" t="s">
        <v>414</v>
      </c>
      <c r="Y1349" s="114" t="s">
        <v>293</v>
      </c>
      <c r="Z1349" s="107"/>
      <c r="AA1349" s="107"/>
      <c r="AB1349" s="107"/>
      <c r="AC1349" s="107"/>
      <c r="AD1349" s="107"/>
      <c r="AE1349" s="107"/>
      <c r="AF1349" s="107"/>
      <c r="AG1349" s="107" t="s">
        <v>415</v>
      </c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</row>
    <row r="1350" spans="1:60" outlineLevel="2">
      <c r="A1350" s="110"/>
      <c r="B1350" s="111"/>
      <c r="C1350" s="198" t="s">
        <v>795</v>
      </c>
      <c r="D1350" s="199"/>
      <c r="E1350" s="199"/>
      <c r="F1350" s="199"/>
      <c r="G1350" s="199"/>
      <c r="H1350" s="114"/>
      <c r="I1350" s="114"/>
      <c r="J1350" s="114"/>
      <c r="K1350" s="114"/>
      <c r="L1350" s="114"/>
      <c r="M1350" s="114"/>
      <c r="N1350" s="113"/>
      <c r="O1350" s="113"/>
      <c r="P1350" s="113"/>
      <c r="Q1350" s="113"/>
      <c r="R1350" s="114"/>
      <c r="S1350" s="114"/>
      <c r="T1350" s="114"/>
      <c r="U1350" s="114"/>
      <c r="V1350" s="114"/>
      <c r="W1350" s="114"/>
      <c r="X1350" s="114"/>
      <c r="Y1350" s="114"/>
      <c r="Z1350" s="107"/>
      <c r="AA1350" s="107"/>
      <c r="AB1350" s="107"/>
      <c r="AC1350" s="107"/>
      <c r="AD1350" s="107"/>
      <c r="AE1350" s="107"/>
      <c r="AF1350" s="107"/>
      <c r="AG1350" s="107" t="s">
        <v>296</v>
      </c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</row>
    <row r="1351" spans="1:60" outlineLevel="1">
      <c r="A1351" s="123">
        <v>409</v>
      </c>
      <c r="B1351" s="124" t="s">
        <v>698</v>
      </c>
      <c r="C1351" s="139" t="s">
        <v>699</v>
      </c>
      <c r="D1351" s="125" t="s">
        <v>289</v>
      </c>
      <c r="E1351" s="126">
        <v>1</v>
      </c>
      <c r="F1351" s="127"/>
      <c r="G1351" s="128">
        <f>ROUND(E1351*F1351,2)</f>
        <v>0</v>
      </c>
      <c r="H1351" s="127"/>
      <c r="I1351" s="128">
        <f>ROUND(E1351*H1351,2)</f>
        <v>0</v>
      </c>
      <c r="J1351" s="127"/>
      <c r="K1351" s="128">
        <f>ROUND(E1351*J1351,2)</f>
        <v>0</v>
      </c>
      <c r="L1351" s="128">
        <v>21</v>
      </c>
      <c r="M1351" s="128">
        <f>G1351*(1+L1351/100)</f>
        <v>0</v>
      </c>
      <c r="N1351" s="126">
        <v>8.0000000000000007E-5</v>
      </c>
      <c r="O1351" s="126">
        <f>ROUND(E1351*N1351,2)</f>
        <v>0</v>
      </c>
      <c r="P1351" s="126">
        <v>0</v>
      </c>
      <c r="Q1351" s="126">
        <f>ROUND(E1351*P1351,2)</f>
        <v>0</v>
      </c>
      <c r="R1351" s="128" t="s">
        <v>350</v>
      </c>
      <c r="S1351" s="128" t="s">
        <v>310</v>
      </c>
      <c r="T1351" s="129" t="s">
        <v>331</v>
      </c>
      <c r="U1351" s="114">
        <v>0.28999999999999998</v>
      </c>
      <c r="V1351" s="114">
        <f>ROUND(E1351*U1351,2)</f>
        <v>0.28999999999999998</v>
      </c>
      <c r="W1351" s="114"/>
      <c r="X1351" s="114" t="s">
        <v>332</v>
      </c>
      <c r="Y1351" s="114" t="s">
        <v>293</v>
      </c>
      <c r="Z1351" s="107"/>
      <c r="AA1351" s="107"/>
      <c r="AB1351" s="107"/>
      <c r="AC1351" s="107"/>
      <c r="AD1351" s="107"/>
      <c r="AE1351" s="107"/>
      <c r="AF1351" s="107"/>
      <c r="AG1351" s="107" t="s">
        <v>333</v>
      </c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</row>
    <row r="1352" spans="1:60" outlineLevel="2">
      <c r="A1352" s="110"/>
      <c r="B1352" s="111"/>
      <c r="C1352" s="198" t="s">
        <v>796</v>
      </c>
      <c r="D1352" s="199"/>
      <c r="E1352" s="199"/>
      <c r="F1352" s="199"/>
      <c r="G1352" s="199"/>
      <c r="H1352" s="114"/>
      <c r="I1352" s="114"/>
      <c r="J1352" s="114"/>
      <c r="K1352" s="114"/>
      <c r="L1352" s="114"/>
      <c r="M1352" s="114"/>
      <c r="N1352" s="113"/>
      <c r="O1352" s="113"/>
      <c r="P1352" s="113"/>
      <c r="Q1352" s="113"/>
      <c r="R1352" s="114"/>
      <c r="S1352" s="114"/>
      <c r="T1352" s="114"/>
      <c r="U1352" s="114"/>
      <c r="V1352" s="114"/>
      <c r="W1352" s="114"/>
      <c r="X1352" s="114"/>
      <c r="Y1352" s="114"/>
      <c r="Z1352" s="107"/>
      <c r="AA1352" s="107"/>
      <c r="AB1352" s="107"/>
      <c r="AC1352" s="107"/>
      <c r="AD1352" s="107"/>
      <c r="AE1352" s="107"/>
      <c r="AF1352" s="107"/>
      <c r="AG1352" s="107" t="s">
        <v>296</v>
      </c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</row>
    <row r="1353" spans="1:60" outlineLevel="2">
      <c r="A1353" s="110"/>
      <c r="B1353" s="111"/>
      <c r="C1353" s="146" t="s">
        <v>797</v>
      </c>
      <c r="D1353" s="143"/>
      <c r="E1353" s="144">
        <v>1</v>
      </c>
      <c r="F1353" s="114"/>
      <c r="G1353" s="114"/>
      <c r="H1353" s="114"/>
      <c r="I1353" s="114"/>
      <c r="J1353" s="114"/>
      <c r="K1353" s="114"/>
      <c r="L1353" s="114"/>
      <c r="M1353" s="114"/>
      <c r="N1353" s="113"/>
      <c r="O1353" s="113"/>
      <c r="P1353" s="113"/>
      <c r="Q1353" s="113"/>
      <c r="R1353" s="114"/>
      <c r="S1353" s="114"/>
      <c r="T1353" s="114"/>
      <c r="U1353" s="114"/>
      <c r="V1353" s="114"/>
      <c r="W1353" s="114"/>
      <c r="X1353" s="114"/>
      <c r="Y1353" s="114"/>
      <c r="Z1353" s="107"/>
      <c r="AA1353" s="107"/>
      <c r="AB1353" s="107"/>
      <c r="AC1353" s="107"/>
      <c r="AD1353" s="107"/>
      <c r="AE1353" s="107"/>
      <c r="AF1353" s="107"/>
      <c r="AG1353" s="107" t="s">
        <v>341</v>
      </c>
      <c r="AH1353" s="107">
        <v>5</v>
      </c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</row>
    <row r="1354" spans="1:60" outlineLevel="1">
      <c r="A1354" s="123">
        <v>410</v>
      </c>
      <c r="B1354" s="124" t="s">
        <v>798</v>
      </c>
      <c r="C1354" s="139" t="s">
        <v>799</v>
      </c>
      <c r="D1354" s="125" t="s">
        <v>347</v>
      </c>
      <c r="E1354" s="126">
        <v>1</v>
      </c>
      <c r="F1354" s="127"/>
      <c r="G1354" s="128">
        <f>ROUND(E1354*F1354,2)</f>
        <v>0</v>
      </c>
      <c r="H1354" s="127"/>
      <c r="I1354" s="128">
        <f>ROUND(E1354*H1354,2)</f>
        <v>0</v>
      </c>
      <c r="J1354" s="127"/>
      <c r="K1354" s="128">
        <f>ROUND(E1354*J1354,2)</f>
        <v>0</v>
      </c>
      <c r="L1354" s="128">
        <v>21</v>
      </c>
      <c r="M1354" s="128">
        <f>G1354*(1+L1354/100)</f>
        <v>0</v>
      </c>
      <c r="N1354" s="126">
        <v>1.2999999999999999E-4</v>
      </c>
      <c r="O1354" s="126">
        <f>ROUND(E1354*N1354,2)</f>
        <v>0</v>
      </c>
      <c r="P1354" s="126">
        <v>0</v>
      </c>
      <c r="Q1354" s="126">
        <f>ROUND(E1354*P1354,2)</f>
        <v>0</v>
      </c>
      <c r="R1354" s="128"/>
      <c r="S1354" s="128" t="s">
        <v>290</v>
      </c>
      <c r="T1354" s="129" t="s">
        <v>331</v>
      </c>
      <c r="U1354" s="114">
        <v>0.57999999999999996</v>
      </c>
      <c r="V1354" s="114">
        <f>ROUND(E1354*U1354,2)</f>
        <v>0.57999999999999996</v>
      </c>
      <c r="W1354" s="114"/>
      <c r="X1354" s="114" t="s">
        <v>332</v>
      </c>
      <c r="Y1354" s="114" t="s">
        <v>293</v>
      </c>
      <c r="Z1354" s="107"/>
      <c r="AA1354" s="107"/>
      <c r="AB1354" s="107"/>
      <c r="AC1354" s="107"/>
      <c r="AD1354" s="107"/>
      <c r="AE1354" s="107"/>
      <c r="AF1354" s="107"/>
      <c r="AG1354" s="107" t="s">
        <v>333</v>
      </c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</row>
    <row r="1355" spans="1:60" outlineLevel="2">
      <c r="A1355" s="110"/>
      <c r="B1355" s="111"/>
      <c r="C1355" s="198" t="s">
        <v>800</v>
      </c>
      <c r="D1355" s="199"/>
      <c r="E1355" s="199"/>
      <c r="F1355" s="199"/>
      <c r="G1355" s="199"/>
      <c r="H1355" s="114"/>
      <c r="I1355" s="114"/>
      <c r="J1355" s="114"/>
      <c r="K1355" s="114"/>
      <c r="L1355" s="114"/>
      <c r="M1355" s="114"/>
      <c r="N1355" s="113"/>
      <c r="O1355" s="113"/>
      <c r="P1355" s="113"/>
      <c r="Q1355" s="113"/>
      <c r="R1355" s="114"/>
      <c r="S1355" s="114"/>
      <c r="T1355" s="114"/>
      <c r="U1355" s="114"/>
      <c r="V1355" s="114"/>
      <c r="W1355" s="114"/>
      <c r="X1355" s="114"/>
      <c r="Y1355" s="114"/>
      <c r="Z1355" s="107"/>
      <c r="AA1355" s="107"/>
      <c r="AB1355" s="107"/>
      <c r="AC1355" s="107"/>
      <c r="AD1355" s="107"/>
      <c r="AE1355" s="107"/>
      <c r="AF1355" s="107"/>
      <c r="AG1355" s="107" t="s">
        <v>296</v>
      </c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</row>
    <row r="1356" spans="1:60" outlineLevel="1">
      <c r="A1356" s="123">
        <v>411</v>
      </c>
      <c r="B1356" s="124" t="s">
        <v>801</v>
      </c>
      <c r="C1356" s="139" t="s">
        <v>802</v>
      </c>
      <c r="D1356" s="125" t="s">
        <v>347</v>
      </c>
      <c r="E1356" s="126">
        <v>1</v>
      </c>
      <c r="F1356" s="127"/>
      <c r="G1356" s="128">
        <f>ROUND(E1356*F1356,2)</f>
        <v>0</v>
      </c>
      <c r="H1356" s="127"/>
      <c r="I1356" s="128">
        <f>ROUND(E1356*H1356,2)</f>
        <v>0</v>
      </c>
      <c r="J1356" s="127"/>
      <c r="K1356" s="128">
        <f>ROUND(E1356*J1356,2)</f>
        <v>0</v>
      </c>
      <c r="L1356" s="128">
        <v>21</v>
      </c>
      <c r="M1356" s="128">
        <f>G1356*(1+L1356/100)</f>
        <v>0</v>
      </c>
      <c r="N1356" s="126">
        <v>0</v>
      </c>
      <c r="O1356" s="126">
        <f>ROUND(E1356*N1356,2)</f>
        <v>0</v>
      </c>
      <c r="P1356" s="126">
        <v>0</v>
      </c>
      <c r="Q1356" s="126">
        <f>ROUND(E1356*P1356,2)</f>
        <v>0</v>
      </c>
      <c r="R1356" s="128"/>
      <c r="S1356" s="128" t="s">
        <v>290</v>
      </c>
      <c r="T1356" s="129" t="s">
        <v>291</v>
      </c>
      <c r="U1356" s="114">
        <v>0</v>
      </c>
      <c r="V1356" s="114">
        <f>ROUND(E1356*U1356,2)</f>
        <v>0</v>
      </c>
      <c r="W1356" s="114"/>
      <c r="X1356" s="114" t="s">
        <v>414</v>
      </c>
      <c r="Y1356" s="114" t="s">
        <v>293</v>
      </c>
      <c r="Z1356" s="107"/>
      <c r="AA1356" s="107"/>
      <c r="AB1356" s="107"/>
      <c r="AC1356" s="107"/>
      <c r="AD1356" s="107"/>
      <c r="AE1356" s="107"/>
      <c r="AF1356" s="107"/>
      <c r="AG1356" s="107" t="s">
        <v>415</v>
      </c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</row>
    <row r="1357" spans="1:60" outlineLevel="2">
      <c r="A1357" s="110"/>
      <c r="B1357" s="111"/>
      <c r="C1357" s="198" t="s">
        <v>803</v>
      </c>
      <c r="D1357" s="199"/>
      <c r="E1357" s="199"/>
      <c r="F1357" s="199"/>
      <c r="G1357" s="199"/>
      <c r="H1357" s="114"/>
      <c r="I1357" s="114"/>
      <c r="J1357" s="114"/>
      <c r="K1357" s="114"/>
      <c r="L1357" s="114"/>
      <c r="M1357" s="114"/>
      <c r="N1357" s="113"/>
      <c r="O1357" s="113"/>
      <c r="P1357" s="113"/>
      <c r="Q1357" s="113"/>
      <c r="R1357" s="114"/>
      <c r="S1357" s="114"/>
      <c r="T1357" s="114"/>
      <c r="U1357" s="114"/>
      <c r="V1357" s="114"/>
      <c r="W1357" s="114"/>
      <c r="X1357" s="114"/>
      <c r="Y1357" s="114"/>
      <c r="Z1357" s="107"/>
      <c r="AA1357" s="107"/>
      <c r="AB1357" s="107"/>
      <c r="AC1357" s="107"/>
      <c r="AD1357" s="107"/>
      <c r="AE1357" s="107"/>
      <c r="AF1357" s="107"/>
      <c r="AG1357" s="107" t="s">
        <v>296</v>
      </c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</row>
    <row r="1358" spans="1:60" outlineLevel="3">
      <c r="A1358" s="110"/>
      <c r="B1358" s="111"/>
      <c r="C1358" s="200" t="s">
        <v>804</v>
      </c>
      <c r="D1358" s="201"/>
      <c r="E1358" s="201"/>
      <c r="F1358" s="201"/>
      <c r="G1358" s="201"/>
      <c r="H1358" s="114"/>
      <c r="I1358" s="114"/>
      <c r="J1358" s="114"/>
      <c r="K1358" s="114"/>
      <c r="L1358" s="114"/>
      <c r="M1358" s="114"/>
      <c r="N1358" s="113"/>
      <c r="O1358" s="113"/>
      <c r="P1358" s="113"/>
      <c r="Q1358" s="113"/>
      <c r="R1358" s="114"/>
      <c r="S1358" s="114"/>
      <c r="T1358" s="114"/>
      <c r="U1358" s="114"/>
      <c r="V1358" s="114"/>
      <c r="W1358" s="114"/>
      <c r="X1358" s="114"/>
      <c r="Y1358" s="114"/>
      <c r="Z1358" s="107"/>
      <c r="AA1358" s="107"/>
      <c r="AB1358" s="107"/>
      <c r="AC1358" s="107"/>
      <c r="AD1358" s="107"/>
      <c r="AE1358" s="107"/>
      <c r="AF1358" s="107"/>
      <c r="AG1358" s="107" t="s">
        <v>296</v>
      </c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</row>
    <row r="1359" spans="1:60" outlineLevel="1">
      <c r="A1359" s="123">
        <v>412</v>
      </c>
      <c r="B1359" s="124" t="s">
        <v>698</v>
      </c>
      <c r="C1359" s="139" t="s">
        <v>699</v>
      </c>
      <c r="D1359" s="125" t="s">
        <v>289</v>
      </c>
      <c r="E1359" s="126">
        <v>1</v>
      </c>
      <c r="F1359" s="127"/>
      <c r="G1359" s="128">
        <f>ROUND(E1359*F1359,2)</f>
        <v>0</v>
      </c>
      <c r="H1359" s="127"/>
      <c r="I1359" s="128">
        <f>ROUND(E1359*H1359,2)</f>
        <v>0</v>
      </c>
      <c r="J1359" s="127"/>
      <c r="K1359" s="128">
        <f>ROUND(E1359*J1359,2)</f>
        <v>0</v>
      </c>
      <c r="L1359" s="128">
        <v>21</v>
      </c>
      <c r="M1359" s="128">
        <f>G1359*(1+L1359/100)</f>
        <v>0</v>
      </c>
      <c r="N1359" s="126">
        <v>8.0000000000000007E-5</v>
      </c>
      <c r="O1359" s="126">
        <f>ROUND(E1359*N1359,2)</f>
        <v>0</v>
      </c>
      <c r="P1359" s="126">
        <v>0</v>
      </c>
      <c r="Q1359" s="126">
        <f>ROUND(E1359*P1359,2)</f>
        <v>0</v>
      </c>
      <c r="R1359" s="128" t="s">
        <v>350</v>
      </c>
      <c r="S1359" s="128" t="s">
        <v>310</v>
      </c>
      <c r="T1359" s="129" t="s">
        <v>331</v>
      </c>
      <c r="U1359" s="114">
        <v>0.28999999999999998</v>
      </c>
      <c r="V1359" s="114">
        <f>ROUND(E1359*U1359,2)</f>
        <v>0.28999999999999998</v>
      </c>
      <c r="W1359" s="114"/>
      <c r="X1359" s="114" t="s">
        <v>332</v>
      </c>
      <c r="Y1359" s="114" t="s">
        <v>293</v>
      </c>
      <c r="Z1359" s="107"/>
      <c r="AA1359" s="107"/>
      <c r="AB1359" s="107"/>
      <c r="AC1359" s="107"/>
      <c r="AD1359" s="107"/>
      <c r="AE1359" s="107"/>
      <c r="AF1359" s="107"/>
      <c r="AG1359" s="107" t="s">
        <v>333</v>
      </c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</row>
    <row r="1360" spans="1:60" outlineLevel="2">
      <c r="A1360" s="110"/>
      <c r="B1360" s="111"/>
      <c r="C1360" s="198" t="s">
        <v>800</v>
      </c>
      <c r="D1360" s="199"/>
      <c r="E1360" s="199"/>
      <c r="F1360" s="199"/>
      <c r="G1360" s="199"/>
      <c r="H1360" s="114"/>
      <c r="I1360" s="114"/>
      <c r="J1360" s="114"/>
      <c r="K1360" s="114"/>
      <c r="L1360" s="114"/>
      <c r="M1360" s="114"/>
      <c r="N1360" s="113"/>
      <c r="O1360" s="113"/>
      <c r="P1360" s="113"/>
      <c r="Q1360" s="113"/>
      <c r="R1360" s="114"/>
      <c r="S1360" s="114"/>
      <c r="T1360" s="114"/>
      <c r="U1360" s="114"/>
      <c r="V1360" s="114"/>
      <c r="W1360" s="114"/>
      <c r="X1360" s="114"/>
      <c r="Y1360" s="114"/>
      <c r="Z1360" s="107"/>
      <c r="AA1360" s="107"/>
      <c r="AB1360" s="107"/>
      <c r="AC1360" s="107"/>
      <c r="AD1360" s="107"/>
      <c r="AE1360" s="107"/>
      <c r="AF1360" s="107"/>
      <c r="AG1360" s="107" t="s">
        <v>296</v>
      </c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</row>
    <row r="1361" spans="1:60" outlineLevel="2">
      <c r="A1361" s="110"/>
      <c r="B1361" s="111"/>
      <c r="C1361" s="146" t="s">
        <v>805</v>
      </c>
      <c r="D1361" s="143"/>
      <c r="E1361" s="144">
        <v>1</v>
      </c>
      <c r="F1361" s="114"/>
      <c r="G1361" s="114"/>
      <c r="H1361" s="114"/>
      <c r="I1361" s="114"/>
      <c r="J1361" s="114"/>
      <c r="K1361" s="114"/>
      <c r="L1361" s="114"/>
      <c r="M1361" s="114"/>
      <c r="N1361" s="113"/>
      <c r="O1361" s="113"/>
      <c r="P1361" s="113"/>
      <c r="Q1361" s="113"/>
      <c r="R1361" s="114"/>
      <c r="S1361" s="114"/>
      <c r="T1361" s="114"/>
      <c r="U1361" s="114"/>
      <c r="V1361" s="114"/>
      <c r="W1361" s="114"/>
      <c r="X1361" s="114"/>
      <c r="Y1361" s="114"/>
      <c r="Z1361" s="107"/>
      <c r="AA1361" s="107"/>
      <c r="AB1361" s="107"/>
      <c r="AC1361" s="107"/>
      <c r="AD1361" s="107"/>
      <c r="AE1361" s="107"/>
      <c r="AF1361" s="107"/>
      <c r="AG1361" s="107" t="s">
        <v>341</v>
      </c>
      <c r="AH1361" s="107">
        <v>5</v>
      </c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</row>
    <row r="1362" spans="1:60" outlineLevel="1">
      <c r="A1362" s="123">
        <v>413</v>
      </c>
      <c r="B1362" s="124" t="s">
        <v>727</v>
      </c>
      <c r="C1362" s="139" t="s">
        <v>703</v>
      </c>
      <c r="D1362" s="125" t="s">
        <v>347</v>
      </c>
      <c r="E1362" s="126">
        <v>1</v>
      </c>
      <c r="F1362" s="127"/>
      <c r="G1362" s="128">
        <f>ROUND(E1362*F1362,2)</f>
        <v>0</v>
      </c>
      <c r="H1362" s="127"/>
      <c r="I1362" s="128">
        <f>ROUND(E1362*H1362,2)</f>
        <v>0</v>
      </c>
      <c r="J1362" s="127"/>
      <c r="K1362" s="128">
        <f>ROUND(E1362*J1362,2)</f>
        <v>0</v>
      </c>
      <c r="L1362" s="128">
        <v>21</v>
      </c>
      <c r="M1362" s="128">
        <f>G1362*(1+L1362/100)</f>
        <v>0</v>
      </c>
      <c r="N1362" s="126">
        <v>0</v>
      </c>
      <c r="O1362" s="126">
        <f>ROUND(E1362*N1362,2)</f>
        <v>0</v>
      </c>
      <c r="P1362" s="126">
        <v>0</v>
      </c>
      <c r="Q1362" s="126">
        <f>ROUND(E1362*P1362,2)</f>
        <v>0</v>
      </c>
      <c r="R1362" s="128"/>
      <c r="S1362" s="128" t="s">
        <v>290</v>
      </c>
      <c r="T1362" s="129" t="s">
        <v>291</v>
      </c>
      <c r="U1362" s="114">
        <v>0</v>
      </c>
      <c r="V1362" s="114">
        <f>ROUND(E1362*U1362,2)</f>
        <v>0</v>
      </c>
      <c r="W1362" s="114"/>
      <c r="X1362" s="114" t="s">
        <v>332</v>
      </c>
      <c r="Y1362" s="114" t="s">
        <v>293</v>
      </c>
      <c r="Z1362" s="107"/>
      <c r="AA1362" s="107"/>
      <c r="AB1362" s="107"/>
      <c r="AC1362" s="107"/>
      <c r="AD1362" s="107"/>
      <c r="AE1362" s="107"/>
      <c r="AF1362" s="107"/>
      <c r="AG1362" s="107" t="s">
        <v>333</v>
      </c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</row>
    <row r="1363" spans="1:60" outlineLevel="2">
      <c r="A1363" s="110"/>
      <c r="B1363" s="111"/>
      <c r="C1363" s="198" t="s">
        <v>800</v>
      </c>
      <c r="D1363" s="199"/>
      <c r="E1363" s="199"/>
      <c r="F1363" s="199"/>
      <c r="G1363" s="199"/>
      <c r="H1363" s="114"/>
      <c r="I1363" s="114"/>
      <c r="J1363" s="114"/>
      <c r="K1363" s="114"/>
      <c r="L1363" s="114"/>
      <c r="M1363" s="114"/>
      <c r="N1363" s="113"/>
      <c r="O1363" s="113"/>
      <c r="P1363" s="113"/>
      <c r="Q1363" s="113"/>
      <c r="R1363" s="114"/>
      <c r="S1363" s="114"/>
      <c r="T1363" s="114"/>
      <c r="U1363" s="114"/>
      <c r="V1363" s="114"/>
      <c r="W1363" s="114"/>
      <c r="X1363" s="114"/>
      <c r="Y1363" s="114"/>
      <c r="Z1363" s="107"/>
      <c r="AA1363" s="107"/>
      <c r="AB1363" s="107"/>
      <c r="AC1363" s="107"/>
      <c r="AD1363" s="107"/>
      <c r="AE1363" s="107"/>
      <c r="AF1363" s="107"/>
      <c r="AG1363" s="107" t="s">
        <v>296</v>
      </c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</row>
    <row r="1364" spans="1:60" outlineLevel="1">
      <c r="A1364" s="130">
        <v>414</v>
      </c>
      <c r="B1364" s="131" t="s">
        <v>738</v>
      </c>
      <c r="C1364" s="140" t="s">
        <v>739</v>
      </c>
      <c r="D1364" s="132" t="s">
        <v>347</v>
      </c>
      <c r="E1364" s="133">
        <v>68</v>
      </c>
      <c r="F1364" s="134"/>
      <c r="G1364" s="135">
        <f>ROUND(E1364*F1364,2)</f>
        <v>0</v>
      </c>
      <c r="H1364" s="134"/>
      <c r="I1364" s="135">
        <f>ROUND(E1364*H1364,2)</f>
        <v>0</v>
      </c>
      <c r="J1364" s="134"/>
      <c r="K1364" s="135">
        <f>ROUND(E1364*J1364,2)</f>
        <v>0</v>
      </c>
      <c r="L1364" s="135">
        <v>21</v>
      </c>
      <c r="M1364" s="135">
        <f>G1364*(1+L1364/100)</f>
        <v>0</v>
      </c>
      <c r="N1364" s="133">
        <v>0</v>
      </c>
      <c r="O1364" s="133">
        <f>ROUND(E1364*N1364,2)</f>
        <v>0</v>
      </c>
      <c r="P1364" s="133">
        <v>0</v>
      </c>
      <c r="Q1364" s="133">
        <f>ROUND(E1364*P1364,2)</f>
        <v>0</v>
      </c>
      <c r="R1364" s="135"/>
      <c r="S1364" s="135" t="s">
        <v>290</v>
      </c>
      <c r="T1364" s="136" t="s">
        <v>291</v>
      </c>
      <c r="U1364" s="114">
        <v>0</v>
      </c>
      <c r="V1364" s="114">
        <f>ROUND(E1364*U1364,2)</f>
        <v>0</v>
      </c>
      <c r="W1364" s="114"/>
      <c r="X1364" s="114" t="s">
        <v>332</v>
      </c>
      <c r="Y1364" s="114" t="s">
        <v>293</v>
      </c>
      <c r="Z1364" s="107"/>
      <c r="AA1364" s="107"/>
      <c r="AB1364" s="107"/>
      <c r="AC1364" s="107"/>
      <c r="AD1364" s="107"/>
      <c r="AE1364" s="107"/>
      <c r="AF1364" s="107"/>
      <c r="AG1364" s="107" t="s">
        <v>333</v>
      </c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</row>
    <row r="1365" spans="1:60" outlineLevel="1">
      <c r="A1365" s="130">
        <v>415</v>
      </c>
      <c r="B1365" s="131" t="s">
        <v>740</v>
      </c>
      <c r="C1365" s="140" t="s">
        <v>741</v>
      </c>
      <c r="D1365" s="132" t="s">
        <v>347</v>
      </c>
      <c r="E1365" s="133">
        <v>46</v>
      </c>
      <c r="F1365" s="134"/>
      <c r="G1365" s="135">
        <f>ROUND(E1365*F1365,2)</f>
        <v>0</v>
      </c>
      <c r="H1365" s="134"/>
      <c r="I1365" s="135">
        <f>ROUND(E1365*H1365,2)</f>
        <v>0</v>
      </c>
      <c r="J1365" s="134"/>
      <c r="K1365" s="135">
        <f>ROUND(E1365*J1365,2)</f>
        <v>0</v>
      </c>
      <c r="L1365" s="135">
        <v>21</v>
      </c>
      <c r="M1365" s="135">
        <f>G1365*(1+L1365/100)</f>
        <v>0</v>
      </c>
      <c r="N1365" s="133">
        <v>0</v>
      </c>
      <c r="O1365" s="133">
        <f>ROUND(E1365*N1365,2)</f>
        <v>0</v>
      </c>
      <c r="P1365" s="133">
        <v>0</v>
      </c>
      <c r="Q1365" s="133">
        <f>ROUND(E1365*P1365,2)</f>
        <v>0</v>
      </c>
      <c r="R1365" s="135"/>
      <c r="S1365" s="135" t="s">
        <v>290</v>
      </c>
      <c r="T1365" s="136" t="s">
        <v>291</v>
      </c>
      <c r="U1365" s="114">
        <v>0</v>
      </c>
      <c r="V1365" s="114">
        <f>ROUND(E1365*U1365,2)</f>
        <v>0</v>
      </c>
      <c r="W1365" s="114"/>
      <c r="X1365" s="114" t="s">
        <v>332</v>
      </c>
      <c r="Y1365" s="114" t="s">
        <v>293</v>
      </c>
      <c r="Z1365" s="107"/>
      <c r="AA1365" s="107"/>
      <c r="AB1365" s="107"/>
      <c r="AC1365" s="107"/>
      <c r="AD1365" s="107"/>
      <c r="AE1365" s="107"/>
      <c r="AF1365" s="107"/>
      <c r="AG1365" s="107" t="s">
        <v>333</v>
      </c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</row>
    <row r="1366" spans="1:60" outlineLevel="1">
      <c r="A1366" s="130">
        <v>416</v>
      </c>
      <c r="B1366" s="131" t="s">
        <v>742</v>
      </c>
      <c r="C1366" s="140" t="s">
        <v>743</v>
      </c>
      <c r="D1366" s="132" t="s">
        <v>347</v>
      </c>
      <c r="E1366" s="133">
        <v>39</v>
      </c>
      <c r="F1366" s="134"/>
      <c r="G1366" s="135">
        <f>ROUND(E1366*F1366,2)</f>
        <v>0</v>
      </c>
      <c r="H1366" s="134"/>
      <c r="I1366" s="135">
        <f>ROUND(E1366*H1366,2)</f>
        <v>0</v>
      </c>
      <c r="J1366" s="134"/>
      <c r="K1366" s="135">
        <f>ROUND(E1366*J1366,2)</f>
        <v>0</v>
      </c>
      <c r="L1366" s="135">
        <v>21</v>
      </c>
      <c r="M1366" s="135">
        <f>G1366*(1+L1366/100)</f>
        <v>0</v>
      </c>
      <c r="N1366" s="133">
        <v>0</v>
      </c>
      <c r="O1366" s="133">
        <f>ROUND(E1366*N1366,2)</f>
        <v>0</v>
      </c>
      <c r="P1366" s="133">
        <v>0</v>
      </c>
      <c r="Q1366" s="133">
        <f>ROUND(E1366*P1366,2)</f>
        <v>0</v>
      </c>
      <c r="R1366" s="135"/>
      <c r="S1366" s="135" t="s">
        <v>290</v>
      </c>
      <c r="T1366" s="136" t="s">
        <v>291</v>
      </c>
      <c r="U1366" s="114">
        <v>0</v>
      </c>
      <c r="V1366" s="114">
        <f>ROUND(E1366*U1366,2)</f>
        <v>0</v>
      </c>
      <c r="W1366" s="114"/>
      <c r="X1366" s="114" t="s">
        <v>332</v>
      </c>
      <c r="Y1366" s="114" t="s">
        <v>293</v>
      </c>
      <c r="Z1366" s="107"/>
      <c r="AA1366" s="107"/>
      <c r="AB1366" s="107"/>
      <c r="AC1366" s="107"/>
      <c r="AD1366" s="107"/>
      <c r="AE1366" s="107"/>
      <c r="AF1366" s="107"/>
      <c r="AG1366" s="107" t="s">
        <v>333</v>
      </c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</row>
    <row r="1367" spans="1:60" outlineLevel="1">
      <c r="A1367" s="123">
        <v>417</v>
      </c>
      <c r="B1367" s="124" t="s">
        <v>744</v>
      </c>
      <c r="C1367" s="139" t="s">
        <v>745</v>
      </c>
      <c r="D1367" s="125" t="s">
        <v>347</v>
      </c>
      <c r="E1367" s="126">
        <v>39</v>
      </c>
      <c r="F1367" s="127"/>
      <c r="G1367" s="128">
        <f>ROUND(E1367*F1367,2)</f>
        <v>0</v>
      </c>
      <c r="H1367" s="127"/>
      <c r="I1367" s="128">
        <f>ROUND(E1367*H1367,2)</f>
        <v>0</v>
      </c>
      <c r="J1367" s="127"/>
      <c r="K1367" s="128">
        <f>ROUND(E1367*J1367,2)</f>
        <v>0</v>
      </c>
      <c r="L1367" s="128">
        <v>21</v>
      </c>
      <c r="M1367" s="128">
        <f>G1367*(1+L1367/100)</f>
        <v>0</v>
      </c>
      <c r="N1367" s="126">
        <v>0</v>
      </c>
      <c r="O1367" s="126">
        <f>ROUND(E1367*N1367,2)</f>
        <v>0</v>
      </c>
      <c r="P1367" s="126">
        <v>0</v>
      </c>
      <c r="Q1367" s="126">
        <f>ROUND(E1367*P1367,2)</f>
        <v>0</v>
      </c>
      <c r="R1367" s="128"/>
      <c r="S1367" s="128" t="s">
        <v>290</v>
      </c>
      <c r="T1367" s="129" t="s">
        <v>291</v>
      </c>
      <c r="U1367" s="114">
        <v>0</v>
      </c>
      <c r="V1367" s="114">
        <f>ROUND(E1367*U1367,2)</f>
        <v>0</v>
      </c>
      <c r="W1367" s="114"/>
      <c r="X1367" s="114" t="s">
        <v>414</v>
      </c>
      <c r="Y1367" s="114" t="s">
        <v>293</v>
      </c>
      <c r="Z1367" s="107"/>
      <c r="AA1367" s="107"/>
      <c r="AB1367" s="107"/>
      <c r="AC1367" s="107"/>
      <c r="AD1367" s="107"/>
      <c r="AE1367" s="107"/>
      <c r="AF1367" s="107"/>
      <c r="AG1367" s="107" t="s">
        <v>415</v>
      </c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</row>
    <row r="1368" spans="1:60" outlineLevel="2">
      <c r="A1368" s="110"/>
      <c r="B1368" s="111"/>
      <c r="C1368" s="198" t="s">
        <v>746</v>
      </c>
      <c r="D1368" s="199"/>
      <c r="E1368" s="199"/>
      <c r="F1368" s="199"/>
      <c r="G1368" s="199"/>
      <c r="H1368" s="114"/>
      <c r="I1368" s="114"/>
      <c r="J1368" s="114"/>
      <c r="K1368" s="114"/>
      <c r="L1368" s="114"/>
      <c r="M1368" s="114"/>
      <c r="N1368" s="113"/>
      <c r="O1368" s="113"/>
      <c r="P1368" s="113"/>
      <c r="Q1368" s="113"/>
      <c r="R1368" s="114"/>
      <c r="S1368" s="114"/>
      <c r="T1368" s="114"/>
      <c r="U1368" s="114"/>
      <c r="V1368" s="114"/>
      <c r="W1368" s="114"/>
      <c r="X1368" s="114"/>
      <c r="Y1368" s="114"/>
      <c r="Z1368" s="107"/>
      <c r="AA1368" s="107"/>
      <c r="AB1368" s="107"/>
      <c r="AC1368" s="107"/>
      <c r="AD1368" s="107"/>
      <c r="AE1368" s="107"/>
      <c r="AF1368" s="107"/>
      <c r="AG1368" s="107" t="s">
        <v>296</v>
      </c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</row>
    <row r="1369" spans="1:60" outlineLevel="1">
      <c r="A1369" s="123">
        <v>418</v>
      </c>
      <c r="B1369" s="124" t="s">
        <v>747</v>
      </c>
      <c r="C1369" s="139" t="s">
        <v>748</v>
      </c>
      <c r="D1369" s="125" t="s">
        <v>347</v>
      </c>
      <c r="E1369" s="126">
        <v>39</v>
      </c>
      <c r="F1369" s="127"/>
      <c r="G1369" s="128">
        <f>ROUND(E1369*F1369,2)</f>
        <v>0</v>
      </c>
      <c r="H1369" s="127"/>
      <c r="I1369" s="128">
        <f>ROUND(E1369*H1369,2)</f>
        <v>0</v>
      </c>
      <c r="J1369" s="127"/>
      <c r="K1369" s="128">
        <f>ROUND(E1369*J1369,2)</f>
        <v>0</v>
      </c>
      <c r="L1369" s="128">
        <v>21</v>
      </c>
      <c r="M1369" s="128">
        <f>G1369*(1+L1369/100)</f>
        <v>0</v>
      </c>
      <c r="N1369" s="126">
        <v>0</v>
      </c>
      <c r="O1369" s="126">
        <f>ROUND(E1369*N1369,2)</f>
        <v>0</v>
      </c>
      <c r="P1369" s="126">
        <v>0</v>
      </c>
      <c r="Q1369" s="126">
        <f>ROUND(E1369*P1369,2)</f>
        <v>0</v>
      </c>
      <c r="R1369" s="128"/>
      <c r="S1369" s="128" t="s">
        <v>290</v>
      </c>
      <c r="T1369" s="129" t="s">
        <v>291</v>
      </c>
      <c r="U1369" s="114">
        <v>0</v>
      </c>
      <c r="V1369" s="114">
        <f>ROUND(E1369*U1369,2)</f>
        <v>0</v>
      </c>
      <c r="W1369" s="114"/>
      <c r="X1369" s="114" t="s">
        <v>332</v>
      </c>
      <c r="Y1369" s="114" t="s">
        <v>293</v>
      </c>
      <c r="Z1369" s="107"/>
      <c r="AA1369" s="107"/>
      <c r="AB1369" s="107"/>
      <c r="AC1369" s="107"/>
      <c r="AD1369" s="107"/>
      <c r="AE1369" s="107"/>
      <c r="AF1369" s="107"/>
      <c r="AG1369" s="107" t="s">
        <v>333</v>
      </c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</row>
    <row r="1370" spans="1:60" outlineLevel="1">
      <c r="A1370" s="110">
        <v>419</v>
      </c>
      <c r="B1370" s="111" t="s">
        <v>749</v>
      </c>
      <c r="C1370" s="147" t="s">
        <v>750</v>
      </c>
      <c r="D1370" s="112" t="s">
        <v>24</v>
      </c>
      <c r="E1370" s="145"/>
      <c r="F1370" s="115"/>
      <c r="G1370" s="114">
        <f>ROUND(E1370*F1370,2)</f>
        <v>0</v>
      </c>
      <c r="H1370" s="115"/>
      <c r="I1370" s="114">
        <f>ROUND(E1370*H1370,2)</f>
        <v>0</v>
      </c>
      <c r="J1370" s="115"/>
      <c r="K1370" s="114">
        <f>ROUND(E1370*J1370,2)</f>
        <v>0</v>
      </c>
      <c r="L1370" s="114">
        <v>21</v>
      </c>
      <c r="M1370" s="114">
        <f>G1370*(1+L1370/100)</f>
        <v>0</v>
      </c>
      <c r="N1370" s="113">
        <v>0</v>
      </c>
      <c r="O1370" s="113">
        <f>ROUND(E1370*N1370,2)</f>
        <v>0</v>
      </c>
      <c r="P1370" s="113">
        <v>0</v>
      </c>
      <c r="Q1370" s="113">
        <f>ROUND(E1370*P1370,2)</f>
        <v>0</v>
      </c>
      <c r="R1370" s="114" t="s">
        <v>350</v>
      </c>
      <c r="S1370" s="114" t="s">
        <v>310</v>
      </c>
      <c r="T1370" s="114" t="s">
        <v>331</v>
      </c>
      <c r="U1370" s="114">
        <v>0</v>
      </c>
      <c r="V1370" s="114">
        <f>ROUND(E1370*U1370,2)</f>
        <v>0</v>
      </c>
      <c r="W1370" s="114"/>
      <c r="X1370" s="114" t="s">
        <v>448</v>
      </c>
      <c r="Y1370" s="114" t="s">
        <v>293</v>
      </c>
      <c r="Z1370" s="107"/>
      <c r="AA1370" s="107"/>
      <c r="AB1370" s="107"/>
      <c r="AC1370" s="107"/>
      <c r="AD1370" s="107"/>
      <c r="AE1370" s="107"/>
      <c r="AF1370" s="107"/>
      <c r="AG1370" s="107" t="s">
        <v>449</v>
      </c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</row>
    <row r="1371" spans="1:60" outlineLevel="2">
      <c r="A1371" s="110"/>
      <c r="B1371" s="111"/>
      <c r="C1371" s="205" t="s">
        <v>567</v>
      </c>
      <c r="D1371" s="206"/>
      <c r="E1371" s="206"/>
      <c r="F1371" s="206"/>
      <c r="G1371" s="206"/>
      <c r="H1371" s="114"/>
      <c r="I1371" s="114"/>
      <c r="J1371" s="114"/>
      <c r="K1371" s="114"/>
      <c r="L1371" s="114"/>
      <c r="M1371" s="114"/>
      <c r="N1371" s="113"/>
      <c r="O1371" s="113"/>
      <c r="P1371" s="113"/>
      <c r="Q1371" s="113"/>
      <c r="R1371" s="114"/>
      <c r="S1371" s="114"/>
      <c r="T1371" s="114"/>
      <c r="U1371" s="114"/>
      <c r="V1371" s="114"/>
      <c r="W1371" s="114"/>
      <c r="X1371" s="114"/>
      <c r="Y1371" s="114"/>
      <c r="Z1371" s="107"/>
      <c r="AA1371" s="107"/>
      <c r="AB1371" s="107"/>
      <c r="AC1371" s="107"/>
      <c r="AD1371" s="107"/>
      <c r="AE1371" s="107"/>
      <c r="AF1371" s="107"/>
      <c r="AG1371" s="107" t="s">
        <v>451</v>
      </c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</row>
    <row r="1372" spans="1:60">
      <c r="A1372" s="117" t="s">
        <v>285</v>
      </c>
      <c r="B1372" s="118" t="s">
        <v>153</v>
      </c>
      <c r="C1372" s="138" t="s">
        <v>154</v>
      </c>
      <c r="D1372" s="119"/>
      <c r="E1372" s="120"/>
      <c r="F1372" s="121"/>
      <c r="G1372" s="121">
        <f>SUMIF(AG1373:AG1496,"&lt;&gt;NOR",G1373:G1496)</f>
        <v>0</v>
      </c>
      <c r="H1372" s="121"/>
      <c r="I1372" s="121">
        <f>SUM(I1373:I1496)</f>
        <v>0</v>
      </c>
      <c r="J1372" s="121"/>
      <c r="K1372" s="121">
        <f>SUM(K1373:K1496)</f>
        <v>0</v>
      </c>
      <c r="L1372" s="121"/>
      <c r="M1372" s="121">
        <f>SUM(M1373:M1496)</f>
        <v>0</v>
      </c>
      <c r="N1372" s="120"/>
      <c r="O1372" s="120">
        <f>SUM(O1373:O1496)</f>
        <v>0.01</v>
      </c>
      <c r="P1372" s="120"/>
      <c r="Q1372" s="120">
        <f>SUM(Q1373:Q1496)</f>
        <v>0</v>
      </c>
      <c r="R1372" s="121"/>
      <c r="S1372" s="121"/>
      <c r="T1372" s="122"/>
      <c r="U1372" s="116"/>
      <c r="V1372" s="116">
        <f>SUM(V1373:V1496)</f>
        <v>46.89</v>
      </c>
      <c r="W1372" s="116"/>
      <c r="X1372" s="116"/>
      <c r="Y1372" s="116"/>
      <c r="AG1372" t="s">
        <v>286</v>
      </c>
    </row>
    <row r="1373" spans="1:60" outlineLevel="1">
      <c r="A1373" s="123">
        <v>420</v>
      </c>
      <c r="B1373" s="124" t="s">
        <v>650</v>
      </c>
      <c r="C1373" s="139" t="s">
        <v>651</v>
      </c>
      <c r="D1373" s="125" t="s">
        <v>347</v>
      </c>
      <c r="E1373" s="126">
        <v>29</v>
      </c>
      <c r="F1373" s="127"/>
      <c r="G1373" s="128">
        <f>ROUND(E1373*F1373,2)</f>
        <v>0</v>
      </c>
      <c r="H1373" s="127"/>
      <c r="I1373" s="128">
        <f>ROUND(E1373*H1373,2)</f>
        <v>0</v>
      </c>
      <c r="J1373" s="127"/>
      <c r="K1373" s="128">
        <f>ROUND(E1373*J1373,2)</f>
        <v>0</v>
      </c>
      <c r="L1373" s="128">
        <v>21</v>
      </c>
      <c r="M1373" s="128">
        <f>G1373*(1+L1373/100)</f>
        <v>0</v>
      </c>
      <c r="N1373" s="126">
        <v>0</v>
      </c>
      <c r="O1373" s="126">
        <f>ROUND(E1373*N1373,2)</f>
        <v>0</v>
      </c>
      <c r="P1373" s="126">
        <v>0</v>
      </c>
      <c r="Q1373" s="126">
        <f>ROUND(E1373*P1373,2)</f>
        <v>0</v>
      </c>
      <c r="R1373" s="128"/>
      <c r="S1373" s="128" t="s">
        <v>290</v>
      </c>
      <c r="T1373" s="129" t="s">
        <v>291</v>
      </c>
      <c r="U1373" s="114">
        <v>0</v>
      </c>
      <c r="V1373" s="114">
        <f>ROUND(E1373*U1373,2)</f>
        <v>0</v>
      </c>
      <c r="W1373" s="114"/>
      <c r="X1373" s="114" t="s">
        <v>414</v>
      </c>
      <c r="Y1373" s="114" t="s">
        <v>293</v>
      </c>
      <c r="Z1373" s="107"/>
      <c r="AA1373" s="107"/>
      <c r="AB1373" s="107"/>
      <c r="AC1373" s="107"/>
      <c r="AD1373" s="107"/>
      <c r="AE1373" s="107"/>
      <c r="AF1373" s="107"/>
      <c r="AG1373" s="107" t="s">
        <v>415</v>
      </c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</row>
    <row r="1374" spans="1:60" outlineLevel="2">
      <c r="A1374" s="110"/>
      <c r="B1374" s="111"/>
      <c r="C1374" s="198" t="s">
        <v>652</v>
      </c>
      <c r="D1374" s="199"/>
      <c r="E1374" s="199"/>
      <c r="F1374" s="199"/>
      <c r="G1374" s="199"/>
      <c r="H1374" s="114"/>
      <c r="I1374" s="114"/>
      <c r="J1374" s="114"/>
      <c r="K1374" s="114"/>
      <c r="L1374" s="114"/>
      <c r="M1374" s="114"/>
      <c r="N1374" s="113"/>
      <c r="O1374" s="113"/>
      <c r="P1374" s="113"/>
      <c r="Q1374" s="113"/>
      <c r="R1374" s="114"/>
      <c r="S1374" s="114"/>
      <c r="T1374" s="114"/>
      <c r="U1374" s="114"/>
      <c r="V1374" s="114"/>
      <c r="W1374" s="114"/>
      <c r="X1374" s="114"/>
      <c r="Y1374" s="114"/>
      <c r="Z1374" s="107"/>
      <c r="AA1374" s="107"/>
      <c r="AB1374" s="107"/>
      <c r="AC1374" s="107"/>
      <c r="AD1374" s="107"/>
      <c r="AE1374" s="107"/>
      <c r="AF1374" s="107"/>
      <c r="AG1374" s="107" t="s">
        <v>296</v>
      </c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</row>
    <row r="1375" spans="1:60" outlineLevel="3">
      <c r="A1375" s="110"/>
      <c r="B1375" s="111"/>
      <c r="C1375" s="200" t="s">
        <v>653</v>
      </c>
      <c r="D1375" s="201"/>
      <c r="E1375" s="201"/>
      <c r="F1375" s="201"/>
      <c r="G1375" s="201"/>
      <c r="H1375" s="114"/>
      <c r="I1375" s="114"/>
      <c r="J1375" s="114"/>
      <c r="K1375" s="114"/>
      <c r="L1375" s="114"/>
      <c r="M1375" s="114"/>
      <c r="N1375" s="113"/>
      <c r="O1375" s="113"/>
      <c r="P1375" s="113"/>
      <c r="Q1375" s="113"/>
      <c r="R1375" s="114"/>
      <c r="S1375" s="114"/>
      <c r="T1375" s="114"/>
      <c r="U1375" s="114"/>
      <c r="V1375" s="114"/>
      <c r="W1375" s="114"/>
      <c r="X1375" s="114"/>
      <c r="Y1375" s="114"/>
      <c r="Z1375" s="107"/>
      <c r="AA1375" s="107"/>
      <c r="AB1375" s="107"/>
      <c r="AC1375" s="107"/>
      <c r="AD1375" s="107"/>
      <c r="AE1375" s="107"/>
      <c r="AF1375" s="107"/>
      <c r="AG1375" s="107" t="s">
        <v>296</v>
      </c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</row>
    <row r="1376" spans="1:60" outlineLevel="1">
      <c r="A1376" s="123">
        <v>421</v>
      </c>
      <c r="B1376" s="124" t="s">
        <v>654</v>
      </c>
      <c r="C1376" s="139" t="s">
        <v>655</v>
      </c>
      <c r="D1376" s="125" t="s">
        <v>347</v>
      </c>
      <c r="E1376" s="126">
        <v>29</v>
      </c>
      <c r="F1376" s="127"/>
      <c r="G1376" s="128">
        <f>ROUND(E1376*F1376,2)</f>
        <v>0</v>
      </c>
      <c r="H1376" s="127"/>
      <c r="I1376" s="128">
        <f>ROUND(E1376*H1376,2)</f>
        <v>0</v>
      </c>
      <c r="J1376" s="127"/>
      <c r="K1376" s="128">
        <f>ROUND(E1376*J1376,2)</f>
        <v>0</v>
      </c>
      <c r="L1376" s="128">
        <v>21</v>
      </c>
      <c r="M1376" s="128">
        <f>G1376*(1+L1376/100)</f>
        <v>0</v>
      </c>
      <c r="N1376" s="126">
        <v>1.8000000000000001E-4</v>
      </c>
      <c r="O1376" s="126">
        <f>ROUND(E1376*N1376,2)</f>
        <v>0.01</v>
      </c>
      <c r="P1376" s="126">
        <v>0</v>
      </c>
      <c r="Q1376" s="126">
        <f>ROUND(E1376*P1376,2)</f>
        <v>0</v>
      </c>
      <c r="R1376" s="128" t="s">
        <v>350</v>
      </c>
      <c r="S1376" s="128" t="s">
        <v>310</v>
      </c>
      <c r="T1376" s="129" t="s">
        <v>331</v>
      </c>
      <c r="U1376" s="114">
        <v>0.48</v>
      </c>
      <c r="V1376" s="114">
        <f>ROUND(E1376*U1376,2)</f>
        <v>13.92</v>
      </c>
      <c r="W1376" s="114"/>
      <c r="X1376" s="114" t="s">
        <v>332</v>
      </c>
      <c r="Y1376" s="114" t="s">
        <v>293</v>
      </c>
      <c r="Z1376" s="107"/>
      <c r="AA1376" s="107"/>
      <c r="AB1376" s="107"/>
      <c r="AC1376" s="107"/>
      <c r="AD1376" s="107"/>
      <c r="AE1376" s="107"/>
      <c r="AF1376" s="107"/>
      <c r="AG1376" s="107" t="s">
        <v>333</v>
      </c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</row>
    <row r="1377" spans="1:60" outlineLevel="2">
      <c r="A1377" s="110"/>
      <c r="B1377" s="111"/>
      <c r="C1377" s="198" t="s">
        <v>656</v>
      </c>
      <c r="D1377" s="199"/>
      <c r="E1377" s="199"/>
      <c r="F1377" s="199"/>
      <c r="G1377" s="199"/>
      <c r="H1377" s="114"/>
      <c r="I1377" s="114"/>
      <c r="J1377" s="114"/>
      <c r="K1377" s="114"/>
      <c r="L1377" s="114"/>
      <c r="M1377" s="114"/>
      <c r="N1377" s="113"/>
      <c r="O1377" s="113"/>
      <c r="P1377" s="113"/>
      <c r="Q1377" s="113"/>
      <c r="R1377" s="114"/>
      <c r="S1377" s="114"/>
      <c r="T1377" s="114"/>
      <c r="U1377" s="114"/>
      <c r="V1377" s="114"/>
      <c r="W1377" s="114"/>
      <c r="X1377" s="114"/>
      <c r="Y1377" s="114"/>
      <c r="Z1377" s="107"/>
      <c r="AA1377" s="107"/>
      <c r="AB1377" s="107"/>
      <c r="AC1377" s="107"/>
      <c r="AD1377" s="107"/>
      <c r="AE1377" s="107"/>
      <c r="AF1377" s="107"/>
      <c r="AG1377" s="107" t="s">
        <v>296</v>
      </c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</row>
    <row r="1378" spans="1:60" outlineLevel="2">
      <c r="A1378" s="110"/>
      <c r="B1378" s="111"/>
      <c r="C1378" s="146" t="s">
        <v>806</v>
      </c>
      <c r="D1378" s="143"/>
      <c r="E1378" s="144">
        <v>29</v>
      </c>
      <c r="F1378" s="114"/>
      <c r="G1378" s="114"/>
      <c r="H1378" s="114"/>
      <c r="I1378" s="114"/>
      <c r="J1378" s="114"/>
      <c r="K1378" s="114"/>
      <c r="L1378" s="114"/>
      <c r="M1378" s="114"/>
      <c r="N1378" s="113"/>
      <c r="O1378" s="113"/>
      <c r="P1378" s="113"/>
      <c r="Q1378" s="113"/>
      <c r="R1378" s="114"/>
      <c r="S1378" s="114"/>
      <c r="T1378" s="114"/>
      <c r="U1378" s="114"/>
      <c r="V1378" s="114"/>
      <c r="W1378" s="114"/>
      <c r="X1378" s="114"/>
      <c r="Y1378" s="114"/>
      <c r="Z1378" s="107"/>
      <c r="AA1378" s="107"/>
      <c r="AB1378" s="107"/>
      <c r="AC1378" s="107"/>
      <c r="AD1378" s="107"/>
      <c r="AE1378" s="107"/>
      <c r="AF1378" s="107"/>
      <c r="AG1378" s="107" t="s">
        <v>341</v>
      </c>
      <c r="AH1378" s="107">
        <v>5</v>
      </c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</row>
    <row r="1379" spans="1:60" outlineLevel="1">
      <c r="A1379" s="123">
        <v>422</v>
      </c>
      <c r="B1379" s="124" t="s">
        <v>807</v>
      </c>
      <c r="C1379" s="139" t="s">
        <v>808</v>
      </c>
      <c r="D1379" s="125" t="s">
        <v>347</v>
      </c>
      <c r="E1379" s="126">
        <v>1</v>
      </c>
      <c r="F1379" s="127"/>
      <c r="G1379" s="128">
        <f>ROUND(E1379*F1379,2)</f>
        <v>0</v>
      </c>
      <c r="H1379" s="127"/>
      <c r="I1379" s="128">
        <f>ROUND(E1379*H1379,2)</f>
        <v>0</v>
      </c>
      <c r="J1379" s="127"/>
      <c r="K1379" s="128">
        <f>ROUND(E1379*J1379,2)</f>
        <v>0</v>
      </c>
      <c r="L1379" s="128">
        <v>21</v>
      </c>
      <c r="M1379" s="128">
        <f>G1379*(1+L1379/100)</f>
        <v>0</v>
      </c>
      <c r="N1379" s="126">
        <v>0</v>
      </c>
      <c r="O1379" s="126">
        <f>ROUND(E1379*N1379,2)</f>
        <v>0</v>
      </c>
      <c r="P1379" s="126">
        <v>0</v>
      </c>
      <c r="Q1379" s="126">
        <f>ROUND(E1379*P1379,2)</f>
        <v>0</v>
      </c>
      <c r="R1379" s="128"/>
      <c r="S1379" s="128" t="s">
        <v>290</v>
      </c>
      <c r="T1379" s="129" t="s">
        <v>291</v>
      </c>
      <c r="U1379" s="114">
        <v>0</v>
      </c>
      <c r="V1379" s="114">
        <f>ROUND(E1379*U1379,2)</f>
        <v>0</v>
      </c>
      <c r="W1379" s="114"/>
      <c r="X1379" s="114" t="s">
        <v>414</v>
      </c>
      <c r="Y1379" s="114" t="s">
        <v>293</v>
      </c>
      <c r="Z1379" s="107"/>
      <c r="AA1379" s="107"/>
      <c r="AB1379" s="107"/>
      <c r="AC1379" s="107"/>
      <c r="AD1379" s="107"/>
      <c r="AE1379" s="107"/>
      <c r="AF1379" s="107"/>
      <c r="AG1379" s="107" t="s">
        <v>415</v>
      </c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</row>
    <row r="1380" spans="1:60" outlineLevel="2">
      <c r="A1380" s="110"/>
      <c r="B1380" s="111"/>
      <c r="C1380" s="198" t="s">
        <v>809</v>
      </c>
      <c r="D1380" s="199"/>
      <c r="E1380" s="199"/>
      <c r="F1380" s="199"/>
      <c r="G1380" s="199"/>
      <c r="H1380" s="114"/>
      <c r="I1380" s="114"/>
      <c r="J1380" s="114"/>
      <c r="K1380" s="114"/>
      <c r="L1380" s="114"/>
      <c r="M1380" s="114"/>
      <c r="N1380" s="113"/>
      <c r="O1380" s="113"/>
      <c r="P1380" s="113"/>
      <c r="Q1380" s="113"/>
      <c r="R1380" s="114"/>
      <c r="S1380" s="114"/>
      <c r="T1380" s="114"/>
      <c r="U1380" s="114"/>
      <c r="V1380" s="114"/>
      <c r="W1380" s="114"/>
      <c r="X1380" s="114"/>
      <c r="Y1380" s="114"/>
      <c r="Z1380" s="107"/>
      <c r="AA1380" s="107"/>
      <c r="AB1380" s="107"/>
      <c r="AC1380" s="107"/>
      <c r="AD1380" s="107"/>
      <c r="AE1380" s="107"/>
      <c r="AF1380" s="107"/>
      <c r="AG1380" s="107" t="s">
        <v>296</v>
      </c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</row>
    <row r="1381" spans="1:60" outlineLevel="3">
      <c r="A1381" s="110"/>
      <c r="B1381" s="111"/>
      <c r="C1381" s="200" t="s">
        <v>653</v>
      </c>
      <c r="D1381" s="201"/>
      <c r="E1381" s="201"/>
      <c r="F1381" s="201"/>
      <c r="G1381" s="201"/>
      <c r="H1381" s="114"/>
      <c r="I1381" s="114"/>
      <c r="J1381" s="114"/>
      <c r="K1381" s="114"/>
      <c r="L1381" s="114"/>
      <c r="M1381" s="114"/>
      <c r="N1381" s="113"/>
      <c r="O1381" s="113"/>
      <c r="P1381" s="113"/>
      <c r="Q1381" s="113"/>
      <c r="R1381" s="114"/>
      <c r="S1381" s="114"/>
      <c r="T1381" s="114"/>
      <c r="U1381" s="114"/>
      <c r="V1381" s="114"/>
      <c r="W1381" s="114"/>
      <c r="X1381" s="114"/>
      <c r="Y1381" s="114"/>
      <c r="Z1381" s="107"/>
      <c r="AA1381" s="107"/>
      <c r="AB1381" s="107"/>
      <c r="AC1381" s="107"/>
      <c r="AD1381" s="107"/>
      <c r="AE1381" s="107"/>
      <c r="AF1381" s="107"/>
      <c r="AG1381" s="107" t="s">
        <v>296</v>
      </c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</row>
    <row r="1382" spans="1:60" outlineLevel="1">
      <c r="A1382" s="123">
        <v>423</v>
      </c>
      <c r="B1382" s="124" t="s">
        <v>654</v>
      </c>
      <c r="C1382" s="139" t="s">
        <v>655</v>
      </c>
      <c r="D1382" s="125" t="s">
        <v>347</v>
      </c>
      <c r="E1382" s="126">
        <v>1</v>
      </c>
      <c r="F1382" s="127"/>
      <c r="G1382" s="128">
        <f>ROUND(E1382*F1382,2)</f>
        <v>0</v>
      </c>
      <c r="H1382" s="127"/>
      <c r="I1382" s="128">
        <f>ROUND(E1382*H1382,2)</f>
        <v>0</v>
      </c>
      <c r="J1382" s="127"/>
      <c r="K1382" s="128">
        <f>ROUND(E1382*J1382,2)</f>
        <v>0</v>
      </c>
      <c r="L1382" s="128">
        <v>21</v>
      </c>
      <c r="M1382" s="128">
        <f>G1382*(1+L1382/100)</f>
        <v>0</v>
      </c>
      <c r="N1382" s="126">
        <v>1.8000000000000001E-4</v>
      </c>
      <c r="O1382" s="126">
        <f>ROUND(E1382*N1382,2)</f>
        <v>0</v>
      </c>
      <c r="P1382" s="126">
        <v>0</v>
      </c>
      <c r="Q1382" s="126">
        <f>ROUND(E1382*P1382,2)</f>
        <v>0</v>
      </c>
      <c r="R1382" s="128" t="s">
        <v>350</v>
      </c>
      <c r="S1382" s="128" t="s">
        <v>310</v>
      </c>
      <c r="T1382" s="129" t="s">
        <v>331</v>
      </c>
      <c r="U1382" s="114">
        <v>0.48</v>
      </c>
      <c r="V1382" s="114">
        <f>ROUND(E1382*U1382,2)</f>
        <v>0.48</v>
      </c>
      <c r="W1382" s="114"/>
      <c r="X1382" s="114" t="s">
        <v>332</v>
      </c>
      <c r="Y1382" s="114" t="s">
        <v>293</v>
      </c>
      <c r="Z1382" s="107"/>
      <c r="AA1382" s="107"/>
      <c r="AB1382" s="107"/>
      <c r="AC1382" s="107"/>
      <c r="AD1382" s="107"/>
      <c r="AE1382" s="107"/>
      <c r="AF1382" s="107"/>
      <c r="AG1382" s="107" t="s">
        <v>333</v>
      </c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</row>
    <row r="1383" spans="1:60" outlineLevel="2">
      <c r="A1383" s="110"/>
      <c r="B1383" s="111"/>
      <c r="C1383" s="198" t="s">
        <v>810</v>
      </c>
      <c r="D1383" s="199"/>
      <c r="E1383" s="199"/>
      <c r="F1383" s="199"/>
      <c r="G1383" s="199"/>
      <c r="H1383" s="114"/>
      <c r="I1383" s="114"/>
      <c r="J1383" s="114"/>
      <c r="K1383" s="114"/>
      <c r="L1383" s="114"/>
      <c r="M1383" s="114"/>
      <c r="N1383" s="113"/>
      <c r="O1383" s="113"/>
      <c r="P1383" s="113"/>
      <c r="Q1383" s="113"/>
      <c r="R1383" s="114"/>
      <c r="S1383" s="114"/>
      <c r="T1383" s="114"/>
      <c r="U1383" s="114"/>
      <c r="V1383" s="114"/>
      <c r="W1383" s="114"/>
      <c r="X1383" s="114"/>
      <c r="Y1383" s="114"/>
      <c r="Z1383" s="107"/>
      <c r="AA1383" s="107"/>
      <c r="AB1383" s="107"/>
      <c r="AC1383" s="107"/>
      <c r="AD1383" s="107"/>
      <c r="AE1383" s="107"/>
      <c r="AF1383" s="107"/>
      <c r="AG1383" s="107" t="s">
        <v>296</v>
      </c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</row>
    <row r="1384" spans="1:60" outlineLevel="2">
      <c r="A1384" s="110"/>
      <c r="B1384" s="111"/>
      <c r="C1384" s="146" t="s">
        <v>811</v>
      </c>
      <c r="D1384" s="143"/>
      <c r="E1384" s="144">
        <v>1</v>
      </c>
      <c r="F1384" s="114"/>
      <c r="G1384" s="114"/>
      <c r="H1384" s="114"/>
      <c r="I1384" s="114"/>
      <c r="J1384" s="114"/>
      <c r="K1384" s="114"/>
      <c r="L1384" s="114"/>
      <c r="M1384" s="114"/>
      <c r="N1384" s="113"/>
      <c r="O1384" s="113"/>
      <c r="P1384" s="113"/>
      <c r="Q1384" s="113"/>
      <c r="R1384" s="114"/>
      <c r="S1384" s="114"/>
      <c r="T1384" s="114"/>
      <c r="U1384" s="114"/>
      <c r="V1384" s="114"/>
      <c r="W1384" s="114"/>
      <c r="X1384" s="114"/>
      <c r="Y1384" s="114"/>
      <c r="Z1384" s="107"/>
      <c r="AA1384" s="107"/>
      <c r="AB1384" s="107"/>
      <c r="AC1384" s="107"/>
      <c r="AD1384" s="107"/>
      <c r="AE1384" s="107"/>
      <c r="AF1384" s="107"/>
      <c r="AG1384" s="107" t="s">
        <v>341</v>
      </c>
      <c r="AH1384" s="107">
        <v>5</v>
      </c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</row>
    <row r="1385" spans="1:60" outlineLevel="1">
      <c r="A1385" s="123">
        <v>424</v>
      </c>
      <c r="B1385" s="124" t="s">
        <v>812</v>
      </c>
      <c r="C1385" s="139" t="s">
        <v>813</v>
      </c>
      <c r="D1385" s="125" t="s">
        <v>347</v>
      </c>
      <c r="E1385" s="126">
        <v>2</v>
      </c>
      <c r="F1385" s="127"/>
      <c r="G1385" s="128">
        <f>ROUND(E1385*F1385,2)</f>
        <v>0</v>
      </c>
      <c r="H1385" s="127"/>
      <c r="I1385" s="128">
        <f>ROUND(E1385*H1385,2)</f>
        <v>0</v>
      </c>
      <c r="J1385" s="127"/>
      <c r="K1385" s="128">
        <f>ROUND(E1385*J1385,2)</f>
        <v>0</v>
      </c>
      <c r="L1385" s="128">
        <v>21</v>
      </c>
      <c r="M1385" s="128">
        <f>G1385*(1+L1385/100)</f>
        <v>0</v>
      </c>
      <c r="N1385" s="126">
        <v>0</v>
      </c>
      <c r="O1385" s="126">
        <f>ROUND(E1385*N1385,2)</f>
        <v>0</v>
      </c>
      <c r="P1385" s="126">
        <v>0</v>
      </c>
      <c r="Q1385" s="126">
        <f>ROUND(E1385*P1385,2)</f>
        <v>0</v>
      </c>
      <c r="R1385" s="128"/>
      <c r="S1385" s="128" t="s">
        <v>290</v>
      </c>
      <c r="T1385" s="129" t="s">
        <v>291</v>
      </c>
      <c r="U1385" s="114">
        <v>0</v>
      </c>
      <c r="V1385" s="114">
        <f>ROUND(E1385*U1385,2)</f>
        <v>0</v>
      </c>
      <c r="W1385" s="114"/>
      <c r="X1385" s="114" t="s">
        <v>414</v>
      </c>
      <c r="Y1385" s="114" t="s">
        <v>293</v>
      </c>
      <c r="Z1385" s="107"/>
      <c r="AA1385" s="107"/>
      <c r="AB1385" s="107"/>
      <c r="AC1385" s="107"/>
      <c r="AD1385" s="107"/>
      <c r="AE1385" s="107"/>
      <c r="AF1385" s="107"/>
      <c r="AG1385" s="107" t="s">
        <v>415</v>
      </c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</row>
    <row r="1386" spans="1:60" outlineLevel="2">
      <c r="A1386" s="110"/>
      <c r="B1386" s="111"/>
      <c r="C1386" s="198" t="s">
        <v>814</v>
      </c>
      <c r="D1386" s="199"/>
      <c r="E1386" s="199"/>
      <c r="F1386" s="199"/>
      <c r="G1386" s="199"/>
      <c r="H1386" s="114"/>
      <c r="I1386" s="114"/>
      <c r="J1386" s="114"/>
      <c r="K1386" s="114"/>
      <c r="L1386" s="114"/>
      <c r="M1386" s="114"/>
      <c r="N1386" s="113"/>
      <c r="O1386" s="113"/>
      <c r="P1386" s="113"/>
      <c r="Q1386" s="113"/>
      <c r="R1386" s="114"/>
      <c r="S1386" s="114"/>
      <c r="T1386" s="114"/>
      <c r="U1386" s="114"/>
      <c r="V1386" s="114"/>
      <c r="W1386" s="114"/>
      <c r="X1386" s="114"/>
      <c r="Y1386" s="114"/>
      <c r="Z1386" s="107"/>
      <c r="AA1386" s="107"/>
      <c r="AB1386" s="107"/>
      <c r="AC1386" s="107"/>
      <c r="AD1386" s="107"/>
      <c r="AE1386" s="107"/>
      <c r="AF1386" s="107"/>
      <c r="AG1386" s="107" t="s">
        <v>296</v>
      </c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</row>
    <row r="1387" spans="1:60" outlineLevel="3">
      <c r="A1387" s="110"/>
      <c r="B1387" s="111"/>
      <c r="C1387" s="200" t="s">
        <v>653</v>
      </c>
      <c r="D1387" s="201"/>
      <c r="E1387" s="201"/>
      <c r="F1387" s="201"/>
      <c r="G1387" s="201"/>
      <c r="H1387" s="114"/>
      <c r="I1387" s="114"/>
      <c r="J1387" s="114"/>
      <c r="K1387" s="114"/>
      <c r="L1387" s="114"/>
      <c r="M1387" s="114"/>
      <c r="N1387" s="113"/>
      <c r="O1387" s="113"/>
      <c r="P1387" s="113"/>
      <c r="Q1387" s="113"/>
      <c r="R1387" s="114"/>
      <c r="S1387" s="114"/>
      <c r="T1387" s="114"/>
      <c r="U1387" s="114"/>
      <c r="V1387" s="114"/>
      <c r="W1387" s="114"/>
      <c r="X1387" s="114"/>
      <c r="Y1387" s="114"/>
      <c r="Z1387" s="107"/>
      <c r="AA1387" s="107"/>
      <c r="AB1387" s="107"/>
      <c r="AC1387" s="107"/>
      <c r="AD1387" s="107"/>
      <c r="AE1387" s="107"/>
      <c r="AF1387" s="107"/>
      <c r="AG1387" s="107" t="s">
        <v>296</v>
      </c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</row>
    <row r="1388" spans="1:60" outlineLevel="1">
      <c r="A1388" s="123">
        <v>425</v>
      </c>
      <c r="B1388" s="124" t="s">
        <v>778</v>
      </c>
      <c r="C1388" s="139" t="s">
        <v>779</v>
      </c>
      <c r="D1388" s="125" t="s">
        <v>347</v>
      </c>
      <c r="E1388" s="126">
        <v>2</v>
      </c>
      <c r="F1388" s="127"/>
      <c r="G1388" s="128">
        <f>ROUND(E1388*F1388,2)</f>
        <v>0</v>
      </c>
      <c r="H1388" s="127"/>
      <c r="I1388" s="128">
        <f>ROUND(E1388*H1388,2)</f>
        <v>0</v>
      </c>
      <c r="J1388" s="127"/>
      <c r="K1388" s="128">
        <f>ROUND(E1388*J1388,2)</f>
        <v>0</v>
      </c>
      <c r="L1388" s="128">
        <v>21</v>
      </c>
      <c r="M1388" s="128">
        <f>G1388*(1+L1388/100)</f>
        <v>0</v>
      </c>
      <c r="N1388" s="126">
        <v>4.0000000000000003E-5</v>
      </c>
      <c r="O1388" s="126">
        <f>ROUND(E1388*N1388,2)</f>
        <v>0</v>
      </c>
      <c r="P1388" s="126">
        <v>0</v>
      </c>
      <c r="Q1388" s="126">
        <f>ROUND(E1388*P1388,2)</f>
        <v>0</v>
      </c>
      <c r="R1388" s="128" t="s">
        <v>350</v>
      </c>
      <c r="S1388" s="128" t="s">
        <v>310</v>
      </c>
      <c r="T1388" s="129" t="s">
        <v>331</v>
      </c>
      <c r="U1388" s="114">
        <v>0.45</v>
      </c>
      <c r="V1388" s="114">
        <f>ROUND(E1388*U1388,2)</f>
        <v>0.9</v>
      </c>
      <c r="W1388" s="114"/>
      <c r="X1388" s="114" t="s">
        <v>332</v>
      </c>
      <c r="Y1388" s="114" t="s">
        <v>293</v>
      </c>
      <c r="Z1388" s="107"/>
      <c r="AA1388" s="107"/>
      <c r="AB1388" s="107"/>
      <c r="AC1388" s="107"/>
      <c r="AD1388" s="107"/>
      <c r="AE1388" s="107"/>
      <c r="AF1388" s="107"/>
      <c r="AG1388" s="107" t="s">
        <v>333</v>
      </c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</row>
    <row r="1389" spans="1:60" outlineLevel="2">
      <c r="A1389" s="110"/>
      <c r="B1389" s="111"/>
      <c r="C1389" s="198" t="s">
        <v>815</v>
      </c>
      <c r="D1389" s="199"/>
      <c r="E1389" s="199"/>
      <c r="F1389" s="199"/>
      <c r="G1389" s="199"/>
      <c r="H1389" s="114"/>
      <c r="I1389" s="114"/>
      <c r="J1389" s="114"/>
      <c r="K1389" s="114"/>
      <c r="L1389" s="114"/>
      <c r="M1389" s="114"/>
      <c r="N1389" s="113"/>
      <c r="O1389" s="113"/>
      <c r="P1389" s="113"/>
      <c r="Q1389" s="113"/>
      <c r="R1389" s="114"/>
      <c r="S1389" s="114"/>
      <c r="T1389" s="114"/>
      <c r="U1389" s="114"/>
      <c r="V1389" s="114"/>
      <c r="W1389" s="114"/>
      <c r="X1389" s="114"/>
      <c r="Y1389" s="114"/>
      <c r="Z1389" s="107"/>
      <c r="AA1389" s="107"/>
      <c r="AB1389" s="107"/>
      <c r="AC1389" s="107"/>
      <c r="AD1389" s="107"/>
      <c r="AE1389" s="107"/>
      <c r="AF1389" s="107"/>
      <c r="AG1389" s="107" t="s">
        <v>296</v>
      </c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</row>
    <row r="1390" spans="1:60" outlineLevel="2">
      <c r="A1390" s="110"/>
      <c r="B1390" s="111"/>
      <c r="C1390" s="146" t="s">
        <v>816</v>
      </c>
      <c r="D1390" s="143"/>
      <c r="E1390" s="144">
        <v>2</v>
      </c>
      <c r="F1390" s="114"/>
      <c r="G1390" s="114"/>
      <c r="H1390" s="114"/>
      <c r="I1390" s="114"/>
      <c r="J1390" s="114"/>
      <c r="K1390" s="114"/>
      <c r="L1390" s="114"/>
      <c r="M1390" s="114"/>
      <c r="N1390" s="113"/>
      <c r="O1390" s="113"/>
      <c r="P1390" s="113"/>
      <c r="Q1390" s="113"/>
      <c r="R1390" s="114"/>
      <c r="S1390" s="114"/>
      <c r="T1390" s="114"/>
      <c r="U1390" s="114"/>
      <c r="V1390" s="114"/>
      <c r="W1390" s="114"/>
      <c r="X1390" s="114"/>
      <c r="Y1390" s="114"/>
      <c r="Z1390" s="107"/>
      <c r="AA1390" s="107"/>
      <c r="AB1390" s="107"/>
      <c r="AC1390" s="107"/>
      <c r="AD1390" s="107"/>
      <c r="AE1390" s="107"/>
      <c r="AF1390" s="107"/>
      <c r="AG1390" s="107" t="s">
        <v>341</v>
      </c>
      <c r="AH1390" s="107">
        <v>5</v>
      </c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</row>
    <row r="1391" spans="1:60" outlineLevel="1">
      <c r="A1391" s="123">
        <v>426</v>
      </c>
      <c r="B1391" s="124" t="s">
        <v>756</v>
      </c>
      <c r="C1391" s="139" t="s">
        <v>757</v>
      </c>
      <c r="D1391" s="125" t="s">
        <v>347</v>
      </c>
      <c r="E1391" s="126">
        <v>4</v>
      </c>
      <c r="F1391" s="127"/>
      <c r="G1391" s="128">
        <f>ROUND(E1391*F1391,2)</f>
        <v>0</v>
      </c>
      <c r="H1391" s="127"/>
      <c r="I1391" s="128">
        <f>ROUND(E1391*H1391,2)</f>
        <v>0</v>
      </c>
      <c r="J1391" s="127"/>
      <c r="K1391" s="128">
        <f>ROUND(E1391*J1391,2)</f>
        <v>0</v>
      </c>
      <c r="L1391" s="128">
        <v>21</v>
      </c>
      <c r="M1391" s="128">
        <f>G1391*(1+L1391/100)</f>
        <v>0</v>
      </c>
      <c r="N1391" s="126">
        <v>3.3E-4</v>
      </c>
      <c r="O1391" s="126">
        <f>ROUND(E1391*N1391,2)</f>
        <v>0</v>
      </c>
      <c r="P1391" s="126">
        <v>0</v>
      </c>
      <c r="Q1391" s="126">
        <f>ROUND(E1391*P1391,2)</f>
        <v>0</v>
      </c>
      <c r="R1391" s="128" t="s">
        <v>413</v>
      </c>
      <c r="S1391" s="128" t="s">
        <v>310</v>
      </c>
      <c r="T1391" s="129" t="s">
        <v>331</v>
      </c>
      <c r="U1391" s="114">
        <v>0</v>
      </c>
      <c r="V1391" s="114">
        <f>ROUND(E1391*U1391,2)</f>
        <v>0</v>
      </c>
      <c r="W1391" s="114"/>
      <c r="X1391" s="114" t="s">
        <v>414</v>
      </c>
      <c r="Y1391" s="114" t="s">
        <v>293</v>
      </c>
      <c r="Z1391" s="107"/>
      <c r="AA1391" s="107"/>
      <c r="AB1391" s="107"/>
      <c r="AC1391" s="107"/>
      <c r="AD1391" s="107"/>
      <c r="AE1391" s="107"/>
      <c r="AF1391" s="107"/>
      <c r="AG1391" s="107" t="s">
        <v>415</v>
      </c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</row>
    <row r="1392" spans="1:60" outlineLevel="2">
      <c r="A1392" s="110"/>
      <c r="B1392" s="111"/>
      <c r="C1392" s="198" t="s">
        <v>815</v>
      </c>
      <c r="D1392" s="199"/>
      <c r="E1392" s="199"/>
      <c r="F1392" s="199"/>
      <c r="G1392" s="199"/>
      <c r="H1392" s="114"/>
      <c r="I1392" s="114"/>
      <c r="J1392" s="114"/>
      <c r="K1392" s="114"/>
      <c r="L1392" s="114"/>
      <c r="M1392" s="114"/>
      <c r="N1392" s="113"/>
      <c r="O1392" s="113"/>
      <c r="P1392" s="113"/>
      <c r="Q1392" s="113"/>
      <c r="R1392" s="114"/>
      <c r="S1392" s="114"/>
      <c r="T1392" s="114"/>
      <c r="U1392" s="114"/>
      <c r="V1392" s="114"/>
      <c r="W1392" s="114"/>
      <c r="X1392" s="114"/>
      <c r="Y1392" s="114"/>
      <c r="Z1392" s="107"/>
      <c r="AA1392" s="107"/>
      <c r="AB1392" s="107"/>
      <c r="AC1392" s="107"/>
      <c r="AD1392" s="107"/>
      <c r="AE1392" s="107"/>
      <c r="AF1392" s="107"/>
      <c r="AG1392" s="107" t="s">
        <v>296</v>
      </c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</row>
    <row r="1393" spans="1:60" outlineLevel="1">
      <c r="A1393" s="123">
        <v>427</v>
      </c>
      <c r="B1393" s="124" t="s">
        <v>698</v>
      </c>
      <c r="C1393" s="139" t="s">
        <v>699</v>
      </c>
      <c r="D1393" s="125" t="s">
        <v>289</v>
      </c>
      <c r="E1393" s="126">
        <v>4</v>
      </c>
      <c r="F1393" s="127"/>
      <c r="G1393" s="128">
        <f>ROUND(E1393*F1393,2)</f>
        <v>0</v>
      </c>
      <c r="H1393" s="127"/>
      <c r="I1393" s="128">
        <f>ROUND(E1393*H1393,2)</f>
        <v>0</v>
      </c>
      <c r="J1393" s="127"/>
      <c r="K1393" s="128">
        <f>ROUND(E1393*J1393,2)</f>
        <v>0</v>
      </c>
      <c r="L1393" s="128">
        <v>21</v>
      </c>
      <c r="M1393" s="128">
        <f>G1393*(1+L1393/100)</f>
        <v>0</v>
      </c>
      <c r="N1393" s="126">
        <v>8.0000000000000007E-5</v>
      </c>
      <c r="O1393" s="126">
        <f>ROUND(E1393*N1393,2)</f>
        <v>0</v>
      </c>
      <c r="P1393" s="126">
        <v>0</v>
      </c>
      <c r="Q1393" s="126">
        <f>ROUND(E1393*P1393,2)</f>
        <v>0</v>
      </c>
      <c r="R1393" s="128" t="s">
        <v>350</v>
      </c>
      <c r="S1393" s="128" t="s">
        <v>310</v>
      </c>
      <c r="T1393" s="129" t="s">
        <v>331</v>
      </c>
      <c r="U1393" s="114">
        <v>0.28999999999999998</v>
      </c>
      <c r="V1393" s="114">
        <f>ROUND(E1393*U1393,2)</f>
        <v>1.1599999999999999</v>
      </c>
      <c r="W1393" s="114"/>
      <c r="X1393" s="114" t="s">
        <v>332</v>
      </c>
      <c r="Y1393" s="114" t="s">
        <v>293</v>
      </c>
      <c r="Z1393" s="107"/>
      <c r="AA1393" s="107"/>
      <c r="AB1393" s="107"/>
      <c r="AC1393" s="107"/>
      <c r="AD1393" s="107"/>
      <c r="AE1393" s="107"/>
      <c r="AF1393" s="107"/>
      <c r="AG1393" s="107" t="s">
        <v>333</v>
      </c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</row>
    <row r="1394" spans="1:60" outlineLevel="2">
      <c r="A1394" s="110"/>
      <c r="B1394" s="111"/>
      <c r="C1394" s="198" t="s">
        <v>815</v>
      </c>
      <c r="D1394" s="199"/>
      <c r="E1394" s="199"/>
      <c r="F1394" s="199"/>
      <c r="G1394" s="199"/>
      <c r="H1394" s="114"/>
      <c r="I1394" s="114"/>
      <c r="J1394" s="114"/>
      <c r="K1394" s="114"/>
      <c r="L1394" s="114"/>
      <c r="M1394" s="114"/>
      <c r="N1394" s="113"/>
      <c r="O1394" s="113"/>
      <c r="P1394" s="113"/>
      <c r="Q1394" s="113"/>
      <c r="R1394" s="114"/>
      <c r="S1394" s="114"/>
      <c r="T1394" s="114"/>
      <c r="U1394" s="114"/>
      <c r="V1394" s="114"/>
      <c r="W1394" s="114"/>
      <c r="X1394" s="114"/>
      <c r="Y1394" s="114"/>
      <c r="Z1394" s="107"/>
      <c r="AA1394" s="107"/>
      <c r="AB1394" s="107"/>
      <c r="AC1394" s="107"/>
      <c r="AD1394" s="107"/>
      <c r="AE1394" s="107"/>
      <c r="AF1394" s="107"/>
      <c r="AG1394" s="107" t="s">
        <v>296</v>
      </c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</row>
    <row r="1395" spans="1:60" outlineLevel="2">
      <c r="A1395" s="110"/>
      <c r="B1395" s="111"/>
      <c r="C1395" s="146" t="s">
        <v>817</v>
      </c>
      <c r="D1395" s="143"/>
      <c r="E1395" s="144">
        <v>4</v>
      </c>
      <c r="F1395" s="114"/>
      <c r="G1395" s="114"/>
      <c r="H1395" s="114"/>
      <c r="I1395" s="114"/>
      <c r="J1395" s="114"/>
      <c r="K1395" s="114"/>
      <c r="L1395" s="114"/>
      <c r="M1395" s="114"/>
      <c r="N1395" s="113"/>
      <c r="O1395" s="113"/>
      <c r="P1395" s="113"/>
      <c r="Q1395" s="113"/>
      <c r="R1395" s="114"/>
      <c r="S1395" s="114"/>
      <c r="T1395" s="114"/>
      <c r="U1395" s="114"/>
      <c r="V1395" s="114"/>
      <c r="W1395" s="114"/>
      <c r="X1395" s="114"/>
      <c r="Y1395" s="114"/>
      <c r="Z1395" s="107"/>
      <c r="AA1395" s="107"/>
      <c r="AB1395" s="107"/>
      <c r="AC1395" s="107"/>
      <c r="AD1395" s="107"/>
      <c r="AE1395" s="107"/>
      <c r="AF1395" s="107"/>
      <c r="AG1395" s="107" t="s">
        <v>341</v>
      </c>
      <c r="AH1395" s="107">
        <v>5</v>
      </c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</row>
    <row r="1396" spans="1:60" outlineLevel="1">
      <c r="A1396" s="123">
        <v>428</v>
      </c>
      <c r="B1396" s="124" t="s">
        <v>818</v>
      </c>
      <c r="C1396" s="139" t="s">
        <v>703</v>
      </c>
      <c r="D1396" s="125" t="s">
        <v>347</v>
      </c>
      <c r="E1396" s="126">
        <v>4</v>
      </c>
      <c r="F1396" s="127"/>
      <c r="G1396" s="128">
        <f>ROUND(E1396*F1396,2)</f>
        <v>0</v>
      </c>
      <c r="H1396" s="127"/>
      <c r="I1396" s="128">
        <f>ROUND(E1396*H1396,2)</f>
        <v>0</v>
      </c>
      <c r="J1396" s="127"/>
      <c r="K1396" s="128">
        <f>ROUND(E1396*J1396,2)</f>
        <v>0</v>
      </c>
      <c r="L1396" s="128">
        <v>21</v>
      </c>
      <c r="M1396" s="128">
        <f>G1396*(1+L1396/100)</f>
        <v>0</v>
      </c>
      <c r="N1396" s="126">
        <v>0</v>
      </c>
      <c r="O1396" s="126">
        <f>ROUND(E1396*N1396,2)</f>
        <v>0</v>
      </c>
      <c r="P1396" s="126">
        <v>0</v>
      </c>
      <c r="Q1396" s="126">
        <f>ROUND(E1396*P1396,2)</f>
        <v>0</v>
      </c>
      <c r="R1396" s="128"/>
      <c r="S1396" s="128" t="s">
        <v>290</v>
      </c>
      <c r="T1396" s="129" t="s">
        <v>291</v>
      </c>
      <c r="U1396" s="114">
        <v>0</v>
      </c>
      <c r="V1396" s="114">
        <f>ROUND(E1396*U1396,2)</f>
        <v>0</v>
      </c>
      <c r="W1396" s="114"/>
      <c r="X1396" s="114" t="s">
        <v>332</v>
      </c>
      <c r="Y1396" s="114" t="s">
        <v>293</v>
      </c>
      <c r="Z1396" s="107"/>
      <c r="AA1396" s="107"/>
      <c r="AB1396" s="107"/>
      <c r="AC1396" s="107"/>
      <c r="AD1396" s="107"/>
      <c r="AE1396" s="107"/>
      <c r="AF1396" s="107"/>
      <c r="AG1396" s="107" t="s">
        <v>333</v>
      </c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</row>
    <row r="1397" spans="1:60" outlineLevel="2">
      <c r="A1397" s="110"/>
      <c r="B1397" s="111"/>
      <c r="C1397" s="198" t="s">
        <v>815</v>
      </c>
      <c r="D1397" s="199"/>
      <c r="E1397" s="199"/>
      <c r="F1397" s="199"/>
      <c r="G1397" s="199"/>
      <c r="H1397" s="114"/>
      <c r="I1397" s="114"/>
      <c r="J1397" s="114"/>
      <c r="K1397" s="114"/>
      <c r="L1397" s="114"/>
      <c r="M1397" s="114"/>
      <c r="N1397" s="113"/>
      <c r="O1397" s="113"/>
      <c r="P1397" s="113"/>
      <c r="Q1397" s="113"/>
      <c r="R1397" s="114"/>
      <c r="S1397" s="114"/>
      <c r="T1397" s="114"/>
      <c r="U1397" s="114"/>
      <c r="V1397" s="114"/>
      <c r="W1397" s="114"/>
      <c r="X1397" s="114"/>
      <c r="Y1397" s="114"/>
      <c r="Z1397" s="107"/>
      <c r="AA1397" s="107"/>
      <c r="AB1397" s="107"/>
      <c r="AC1397" s="107"/>
      <c r="AD1397" s="107"/>
      <c r="AE1397" s="107"/>
      <c r="AF1397" s="107"/>
      <c r="AG1397" s="107" t="s">
        <v>296</v>
      </c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</row>
    <row r="1398" spans="1:60" outlineLevel="1">
      <c r="A1398" s="123">
        <v>429</v>
      </c>
      <c r="B1398" s="124" t="s">
        <v>819</v>
      </c>
      <c r="C1398" s="139" t="s">
        <v>820</v>
      </c>
      <c r="D1398" s="125" t="s">
        <v>347</v>
      </c>
      <c r="E1398" s="126">
        <v>2</v>
      </c>
      <c r="F1398" s="127"/>
      <c r="G1398" s="128">
        <f>ROUND(E1398*F1398,2)</f>
        <v>0</v>
      </c>
      <c r="H1398" s="127"/>
      <c r="I1398" s="128">
        <f>ROUND(E1398*H1398,2)</f>
        <v>0</v>
      </c>
      <c r="J1398" s="127"/>
      <c r="K1398" s="128">
        <f>ROUND(E1398*J1398,2)</f>
        <v>0</v>
      </c>
      <c r="L1398" s="128">
        <v>21</v>
      </c>
      <c r="M1398" s="128">
        <f>G1398*(1+L1398/100)</f>
        <v>0</v>
      </c>
      <c r="N1398" s="126">
        <v>0</v>
      </c>
      <c r="O1398" s="126">
        <f>ROUND(E1398*N1398,2)</f>
        <v>0</v>
      </c>
      <c r="P1398" s="126">
        <v>0</v>
      </c>
      <c r="Q1398" s="126">
        <f>ROUND(E1398*P1398,2)</f>
        <v>0</v>
      </c>
      <c r="R1398" s="128"/>
      <c r="S1398" s="128" t="s">
        <v>290</v>
      </c>
      <c r="T1398" s="129" t="s">
        <v>291</v>
      </c>
      <c r="U1398" s="114">
        <v>0</v>
      </c>
      <c r="V1398" s="114">
        <f>ROUND(E1398*U1398,2)</f>
        <v>0</v>
      </c>
      <c r="W1398" s="114"/>
      <c r="X1398" s="114" t="s">
        <v>414</v>
      </c>
      <c r="Y1398" s="114" t="s">
        <v>293</v>
      </c>
      <c r="Z1398" s="107"/>
      <c r="AA1398" s="107"/>
      <c r="AB1398" s="107"/>
      <c r="AC1398" s="107"/>
      <c r="AD1398" s="107"/>
      <c r="AE1398" s="107"/>
      <c r="AF1398" s="107"/>
      <c r="AG1398" s="107" t="s">
        <v>415</v>
      </c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</row>
    <row r="1399" spans="1:60" outlineLevel="2">
      <c r="A1399" s="110"/>
      <c r="B1399" s="111"/>
      <c r="C1399" s="198" t="s">
        <v>821</v>
      </c>
      <c r="D1399" s="199"/>
      <c r="E1399" s="199"/>
      <c r="F1399" s="199"/>
      <c r="G1399" s="199"/>
      <c r="H1399" s="114"/>
      <c r="I1399" s="114"/>
      <c r="J1399" s="114"/>
      <c r="K1399" s="114"/>
      <c r="L1399" s="114"/>
      <c r="M1399" s="114"/>
      <c r="N1399" s="113"/>
      <c r="O1399" s="113"/>
      <c r="P1399" s="113"/>
      <c r="Q1399" s="113"/>
      <c r="R1399" s="114"/>
      <c r="S1399" s="114"/>
      <c r="T1399" s="114"/>
      <c r="U1399" s="114"/>
      <c r="V1399" s="114"/>
      <c r="W1399" s="114"/>
      <c r="X1399" s="114"/>
      <c r="Y1399" s="114"/>
      <c r="Z1399" s="107"/>
      <c r="AA1399" s="107"/>
      <c r="AB1399" s="107"/>
      <c r="AC1399" s="107"/>
      <c r="AD1399" s="107"/>
      <c r="AE1399" s="107"/>
      <c r="AF1399" s="107"/>
      <c r="AG1399" s="107" t="s">
        <v>296</v>
      </c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</row>
    <row r="1400" spans="1:60" outlineLevel="3">
      <c r="A1400" s="110"/>
      <c r="B1400" s="111"/>
      <c r="C1400" s="200" t="s">
        <v>822</v>
      </c>
      <c r="D1400" s="201"/>
      <c r="E1400" s="201"/>
      <c r="F1400" s="201"/>
      <c r="G1400" s="201"/>
      <c r="H1400" s="114"/>
      <c r="I1400" s="114"/>
      <c r="J1400" s="114"/>
      <c r="K1400" s="114"/>
      <c r="L1400" s="114"/>
      <c r="M1400" s="114"/>
      <c r="N1400" s="113"/>
      <c r="O1400" s="113"/>
      <c r="P1400" s="113"/>
      <c r="Q1400" s="113"/>
      <c r="R1400" s="114"/>
      <c r="S1400" s="114"/>
      <c r="T1400" s="114"/>
      <c r="U1400" s="114"/>
      <c r="V1400" s="114"/>
      <c r="W1400" s="114"/>
      <c r="X1400" s="114"/>
      <c r="Y1400" s="114"/>
      <c r="Z1400" s="107"/>
      <c r="AA1400" s="107"/>
      <c r="AB1400" s="107"/>
      <c r="AC1400" s="107"/>
      <c r="AD1400" s="107"/>
      <c r="AE1400" s="107"/>
      <c r="AF1400" s="107"/>
      <c r="AG1400" s="107" t="s">
        <v>296</v>
      </c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</row>
    <row r="1401" spans="1:60" outlineLevel="3">
      <c r="A1401" s="110"/>
      <c r="B1401" s="111"/>
      <c r="C1401" s="200" t="s">
        <v>653</v>
      </c>
      <c r="D1401" s="201"/>
      <c r="E1401" s="201"/>
      <c r="F1401" s="201"/>
      <c r="G1401" s="201"/>
      <c r="H1401" s="114"/>
      <c r="I1401" s="114"/>
      <c r="J1401" s="114"/>
      <c r="K1401" s="114"/>
      <c r="L1401" s="114"/>
      <c r="M1401" s="114"/>
      <c r="N1401" s="113"/>
      <c r="O1401" s="113"/>
      <c r="P1401" s="113"/>
      <c r="Q1401" s="113"/>
      <c r="R1401" s="114"/>
      <c r="S1401" s="114"/>
      <c r="T1401" s="114"/>
      <c r="U1401" s="114"/>
      <c r="V1401" s="114"/>
      <c r="W1401" s="114"/>
      <c r="X1401" s="114"/>
      <c r="Y1401" s="114"/>
      <c r="Z1401" s="107"/>
      <c r="AA1401" s="107"/>
      <c r="AB1401" s="107"/>
      <c r="AC1401" s="107"/>
      <c r="AD1401" s="107"/>
      <c r="AE1401" s="107"/>
      <c r="AF1401" s="107"/>
      <c r="AG1401" s="107" t="s">
        <v>296</v>
      </c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</row>
    <row r="1402" spans="1:60" outlineLevel="1">
      <c r="A1402" s="123">
        <v>430</v>
      </c>
      <c r="B1402" s="124" t="s">
        <v>778</v>
      </c>
      <c r="C1402" s="139" t="s">
        <v>779</v>
      </c>
      <c r="D1402" s="125" t="s">
        <v>347</v>
      </c>
      <c r="E1402" s="126">
        <v>2</v>
      </c>
      <c r="F1402" s="127"/>
      <c r="G1402" s="128">
        <f>ROUND(E1402*F1402,2)</f>
        <v>0</v>
      </c>
      <c r="H1402" s="127"/>
      <c r="I1402" s="128">
        <f>ROUND(E1402*H1402,2)</f>
        <v>0</v>
      </c>
      <c r="J1402" s="127"/>
      <c r="K1402" s="128">
        <f>ROUND(E1402*J1402,2)</f>
        <v>0</v>
      </c>
      <c r="L1402" s="128">
        <v>21</v>
      </c>
      <c r="M1402" s="128">
        <f>G1402*(1+L1402/100)</f>
        <v>0</v>
      </c>
      <c r="N1402" s="126">
        <v>4.0000000000000003E-5</v>
      </c>
      <c r="O1402" s="126">
        <f>ROUND(E1402*N1402,2)</f>
        <v>0</v>
      </c>
      <c r="P1402" s="126">
        <v>0</v>
      </c>
      <c r="Q1402" s="126">
        <f>ROUND(E1402*P1402,2)</f>
        <v>0</v>
      </c>
      <c r="R1402" s="128" t="s">
        <v>350</v>
      </c>
      <c r="S1402" s="128" t="s">
        <v>310</v>
      </c>
      <c r="T1402" s="129" t="s">
        <v>331</v>
      </c>
      <c r="U1402" s="114">
        <v>0.45</v>
      </c>
      <c r="V1402" s="114">
        <f>ROUND(E1402*U1402,2)</f>
        <v>0.9</v>
      </c>
      <c r="W1402" s="114"/>
      <c r="X1402" s="114" t="s">
        <v>332</v>
      </c>
      <c r="Y1402" s="114" t="s">
        <v>293</v>
      </c>
      <c r="Z1402" s="107"/>
      <c r="AA1402" s="107"/>
      <c r="AB1402" s="107"/>
      <c r="AC1402" s="107"/>
      <c r="AD1402" s="107"/>
      <c r="AE1402" s="107"/>
      <c r="AF1402" s="107"/>
      <c r="AG1402" s="107" t="s">
        <v>333</v>
      </c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</row>
    <row r="1403" spans="1:60" outlineLevel="2">
      <c r="A1403" s="110"/>
      <c r="B1403" s="111"/>
      <c r="C1403" s="198" t="s">
        <v>823</v>
      </c>
      <c r="D1403" s="199"/>
      <c r="E1403" s="199"/>
      <c r="F1403" s="199"/>
      <c r="G1403" s="199"/>
      <c r="H1403" s="114"/>
      <c r="I1403" s="114"/>
      <c r="J1403" s="114"/>
      <c r="K1403" s="114"/>
      <c r="L1403" s="114"/>
      <c r="M1403" s="114"/>
      <c r="N1403" s="113"/>
      <c r="O1403" s="113"/>
      <c r="P1403" s="113"/>
      <c r="Q1403" s="113"/>
      <c r="R1403" s="114"/>
      <c r="S1403" s="114"/>
      <c r="T1403" s="114"/>
      <c r="U1403" s="114"/>
      <c r="V1403" s="114"/>
      <c r="W1403" s="114"/>
      <c r="X1403" s="114"/>
      <c r="Y1403" s="114"/>
      <c r="Z1403" s="107"/>
      <c r="AA1403" s="107"/>
      <c r="AB1403" s="107"/>
      <c r="AC1403" s="107"/>
      <c r="AD1403" s="107"/>
      <c r="AE1403" s="107"/>
      <c r="AF1403" s="107"/>
      <c r="AG1403" s="107" t="s">
        <v>296</v>
      </c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</row>
    <row r="1404" spans="1:60" outlineLevel="2">
      <c r="A1404" s="110"/>
      <c r="B1404" s="111"/>
      <c r="C1404" s="146" t="s">
        <v>824</v>
      </c>
      <c r="D1404" s="143"/>
      <c r="E1404" s="144">
        <v>2</v>
      </c>
      <c r="F1404" s="114"/>
      <c r="G1404" s="114"/>
      <c r="H1404" s="114"/>
      <c r="I1404" s="114"/>
      <c r="J1404" s="114"/>
      <c r="K1404" s="114"/>
      <c r="L1404" s="114"/>
      <c r="M1404" s="114"/>
      <c r="N1404" s="113"/>
      <c r="O1404" s="113"/>
      <c r="P1404" s="113"/>
      <c r="Q1404" s="113"/>
      <c r="R1404" s="114"/>
      <c r="S1404" s="114"/>
      <c r="T1404" s="114"/>
      <c r="U1404" s="114"/>
      <c r="V1404" s="114"/>
      <c r="W1404" s="114"/>
      <c r="X1404" s="114"/>
      <c r="Y1404" s="114"/>
      <c r="Z1404" s="107"/>
      <c r="AA1404" s="107"/>
      <c r="AB1404" s="107"/>
      <c r="AC1404" s="107"/>
      <c r="AD1404" s="107"/>
      <c r="AE1404" s="107"/>
      <c r="AF1404" s="107"/>
      <c r="AG1404" s="107" t="s">
        <v>341</v>
      </c>
      <c r="AH1404" s="107">
        <v>5</v>
      </c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</row>
    <row r="1405" spans="1:60" outlineLevel="1">
      <c r="A1405" s="123">
        <v>431</v>
      </c>
      <c r="B1405" s="124" t="s">
        <v>756</v>
      </c>
      <c r="C1405" s="139" t="s">
        <v>757</v>
      </c>
      <c r="D1405" s="125" t="s">
        <v>347</v>
      </c>
      <c r="E1405" s="126">
        <v>4</v>
      </c>
      <c r="F1405" s="127"/>
      <c r="G1405" s="128">
        <f>ROUND(E1405*F1405,2)</f>
        <v>0</v>
      </c>
      <c r="H1405" s="127"/>
      <c r="I1405" s="128">
        <f>ROUND(E1405*H1405,2)</f>
        <v>0</v>
      </c>
      <c r="J1405" s="127"/>
      <c r="K1405" s="128">
        <f>ROUND(E1405*J1405,2)</f>
        <v>0</v>
      </c>
      <c r="L1405" s="128">
        <v>21</v>
      </c>
      <c r="M1405" s="128">
        <f>G1405*(1+L1405/100)</f>
        <v>0</v>
      </c>
      <c r="N1405" s="126">
        <v>3.3E-4</v>
      </c>
      <c r="O1405" s="126">
        <f>ROUND(E1405*N1405,2)</f>
        <v>0</v>
      </c>
      <c r="P1405" s="126">
        <v>0</v>
      </c>
      <c r="Q1405" s="126">
        <f>ROUND(E1405*P1405,2)</f>
        <v>0</v>
      </c>
      <c r="R1405" s="128" t="s">
        <v>413</v>
      </c>
      <c r="S1405" s="128" t="s">
        <v>310</v>
      </c>
      <c r="T1405" s="129" t="s">
        <v>331</v>
      </c>
      <c r="U1405" s="114">
        <v>0</v>
      </c>
      <c r="V1405" s="114">
        <f>ROUND(E1405*U1405,2)</f>
        <v>0</v>
      </c>
      <c r="W1405" s="114"/>
      <c r="X1405" s="114" t="s">
        <v>414</v>
      </c>
      <c r="Y1405" s="114" t="s">
        <v>293</v>
      </c>
      <c r="Z1405" s="107"/>
      <c r="AA1405" s="107"/>
      <c r="AB1405" s="107"/>
      <c r="AC1405" s="107"/>
      <c r="AD1405" s="107"/>
      <c r="AE1405" s="107"/>
      <c r="AF1405" s="107"/>
      <c r="AG1405" s="107" t="s">
        <v>415</v>
      </c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</row>
    <row r="1406" spans="1:60" outlineLevel="2">
      <c r="A1406" s="110"/>
      <c r="B1406" s="111"/>
      <c r="C1406" s="198" t="s">
        <v>823</v>
      </c>
      <c r="D1406" s="199"/>
      <c r="E1406" s="199"/>
      <c r="F1406" s="199"/>
      <c r="G1406" s="199"/>
      <c r="H1406" s="114"/>
      <c r="I1406" s="114"/>
      <c r="J1406" s="114"/>
      <c r="K1406" s="114"/>
      <c r="L1406" s="114"/>
      <c r="M1406" s="114"/>
      <c r="N1406" s="113"/>
      <c r="O1406" s="113"/>
      <c r="P1406" s="113"/>
      <c r="Q1406" s="113"/>
      <c r="R1406" s="114"/>
      <c r="S1406" s="114"/>
      <c r="T1406" s="114"/>
      <c r="U1406" s="114"/>
      <c r="V1406" s="114"/>
      <c r="W1406" s="114"/>
      <c r="X1406" s="114"/>
      <c r="Y1406" s="114"/>
      <c r="Z1406" s="107"/>
      <c r="AA1406" s="107"/>
      <c r="AB1406" s="107"/>
      <c r="AC1406" s="107"/>
      <c r="AD1406" s="107"/>
      <c r="AE1406" s="107"/>
      <c r="AF1406" s="107"/>
      <c r="AG1406" s="107" t="s">
        <v>296</v>
      </c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</row>
    <row r="1407" spans="1:60" outlineLevel="1">
      <c r="A1407" s="123">
        <v>432</v>
      </c>
      <c r="B1407" s="124" t="s">
        <v>698</v>
      </c>
      <c r="C1407" s="139" t="s">
        <v>699</v>
      </c>
      <c r="D1407" s="125" t="s">
        <v>289</v>
      </c>
      <c r="E1407" s="126">
        <v>4</v>
      </c>
      <c r="F1407" s="127"/>
      <c r="G1407" s="128">
        <f>ROUND(E1407*F1407,2)</f>
        <v>0</v>
      </c>
      <c r="H1407" s="127"/>
      <c r="I1407" s="128">
        <f>ROUND(E1407*H1407,2)</f>
        <v>0</v>
      </c>
      <c r="J1407" s="127"/>
      <c r="K1407" s="128">
        <f>ROUND(E1407*J1407,2)</f>
        <v>0</v>
      </c>
      <c r="L1407" s="128">
        <v>21</v>
      </c>
      <c r="M1407" s="128">
        <f>G1407*(1+L1407/100)</f>
        <v>0</v>
      </c>
      <c r="N1407" s="126">
        <v>8.0000000000000007E-5</v>
      </c>
      <c r="O1407" s="126">
        <f>ROUND(E1407*N1407,2)</f>
        <v>0</v>
      </c>
      <c r="P1407" s="126">
        <v>0</v>
      </c>
      <c r="Q1407" s="126">
        <f>ROUND(E1407*P1407,2)</f>
        <v>0</v>
      </c>
      <c r="R1407" s="128" t="s">
        <v>350</v>
      </c>
      <c r="S1407" s="128" t="s">
        <v>310</v>
      </c>
      <c r="T1407" s="129" t="s">
        <v>331</v>
      </c>
      <c r="U1407" s="114">
        <v>0.28999999999999998</v>
      </c>
      <c r="V1407" s="114">
        <f>ROUND(E1407*U1407,2)</f>
        <v>1.1599999999999999</v>
      </c>
      <c r="W1407" s="114"/>
      <c r="X1407" s="114" t="s">
        <v>332</v>
      </c>
      <c r="Y1407" s="114" t="s">
        <v>293</v>
      </c>
      <c r="Z1407" s="107"/>
      <c r="AA1407" s="107"/>
      <c r="AB1407" s="107"/>
      <c r="AC1407" s="107"/>
      <c r="AD1407" s="107"/>
      <c r="AE1407" s="107"/>
      <c r="AF1407" s="107"/>
      <c r="AG1407" s="107" t="s">
        <v>333</v>
      </c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</row>
    <row r="1408" spans="1:60" outlineLevel="2">
      <c r="A1408" s="110"/>
      <c r="B1408" s="111"/>
      <c r="C1408" s="198" t="s">
        <v>823</v>
      </c>
      <c r="D1408" s="199"/>
      <c r="E1408" s="199"/>
      <c r="F1408" s="199"/>
      <c r="G1408" s="199"/>
      <c r="H1408" s="114"/>
      <c r="I1408" s="114"/>
      <c r="J1408" s="114"/>
      <c r="K1408" s="114"/>
      <c r="L1408" s="114"/>
      <c r="M1408" s="114"/>
      <c r="N1408" s="113"/>
      <c r="O1408" s="113"/>
      <c r="P1408" s="113"/>
      <c r="Q1408" s="113"/>
      <c r="R1408" s="114"/>
      <c r="S1408" s="114"/>
      <c r="T1408" s="114"/>
      <c r="U1408" s="114"/>
      <c r="V1408" s="114"/>
      <c r="W1408" s="114"/>
      <c r="X1408" s="114"/>
      <c r="Y1408" s="114"/>
      <c r="Z1408" s="107"/>
      <c r="AA1408" s="107"/>
      <c r="AB1408" s="107"/>
      <c r="AC1408" s="107"/>
      <c r="AD1408" s="107"/>
      <c r="AE1408" s="107"/>
      <c r="AF1408" s="107"/>
      <c r="AG1408" s="107" t="s">
        <v>296</v>
      </c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</row>
    <row r="1409" spans="1:60" outlineLevel="2">
      <c r="A1409" s="110"/>
      <c r="B1409" s="111"/>
      <c r="C1409" s="146" t="s">
        <v>825</v>
      </c>
      <c r="D1409" s="143"/>
      <c r="E1409" s="144">
        <v>4</v>
      </c>
      <c r="F1409" s="114"/>
      <c r="G1409" s="114"/>
      <c r="H1409" s="114"/>
      <c r="I1409" s="114"/>
      <c r="J1409" s="114"/>
      <c r="K1409" s="114"/>
      <c r="L1409" s="114"/>
      <c r="M1409" s="114"/>
      <c r="N1409" s="113"/>
      <c r="O1409" s="113"/>
      <c r="P1409" s="113"/>
      <c r="Q1409" s="113"/>
      <c r="R1409" s="114"/>
      <c r="S1409" s="114"/>
      <c r="T1409" s="114"/>
      <c r="U1409" s="114"/>
      <c r="V1409" s="114"/>
      <c r="W1409" s="114"/>
      <c r="X1409" s="114"/>
      <c r="Y1409" s="114"/>
      <c r="Z1409" s="107"/>
      <c r="AA1409" s="107"/>
      <c r="AB1409" s="107"/>
      <c r="AC1409" s="107"/>
      <c r="AD1409" s="107"/>
      <c r="AE1409" s="107"/>
      <c r="AF1409" s="107"/>
      <c r="AG1409" s="107" t="s">
        <v>341</v>
      </c>
      <c r="AH1409" s="107">
        <v>5</v>
      </c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</row>
    <row r="1410" spans="1:60" outlineLevel="1">
      <c r="A1410" s="123">
        <v>433</v>
      </c>
      <c r="B1410" s="124" t="s">
        <v>760</v>
      </c>
      <c r="C1410" s="139" t="s">
        <v>703</v>
      </c>
      <c r="D1410" s="125" t="s">
        <v>347</v>
      </c>
      <c r="E1410" s="126">
        <v>4</v>
      </c>
      <c r="F1410" s="127"/>
      <c r="G1410" s="128">
        <f>ROUND(E1410*F1410,2)</f>
        <v>0</v>
      </c>
      <c r="H1410" s="127"/>
      <c r="I1410" s="128">
        <f>ROUND(E1410*H1410,2)</f>
        <v>0</v>
      </c>
      <c r="J1410" s="127"/>
      <c r="K1410" s="128">
        <f>ROUND(E1410*J1410,2)</f>
        <v>0</v>
      </c>
      <c r="L1410" s="128">
        <v>21</v>
      </c>
      <c r="M1410" s="128">
        <f>G1410*(1+L1410/100)</f>
        <v>0</v>
      </c>
      <c r="N1410" s="126">
        <v>0</v>
      </c>
      <c r="O1410" s="126">
        <f>ROUND(E1410*N1410,2)</f>
        <v>0</v>
      </c>
      <c r="P1410" s="126">
        <v>0</v>
      </c>
      <c r="Q1410" s="126">
        <f>ROUND(E1410*P1410,2)</f>
        <v>0</v>
      </c>
      <c r="R1410" s="128"/>
      <c r="S1410" s="128" t="s">
        <v>290</v>
      </c>
      <c r="T1410" s="129" t="s">
        <v>291</v>
      </c>
      <c r="U1410" s="114">
        <v>0</v>
      </c>
      <c r="V1410" s="114">
        <f>ROUND(E1410*U1410,2)</f>
        <v>0</v>
      </c>
      <c r="W1410" s="114"/>
      <c r="X1410" s="114" t="s">
        <v>332</v>
      </c>
      <c r="Y1410" s="114" t="s">
        <v>293</v>
      </c>
      <c r="Z1410" s="107"/>
      <c r="AA1410" s="107"/>
      <c r="AB1410" s="107"/>
      <c r="AC1410" s="107"/>
      <c r="AD1410" s="107"/>
      <c r="AE1410" s="107"/>
      <c r="AF1410" s="107"/>
      <c r="AG1410" s="107" t="s">
        <v>333</v>
      </c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</row>
    <row r="1411" spans="1:60" outlineLevel="2">
      <c r="A1411" s="110"/>
      <c r="B1411" s="111"/>
      <c r="C1411" s="198" t="s">
        <v>823</v>
      </c>
      <c r="D1411" s="199"/>
      <c r="E1411" s="199"/>
      <c r="F1411" s="199"/>
      <c r="G1411" s="199"/>
      <c r="H1411" s="114"/>
      <c r="I1411" s="114"/>
      <c r="J1411" s="114"/>
      <c r="K1411" s="114"/>
      <c r="L1411" s="114"/>
      <c r="M1411" s="114"/>
      <c r="N1411" s="113"/>
      <c r="O1411" s="113"/>
      <c r="P1411" s="113"/>
      <c r="Q1411" s="113"/>
      <c r="R1411" s="114"/>
      <c r="S1411" s="114"/>
      <c r="T1411" s="114"/>
      <c r="U1411" s="114"/>
      <c r="V1411" s="114"/>
      <c r="W1411" s="114"/>
      <c r="X1411" s="114"/>
      <c r="Y1411" s="114"/>
      <c r="Z1411" s="107"/>
      <c r="AA1411" s="107"/>
      <c r="AB1411" s="107"/>
      <c r="AC1411" s="107"/>
      <c r="AD1411" s="107"/>
      <c r="AE1411" s="107"/>
      <c r="AF1411" s="107"/>
      <c r="AG1411" s="107" t="s">
        <v>296</v>
      </c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</row>
    <row r="1412" spans="1:60" outlineLevel="1">
      <c r="A1412" s="123">
        <v>434</v>
      </c>
      <c r="B1412" s="124" t="s">
        <v>663</v>
      </c>
      <c r="C1412" s="139" t="s">
        <v>664</v>
      </c>
      <c r="D1412" s="125" t="s">
        <v>347</v>
      </c>
      <c r="E1412" s="126">
        <v>5</v>
      </c>
      <c r="F1412" s="127"/>
      <c r="G1412" s="128">
        <f>ROUND(E1412*F1412,2)</f>
        <v>0</v>
      </c>
      <c r="H1412" s="127"/>
      <c r="I1412" s="128">
        <f>ROUND(E1412*H1412,2)</f>
        <v>0</v>
      </c>
      <c r="J1412" s="127"/>
      <c r="K1412" s="128">
        <f>ROUND(E1412*J1412,2)</f>
        <v>0</v>
      </c>
      <c r="L1412" s="128">
        <v>21</v>
      </c>
      <c r="M1412" s="128">
        <f>G1412*(1+L1412/100)</f>
        <v>0</v>
      </c>
      <c r="N1412" s="126">
        <v>0</v>
      </c>
      <c r="O1412" s="126">
        <f>ROUND(E1412*N1412,2)</f>
        <v>0</v>
      </c>
      <c r="P1412" s="126">
        <v>0</v>
      </c>
      <c r="Q1412" s="126">
        <f>ROUND(E1412*P1412,2)</f>
        <v>0</v>
      </c>
      <c r="R1412" s="128"/>
      <c r="S1412" s="128" t="s">
        <v>290</v>
      </c>
      <c r="T1412" s="129" t="s">
        <v>291</v>
      </c>
      <c r="U1412" s="114">
        <v>0</v>
      </c>
      <c r="V1412" s="114">
        <f>ROUND(E1412*U1412,2)</f>
        <v>0</v>
      </c>
      <c r="W1412" s="114"/>
      <c r="X1412" s="114" t="s">
        <v>414</v>
      </c>
      <c r="Y1412" s="114" t="s">
        <v>293</v>
      </c>
      <c r="Z1412" s="107"/>
      <c r="AA1412" s="107"/>
      <c r="AB1412" s="107"/>
      <c r="AC1412" s="107"/>
      <c r="AD1412" s="107"/>
      <c r="AE1412" s="107"/>
      <c r="AF1412" s="107"/>
      <c r="AG1412" s="107" t="s">
        <v>415</v>
      </c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</row>
    <row r="1413" spans="1:60" outlineLevel="2">
      <c r="A1413" s="110"/>
      <c r="B1413" s="111"/>
      <c r="C1413" s="198" t="s">
        <v>665</v>
      </c>
      <c r="D1413" s="199"/>
      <c r="E1413" s="199"/>
      <c r="F1413" s="199"/>
      <c r="G1413" s="199"/>
      <c r="H1413" s="114"/>
      <c r="I1413" s="114"/>
      <c r="J1413" s="114"/>
      <c r="K1413" s="114"/>
      <c r="L1413" s="114"/>
      <c r="M1413" s="114"/>
      <c r="N1413" s="113"/>
      <c r="O1413" s="113"/>
      <c r="P1413" s="113"/>
      <c r="Q1413" s="113"/>
      <c r="R1413" s="114"/>
      <c r="S1413" s="114"/>
      <c r="T1413" s="114"/>
      <c r="U1413" s="114"/>
      <c r="V1413" s="114"/>
      <c r="W1413" s="114"/>
      <c r="X1413" s="114"/>
      <c r="Y1413" s="114"/>
      <c r="Z1413" s="107"/>
      <c r="AA1413" s="107"/>
      <c r="AB1413" s="107"/>
      <c r="AC1413" s="107"/>
      <c r="AD1413" s="107"/>
      <c r="AE1413" s="107"/>
      <c r="AF1413" s="107"/>
      <c r="AG1413" s="107" t="s">
        <v>296</v>
      </c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</row>
    <row r="1414" spans="1:60" outlineLevel="3">
      <c r="A1414" s="110"/>
      <c r="B1414" s="111"/>
      <c r="C1414" s="200" t="s">
        <v>653</v>
      </c>
      <c r="D1414" s="201"/>
      <c r="E1414" s="201"/>
      <c r="F1414" s="201"/>
      <c r="G1414" s="201"/>
      <c r="H1414" s="114"/>
      <c r="I1414" s="114"/>
      <c r="J1414" s="114"/>
      <c r="K1414" s="114"/>
      <c r="L1414" s="114"/>
      <c r="M1414" s="114"/>
      <c r="N1414" s="113"/>
      <c r="O1414" s="113"/>
      <c r="P1414" s="113"/>
      <c r="Q1414" s="113"/>
      <c r="R1414" s="114"/>
      <c r="S1414" s="114"/>
      <c r="T1414" s="114"/>
      <c r="U1414" s="114"/>
      <c r="V1414" s="114"/>
      <c r="W1414" s="114"/>
      <c r="X1414" s="114"/>
      <c r="Y1414" s="114"/>
      <c r="Z1414" s="107"/>
      <c r="AA1414" s="107"/>
      <c r="AB1414" s="107"/>
      <c r="AC1414" s="107"/>
      <c r="AD1414" s="107"/>
      <c r="AE1414" s="107"/>
      <c r="AF1414" s="107"/>
      <c r="AG1414" s="107" t="s">
        <v>296</v>
      </c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</row>
    <row r="1415" spans="1:60" outlineLevel="1">
      <c r="A1415" s="123">
        <v>435</v>
      </c>
      <c r="B1415" s="124" t="s">
        <v>654</v>
      </c>
      <c r="C1415" s="139" t="s">
        <v>655</v>
      </c>
      <c r="D1415" s="125" t="s">
        <v>347</v>
      </c>
      <c r="E1415" s="126">
        <v>5</v>
      </c>
      <c r="F1415" s="127"/>
      <c r="G1415" s="128">
        <f>ROUND(E1415*F1415,2)</f>
        <v>0</v>
      </c>
      <c r="H1415" s="127"/>
      <c r="I1415" s="128">
        <f>ROUND(E1415*H1415,2)</f>
        <v>0</v>
      </c>
      <c r="J1415" s="127"/>
      <c r="K1415" s="128">
        <f>ROUND(E1415*J1415,2)</f>
        <v>0</v>
      </c>
      <c r="L1415" s="128">
        <v>21</v>
      </c>
      <c r="M1415" s="128">
        <f>G1415*(1+L1415/100)</f>
        <v>0</v>
      </c>
      <c r="N1415" s="126">
        <v>1.8000000000000001E-4</v>
      </c>
      <c r="O1415" s="126">
        <f>ROUND(E1415*N1415,2)</f>
        <v>0</v>
      </c>
      <c r="P1415" s="126">
        <v>0</v>
      </c>
      <c r="Q1415" s="126">
        <f>ROUND(E1415*P1415,2)</f>
        <v>0</v>
      </c>
      <c r="R1415" s="128" t="s">
        <v>350</v>
      </c>
      <c r="S1415" s="128" t="s">
        <v>310</v>
      </c>
      <c r="T1415" s="129" t="s">
        <v>331</v>
      </c>
      <c r="U1415" s="114">
        <v>0.48</v>
      </c>
      <c r="V1415" s="114">
        <f>ROUND(E1415*U1415,2)</f>
        <v>2.4</v>
      </c>
      <c r="W1415" s="114"/>
      <c r="X1415" s="114" t="s">
        <v>332</v>
      </c>
      <c r="Y1415" s="114" t="s">
        <v>293</v>
      </c>
      <c r="Z1415" s="107"/>
      <c r="AA1415" s="107"/>
      <c r="AB1415" s="107"/>
      <c r="AC1415" s="107"/>
      <c r="AD1415" s="107"/>
      <c r="AE1415" s="107"/>
      <c r="AF1415" s="107"/>
      <c r="AG1415" s="107" t="s">
        <v>333</v>
      </c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</row>
    <row r="1416" spans="1:60" outlineLevel="2">
      <c r="A1416" s="110"/>
      <c r="B1416" s="111"/>
      <c r="C1416" s="198" t="s">
        <v>666</v>
      </c>
      <c r="D1416" s="199"/>
      <c r="E1416" s="199"/>
      <c r="F1416" s="199"/>
      <c r="G1416" s="199"/>
      <c r="H1416" s="114"/>
      <c r="I1416" s="114"/>
      <c r="J1416" s="114"/>
      <c r="K1416" s="114"/>
      <c r="L1416" s="114"/>
      <c r="M1416" s="114"/>
      <c r="N1416" s="113"/>
      <c r="O1416" s="113"/>
      <c r="P1416" s="113"/>
      <c r="Q1416" s="113"/>
      <c r="R1416" s="114"/>
      <c r="S1416" s="114"/>
      <c r="T1416" s="114"/>
      <c r="U1416" s="114"/>
      <c r="V1416" s="114"/>
      <c r="W1416" s="114"/>
      <c r="X1416" s="114"/>
      <c r="Y1416" s="114"/>
      <c r="Z1416" s="107"/>
      <c r="AA1416" s="107"/>
      <c r="AB1416" s="107"/>
      <c r="AC1416" s="107"/>
      <c r="AD1416" s="107"/>
      <c r="AE1416" s="107"/>
      <c r="AF1416" s="107"/>
      <c r="AG1416" s="107" t="s">
        <v>296</v>
      </c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</row>
    <row r="1417" spans="1:60" outlineLevel="2">
      <c r="A1417" s="110"/>
      <c r="B1417" s="111"/>
      <c r="C1417" s="146" t="s">
        <v>826</v>
      </c>
      <c r="D1417" s="143"/>
      <c r="E1417" s="144">
        <v>5</v>
      </c>
      <c r="F1417" s="114"/>
      <c r="G1417" s="114"/>
      <c r="H1417" s="114"/>
      <c r="I1417" s="114"/>
      <c r="J1417" s="114"/>
      <c r="K1417" s="114"/>
      <c r="L1417" s="114"/>
      <c r="M1417" s="114"/>
      <c r="N1417" s="113"/>
      <c r="O1417" s="113"/>
      <c r="P1417" s="113"/>
      <c r="Q1417" s="113"/>
      <c r="R1417" s="114"/>
      <c r="S1417" s="114"/>
      <c r="T1417" s="114"/>
      <c r="U1417" s="114"/>
      <c r="V1417" s="114"/>
      <c r="W1417" s="114"/>
      <c r="X1417" s="114"/>
      <c r="Y1417" s="114"/>
      <c r="Z1417" s="107"/>
      <c r="AA1417" s="107"/>
      <c r="AB1417" s="107"/>
      <c r="AC1417" s="107"/>
      <c r="AD1417" s="107"/>
      <c r="AE1417" s="107"/>
      <c r="AF1417" s="107"/>
      <c r="AG1417" s="107" t="s">
        <v>341</v>
      </c>
      <c r="AH1417" s="107">
        <v>5</v>
      </c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</row>
    <row r="1418" spans="1:60" outlineLevel="1">
      <c r="A1418" s="123">
        <v>436</v>
      </c>
      <c r="B1418" s="124" t="s">
        <v>668</v>
      </c>
      <c r="C1418" s="139" t="s">
        <v>669</v>
      </c>
      <c r="D1418" s="125" t="s">
        <v>347</v>
      </c>
      <c r="E1418" s="126">
        <v>3</v>
      </c>
      <c r="F1418" s="127"/>
      <c r="G1418" s="128">
        <f>ROUND(E1418*F1418,2)</f>
        <v>0</v>
      </c>
      <c r="H1418" s="127"/>
      <c r="I1418" s="128">
        <f>ROUND(E1418*H1418,2)</f>
        <v>0</v>
      </c>
      <c r="J1418" s="127"/>
      <c r="K1418" s="128">
        <f>ROUND(E1418*J1418,2)</f>
        <v>0</v>
      </c>
      <c r="L1418" s="128">
        <v>21</v>
      </c>
      <c r="M1418" s="128">
        <f>G1418*(1+L1418/100)</f>
        <v>0</v>
      </c>
      <c r="N1418" s="126">
        <v>0</v>
      </c>
      <c r="O1418" s="126">
        <f>ROUND(E1418*N1418,2)</f>
        <v>0</v>
      </c>
      <c r="P1418" s="126">
        <v>0</v>
      </c>
      <c r="Q1418" s="126">
        <f>ROUND(E1418*P1418,2)</f>
        <v>0</v>
      </c>
      <c r="R1418" s="128"/>
      <c r="S1418" s="128" t="s">
        <v>290</v>
      </c>
      <c r="T1418" s="129" t="s">
        <v>291</v>
      </c>
      <c r="U1418" s="114">
        <v>0</v>
      </c>
      <c r="V1418" s="114">
        <f>ROUND(E1418*U1418,2)</f>
        <v>0</v>
      </c>
      <c r="W1418" s="114"/>
      <c r="X1418" s="114" t="s">
        <v>414</v>
      </c>
      <c r="Y1418" s="114" t="s">
        <v>293</v>
      </c>
      <c r="Z1418" s="107"/>
      <c r="AA1418" s="107"/>
      <c r="AB1418" s="107"/>
      <c r="AC1418" s="107"/>
      <c r="AD1418" s="107"/>
      <c r="AE1418" s="107"/>
      <c r="AF1418" s="107"/>
      <c r="AG1418" s="107" t="s">
        <v>415</v>
      </c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</row>
    <row r="1419" spans="1:60" outlineLevel="2">
      <c r="A1419" s="110"/>
      <c r="B1419" s="111"/>
      <c r="C1419" s="198" t="s">
        <v>670</v>
      </c>
      <c r="D1419" s="199"/>
      <c r="E1419" s="199"/>
      <c r="F1419" s="199"/>
      <c r="G1419" s="199"/>
      <c r="H1419" s="114"/>
      <c r="I1419" s="114"/>
      <c r="J1419" s="114"/>
      <c r="K1419" s="114"/>
      <c r="L1419" s="114"/>
      <c r="M1419" s="114"/>
      <c r="N1419" s="113"/>
      <c r="O1419" s="113"/>
      <c r="P1419" s="113"/>
      <c r="Q1419" s="113"/>
      <c r="R1419" s="114"/>
      <c r="S1419" s="114"/>
      <c r="T1419" s="114"/>
      <c r="U1419" s="114"/>
      <c r="V1419" s="114"/>
      <c r="W1419" s="114"/>
      <c r="X1419" s="114"/>
      <c r="Y1419" s="114"/>
      <c r="Z1419" s="107"/>
      <c r="AA1419" s="107"/>
      <c r="AB1419" s="107"/>
      <c r="AC1419" s="107"/>
      <c r="AD1419" s="107"/>
      <c r="AE1419" s="107"/>
      <c r="AF1419" s="107"/>
      <c r="AG1419" s="107" t="s">
        <v>296</v>
      </c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</row>
    <row r="1420" spans="1:60" outlineLevel="3">
      <c r="A1420" s="110"/>
      <c r="B1420" s="111"/>
      <c r="C1420" s="200" t="s">
        <v>653</v>
      </c>
      <c r="D1420" s="201"/>
      <c r="E1420" s="201"/>
      <c r="F1420" s="201"/>
      <c r="G1420" s="201"/>
      <c r="H1420" s="114"/>
      <c r="I1420" s="114"/>
      <c r="J1420" s="114"/>
      <c r="K1420" s="114"/>
      <c r="L1420" s="114"/>
      <c r="M1420" s="114"/>
      <c r="N1420" s="113"/>
      <c r="O1420" s="113"/>
      <c r="P1420" s="113"/>
      <c r="Q1420" s="113"/>
      <c r="R1420" s="114"/>
      <c r="S1420" s="114"/>
      <c r="T1420" s="114"/>
      <c r="U1420" s="114"/>
      <c r="V1420" s="114"/>
      <c r="W1420" s="114"/>
      <c r="X1420" s="114"/>
      <c r="Y1420" s="114"/>
      <c r="Z1420" s="107"/>
      <c r="AA1420" s="107"/>
      <c r="AB1420" s="107"/>
      <c r="AC1420" s="107"/>
      <c r="AD1420" s="107"/>
      <c r="AE1420" s="107"/>
      <c r="AF1420" s="107"/>
      <c r="AG1420" s="107" t="s">
        <v>296</v>
      </c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</row>
    <row r="1421" spans="1:60" outlineLevel="1">
      <c r="A1421" s="123">
        <v>437</v>
      </c>
      <c r="B1421" s="124" t="s">
        <v>654</v>
      </c>
      <c r="C1421" s="139" t="s">
        <v>655</v>
      </c>
      <c r="D1421" s="125" t="s">
        <v>347</v>
      </c>
      <c r="E1421" s="126">
        <v>3</v>
      </c>
      <c r="F1421" s="127"/>
      <c r="G1421" s="128">
        <f>ROUND(E1421*F1421,2)</f>
        <v>0</v>
      </c>
      <c r="H1421" s="127"/>
      <c r="I1421" s="128">
        <f>ROUND(E1421*H1421,2)</f>
        <v>0</v>
      </c>
      <c r="J1421" s="127"/>
      <c r="K1421" s="128">
        <f>ROUND(E1421*J1421,2)</f>
        <v>0</v>
      </c>
      <c r="L1421" s="128">
        <v>21</v>
      </c>
      <c r="M1421" s="128">
        <f>G1421*(1+L1421/100)</f>
        <v>0</v>
      </c>
      <c r="N1421" s="126">
        <v>1.8000000000000001E-4</v>
      </c>
      <c r="O1421" s="126">
        <f>ROUND(E1421*N1421,2)</f>
        <v>0</v>
      </c>
      <c r="P1421" s="126">
        <v>0</v>
      </c>
      <c r="Q1421" s="126">
        <f>ROUND(E1421*P1421,2)</f>
        <v>0</v>
      </c>
      <c r="R1421" s="128" t="s">
        <v>350</v>
      </c>
      <c r="S1421" s="128" t="s">
        <v>310</v>
      </c>
      <c r="T1421" s="129" t="s">
        <v>331</v>
      </c>
      <c r="U1421" s="114">
        <v>0.48</v>
      </c>
      <c r="V1421" s="114">
        <f>ROUND(E1421*U1421,2)</f>
        <v>1.44</v>
      </c>
      <c r="W1421" s="114"/>
      <c r="X1421" s="114" t="s">
        <v>332</v>
      </c>
      <c r="Y1421" s="114" t="s">
        <v>293</v>
      </c>
      <c r="Z1421" s="107"/>
      <c r="AA1421" s="107"/>
      <c r="AB1421" s="107"/>
      <c r="AC1421" s="107"/>
      <c r="AD1421" s="107"/>
      <c r="AE1421" s="107"/>
      <c r="AF1421" s="107"/>
      <c r="AG1421" s="107" t="s">
        <v>333</v>
      </c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</row>
    <row r="1422" spans="1:60" outlineLevel="2">
      <c r="A1422" s="110"/>
      <c r="B1422" s="111"/>
      <c r="C1422" s="198" t="s">
        <v>671</v>
      </c>
      <c r="D1422" s="199"/>
      <c r="E1422" s="199"/>
      <c r="F1422" s="199"/>
      <c r="G1422" s="199"/>
      <c r="H1422" s="114"/>
      <c r="I1422" s="114"/>
      <c r="J1422" s="114"/>
      <c r="K1422" s="114"/>
      <c r="L1422" s="114"/>
      <c r="M1422" s="114"/>
      <c r="N1422" s="113"/>
      <c r="O1422" s="113"/>
      <c r="P1422" s="113"/>
      <c r="Q1422" s="113"/>
      <c r="R1422" s="114"/>
      <c r="S1422" s="114"/>
      <c r="T1422" s="114"/>
      <c r="U1422" s="114"/>
      <c r="V1422" s="114"/>
      <c r="W1422" s="114"/>
      <c r="X1422" s="114"/>
      <c r="Y1422" s="114"/>
      <c r="Z1422" s="107"/>
      <c r="AA1422" s="107"/>
      <c r="AB1422" s="107"/>
      <c r="AC1422" s="107"/>
      <c r="AD1422" s="107"/>
      <c r="AE1422" s="107"/>
      <c r="AF1422" s="107"/>
      <c r="AG1422" s="107" t="s">
        <v>296</v>
      </c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</row>
    <row r="1423" spans="1:60" outlineLevel="2">
      <c r="A1423" s="110"/>
      <c r="B1423" s="111"/>
      <c r="C1423" s="146" t="s">
        <v>827</v>
      </c>
      <c r="D1423" s="143"/>
      <c r="E1423" s="144">
        <v>3</v>
      </c>
      <c r="F1423" s="114"/>
      <c r="G1423" s="114"/>
      <c r="H1423" s="114"/>
      <c r="I1423" s="114"/>
      <c r="J1423" s="114"/>
      <c r="K1423" s="114"/>
      <c r="L1423" s="114"/>
      <c r="M1423" s="114"/>
      <c r="N1423" s="113"/>
      <c r="O1423" s="113"/>
      <c r="P1423" s="113"/>
      <c r="Q1423" s="113"/>
      <c r="R1423" s="114"/>
      <c r="S1423" s="114"/>
      <c r="T1423" s="114"/>
      <c r="U1423" s="114"/>
      <c r="V1423" s="114"/>
      <c r="W1423" s="114"/>
      <c r="X1423" s="114"/>
      <c r="Y1423" s="114"/>
      <c r="Z1423" s="107"/>
      <c r="AA1423" s="107"/>
      <c r="AB1423" s="107"/>
      <c r="AC1423" s="107"/>
      <c r="AD1423" s="107"/>
      <c r="AE1423" s="107"/>
      <c r="AF1423" s="107"/>
      <c r="AG1423" s="107" t="s">
        <v>341</v>
      </c>
      <c r="AH1423" s="107">
        <v>5</v>
      </c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</row>
    <row r="1424" spans="1:60" outlineLevel="1">
      <c r="A1424" s="123">
        <v>438</v>
      </c>
      <c r="B1424" s="124" t="s">
        <v>673</v>
      </c>
      <c r="C1424" s="139" t="s">
        <v>674</v>
      </c>
      <c r="D1424" s="125" t="s">
        <v>347</v>
      </c>
      <c r="E1424" s="126">
        <v>20</v>
      </c>
      <c r="F1424" s="127"/>
      <c r="G1424" s="128">
        <f>ROUND(E1424*F1424,2)</f>
        <v>0</v>
      </c>
      <c r="H1424" s="127"/>
      <c r="I1424" s="128">
        <f>ROUND(E1424*H1424,2)</f>
        <v>0</v>
      </c>
      <c r="J1424" s="127"/>
      <c r="K1424" s="128">
        <f>ROUND(E1424*J1424,2)</f>
        <v>0</v>
      </c>
      <c r="L1424" s="128">
        <v>21</v>
      </c>
      <c r="M1424" s="128">
        <f>G1424*(1+L1424/100)</f>
        <v>0</v>
      </c>
      <c r="N1424" s="126">
        <v>0</v>
      </c>
      <c r="O1424" s="126">
        <f>ROUND(E1424*N1424,2)</f>
        <v>0</v>
      </c>
      <c r="P1424" s="126">
        <v>0</v>
      </c>
      <c r="Q1424" s="126">
        <f>ROUND(E1424*P1424,2)</f>
        <v>0</v>
      </c>
      <c r="R1424" s="128"/>
      <c r="S1424" s="128" t="s">
        <v>290</v>
      </c>
      <c r="T1424" s="129" t="s">
        <v>291</v>
      </c>
      <c r="U1424" s="114">
        <v>0</v>
      </c>
      <c r="V1424" s="114">
        <f>ROUND(E1424*U1424,2)</f>
        <v>0</v>
      </c>
      <c r="W1424" s="114"/>
      <c r="X1424" s="114" t="s">
        <v>414</v>
      </c>
      <c r="Y1424" s="114" t="s">
        <v>293</v>
      </c>
      <c r="Z1424" s="107"/>
      <c r="AA1424" s="107"/>
      <c r="AB1424" s="107"/>
      <c r="AC1424" s="107"/>
      <c r="AD1424" s="107"/>
      <c r="AE1424" s="107"/>
      <c r="AF1424" s="107"/>
      <c r="AG1424" s="107" t="s">
        <v>415</v>
      </c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</row>
    <row r="1425" spans="1:60" outlineLevel="2">
      <c r="A1425" s="110"/>
      <c r="B1425" s="111"/>
      <c r="C1425" s="198" t="s">
        <v>675</v>
      </c>
      <c r="D1425" s="199"/>
      <c r="E1425" s="199"/>
      <c r="F1425" s="199"/>
      <c r="G1425" s="199"/>
      <c r="H1425" s="114"/>
      <c r="I1425" s="114"/>
      <c r="J1425" s="114"/>
      <c r="K1425" s="114"/>
      <c r="L1425" s="114"/>
      <c r="M1425" s="114"/>
      <c r="N1425" s="113"/>
      <c r="O1425" s="113"/>
      <c r="P1425" s="113"/>
      <c r="Q1425" s="113"/>
      <c r="R1425" s="114"/>
      <c r="S1425" s="114"/>
      <c r="T1425" s="114"/>
      <c r="U1425" s="114"/>
      <c r="V1425" s="114"/>
      <c r="W1425" s="114"/>
      <c r="X1425" s="114"/>
      <c r="Y1425" s="114"/>
      <c r="Z1425" s="107"/>
      <c r="AA1425" s="107"/>
      <c r="AB1425" s="107"/>
      <c r="AC1425" s="107"/>
      <c r="AD1425" s="107"/>
      <c r="AE1425" s="107"/>
      <c r="AF1425" s="107"/>
      <c r="AG1425" s="107" t="s">
        <v>296</v>
      </c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</row>
    <row r="1426" spans="1:60" outlineLevel="3">
      <c r="A1426" s="110"/>
      <c r="B1426" s="111"/>
      <c r="C1426" s="200" t="s">
        <v>653</v>
      </c>
      <c r="D1426" s="201"/>
      <c r="E1426" s="201"/>
      <c r="F1426" s="201"/>
      <c r="G1426" s="201"/>
      <c r="H1426" s="114"/>
      <c r="I1426" s="114"/>
      <c r="J1426" s="114"/>
      <c r="K1426" s="114"/>
      <c r="L1426" s="114"/>
      <c r="M1426" s="114"/>
      <c r="N1426" s="113"/>
      <c r="O1426" s="113"/>
      <c r="P1426" s="113"/>
      <c r="Q1426" s="113"/>
      <c r="R1426" s="114"/>
      <c r="S1426" s="114"/>
      <c r="T1426" s="114"/>
      <c r="U1426" s="114"/>
      <c r="V1426" s="114"/>
      <c r="W1426" s="114"/>
      <c r="X1426" s="114"/>
      <c r="Y1426" s="114"/>
      <c r="Z1426" s="107"/>
      <c r="AA1426" s="107"/>
      <c r="AB1426" s="107"/>
      <c r="AC1426" s="107"/>
      <c r="AD1426" s="107"/>
      <c r="AE1426" s="107"/>
      <c r="AF1426" s="107"/>
      <c r="AG1426" s="107" t="s">
        <v>296</v>
      </c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</row>
    <row r="1427" spans="1:60" outlineLevel="1">
      <c r="A1427" s="123">
        <v>439</v>
      </c>
      <c r="B1427" s="124" t="s">
        <v>654</v>
      </c>
      <c r="C1427" s="139" t="s">
        <v>655</v>
      </c>
      <c r="D1427" s="125" t="s">
        <v>347</v>
      </c>
      <c r="E1427" s="126">
        <v>20</v>
      </c>
      <c r="F1427" s="127"/>
      <c r="G1427" s="128">
        <f>ROUND(E1427*F1427,2)</f>
        <v>0</v>
      </c>
      <c r="H1427" s="127"/>
      <c r="I1427" s="128">
        <f>ROUND(E1427*H1427,2)</f>
        <v>0</v>
      </c>
      <c r="J1427" s="127"/>
      <c r="K1427" s="128">
        <f>ROUND(E1427*J1427,2)</f>
        <v>0</v>
      </c>
      <c r="L1427" s="128">
        <v>21</v>
      </c>
      <c r="M1427" s="128">
        <f>G1427*(1+L1427/100)</f>
        <v>0</v>
      </c>
      <c r="N1427" s="126">
        <v>1.8000000000000001E-4</v>
      </c>
      <c r="O1427" s="126">
        <f>ROUND(E1427*N1427,2)</f>
        <v>0</v>
      </c>
      <c r="P1427" s="126">
        <v>0</v>
      </c>
      <c r="Q1427" s="126">
        <f>ROUND(E1427*P1427,2)</f>
        <v>0</v>
      </c>
      <c r="R1427" s="128" t="s">
        <v>350</v>
      </c>
      <c r="S1427" s="128" t="s">
        <v>310</v>
      </c>
      <c r="T1427" s="129" t="s">
        <v>331</v>
      </c>
      <c r="U1427" s="114">
        <v>0.48</v>
      </c>
      <c r="V1427" s="114">
        <f>ROUND(E1427*U1427,2)</f>
        <v>9.6</v>
      </c>
      <c r="W1427" s="114"/>
      <c r="X1427" s="114" t="s">
        <v>332</v>
      </c>
      <c r="Y1427" s="114" t="s">
        <v>293</v>
      </c>
      <c r="Z1427" s="107"/>
      <c r="AA1427" s="107"/>
      <c r="AB1427" s="107"/>
      <c r="AC1427" s="107"/>
      <c r="AD1427" s="107"/>
      <c r="AE1427" s="107"/>
      <c r="AF1427" s="107"/>
      <c r="AG1427" s="107" t="s">
        <v>333</v>
      </c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</row>
    <row r="1428" spans="1:60" outlineLevel="2">
      <c r="A1428" s="110"/>
      <c r="B1428" s="111"/>
      <c r="C1428" s="198" t="s">
        <v>676</v>
      </c>
      <c r="D1428" s="199"/>
      <c r="E1428" s="199"/>
      <c r="F1428" s="199"/>
      <c r="G1428" s="199"/>
      <c r="H1428" s="114"/>
      <c r="I1428" s="114"/>
      <c r="J1428" s="114"/>
      <c r="K1428" s="114"/>
      <c r="L1428" s="114"/>
      <c r="M1428" s="114"/>
      <c r="N1428" s="113"/>
      <c r="O1428" s="113"/>
      <c r="P1428" s="113"/>
      <c r="Q1428" s="113"/>
      <c r="R1428" s="114"/>
      <c r="S1428" s="114"/>
      <c r="T1428" s="114"/>
      <c r="U1428" s="114"/>
      <c r="V1428" s="114"/>
      <c r="W1428" s="114"/>
      <c r="X1428" s="114"/>
      <c r="Y1428" s="114"/>
      <c r="Z1428" s="107"/>
      <c r="AA1428" s="107"/>
      <c r="AB1428" s="107"/>
      <c r="AC1428" s="107"/>
      <c r="AD1428" s="107"/>
      <c r="AE1428" s="107"/>
      <c r="AF1428" s="107"/>
      <c r="AG1428" s="107" t="s">
        <v>296</v>
      </c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</row>
    <row r="1429" spans="1:60" outlineLevel="2">
      <c r="A1429" s="110"/>
      <c r="B1429" s="111"/>
      <c r="C1429" s="146" t="s">
        <v>828</v>
      </c>
      <c r="D1429" s="143"/>
      <c r="E1429" s="144">
        <v>20</v>
      </c>
      <c r="F1429" s="114"/>
      <c r="G1429" s="114"/>
      <c r="H1429" s="114"/>
      <c r="I1429" s="114"/>
      <c r="J1429" s="114"/>
      <c r="K1429" s="114"/>
      <c r="L1429" s="114"/>
      <c r="M1429" s="114"/>
      <c r="N1429" s="113"/>
      <c r="O1429" s="113"/>
      <c r="P1429" s="113"/>
      <c r="Q1429" s="113"/>
      <c r="R1429" s="114"/>
      <c r="S1429" s="114"/>
      <c r="T1429" s="114"/>
      <c r="U1429" s="114"/>
      <c r="V1429" s="114"/>
      <c r="W1429" s="114"/>
      <c r="X1429" s="114"/>
      <c r="Y1429" s="114"/>
      <c r="Z1429" s="107"/>
      <c r="AA1429" s="107"/>
      <c r="AB1429" s="107"/>
      <c r="AC1429" s="107"/>
      <c r="AD1429" s="107"/>
      <c r="AE1429" s="107"/>
      <c r="AF1429" s="107"/>
      <c r="AG1429" s="107" t="s">
        <v>341</v>
      </c>
      <c r="AH1429" s="107">
        <v>5</v>
      </c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</row>
    <row r="1430" spans="1:60" outlineLevel="1">
      <c r="A1430" s="123">
        <v>440</v>
      </c>
      <c r="B1430" s="124" t="s">
        <v>829</v>
      </c>
      <c r="C1430" s="139" t="s">
        <v>830</v>
      </c>
      <c r="D1430" s="125" t="s">
        <v>347</v>
      </c>
      <c r="E1430" s="126">
        <v>1</v>
      </c>
      <c r="F1430" s="127"/>
      <c r="G1430" s="128">
        <f>ROUND(E1430*F1430,2)</f>
        <v>0</v>
      </c>
      <c r="H1430" s="127"/>
      <c r="I1430" s="128">
        <f>ROUND(E1430*H1430,2)</f>
        <v>0</v>
      </c>
      <c r="J1430" s="127"/>
      <c r="K1430" s="128">
        <f>ROUND(E1430*J1430,2)</f>
        <v>0</v>
      </c>
      <c r="L1430" s="128">
        <v>21</v>
      </c>
      <c r="M1430" s="128">
        <f>G1430*(1+L1430/100)</f>
        <v>0</v>
      </c>
      <c r="N1430" s="126">
        <v>0</v>
      </c>
      <c r="O1430" s="126">
        <f>ROUND(E1430*N1430,2)</f>
        <v>0</v>
      </c>
      <c r="P1430" s="126">
        <v>0</v>
      </c>
      <c r="Q1430" s="126">
        <f>ROUND(E1430*P1430,2)</f>
        <v>0</v>
      </c>
      <c r="R1430" s="128"/>
      <c r="S1430" s="128" t="s">
        <v>290</v>
      </c>
      <c r="T1430" s="129" t="s">
        <v>291</v>
      </c>
      <c r="U1430" s="114">
        <v>0</v>
      </c>
      <c r="V1430" s="114">
        <f>ROUND(E1430*U1430,2)</f>
        <v>0</v>
      </c>
      <c r="W1430" s="114"/>
      <c r="X1430" s="114" t="s">
        <v>414</v>
      </c>
      <c r="Y1430" s="114" t="s">
        <v>293</v>
      </c>
      <c r="Z1430" s="107"/>
      <c r="AA1430" s="107"/>
      <c r="AB1430" s="107"/>
      <c r="AC1430" s="107"/>
      <c r="AD1430" s="107"/>
      <c r="AE1430" s="107"/>
      <c r="AF1430" s="107"/>
      <c r="AG1430" s="107" t="s">
        <v>415</v>
      </c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</row>
    <row r="1431" spans="1:60" outlineLevel="2">
      <c r="A1431" s="110"/>
      <c r="B1431" s="111"/>
      <c r="C1431" s="198" t="s">
        <v>831</v>
      </c>
      <c r="D1431" s="199"/>
      <c r="E1431" s="199"/>
      <c r="F1431" s="199"/>
      <c r="G1431" s="199"/>
      <c r="H1431" s="114"/>
      <c r="I1431" s="114"/>
      <c r="J1431" s="114"/>
      <c r="K1431" s="114"/>
      <c r="L1431" s="114"/>
      <c r="M1431" s="114"/>
      <c r="N1431" s="113"/>
      <c r="O1431" s="113"/>
      <c r="P1431" s="113"/>
      <c r="Q1431" s="113"/>
      <c r="R1431" s="114"/>
      <c r="S1431" s="114"/>
      <c r="T1431" s="114"/>
      <c r="U1431" s="114"/>
      <c r="V1431" s="114"/>
      <c r="W1431" s="114"/>
      <c r="X1431" s="114"/>
      <c r="Y1431" s="114"/>
      <c r="Z1431" s="107"/>
      <c r="AA1431" s="107"/>
      <c r="AB1431" s="107"/>
      <c r="AC1431" s="107"/>
      <c r="AD1431" s="107"/>
      <c r="AE1431" s="107"/>
      <c r="AF1431" s="107"/>
      <c r="AG1431" s="107" t="s">
        <v>296</v>
      </c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</row>
    <row r="1432" spans="1:60" outlineLevel="3">
      <c r="A1432" s="110"/>
      <c r="B1432" s="111"/>
      <c r="C1432" s="200" t="s">
        <v>653</v>
      </c>
      <c r="D1432" s="201"/>
      <c r="E1432" s="201"/>
      <c r="F1432" s="201"/>
      <c r="G1432" s="201"/>
      <c r="H1432" s="114"/>
      <c r="I1432" s="114"/>
      <c r="J1432" s="114"/>
      <c r="K1432" s="114"/>
      <c r="L1432" s="114"/>
      <c r="M1432" s="114"/>
      <c r="N1432" s="113"/>
      <c r="O1432" s="113"/>
      <c r="P1432" s="113"/>
      <c r="Q1432" s="113"/>
      <c r="R1432" s="114"/>
      <c r="S1432" s="114"/>
      <c r="T1432" s="114"/>
      <c r="U1432" s="114"/>
      <c r="V1432" s="114"/>
      <c r="W1432" s="114"/>
      <c r="X1432" s="114"/>
      <c r="Y1432" s="114"/>
      <c r="Z1432" s="107"/>
      <c r="AA1432" s="107"/>
      <c r="AB1432" s="107"/>
      <c r="AC1432" s="107"/>
      <c r="AD1432" s="107"/>
      <c r="AE1432" s="107"/>
      <c r="AF1432" s="107"/>
      <c r="AG1432" s="107" t="s">
        <v>296</v>
      </c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</row>
    <row r="1433" spans="1:60" outlineLevel="1">
      <c r="A1433" s="123">
        <v>441</v>
      </c>
      <c r="B1433" s="124" t="s">
        <v>654</v>
      </c>
      <c r="C1433" s="139" t="s">
        <v>655</v>
      </c>
      <c r="D1433" s="125" t="s">
        <v>347</v>
      </c>
      <c r="E1433" s="126">
        <v>1</v>
      </c>
      <c r="F1433" s="127"/>
      <c r="G1433" s="128">
        <f>ROUND(E1433*F1433,2)</f>
        <v>0</v>
      </c>
      <c r="H1433" s="127"/>
      <c r="I1433" s="128">
        <f>ROUND(E1433*H1433,2)</f>
        <v>0</v>
      </c>
      <c r="J1433" s="127"/>
      <c r="K1433" s="128">
        <f>ROUND(E1433*J1433,2)</f>
        <v>0</v>
      </c>
      <c r="L1433" s="128">
        <v>21</v>
      </c>
      <c r="M1433" s="128">
        <f>G1433*(1+L1433/100)</f>
        <v>0</v>
      </c>
      <c r="N1433" s="126">
        <v>1.8000000000000001E-4</v>
      </c>
      <c r="O1433" s="126">
        <f>ROUND(E1433*N1433,2)</f>
        <v>0</v>
      </c>
      <c r="P1433" s="126">
        <v>0</v>
      </c>
      <c r="Q1433" s="126">
        <f>ROUND(E1433*P1433,2)</f>
        <v>0</v>
      </c>
      <c r="R1433" s="128" t="s">
        <v>350</v>
      </c>
      <c r="S1433" s="128" t="s">
        <v>310</v>
      </c>
      <c r="T1433" s="129" t="s">
        <v>331</v>
      </c>
      <c r="U1433" s="114">
        <v>0.48</v>
      </c>
      <c r="V1433" s="114">
        <f>ROUND(E1433*U1433,2)</f>
        <v>0.48</v>
      </c>
      <c r="W1433" s="114"/>
      <c r="X1433" s="114" t="s">
        <v>332</v>
      </c>
      <c r="Y1433" s="114" t="s">
        <v>293</v>
      </c>
      <c r="Z1433" s="107"/>
      <c r="AA1433" s="107"/>
      <c r="AB1433" s="107"/>
      <c r="AC1433" s="107"/>
      <c r="AD1433" s="107"/>
      <c r="AE1433" s="107"/>
      <c r="AF1433" s="107"/>
      <c r="AG1433" s="107" t="s">
        <v>333</v>
      </c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</row>
    <row r="1434" spans="1:60" outlineLevel="2">
      <c r="A1434" s="110"/>
      <c r="B1434" s="111"/>
      <c r="C1434" s="198" t="s">
        <v>832</v>
      </c>
      <c r="D1434" s="199"/>
      <c r="E1434" s="199"/>
      <c r="F1434" s="199"/>
      <c r="G1434" s="199"/>
      <c r="H1434" s="114"/>
      <c r="I1434" s="114"/>
      <c r="J1434" s="114"/>
      <c r="K1434" s="114"/>
      <c r="L1434" s="114"/>
      <c r="M1434" s="114"/>
      <c r="N1434" s="113"/>
      <c r="O1434" s="113"/>
      <c r="P1434" s="113"/>
      <c r="Q1434" s="113"/>
      <c r="R1434" s="114"/>
      <c r="S1434" s="114"/>
      <c r="T1434" s="114"/>
      <c r="U1434" s="114"/>
      <c r="V1434" s="114"/>
      <c r="W1434" s="114"/>
      <c r="X1434" s="114"/>
      <c r="Y1434" s="114"/>
      <c r="Z1434" s="107"/>
      <c r="AA1434" s="107"/>
      <c r="AB1434" s="107"/>
      <c r="AC1434" s="107"/>
      <c r="AD1434" s="107"/>
      <c r="AE1434" s="107"/>
      <c r="AF1434" s="107"/>
      <c r="AG1434" s="107" t="s">
        <v>296</v>
      </c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</row>
    <row r="1435" spans="1:60" outlineLevel="2">
      <c r="A1435" s="110"/>
      <c r="B1435" s="111"/>
      <c r="C1435" s="146" t="s">
        <v>833</v>
      </c>
      <c r="D1435" s="143"/>
      <c r="E1435" s="144">
        <v>1</v>
      </c>
      <c r="F1435" s="114"/>
      <c r="G1435" s="114"/>
      <c r="H1435" s="114"/>
      <c r="I1435" s="114"/>
      <c r="J1435" s="114"/>
      <c r="K1435" s="114"/>
      <c r="L1435" s="114"/>
      <c r="M1435" s="114"/>
      <c r="N1435" s="113"/>
      <c r="O1435" s="113"/>
      <c r="P1435" s="113"/>
      <c r="Q1435" s="113"/>
      <c r="R1435" s="114"/>
      <c r="S1435" s="114"/>
      <c r="T1435" s="114"/>
      <c r="U1435" s="114"/>
      <c r="V1435" s="114"/>
      <c r="W1435" s="114"/>
      <c r="X1435" s="114"/>
      <c r="Y1435" s="114"/>
      <c r="Z1435" s="107"/>
      <c r="AA1435" s="107"/>
      <c r="AB1435" s="107"/>
      <c r="AC1435" s="107"/>
      <c r="AD1435" s="107"/>
      <c r="AE1435" s="107"/>
      <c r="AF1435" s="107"/>
      <c r="AG1435" s="107" t="s">
        <v>341</v>
      </c>
      <c r="AH1435" s="107">
        <v>5</v>
      </c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</row>
    <row r="1436" spans="1:60" outlineLevel="1">
      <c r="A1436" s="123">
        <v>442</v>
      </c>
      <c r="B1436" s="124" t="s">
        <v>834</v>
      </c>
      <c r="C1436" s="139" t="s">
        <v>835</v>
      </c>
      <c r="D1436" s="125" t="s">
        <v>347</v>
      </c>
      <c r="E1436" s="126">
        <v>1</v>
      </c>
      <c r="F1436" s="127"/>
      <c r="G1436" s="128">
        <f>ROUND(E1436*F1436,2)</f>
        <v>0</v>
      </c>
      <c r="H1436" s="127"/>
      <c r="I1436" s="128">
        <f>ROUND(E1436*H1436,2)</f>
        <v>0</v>
      </c>
      <c r="J1436" s="127"/>
      <c r="K1436" s="128">
        <f>ROUND(E1436*J1436,2)</f>
        <v>0</v>
      </c>
      <c r="L1436" s="128">
        <v>21</v>
      </c>
      <c r="M1436" s="128">
        <f>G1436*(1+L1436/100)</f>
        <v>0</v>
      </c>
      <c r="N1436" s="126">
        <v>0</v>
      </c>
      <c r="O1436" s="126">
        <f>ROUND(E1436*N1436,2)</f>
        <v>0</v>
      </c>
      <c r="P1436" s="126">
        <v>0</v>
      </c>
      <c r="Q1436" s="126">
        <f>ROUND(E1436*P1436,2)</f>
        <v>0</v>
      </c>
      <c r="R1436" s="128"/>
      <c r="S1436" s="128" t="s">
        <v>290</v>
      </c>
      <c r="T1436" s="129" t="s">
        <v>291</v>
      </c>
      <c r="U1436" s="114">
        <v>0</v>
      </c>
      <c r="V1436" s="114">
        <f>ROUND(E1436*U1436,2)</f>
        <v>0</v>
      </c>
      <c r="W1436" s="114"/>
      <c r="X1436" s="114" t="s">
        <v>414</v>
      </c>
      <c r="Y1436" s="114" t="s">
        <v>293</v>
      </c>
      <c r="Z1436" s="107"/>
      <c r="AA1436" s="107"/>
      <c r="AB1436" s="107"/>
      <c r="AC1436" s="107"/>
      <c r="AD1436" s="107"/>
      <c r="AE1436" s="107"/>
      <c r="AF1436" s="107"/>
      <c r="AG1436" s="107" t="s">
        <v>415</v>
      </c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</row>
    <row r="1437" spans="1:60" outlineLevel="2">
      <c r="A1437" s="110"/>
      <c r="B1437" s="111"/>
      <c r="C1437" s="198" t="s">
        <v>836</v>
      </c>
      <c r="D1437" s="199"/>
      <c r="E1437" s="199"/>
      <c r="F1437" s="199"/>
      <c r="G1437" s="199"/>
      <c r="H1437" s="114"/>
      <c r="I1437" s="114"/>
      <c r="J1437" s="114"/>
      <c r="K1437" s="114"/>
      <c r="L1437" s="114"/>
      <c r="M1437" s="114"/>
      <c r="N1437" s="113"/>
      <c r="O1437" s="113"/>
      <c r="P1437" s="113"/>
      <c r="Q1437" s="113"/>
      <c r="R1437" s="114"/>
      <c r="S1437" s="114"/>
      <c r="T1437" s="114"/>
      <c r="U1437" s="114"/>
      <c r="V1437" s="114"/>
      <c r="W1437" s="114"/>
      <c r="X1437" s="114"/>
      <c r="Y1437" s="114"/>
      <c r="Z1437" s="107"/>
      <c r="AA1437" s="107"/>
      <c r="AB1437" s="107"/>
      <c r="AC1437" s="107"/>
      <c r="AD1437" s="107"/>
      <c r="AE1437" s="107"/>
      <c r="AF1437" s="107"/>
      <c r="AG1437" s="107" t="s">
        <v>296</v>
      </c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</row>
    <row r="1438" spans="1:60" outlineLevel="3">
      <c r="A1438" s="110"/>
      <c r="B1438" s="111"/>
      <c r="C1438" s="200" t="s">
        <v>653</v>
      </c>
      <c r="D1438" s="201"/>
      <c r="E1438" s="201"/>
      <c r="F1438" s="201"/>
      <c r="G1438" s="201"/>
      <c r="H1438" s="114"/>
      <c r="I1438" s="114"/>
      <c r="J1438" s="114"/>
      <c r="K1438" s="114"/>
      <c r="L1438" s="114"/>
      <c r="M1438" s="114"/>
      <c r="N1438" s="113"/>
      <c r="O1438" s="113"/>
      <c r="P1438" s="113"/>
      <c r="Q1438" s="113"/>
      <c r="R1438" s="114"/>
      <c r="S1438" s="114"/>
      <c r="T1438" s="114"/>
      <c r="U1438" s="114"/>
      <c r="V1438" s="114"/>
      <c r="W1438" s="114"/>
      <c r="X1438" s="114"/>
      <c r="Y1438" s="114"/>
      <c r="Z1438" s="107"/>
      <c r="AA1438" s="107"/>
      <c r="AB1438" s="107"/>
      <c r="AC1438" s="107"/>
      <c r="AD1438" s="107"/>
      <c r="AE1438" s="107"/>
      <c r="AF1438" s="107"/>
      <c r="AG1438" s="107" t="s">
        <v>296</v>
      </c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</row>
    <row r="1439" spans="1:60" outlineLevel="1">
      <c r="A1439" s="123">
        <v>443</v>
      </c>
      <c r="B1439" s="124" t="s">
        <v>778</v>
      </c>
      <c r="C1439" s="139" t="s">
        <v>779</v>
      </c>
      <c r="D1439" s="125" t="s">
        <v>347</v>
      </c>
      <c r="E1439" s="126">
        <v>1</v>
      </c>
      <c r="F1439" s="127"/>
      <c r="G1439" s="128">
        <f>ROUND(E1439*F1439,2)</f>
        <v>0</v>
      </c>
      <c r="H1439" s="127"/>
      <c r="I1439" s="128">
        <f>ROUND(E1439*H1439,2)</f>
        <v>0</v>
      </c>
      <c r="J1439" s="127"/>
      <c r="K1439" s="128">
        <f>ROUND(E1439*J1439,2)</f>
        <v>0</v>
      </c>
      <c r="L1439" s="128">
        <v>21</v>
      </c>
      <c r="M1439" s="128">
        <f>G1439*(1+L1439/100)</f>
        <v>0</v>
      </c>
      <c r="N1439" s="126">
        <v>4.0000000000000003E-5</v>
      </c>
      <c r="O1439" s="126">
        <f>ROUND(E1439*N1439,2)</f>
        <v>0</v>
      </c>
      <c r="P1439" s="126">
        <v>0</v>
      </c>
      <c r="Q1439" s="126">
        <f>ROUND(E1439*P1439,2)</f>
        <v>0</v>
      </c>
      <c r="R1439" s="128" t="s">
        <v>350</v>
      </c>
      <c r="S1439" s="128" t="s">
        <v>310</v>
      </c>
      <c r="T1439" s="129" t="s">
        <v>331</v>
      </c>
      <c r="U1439" s="114">
        <v>0.45</v>
      </c>
      <c r="V1439" s="114">
        <f>ROUND(E1439*U1439,2)</f>
        <v>0.45</v>
      </c>
      <c r="W1439" s="114"/>
      <c r="X1439" s="114" t="s">
        <v>332</v>
      </c>
      <c r="Y1439" s="114" t="s">
        <v>293</v>
      </c>
      <c r="Z1439" s="107"/>
      <c r="AA1439" s="107"/>
      <c r="AB1439" s="107"/>
      <c r="AC1439" s="107"/>
      <c r="AD1439" s="107"/>
      <c r="AE1439" s="107"/>
      <c r="AF1439" s="107"/>
      <c r="AG1439" s="107" t="s">
        <v>333</v>
      </c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</row>
    <row r="1440" spans="1:60" outlineLevel="2">
      <c r="A1440" s="110"/>
      <c r="B1440" s="111"/>
      <c r="C1440" s="198" t="s">
        <v>837</v>
      </c>
      <c r="D1440" s="199"/>
      <c r="E1440" s="199"/>
      <c r="F1440" s="199"/>
      <c r="G1440" s="199"/>
      <c r="H1440" s="114"/>
      <c r="I1440" s="114"/>
      <c r="J1440" s="114"/>
      <c r="K1440" s="114"/>
      <c r="L1440" s="114"/>
      <c r="M1440" s="114"/>
      <c r="N1440" s="113"/>
      <c r="O1440" s="113"/>
      <c r="P1440" s="113"/>
      <c r="Q1440" s="113"/>
      <c r="R1440" s="114"/>
      <c r="S1440" s="114"/>
      <c r="T1440" s="114"/>
      <c r="U1440" s="114"/>
      <c r="V1440" s="114"/>
      <c r="W1440" s="114"/>
      <c r="X1440" s="114"/>
      <c r="Y1440" s="114"/>
      <c r="Z1440" s="107"/>
      <c r="AA1440" s="107"/>
      <c r="AB1440" s="107"/>
      <c r="AC1440" s="107"/>
      <c r="AD1440" s="107"/>
      <c r="AE1440" s="107"/>
      <c r="AF1440" s="107"/>
      <c r="AG1440" s="107" t="s">
        <v>296</v>
      </c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</row>
    <row r="1441" spans="1:60" outlineLevel="1">
      <c r="A1441" s="123">
        <v>444</v>
      </c>
      <c r="B1441" s="124" t="s">
        <v>756</v>
      </c>
      <c r="C1441" s="139" t="s">
        <v>757</v>
      </c>
      <c r="D1441" s="125" t="s">
        <v>347</v>
      </c>
      <c r="E1441" s="126">
        <v>2</v>
      </c>
      <c r="F1441" s="127"/>
      <c r="G1441" s="128">
        <f>ROUND(E1441*F1441,2)</f>
        <v>0</v>
      </c>
      <c r="H1441" s="127"/>
      <c r="I1441" s="128">
        <f>ROUND(E1441*H1441,2)</f>
        <v>0</v>
      </c>
      <c r="J1441" s="127"/>
      <c r="K1441" s="128">
        <f>ROUND(E1441*J1441,2)</f>
        <v>0</v>
      </c>
      <c r="L1441" s="128">
        <v>21</v>
      </c>
      <c r="M1441" s="128">
        <f>G1441*(1+L1441/100)</f>
        <v>0</v>
      </c>
      <c r="N1441" s="126">
        <v>3.3E-4</v>
      </c>
      <c r="O1441" s="126">
        <f>ROUND(E1441*N1441,2)</f>
        <v>0</v>
      </c>
      <c r="P1441" s="126">
        <v>0</v>
      </c>
      <c r="Q1441" s="126">
        <f>ROUND(E1441*P1441,2)</f>
        <v>0</v>
      </c>
      <c r="R1441" s="128" t="s">
        <v>413</v>
      </c>
      <c r="S1441" s="128" t="s">
        <v>310</v>
      </c>
      <c r="T1441" s="129" t="s">
        <v>331</v>
      </c>
      <c r="U1441" s="114">
        <v>0</v>
      </c>
      <c r="V1441" s="114">
        <f>ROUND(E1441*U1441,2)</f>
        <v>0</v>
      </c>
      <c r="W1441" s="114"/>
      <c r="X1441" s="114" t="s">
        <v>414</v>
      </c>
      <c r="Y1441" s="114" t="s">
        <v>293</v>
      </c>
      <c r="Z1441" s="107"/>
      <c r="AA1441" s="107"/>
      <c r="AB1441" s="107"/>
      <c r="AC1441" s="107"/>
      <c r="AD1441" s="107"/>
      <c r="AE1441" s="107"/>
      <c r="AF1441" s="107"/>
      <c r="AG1441" s="107" t="s">
        <v>415</v>
      </c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</row>
    <row r="1442" spans="1:60" outlineLevel="2">
      <c r="A1442" s="110"/>
      <c r="B1442" s="111"/>
      <c r="C1442" s="198" t="s">
        <v>837</v>
      </c>
      <c r="D1442" s="199"/>
      <c r="E1442" s="199"/>
      <c r="F1442" s="199"/>
      <c r="G1442" s="199"/>
      <c r="H1442" s="114"/>
      <c r="I1442" s="114"/>
      <c r="J1442" s="114"/>
      <c r="K1442" s="114"/>
      <c r="L1442" s="114"/>
      <c r="M1442" s="114"/>
      <c r="N1442" s="113"/>
      <c r="O1442" s="113"/>
      <c r="P1442" s="113"/>
      <c r="Q1442" s="113"/>
      <c r="R1442" s="114"/>
      <c r="S1442" s="114"/>
      <c r="T1442" s="114"/>
      <c r="U1442" s="114"/>
      <c r="V1442" s="114"/>
      <c r="W1442" s="114"/>
      <c r="X1442" s="114"/>
      <c r="Y1442" s="114"/>
      <c r="Z1442" s="107"/>
      <c r="AA1442" s="107"/>
      <c r="AB1442" s="107"/>
      <c r="AC1442" s="107"/>
      <c r="AD1442" s="107"/>
      <c r="AE1442" s="107"/>
      <c r="AF1442" s="107"/>
      <c r="AG1442" s="107" t="s">
        <v>296</v>
      </c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</row>
    <row r="1443" spans="1:60" outlineLevel="1">
      <c r="A1443" s="123">
        <v>445</v>
      </c>
      <c r="B1443" s="124" t="s">
        <v>698</v>
      </c>
      <c r="C1443" s="139" t="s">
        <v>699</v>
      </c>
      <c r="D1443" s="125" t="s">
        <v>289</v>
      </c>
      <c r="E1443" s="126">
        <v>2</v>
      </c>
      <c r="F1443" s="127"/>
      <c r="G1443" s="128">
        <f>ROUND(E1443*F1443,2)</f>
        <v>0</v>
      </c>
      <c r="H1443" s="127"/>
      <c r="I1443" s="128">
        <f>ROUND(E1443*H1443,2)</f>
        <v>0</v>
      </c>
      <c r="J1443" s="127"/>
      <c r="K1443" s="128">
        <f>ROUND(E1443*J1443,2)</f>
        <v>0</v>
      </c>
      <c r="L1443" s="128">
        <v>21</v>
      </c>
      <c r="M1443" s="128">
        <f>G1443*(1+L1443/100)</f>
        <v>0</v>
      </c>
      <c r="N1443" s="126">
        <v>8.0000000000000007E-5</v>
      </c>
      <c r="O1443" s="126">
        <f>ROUND(E1443*N1443,2)</f>
        <v>0</v>
      </c>
      <c r="P1443" s="126">
        <v>0</v>
      </c>
      <c r="Q1443" s="126">
        <f>ROUND(E1443*P1443,2)</f>
        <v>0</v>
      </c>
      <c r="R1443" s="128" t="s">
        <v>350</v>
      </c>
      <c r="S1443" s="128" t="s">
        <v>310</v>
      </c>
      <c r="T1443" s="129" t="s">
        <v>331</v>
      </c>
      <c r="U1443" s="114">
        <v>0.28999999999999998</v>
      </c>
      <c r="V1443" s="114">
        <f>ROUND(E1443*U1443,2)</f>
        <v>0.57999999999999996</v>
      </c>
      <c r="W1443" s="114"/>
      <c r="X1443" s="114" t="s">
        <v>332</v>
      </c>
      <c r="Y1443" s="114" t="s">
        <v>293</v>
      </c>
      <c r="Z1443" s="107"/>
      <c r="AA1443" s="107"/>
      <c r="AB1443" s="107"/>
      <c r="AC1443" s="107"/>
      <c r="AD1443" s="107"/>
      <c r="AE1443" s="107"/>
      <c r="AF1443" s="107"/>
      <c r="AG1443" s="107" t="s">
        <v>333</v>
      </c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</row>
    <row r="1444" spans="1:60" outlineLevel="2">
      <c r="A1444" s="110"/>
      <c r="B1444" s="111"/>
      <c r="C1444" s="198" t="s">
        <v>837</v>
      </c>
      <c r="D1444" s="199"/>
      <c r="E1444" s="199"/>
      <c r="F1444" s="199"/>
      <c r="G1444" s="199"/>
      <c r="H1444" s="114"/>
      <c r="I1444" s="114"/>
      <c r="J1444" s="114"/>
      <c r="K1444" s="114"/>
      <c r="L1444" s="114"/>
      <c r="M1444" s="114"/>
      <c r="N1444" s="113"/>
      <c r="O1444" s="113"/>
      <c r="P1444" s="113"/>
      <c r="Q1444" s="113"/>
      <c r="R1444" s="114"/>
      <c r="S1444" s="114"/>
      <c r="T1444" s="114"/>
      <c r="U1444" s="114"/>
      <c r="V1444" s="114"/>
      <c r="W1444" s="114"/>
      <c r="X1444" s="114"/>
      <c r="Y1444" s="114"/>
      <c r="Z1444" s="107"/>
      <c r="AA1444" s="107"/>
      <c r="AB1444" s="107"/>
      <c r="AC1444" s="107"/>
      <c r="AD1444" s="107"/>
      <c r="AE1444" s="107"/>
      <c r="AF1444" s="107"/>
      <c r="AG1444" s="107" t="s">
        <v>296</v>
      </c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</row>
    <row r="1445" spans="1:60" outlineLevel="2">
      <c r="A1445" s="110"/>
      <c r="B1445" s="111"/>
      <c r="C1445" s="146" t="s">
        <v>838</v>
      </c>
      <c r="D1445" s="143"/>
      <c r="E1445" s="144">
        <v>2</v>
      </c>
      <c r="F1445" s="114"/>
      <c r="G1445" s="114"/>
      <c r="H1445" s="114"/>
      <c r="I1445" s="114"/>
      <c r="J1445" s="114"/>
      <c r="K1445" s="114"/>
      <c r="L1445" s="114"/>
      <c r="M1445" s="114"/>
      <c r="N1445" s="113"/>
      <c r="O1445" s="113"/>
      <c r="P1445" s="113"/>
      <c r="Q1445" s="113"/>
      <c r="R1445" s="114"/>
      <c r="S1445" s="114"/>
      <c r="T1445" s="114"/>
      <c r="U1445" s="114"/>
      <c r="V1445" s="114"/>
      <c r="W1445" s="114"/>
      <c r="X1445" s="114"/>
      <c r="Y1445" s="114"/>
      <c r="Z1445" s="107"/>
      <c r="AA1445" s="107"/>
      <c r="AB1445" s="107"/>
      <c r="AC1445" s="107"/>
      <c r="AD1445" s="107"/>
      <c r="AE1445" s="107"/>
      <c r="AF1445" s="107"/>
      <c r="AG1445" s="107" t="s">
        <v>341</v>
      </c>
      <c r="AH1445" s="107">
        <v>5</v>
      </c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</row>
    <row r="1446" spans="1:60" outlineLevel="1">
      <c r="A1446" s="123">
        <v>446</v>
      </c>
      <c r="B1446" s="124" t="s">
        <v>839</v>
      </c>
      <c r="C1446" s="139" t="s">
        <v>703</v>
      </c>
      <c r="D1446" s="125" t="s">
        <v>347</v>
      </c>
      <c r="E1446" s="126">
        <v>2</v>
      </c>
      <c r="F1446" s="127"/>
      <c r="G1446" s="128">
        <f>ROUND(E1446*F1446,2)</f>
        <v>0</v>
      </c>
      <c r="H1446" s="127"/>
      <c r="I1446" s="128">
        <f>ROUND(E1446*H1446,2)</f>
        <v>0</v>
      </c>
      <c r="J1446" s="127"/>
      <c r="K1446" s="128">
        <f>ROUND(E1446*J1446,2)</f>
        <v>0</v>
      </c>
      <c r="L1446" s="128">
        <v>21</v>
      </c>
      <c r="M1446" s="128">
        <f>G1446*(1+L1446/100)</f>
        <v>0</v>
      </c>
      <c r="N1446" s="126">
        <v>0</v>
      </c>
      <c r="O1446" s="126">
        <f>ROUND(E1446*N1446,2)</f>
        <v>0</v>
      </c>
      <c r="P1446" s="126">
        <v>0</v>
      </c>
      <c r="Q1446" s="126">
        <f>ROUND(E1446*P1446,2)</f>
        <v>0</v>
      </c>
      <c r="R1446" s="128"/>
      <c r="S1446" s="128" t="s">
        <v>290</v>
      </c>
      <c r="T1446" s="129" t="s">
        <v>291</v>
      </c>
      <c r="U1446" s="114">
        <v>0</v>
      </c>
      <c r="V1446" s="114">
        <f>ROUND(E1446*U1446,2)</f>
        <v>0</v>
      </c>
      <c r="W1446" s="114"/>
      <c r="X1446" s="114" t="s">
        <v>332</v>
      </c>
      <c r="Y1446" s="114" t="s">
        <v>293</v>
      </c>
      <c r="Z1446" s="107"/>
      <c r="AA1446" s="107"/>
      <c r="AB1446" s="107"/>
      <c r="AC1446" s="107"/>
      <c r="AD1446" s="107"/>
      <c r="AE1446" s="107"/>
      <c r="AF1446" s="107"/>
      <c r="AG1446" s="107" t="s">
        <v>333</v>
      </c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</row>
    <row r="1447" spans="1:60" outlineLevel="2">
      <c r="A1447" s="110"/>
      <c r="B1447" s="111"/>
      <c r="C1447" s="198" t="s">
        <v>837</v>
      </c>
      <c r="D1447" s="199"/>
      <c r="E1447" s="199"/>
      <c r="F1447" s="199"/>
      <c r="G1447" s="199"/>
      <c r="H1447" s="114"/>
      <c r="I1447" s="114"/>
      <c r="J1447" s="114"/>
      <c r="K1447" s="114"/>
      <c r="L1447" s="114"/>
      <c r="M1447" s="114"/>
      <c r="N1447" s="113"/>
      <c r="O1447" s="113"/>
      <c r="P1447" s="113"/>
      <c r="Q1447" s="113"/>
      <c r="R1447" s="114"/>
      <c r="S1447" s="114"/>
      <c r="T1447" s="114"/>
      <c r="U1447" s="114"/>
      <c r="V1447" s="114"/>
      <c r="W1447" s="114"/>
      <c r="X1447" s="114"/>
      <c r="Y1447" s="114"/>
      <c r="Z1447" s="107"/>
      <c r="AA1447" s="107"/>
      <c r="AB1447" s="107"/>
      <c r="AC1447" s="107"/>
      <c r="AD1447" s="107"/>
      <c r="AE1447" s="107"/>
      <c r="AF1447" s="107"/>
      <c r="AG1447" s="107" t="s">
        <v>296</v>
      </c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</row>
    <row r="1448" spans="1:60" outlineLevel="1">
      <c r="A1448" s="123">
        <v>447</v>
      </c>
      <c r="B1448" s="124" t="s">
        <v>678</v>
      </c>
      <c r="C1448" s="139" t="s">
        <v>679</v>
      </c>
      <c r="D1448" s="125" t="s">
        <v>347</v>
      </c>
      <c r="E1448" s="126">
        <v>7</v>
      </c>
      <c r="F1448" s="127"/>
      <c r="G1448" s="128">
        <f>ROUND(E1448*F1448,2)</f>
        <v>0</v>
      </c>
      <c r="H1448" s="127"/>
      <c r="I1448" s="128">
        <f>ROUND(E1448*H1448,2)</f>
        <v>0</v>
      </c>
      <c r="J1448" s="127"/>
      <c r="K1448" s="128">
        <f>ROUND(E1448*J1448,2)</f>
        <v>0</v>
      </c>
      <c r="L1448" s="128">
        <v>21</v>
      </c>
      <c r="M1448" s="128">
        <f>G1448*(1+L1448/100)</f>
        <v>0</v>
      </c>
      <c r="N1448" s="126">
        <v>0</v>
      </c>
      <c r="O1448" s="126">
        <f>ROUND(E1448*N1448,2)</f>
        <v>0</v>
      </c>
      <c r="P1448" s="126">
        <v>0</v>
      </c>
      <c r="Q1448" s="126">
        <f>ROUND(E1448*P1448,2)</f>
        <v>0</v>
      </c>
      <c r="R1448" s="128"/>
      <c r="S1448" s="128" t="s">
        <v>290</v>
      </c>
      <c r="T1448" s="129" t="s">
        <v>291</v>
      </c>
      <c r="U1448" s="114">
        <v>0</v>
      </c>
      <c r="V1448" s="114">
        <f>ROUND(E1448*U1448,2)</f>
        <v>0</v>
      </c>
      <c r="W1448" s="114"/>
      <c r="X1448" s="114" t="s">
        <v>414</v>
      </c>
      <c r="Y1448" s="114" t="s">
        <v>293</v>
      </c>
      <c r="Z1448" s="107"/>
      <c r="AA1448" s="107"/>
      <c r="AB1448" s="107"/>
      <c r="AC1448" s="107"/>
      <c r="AD1448" s="107"/>
      <c r="AE1448" s="107"/>
      <c r="AF1448" s="107"/>
      <c r="AG1448" s="107" t="s">
        <v>415</v>
      </c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</row>
    <row r="1449" spans="1:60" outlineLevel="2">
      <c r="A1449" s="110"/>
      <c r="B1449" s="111"/>
      <c r="C1449" s="198" t="s">
        <v>767</v>
      </c>
      <c r="D1449" s="199"/>
      <c r="E1449" s="199"/>
      <c r="F1449" s="199"/>
      <c r="G1449" s="199"/>
      <c r="H1449" s="114"/>
      <c r="I1449" s="114"/>
      <c r="J1449" s="114"/>
      <c r="K1449" s="114"/>
      <c r="L1449" s="114"/>
      <c r="M1449" s="114"/>
      <c r="N1449" s="113"/>
      <c r="O1449" s="113"/>
      <c r="P1449" s="113"/>
      <c r="Q1449" s="113"/>
      <c r="R1449" s="114"/>
      <c r="S1449" s="114"/>
      <c r="T1449" s="114"/>
      <c r="U1449" s="114"/>
      <c r="V1449" s="114"/>
      <c r="W1449" s="114"/>
      <c r="X1449" s="114"/>
      <c r="Y1449" s="114"/>
      <c r="Z1449" s="107"/>
      <c r="AA1449" s="107"/>
      <c r="AB1449" s="107"/>
      <c r="AC1449" s="107"/>
      <c r="AD1449" s="107"/>
      <c r="AE1449" s="107"/>
      <c r="AF1449" s="107"/>
      <c r="AG1449" s="107" t="s">
        <v>296</v>
      </c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</row>
    <row r="1450" spans="1:60" outlineLevel="3">
      <c r="A1450" s="110"/>
      <c r="B1450" s="111"/>
      <c r="C1450" s="200" t="s">
        <v>681</v>
      </c>
      <c r="D1450" s="201"/>
      <c r="E1450" s="201"/>
      <c r="F1450" s="201"/>
      <c r="G1450" s="201"/>
      <c r="H1450" s="114"/>
      <c r="I1450" s="114"/>
      <c r="J1450" s="114"/>
      <c r="K1450" s="114"/>
      <c r="L1450" s="114"/>
      <c r="M1450" s="114"/>
      <c r="N1450" s="113"/>
      <c r="O1450" s="113"/>
      <c r="P1450" s="113"/>
      <c r="Q1450" s="113"/>
      <c r="R1450" s="114"/>
      <c r="S1450" s="114"/>
      <c r="T1450" s="114"/>
      <c r="U1450" s="114"/>
      <c r="V1450" s="114"/>
      <c r="W1450" s="114"/>
      <c r="X1450" s="114"/>
      <c r="Y1450" s="114"/>
      <c r="Z1450" s="107"/>
      <c r="AA1450" s="107"/>
      <c r="AB1450" s="107"/>
      <c r="AC1450" s="107"/>
      <c r="AD1450" s="107"/>
      <c r="AE1450" s="107"/>
      <c r="AF1450" s="107"/>
      <c r="AG1450" s="107" t="s">
        <v>296</v>
      </c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</row>
    <row r="1451" spans="1:60" outlineLevel="3">
      <c r="A1451" s="110"/>
      <c r="B1451" s="111"/>
      <c r="C1451" s="200" t="s">
        <v>682</v>
      </c>
      <c r="D1451" s="201"/>
      <c r="E1451" s="201"/>
      <c r="F1451" s="201"/>
      <c r="G1451" s="201"/>
      <c r="H1451" s="114"/>
      <c r="I1451" s="114"/>
      <c r="J1451" s="114"/>
      <c r="K1451" s="114"/>
      <c r="L1451" s="114"/>
      <c r="M1451" s="114"/>
      <c r="N1451" s="113"/>
      <c r="O1451" s="113"/>
      <c r="P1451" s="113"/>
      <c r="Q1451" s="113"/>
      <c r="R1451" s="114"/>
      <c r="S1451" s="114"/>
      <c r="T1451" s="114"/>
      <c r="U1451" s="114"/>
      <c r="V1451" s="114"/>
      <c r="W1451" s="114"/>
      <c r="X1451" s="114"/>
      <c r="Y1451" s="114"/>
      <c r="Z1451" s="107"/>
      <c r="AA1451" s="107"/>
      <c r="AB1451" s="107"/>
      <c r="AC1451" s="107"/>
      <c r="AD1451" s="107"/>
      <c r="AE1451" s="107"/>
      <c r="AF1451" s="107"/>
      <c r="AG1451" s="107" t="s">
        <v>296</v>
      </c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</row>
    <row r="1452" spans="1:60" outlineLevel="3">
      <c r="A1452" s="110"/>
      <c r="B1452" s="111"/>
      <c r="C1452" s="200" t="s">
        <v>683</v>
      </c>
      <c r="D1452" s="201"/>
      <c r="E1452" s="201"/>
      <c r="F1452" s="201"/>
      <c r="G1452" s="201"/>
      <c r="H1452" s="114"/>
      <c r="I1452" s="114"/>
      <c r="J1452" s="114"/>
      <c r="K1452" s="114"/>
      <c r="L1452" s="114"/>
      <c r="M1452" s="114"/>
      <c r="N1452" s="113"/>
      <c r="O1452" s="113"/>
      <c r="P1452" s="113"/>
      <c r="Q1452" s="113"/>
      <c r="R1452" s="114"/>
      <c r="S1452" s="114"/>
      <c r="T1452" s="114"/>
      <c r="U1452" s="114"/>
      <c r="V1452" s="114"/>
      <c r="W1452" s="114"/>
      <c r="X1452" s="114"/>
      <c r="Y1452" s="114"/>
      <c r="Z1452" s="107"/>
      <c r="AA1452" s="107"/>
      <c r="AB1452" s="107"/>
      <c r="AC1452" s="107"/>
      <c r="AD1452" s="107"/>
      <c r="AE1452" s="107"/>
      <c r="AF1452" s="107"/>
      <c r="AG1452" s="107" t="s">
        <v>296</v>
      </c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</row>
    <row r="1453" spans="1:60" outlineLevel="3">
      <c r="A1453" s="110"/>
      <c r="B1453" s="111"/>
      <c r="C1453" s="200" t="s">
        <v>653</v>
      </c>
      <c r="D1453" s="201"/>
      <c r="E1453" s="201"/>
      <c r="F1453" s="201"/>
      <c r="G1453" s="201"/>
      <c r="H1453" s="114"/>
      <c r="I1453" s="114"/>
      <c r="J1453" s="114"/>
      <c r="K1453" s="114"/>
      <c r="L1453" s="114"/>
      <c r="M1453" s="114"/>
      <c r="N1453" s="113"/>
      <c r="O1453" s="113"/>
      <c r="P1453" s="113"/>
      <c r="Q1453" s="113"/>
      <c r="R1453" s="114"/>
      <c r="S1453" s="114"/>
      <c r="T1453" s="114"/>
      <c r="U1453" s="114"/>
      <c r="V1453" s="114"/>
      <c r="W1453" s="114"/>
      <c r="X1453" s="114"/>
      <c r="Y1453" s="114"/>
      <c r="Z1453" s="107"/>
      <c r="AA1453" s="107"/>
      <c r="AB1453" s="107"/>
      <c r="AC1453" s="107"/>
      <c r="AD1453" s="107"/>
      <c r="AE1453" s="107"/>
      <c r="AF1453" s="107"/>
      <c r="AG1453" s="107" t="s">
        <v>296</v>
      </c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</row>
    <row r="1454" spans="1:60" outlineLevel="1">
      <c r="A1454" s="123">
        <v>448</v>
      </c>
      <c r="B1454" s="124" t="s">
        <v>684</v>
      </c>
      <c r="C1454" s="139" t="s">
        <v>685</v>
      </c>
      <c r="D1454" s="125" t="s">
        <v>347</v>
      </c>
      <c r="E1454" s="126">
        <v>7</v>
      </c>
      <c r="F1454" s="127"/>
      <c r="G1454" s="128">
        <f>ROUND(E1454*F1454,2)</f>
        <v>0</v>
      </c>
      <c r="H1454" s="127"/>
      <c r="I1454" s="128">
        <f>ROUND(E1454*H1454,2)</f>
        <v>0</v>
      </c>
      <c r="J1454" s="127"/>
      <c r="K1454" s="128">
        <f>ROUND(E1454*J1454,2)</f>
        <v>0</v>
      </c>
      <c r="L1454" s="128">
        <v>21</v>
      </c>
      <c r="M1454" s="128">
        <f>G1454*(1+L1454/100)</f>
        <v>0</v>
      </c>
      <c r="N1454" s="126">
        <v>1.2999999999999999E-4</v>
      </c>
      <c r="O1454" s="126">
        <f>ROUND(E1454*N1454,2)</f>
        <v>0</v>
      </c>
      <c r="P1454" s="126">
        <v>0</v>
      </c>
      <c r="Q1454" s="126">
        <f>ROUND(E1454*P1454,2)</f>
        <v>0</v>
      </c>
      <c r="R1454" s="128" t="s">
        <v>350</v>
      </c>
      <c r="S1454" s="128" t="s">
        <v>310</v>
      </c>
      <c r="T1454" s="129" t="s">
        <v>331</v>
      </c>
      <c r="U1454" s="114">
        <v>0.62</v>
      </c>
      <c r="V1454" s="114">
        <f>ROUND(E1454*U1454,2)</f>
        <v>4.34</v>
      </c>
      <c r="W1454" s="114"/>
      <c r="X1454" s="114" t="s">
        <v>332</v>
      </c>
      <c r="Y1454" s="114" t="s">
        <v>293</v>
      </c>
      <c r="Z1454" s="107"/>
      <c r="AA1454" s="107"/>
      <c r="AB1454" s="107"/>
      <c r="AC1454" s="107"/>
      <c r="AD1454" s="107"/>
      <c r="AE1454" s="107"/>
      <c r="AF1454" s="107"/>
      <c r="AG1454" s="107" t="s">
        <v>333</v>
      </c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</row>
    <row r="1455" spans="1:60" outlineLevel="2">
      <c r="A1455" s="110"/>
      <c r="B1455" s="111"/>
      <c r="C1455" s="198" t="s">
        <v>686</v>
      </c>
      <c r="D1455" s="199"/>
      <c r="E1455" s="199"/>
      <c r="F1455" s="199"/>
      <c r="G1455" s="199"/>
      <c r="H1455" s="114"/>
      <c r="I1455" s="114"/>
      <c r="J1455" s="114"/>
      <c r="K1455" s="114"/>
      <c r="L1455" s="114"/>
      <c r="M1455" s="114"/>
      <c r="N1455" s="113"/>
      <c r="O1455" s="113"/>
      <c r="P1455" s="113"/>
      <c r="Q1455" s="113"/>
      <c r="R1455" s="114"/>
      <c r="S1455" s="114"/>
      <c r="T1455" s="114"/>
      <c r="U1455" s="114"/>
      <c r="V1455" s="114"/>
      <c r="W1455" s="114"/>
      <c r="X1455" s="114"/>
      <c r="Y1455" s="114"/>
      <c r="Z1455" s="107"/>
      <c r="AA1455" s="107"/>
      <c r="AB1455" s="107"/>
      <c r="AC1455" s="107"/>
      <c r="AD1455" s="107"/>
      <c r="AE1455" s="107"/>
      <c r="AF1455" s="107"/>
      <c r="AG1455" s="107" t="s">
        <v>296</v>
      </c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</row>
    <row r="1456" spans="1:60" outlineLevel="2">
      <c r="A1456" s="110"/>
      <c r="B1456" s="111"/>
      <c r="C1456" s="146" t="s">
        <v>840</v>
      </c>
      <c r="D1456" s="143"/>
      <c r="E1456" s="144">
        <v>7</v>
      </c>
      <c r="F1456" s="114"/>
      <c r="G1456" s="114"/>
      <c r="H1456" s="114"/>
      <c r="I1456" s="114"/>
      <c r="J1456" s="114"/>
      <c r="K1456" s="114"/>
      <c r="L1456" s="114"/>
      <c r="M1456" s="114"/>
      <c r="N1456" s="113"/>
      <c r="O1456" s="113"/>
      <c r="P1456" s="113"/>
      <c r="Q1456" s="113"/>
      <c r="R1456" s="114"/>
      <c r="S1456" s="114"/>
      <c r="T1456" s="114"/>
      <c r="U1456" s="114"/>
      <c r="V1456" s="114"/>
      <c r="W1456" s="114"/>
      <c r="X1456" s="114"/>
      <c r="Y1456" s="114"/>
      <c r="Z1456" s="107"/>
      <c r="AA1456" s="107"/>
      <c r="AB1456" s="107"/>
      <c r="AC1456" s="107"/>
      <c r="AD1456" s="107"/>
      <c r="AE1456" s="107"/>
      <c r="AF1456" s="107"/>
      <c r="AG1456" s="107" t="s">
        <v>341</v>
      </c>
      <c r="AH1456" s="107">
        <v>5</v>
      </c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</row>
    <row r="1457" spans="1:60" outlineLevel="1">
      <c r="A1457" s="123">
        <v>449</v>
      </c>
      <c r="B1457" s="124" t="s">
        <v>694</v>
      </c>
      <c r="C1457" s="139" t="s">
        <v>695</v>
      </c>
      <c r="D1457" s="125" t="s">
        <v>347</v>
      </c>
      <c r="E1457" s="126">
        <v>8</v>
      </c>
      <c r="F1457" s="127"/>
      <c r="G1457" s="128">
        <f>ROUND(E1457*F1457,2)</f>
        <v>0</v>
      </c>
      <c r="H1457" s="127"/>
      <c r="I1457" s="128">
        <f>ROUND(E1457*H1457,2)</f>
        <v>0</v>
      </c>
      <c r="J1457" s="127"/>
      <c r="K1457" s="128">
        <f>ROUND(E1457*J1457,2)</f>
        <v>0</v>
      </c>
      <c r="L1457" s="128">
        <v>21</v>
      </c>
      <c r="M1457" s="128">
        <f>G1457*(1+L1457/100)</f>
        <v>0</v>
      </c>
      <c r="N1457" s="126">
        <v>0</v>
      </c>
      <c r="O1457" s="126">
        <f>ROUND(E1457*N1457,2)</f>
        <v>0</v>
      </c>
      <c r="P1457" s="126">
        <v>0</v>
      </c>
      <c r="Q1457" s="126">
        <f>ROUND(E1457*P1457,2)</f>
        <v>0</v>
      </c>
      <c r="R1457" s="128"/>
      <c r="S1457" s="128" t="s">
        <v>290</v>
      </c>
      <c r="T1457" s="129" t="s">
        <v>291</v>
      </c>
      <c r="U1457" s="114">
        <v>0</v>
      </c>
      <c r="V1457" s="114">
        <f>ROUND(E1457*U1457,2)</f>
        <v>0</v>
      </c>
      <c r="W1457" s="114"/>
      <c r="X1457" s="114" t="s">
        <v>414</v>
      </c>
      <c r="Y1457" s="114" t="s">
        <v>293</v>
      </c>
      <c r="Z1457" s="107"/>
      <c r="AA1457" s="107"/>
      <c r="AB1457" s="107"/>
      <c r="AC1457" s="107"/>
      <c r="AD1457" s="107"/>
      <c r="AE1457" s="107"/>
      <c r="AF1457" s="107"/>
      <c r="AG1457" s="107" t="s">
        <v>415</v>
      </c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</row>
    <row r="1458" spans="1:60" outlineLevel="2">
      <c r="A1458" s="110"/>
      <c r="B1458" s="111"/>
      <c r="C1458" s="198" t="s">
        <v>696</v>
      </c>
      <c r="D1458" s="199"/>
      <c r="E1458" s="199"/>
      <c r="F1458" s="199"/>
      <c r="G1458" s="199"/>
      <c r="H1458" s="114"/>
      <c r="I1458" s="114"/>
      <c r="J1458" s="114"/>
      <c r="K1458" s="114"/>
      <c r="L1458" s="114"/>
      <c r="M1458" s="114"/>
      <c r="N1458" s="113"/>
      <c r="O1458" s="113"/>
      <c r="P1458" s="113"/>
      <c r="Q1458" s="113"/>
      <c r="R1458" s="114"/>
      <c r="S1458" s="114"/>
      <c r="T1458" s="114"/>
      <c r="U1458" s="114"/>
      <c r="V1458" s="114"/>
      <c r="W1458" s="114"/>
      <c r="X1458" s="114"/>
      <c r="Y1458" s="114"/>
      <c r="Z1458" s="107"/>
      <c r="AA1458" s="107"/>
      <c r="AB1458" s="107"/>
      <c r="AC1458" s="107"/>
      <c r="AD1458" s="107"/>
      <c r="AE1458" s="107"/>
      <c r="AF1458" s="107"/>
      <c r="AG1458" s="107" t="s">
        <v>296</v>
      </c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</row>
    <row r="1459" spans="1:60" outlineLevel="3">
      <c r="A1459" s="110"/>
      <c r="B1459" s="111"/>
      <c r="C1459" s="200" t="s">
        <v>697</v>
      </c>
      <c r="D1459" s="201"/>
      <c r="E1459" s="201"/>
      <c r="F1459" s="201"/>
      <c r="G1459" s="201"/>
      <c r="H1459" s="114"/>
      <c r="I1459" s="114"/>
      <c r="J1459" s="114"/>
      <c r="K1459" s="114"/>
      <c r="L1459" s="114"/>
      <c r="M1459" s="114"/>
      <c r="N1459" s="113"/>
      <c r="O1459" s="113"/>
      <c r="P1459" s="113"/>
      <c r="Q1459" s="113"/>
      <c r="R1459" s="114"/>
      <c r="S1459" s="114"/>
      <c r="T1459" s="114"/>
      <c r="U1459" s="114"/>
      <c r="V1459" s="114"/>
      <c r="W1459" s="114"/>
      <c r="X1459" s="114"/>
      <c r="Y1459" s="114"/>
      <c r="Z1459" s="107"/>
      <c r="AA1459" s="107"/>
      <c r="AB1459" s="107"/>
      <c r="AC1459" s="107"/>
      <c r="AD1459" s="107"/>
      <c r="AE1459" s="107"/>
      <c r="AF1459" s="107"/>
      <c r="AG1459" s="107" t="s">
        <v>296</v>
      </c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</row>
    <row r="1460" spans="1:60" outlineLevel="1">
      <c r="A1460" s="123">
        <v>450</v>
      </c>
      <c r="B1460" s="124" t="s">
        <v>698</v>
      </c>
      <c r="C1460" s="139" t="s">
        <v>699</v>
      </c>
      <c r="D1460" s="125" t="s">
        <v>289</v>
      </c>
      <c r="E1460" s="126">
        <v>8</v>
      </c>
      <c r="F1460" s="127"/>
      <c r="G1460" s="128">
        <f>ROUND(E1460*F1460,2)</f>
        <v>0</v>
      </c>
      <c r="H1460" s="127"/>
      <c r="I1460" s="128">
        <f>ROUND(E1460*H1460,2)</f>
        <v>0</v>
      </c>
      <c r="J1460" s="127"/>
      <c r="K1460" s="128">
        <f>ROUND(E1460*J1460,2)</f>
        <v>0</v>
      </c>
      <c r="L1460" s="128">
        <v>21</v>
      </c>
      <c r="M1460" s="128">
        <f>G1460*(1+L1460/100)</f>
        <v>0</v>
      </c>
      <c r="N1460" s="126">
        <v>8.0000000000000007E-5</v>
      </c>
      <c r="O1460" s="126">
        <f>ROUND(E1460*N1460,2)</f>
        <v>0</v>
      </c>
      <c r="P1460" s="126">
        <v>0</v>
      </c>
      <c r="Q1460" s="126">
        <f>ROUND(E1460*P1460,2)</f>
        <v>0</v>
      </c>
      <c r="R1460" s="128" t="s">
        <v>350</v>
      </c>
      <c r="S1460" s="128" t="s">
        <v>310</v>
      </c>
      <c r="T1460" s="129" t="s">
        <v>331</v>
      </c>
      <c r="U1460" s="114">
        <v>0.28999999999999998</v>
      </c>
      <c r="V1460" s="114">
        <f>ROUND(E1460*U1460,2)</f>
        <v>2.3199999999999998</v>
      </c>
      <c r="W1460" s="114"/>
      <c r="X1460" s="114" t="s">
        <v>332</v>
      </c>
      <c r="Y1460" s="114" t="s">
        <v>293</v>
      </c>
      <c r="Z1460" s="107"/>
      <c r="AA1460" s="107"/>
      <c r="AB1460" s="107"/>
      <c r="AC1460" s="107"/>
      <c r="AD1460" s="107"/>
      <c r="AE1460" s="107"/>
      <c r="AF1460" s="107"/>
      <c r="AG1460" s="107" t="s">
        <v>333</v>
      </c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</row>
    <row r="1461" spans="1:60" outlineLevel="2">
      <c r="A1461" s="110"/>
      <c r="B1461" s="111"/>
      <c r="C1461" s="198" t="s">
        <v>700</v>
      </c>
      <c r="D1461" s="199"/>
      <c r="E1461" s="199"/>
      <c r="F1461" s="199"/>
      <c r="G1461" s="199"/>
      <c r="H1461" s="114"/>
      <c r="I1461" s="114"/>
      <c r="J1461" s="114"/>
      <c r="K1461" s="114"/>
      <c r="L1461" s="114"/>
      <c r="M1461" s="114"/>
      <c r="N1461" s="113"/>
      <c r="O1461" s="113"/>
      <c r="P1461" s="113"/>
      <c r="Q1461" s="113"/>
      <c r="R1461" s="114"/>
      <c r="S1461" s="114"/>
      <c r="T1461" s="114"/>
      <c r="U1461" s="114"/>
      <c r="V1461" s="114"/>
      <c r="W1461" s="114"/>
      <c r="X1461" s="114"/>
      <c r="Y1461" s="114"/>
      <c r="Z1461" s="107"/>
      <c r="AA1461" s="107"/>
      <c r="AB1461" s="107"/>
      <c r="AC1461" s="107"/>
      <c r="AD1461" s="107"/>
      <c r="AE1461" s="107"/>
      <c r="AF1461" s="107"/>
      <c r="AG1461" s="107" t="s">
        <v>296</v>
      </c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</row>
    <row r="1462" spans="1:60" outlineLevel="2">
      <c r="A1462" s="110"/>
      <c r="B1462" s="111"/>
      <c r="C1462" s="146" t="s">
        <v>841</v>
      </c>
      <c r="D1462" s="143"/>
      <c r="E1462" s="144">
        <v>8</v>
      </c>
      <c r="F1462" s="114"/>
      <c r="G1462" s="114"/>
      <c r="H1462" s="114"/>
      <c r="I1462" s="114"/>
      <c r="J1462" s="114"/>
      <c r="K1462" s="114"/>
      <c r="L1462" s="114"/>
      <c r="M1462" s="114"/>
      <c r="N1462" s="113"/>
      <c r="O1462" s="113"/>
      <c r="P1462" s="113"/>
      <c r="Q1462" s="113"/>
      <c r="R1462" s="114"/>
      <c r="S1462" s="114"/>
      <c r="T1462" s="114"/>
      <c r="U1462" s="114"/>
      <c r="V1462" s="114"/>
      <c r="W1462" s="114"/>
      <c r="X1462" s="114"/>
      <c r="Y1462" s="114"/>
      <c r="Z1462" s="107"/>
      <c r="AA1462" s="107"/>
      <c r="AB1462" s="107"/>
      <c r="AC1462" s="107"/>
      <c r="AD1462" s="107"/>
      <c r="AE1462" s="107"/>
      <c r="AF1462" s="107"/>
      <c r="AG1462" s="107" t="s">
        <v>341</v>
      </c>
      <c r="AH1462" s="107">
        <v>5</v>
      </c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</row>
    <row r="1463" spans="1:60" outlineLevel="1">
      <c r="A1463" s="123">
        <v>451</v>
      </c>
      <c r="B1463" s="124" t="s">
        <v>702</v>
      </c>
      <c r="C1463" s="139" t="s">
        <v>703</v>
      </c>
      <c r="D1463" s="125" t="s">
        <v>347</v>
      </c>
      <c r="E1463" s="126">
        <v>8</v>
      </c>
      <c r="F1463" s="127"/>
      <c r="G1463" s="128">
        <f>ROUND(E1463*F1463,2)</f>
        <v>0</v>
      </c>
      <c r="H1463" s="127"/>
      <c r="I1463" s="128">
        <f>ROUND(E1463*H1463,2)</f>
        <v>0</v>
      </c>
      <c r="J1463" s="127"/>
      <c r="K1463" s="128">
        <f>ROUND(E1463*J1463,2)</f>
        <v>0</v>
      </c>
      <c r="L1463" s="128">
        <v>21</v>
      </c>
      <c r="M1463" s="128">
        <f>G1463*(1+L1463/100)</f>
        <v>0</v>
      </c>
      <c r="N1463" s="126">
        <v>0</v>
      </c>
      <c r="O1463" s="126">
        <f>ROUND(E1463*N1463,2)</f>
        <v>0</v>
      </c>
      <c r="P1463" s="126">
        <v>0</v>
      </c>
      <c r="Q1463" s="126">
        <f>ROUND(E1463*P1463,2)</f>
        <v>0</v>
      </c>
      <c r="R1463" s="128"/>
      <c r="S1463" s="128" t="s">
        <v>290</v>
      </c>
      <c r="T1463" s="129" t="s">
        <v>291</v>
      </c>
      <c r="U1463" s="114">
        <v>0</v>
      </c>
      <c r="V1463" s="114">
        <f>ROUND(E1463*U1463,2)</f>
        <v>0</v>
      </c>
      <c r="W1463" s="114"/>
      <c r="X1463" s="114" t="s">
        <v>332</v>
      </c>
      <c r="Y1463" s="114" t="s">
        <v>293</v>
      </c>
      <c r="Z1463" s="107"/>
      <c r="AA1463" s="107"/>
      <c r="AB1463" s="107"/>
      <c r="AC1463" s="107"/>
      <c r="AD1463" s="107"/>
      <c r="AE1463" s="107"/>
      <c r="AF1463" s="107"/>
      <c r="AG1463" s="107" t="s">
        <v>333</v>
      </c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</row>
    <row r="1464" spans="1:60" outlineLevel="2">
      <c r="A1464" s="110"/>
      <c r="B1464" s="111"/>
      <c r="C1464" s="198" t="s">
        <v>700</v>
      </c>
      <c r="D1464" s="199"/>
      <c r="E1464" s="199"/>
      <c r="F1464" s="199"/>
      <c r="G1464" s="199"/>
      <c r="H1464" s="114"/>
      <c r="I1464" s="114"/>
      <c r="J1464" s="114"/>
      <c r="K1464" s="114"/>
      <c r="L1464" s="114"/>
      <c r="M1464" s="114"/>
      <c r="N1464" s="113"/>
      <c r="O1464" s="113"/>
      <c r="P1464" s="113"/>
      <c r="Q1464" s="113"/>
      <c r="R1464" s="114"/>
      <c r="S1464" s="114"/>
      <c r="T1464" s="114"/>
      <c r="U1464" s="114"/>
      <c r="V1464" s="114"/>
      <c r="W1464" s="114"/>
      <c r="X1464" s="114"/>
      <c r="Y1464" s="114"/>
      <c r="Z1464" s="107"/>
      <c r="AA1464" s="107"/>
      <c r="AB1464" s="107"/>
      <c r="AC1464" s="107"/>
      <c r="AD1464" s="107"/>
      <c r="AE1464" s="107"/>
      <c r="AF1464" s="107"/>
      <c r="AG1464" s="107" t="s">
        <v>296</v>
      </c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</row>
    <row r="1465" spans="1:60" outlineLevel="1">
      <c r="A1465" s="123">
        <v>452</v>
      </c>
      <c r="B1465" s="124" t="s">
        <v>707</v>
      </c>
      <c r="C1465" s="139" t="s">
        <v>708</v>
      </c>
      <c r="D1465" s="125" t="s">
        <v>347</v>
      </c>
      <c r="E1465" s="126">
        <v>11</v>
      </c>
      <c r="F1465" s="127"/>
      <c r="G1465" s="128">
        <f>ROUND(E1465*F1465,2)</f>
        <v>0</v>
      </c>
      <c r="H1465" s="127"/>
      <c r="I1465" s="128">
        <f>ROUND(E1465*H1465,2)</f>
        <v>0</v>
      </c>
      <c r="J1465" s="127"/>
      <c r="K1465" s="128">
        <f>ROUND(E1465*J1465,2)</f>
        <v>0</v>
      </c>
      <c r="L1465" s="128">
        <v>21</v>
      </c>
      <c r="M1465" s="128">
        <f>G1465*(1+L1465/100)</f>
        <v>0</v>
      </c>
      <c r="N1465" s="126">
        <v>0</v>
      </c>
      <c r="O1465" s="126">
        <f>ROUND(E1465*N1465,2)</f>
        <v>0</v>
      </c>
      <c r="P1465" s="126">
        <v>0</v>
      </c>
      <c r="Q1465" s="126">
        <f>ROUND(E1465*P1465,2)</f>
        <v>0</v>
      </c>
      <c r="R1465" s="128"/>
      <c r="S1465" s="128" t="s">
        <v>290</v>
      </c>
      <c r="T1465" s="129" t="s">
        <v>291</v>
      </c>
      <c r="U1465" s="114">
        <v>0</v>
      </c>
      <c r="V1465" s="114">
        <f>ROUND(E1465*U1465,2)</f>
        <v>0</v>
      </c>
      <c r="W1465" s="114"/>
      <c r="X1465" s="114" t="s">
        <v>414</v>
      </c>
      <c r="Y1465" s="114" t="s">
        <v>293</v>
      </c>
      <c r="Z1465" s="107"/>
      <c r="AA1465" s="107"/>
      <c r="AB1465" s="107"/>
      <c r="AC1465" s="107"/>
      <c r="AD1465" s="107"/>
      <c r="AE1465" s="107"/>
      <c r="AF1465" s="107"/>
      <c r="AG1465" s="107" t="s">
        <v>415</v>
      </c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</row>
    <row r="1466" spans="1:60" outlineLevel="2">
      <c r="A1466" s="110"/>
      <c r="B1466" s="111"/>
      <c r="C1466" s="198" t="s">
        <v>709</v>
      </c>
      <c r="D1466" s="199"/>
      <c r="E1466" s="199"/>
      <c r="F1466" s="199"/>
      <c r="G1466" s="199"/>
      <c r="H1466" s="114"/>
      <c r="I1466" s="114"/>
      <c r="J1466" s="114"/>
      <c r="K1466" s="114"/>
      <c r="L1466" s="114"/>
      <c r="M1466" s="114"/>
      <c r="N1466" s="113"/>
      <c r="O1466" s="113"/>
      <c r="P1466" s="113"/>
      <c r="Q1466" s="113"/>
      <c r="R1466" s="114"/>
      <c r="S1466" s="114"/>
      <c r="T1466" s="114"/>
      <c r="U1466" s="114"/>
      <c r="V1466" s="114"/>
      <c r="W1466" s="114"/>
      <c r="X1466" s="114"/>
      <c r="Y1466" s="114"/>
      <c r="Z1466" s="107"/>
      <c r="AA1466" s="107"/>
      <c r="AB1466" s="107"/>
      <c r="AC1466" s="107"/>
      <c r="AD1466" s="107"/>
      <c r="AE1466" s="107"/>
      <c r="AF1466" s="107"/>
      <c r="AG1466" s="107" t="s">
        <v>296</v>
      </c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</row>
    <row r="1467" spans="1:60" outlineLevel="1">
      <c r="A1467" s="123">
        <v>453</v>
      </c>
      <c r="B1467" s="124" t="s">
        <v>698</v>
      </c>
      <c r="C1467" s="139" t="s">
        <v>699</v>
      </c>
      <c r="D1467" s="125" t="s">
        <v>289</v>
      </c>
      <c r="E1467" s="126">
        <v>11</v>
      </c>
      <c r="F1467" s="127"/>
      <c r="G1467" s="128">
        <f>ROUND(E1467*F1467,2)</f>
        <v>0</v>
      </c>
      <c r="H1467" s="127"/>
      <c r="I1467" s="128">
        <f>ROUND(E1467*H1467,2)</f>
        <v>0</v>
      </c>
      <c r="J1467" s="127"/>
      <c r="K1467" s="128">
        <f>ROUND(E1467*J1467,2)</f>
        <v>0</v>
      </c>
      <c r="L1467" s="128">
        <v>21</v>
      </c>
      <c r="M1467" s="128">
        <f>G1467*(1+L1467/100)</f>
        <v>0</v>
      </c>
      <c r="N1467" s="126">
        <v>8.0000000000000007E-5</v>
      </c>
      <c r="O1467" s="126">
        <f>ROUND(E1467*N1467,2)</f>
        <v>0</v>
      </c>
      <c r="P1467" s="126">
        <v>0</v>
      </c>
      <c r="Q1467" s="126">
        <f>ROUND(E1467*P1467,2)</f>
        <v>0</v>
      </c>
      <c r="R1467" s="128" t="s">
        <v>350</v>
      </c>
      <c r="S1467" s="128" t="s">
        <v>310</v>
      </c>
      <c r="T1467" s="129" t="s">
        <v>331</v>
      </c>
      <c r="U1467" s="114">
        <v>0.28999999999999998</v>
      </c>
      <c r="V1467" s="114">
        <f>ROUND(E1467*U1467,2)</f>
        <v>3.19</v>
      </c>
      <c r="W1467" s="114"/>
      <c r="X1467" s="114" t="s">
        <v>332</v>
      </c>
      <c r="Y1467" s="114" t="s">
        <v>293</v>
      </c>
      <c r="Z1467" s="107"/>
      <c r="AA1467" s="107"/>
      <c r="AB1467" s="107"/>
      <c r="AC1467" s="107"/>
      <c r="AD1467" s="107"/>
      <c r="AE1467" s="107"/>
      <c r="AF1467" s="107"/>
      <c r="AG1467" s="107" t="s">
        <v>333</v>
      </c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</row>
    <row r="1468" spans="1:60" outlineLevel="2">
      <c r="A1468" s="110"/>
      <c r="B1468" s="111"/>
      <c r="C1468" s="198" t="s">
        <v>710</v>
      </c>
      <c r="D1468" s="199"/>
      <c r="E1468" s="199"/>
      <c r="F1468" s="199"/>
      <c r="G1468" s="199"/>
      <c r="H1468" s="114"/>
      <c r="I1468" s="114"/>
      <c r="J1468" s="114"/>
      <c r="K1468" s="114"/>
      <c r="L1468" s="114"/>
      <c r="M1468" s="114"/>
      <c r="N1468" s="113"/>
      <c r="O1468" s="113"/>
      <c r="P1468" s="113"/>
      <c r="Q1468" s="113"/>
      <c r="R1468" s="114"/>
      <c r="S1468" s="114"/>
      <c r="T1468" s="114"/>
      <c r="U1468" s="114"/>
      <c r="V1468" s="114"/>
      <c r="W1468" s="114"/>
      <c r="X1468" s="114"/>
      <c r="Y1468" s="114"/>
      <c r="Z1468" s="107"/>
      <c r="AA1468" s="107"/>
      <c r="AB1468" s="107"/>
      <c r="AC1468" s="107"/>
      <c r="AD1468" s="107"/>
      <c r="AE1468" s="107"/>
      <c r="AF1468" s="107"/>
      <c r="AG1468" s="107" t="s">
        <v>296</v>
      </c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</row>
    <row r="1469" spans="1:60" outlineLevel="2">
      <c r="A1469" s="110"/>
      <c r="B1469" s="111"/>
      <c r="C1469" s="146" t="s">
        <v>842</v>
      </c>
      <c r="D1469" s="143"/>
      <c r="E1469" s="144">
        <v>11</v>
      </c>
      <c r="F1469" s="114"/>
      <c r="G1469" s="114"/>
      <c r="H1469" s="114"/>
      <c r="I1469" s="114"/>
      <c r="J1469" s="114"/>
      <c r="K1469" s="114"/>
      <c r="L1469" s="114"/>
      <c r="M1469" s="114"/>
      <c r="N1469" s="113"/>
      <c r="O1469" s="113"/>
      <c r="P1469" s="113"/>
      <c r="Q1469" s="113"/>
      <c r="R1469" s="114"/>
      <c r="S1469" s="114"/>
      <c r="T1469" s="114"/>
      <c r="U1469" s="114"/>
      <c r="V1469" s="114"/>
      <c r="W1469" s="114"/>
      <c r="X1469" s="114"/>
      <c r="Y1469" s="114"/>
      <c r="Z1469" s="107"/>
      <c r="AA1469" s="107"/>
      <c r="AB1469" s="107"/>
      <c r="AC1469" s="107"/>
      <c r="AD1469" s="107"/>
      <c r="AE1469" s="107"/>
      <c r="AF1469" s="107"/>
      <c r="AG1469" s="107" t="s">
        <v>341</v>
      </c>
      <c r="AH1469" s="107">
        <v>5</v>
      </c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</row>
    <row r="1470" spans="1:60" outlineLevel="1">
      <c r="A1470" s="123">
        <v>454</v>
      </c>
      <c r="B1470" s="124" t="s">
        <v>712</v>
      </c>
      <c r="C1470" s="139" t="s">
        <v>713</v>
      </c>
      <c r="D1470" s="125" t="s">
        <v>347</v>
      </c>
      <c r="E1470" s="126">
        <v>7</v>
      </c>
      <c r="F1470" s="127"/>
      <c r="G1470" s="128">
        <f>ROUND(E1470*F1470,2)</f>
        <v>0</v>
      </c>
      <c r="H1470" s="127"/>
      <c r="I1470" s="128">
        <f>ROUND(E1470*H1470,2)</f>
        <v>0</v>
      </c>
      <c r="J1470" s="127"/>
      <c r="K1470" s="128">
        <f>ROUND(E1470*J1470,2)</f>
        <v>0</v>
      </c>
      <c r="L1470" s="128">
        <v>21</v>
      </c>
      <c r="M1470" s="128">
        <f>G1470*(1+L1470/100)</f>
        <v>0</v>
      </c>
      <c r="N1470" s="126">
        <v>0</v>
      </c>
      <c r="O1470" s="126">
        <f>ROUND(E1470*N1470,2)</f>
        <v>0</v>
      </c>
      <c r="P1470" s="126">
        <v>0</v>
      </c>
      <c r="Q1470" s="126">
        <f>ROUND(E1470*P1470,2)</f>
        <v>0</v>
      </c>
      <c r="R1470" s="128"/>
      <c r="S1470" s="128" t="s">
        <v>290</v>
      </c>
      <c r="T1470" s="129" t="s">
        <v>291</v>
      </c>
      <c r="U1470" s="114">
        <v>0</v>
      </c>
      <c r="V1470" s="114">
        <f>ROUND(E1470*U1470,2)</f>
        <v>0</v>
      </c>
      <c r="W1470" s="114"/>
      <c r="X1470" s="114" t="s">
        <v>414</v>
      </c>
      <c r="Y1470" s="114" t="s">
        <v>293</v>
      </c>
      <c r="Z1470" s="107"/>
      <c r="AA1470" s="107"/>
      <c r="AB1470" s="107"/>
      <c r="AC1470" s="107"/>
      <c r="AD1470" s="107"/>
      <c r="AE1470" s="107"/>
      <c r="AF1470" s="107"/>
      <c r="AG1470" s="107" t="s">
        <v>415</v>
      </c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</row>
    <row r="1471" spans="1:60" outlineLevel="2">
      <c r="A1471" s="110"/>
      <c r="B1471" s="111"/>
      <c r="C1471" s="198" t="s">
        <v>714</v>
      </c>
      <c r="D1471" s="199"/>
      <c r="E1471" s="199"/>
      <c r="F1471" s="199"/>
      <c r="G1471" s="199"/>
      <c r="H1471" s="114"/>
      <c r="I1471" s="114"/>
      <c r="J1471" s="114"/>
      <c r="K1471" s="114"/>
      <c r="L1471" s="114"/>
      <c r="M1471" s="114"/>
      <c r="N1471" s="113"/>
      <c r="O1471" s="113"/>
      <c r="P1471" s="113"/>
      <c r="Q1471" s="113"/>
      <c r="R1471" s="114"/>
      <c r="S1471" s="114"/>
      <c r="T1471" s="114"/>
      <c r="U1471" s="114"/>
      <c r="V1471" s="114"/>
      <c r="W1471" s="114"/>
      <c r="X1471" s="114"/>
      <c r="Y1471" s="114"/>
      <c r="Z1471" s="107"/>
      <c r="AA1471" s="107"/>
      <c r="AB1471" s="107"/>
      <c r="AC1471" s="107"/>
      <c r="AD1471" s="107"/>
      <c r="AE1471" s="107"/>
      <c r="AF1471" s="107"/>
      <c r="AG1471" s="107" t="s">
        <v>296</v>
      </c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</row>
    <row r="1472" spans="1:60" outlineLevel="1">
      <c r="A1472" s="123">
        <v>455</v>
      </c>
      <c r="B1472" s="124" t="s">
        <v>698</v>
      </c>
      <c r="C1472" s="139" t="s">
        <v>699</v>
      </c>
      <c r="D1472" s="125" t="s">
        <v>289</v>
      </c>
      <c r="E1472" s="126">
        <v>7</v>
      </c>
      <c r="F1472" s="127"/>
      <c r="G1472" s="128">
        <f>ROUND(E1472*F1472,2)</f>
        <v>0</v>
      </c>
      <c r="H1472" s="127"/>
      <c r="I1472" s="128">
        <f>ROUND(E1472*H1472,2)</f>
        <v>0</v>
      </c>
      <c r="J1472" s="127"/>
      <c r="K1472" s="128">
        <f>ROUND(E1472*J1472,2)</f>
        <v>0</v>
      </c>
      <c r="L1472" s="128">
        <v>21</v>
      </c>
      <c r="M1472" s="128">
        <f>G1472*(1+L1472/100)</f>
        <v>0</v>
      </c>
      <c r="N1472" s="126">
        <v>8.0000000000000007E-5</v>
      </c>
      <c r="O1472" s="126">
        <f>ROUND(E1472*N1472,2)</f>
        <v>0</v>
      </c>
      <c r="P1472" s="126">
        <v>0</v>
      </c>
      <c r="Q1472" s="126">
        <f>ROUND(E1472*P1472,2)</f>
        <v>0</v>
      </c>
      <c r="R1472" s="128" t="s">
        <v>350</v>
      </c>
      <c r="S1472" s="128" t="s">
        <v>310</v>
      </c>
      <c r="T1472" s="129" t="s">
        <v>331</v>
      </c>
      <c r="U1472" s="114">
        <v>0.28999999999999998</v>
      </c>
      <c r="V1472" s="114">
        <f>ROUND(E1472*U1472,2)</f>
        <v>2.0299999999999998</v>
      </c>
      <c r="W1472" s="114"/>
      <c r="X1472" s="114" t="s">
        <v>332</v>
      </c>
      <c r="Y1472" s="114" t="s">
        <v>293</v>
      </c>
      <c r="Z1472" s="107"/>
      <c r="AA1472" s="107"/>
      <c r="AB1472" s="107"/>
      <c r="AC1472" s="107"/>
      <c r="AD1472" s="107"/>
      <c r="AE1472" s="107"/>
      <c r="AF1472" s="107"/>
      <c r="AG1472" s="107" t="s">
        <v>333</v>
      </c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</row>
    <row r="1473" spans="1:60" outlineLevel="2">
      <c r="A1473" s="110"/>
      <c r="B1473" s="111"/>
      <c r="C1473" s="198" t="s">
        <v>715</v>
      </c>
      <c r="D1473" s="199"/>
      <c r="E1473" s="199"/>
      <c r="F1473" s="199"/>
      <c r="G1473" s="199"/>
      <c r="H1473" s="114"/>
      <c r="I1473" s="114"/>
      <c r="J1473" s="114"/>
      <c r="K1473" s="114"/>
      <c r="L1473" s="114"/>
      <c r="M1473" s="114"/>
      <c r="N1473" s="113"/>
      <c r="O1473" s="113"/>
      <c r="P1473" s="113"/>
      <c r="Q1473" s="113"/>
      <c r="R1473" s="114"/>
      <c r="S1473" s="114"/>
      <c r="T1473" s="114"/>
      <c r="U1473" s="114"/>
      <c r="V1473" s="114"/>
      <c r="W1473" s="114"/>
      <c r="X1473" s="114"/>
      <c r="Y1473" s="114"/>
      <c r="Z1473" s="107"/>
      <c r="AA1473" s="107"/>
      <c r="AB1473" s="107"/>
      <c r="AC1473" s="107"/>
      <c r="AD1473" s="107"/>
      <c r="AE1473" s="107"/>
      <c r="AF1473" s="107"/>
      <c r="AG1473" s="107" t="s">
        <v>296</v>
      </c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</row>
    <row r="1474" spans="1:60" outlineLevel="2">
      <c r="A1474" s="110"/>
      <c r="B1474" s="111"/>
      <c r="C1474" s="146" t="s">
        <v>843</v>
      </c>
      <c r="D1474" s="143"/>
      <c r="E1474" s="144">
        <v>7</v>
      </c>
      <c r="F1474" s="114"/>
      <c r="G1474" s="114"/>
      <c r="H1474" s="114"/>
      <c r="I1474" s="114"/>
      <c r="J1474" s="114"/>
      <c r="K1474" s="114"/>
      <c r="L1474" s="114"/>
      <c r="M1474" s="114"/>
      <c r="N1474" s="113"/>
      <c r="O1474" s="113"/>
      <c r="P1474" s="113"/>
      <c r="Q1474" s="113"/>
      <c r="R1474" s="114"/>
      <c r="S1474" s="114"/>
      <c r="T1474" s="114"/>
      <c r="U1474" s="114"/>
      <c r="V1474" s="114"/>
      <c r="W1474" s="114"/>
      <c r="X1474" s="114"/>
      <c r="Y1474" s="114"/>
      <c r="Z1474" s="107"/>
      <c r="AA1474" s="107"/>
      <c r="AB1474" s="107"/>
      <c r="AC1474" s="107"/>
      <c r="AD1474" s="107"/>
      <c r="AE1474" s="107"/>
      <c r="AF1474" s="107"/>
      <c r="AG1474" s="107" t="s">
        <v>341</v>
      </c>
      <c r="AH1474" s="107">
        <v>5</v>
      </c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</row>
    <row r="1475" spans="1:60" outlineLevel="1">
      <c r="A1475" s="123">
        <v>456</v>
      </c>
      <c r="B1475" s="124" t="s">
        <v>717</v>
      </c>
      <c r="C1475" s="139" t="s">
        <v>718</v>
      </c>
      <c r="D1475" s="125" t="s">
        <v>289</v>
      </c>
      <c r="E1475" s="126">
        <v>2</v>
      </c>
      <c r="F1475" s="127"/>
      <c r="G1475" s="128">
        <f>ROUND(E1475*F1475,2)</f>
        <v>0</v>
      </c>
      <c r="H1475" s="127"/>
      <c r="I1475" s="128">
        <f>ROUND(E1475*H1475,2)</f>
        <v>0</v>
      </c>
      <c r="J1475" s="127"/>
      <c r="K1475" s="128">
        <f>ROUND(E1475*J1475,2)</f>
        <v>0</v>
      </c>
      <c r="L1475" s="128">
        <v>21</v>
      </c>
      <c r="M1475" s="128">
        <f>G1475*(1+L1475/100)</f>
        <v>0</v>
      </c>
      <c r="N1475" s="126">
        <v>0</v>
      </c>
      <c r="O1475" s="126">
        <f>ROUND(E1475*N1475,2)</f>
        <v>0</v>
      </c>
      <c r="P1475" s="126">
        <v>0</v>
      </c>
      <c r="Q1475" s="126">
        <f>ROUND(E1475*P1475,2)</f>
        <v>0</v>
      </c>
      <c r="R1475" s="128"/>
      <c r="S1475" s="128" t="s">
        <v>290</v>
      </c>
      <c r="T1475" s="129" t="s">
        <v>291</v>
      </c>
      <c r="U1475" s="114">
        <v>0</v>
      </c>
      <c r="V1475" s="114">
        <f>ROUND(E1475*U1475,2)</f>
        <v>0</v>
      </c>
      <c r="W1475" s="114"/>
      <c r="X1475" s="114" t="s">
        <v>414</v>
      </c>
      <c r="Y1475" s="114" t="s">
        <v>293</v>
      </c>
      <c r="Z1475" s="107"/>
      <c r="AA1475" s="107"/>
      <c r="AB1475" s="107"/>
      <c r="AC1475" s="107"/>
      <c r="AD1475" s="107"/>
      <c r="AE1475" s="107"/>
      <c r="AF1475" s="107"/>
      <c r="AG1475" s="107" t="s">
        <v>415</v>
      </c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</row>
    <row r="1476" spans="1:60" outlineLevel="2">
      <c r="A1476" s="110"/>
      <c r="B1476" s="111"/>
      <c r="C1476" s="198" t="s">
        <v>719</v>
      </c>
      <c r="D1476" s="199"/>
      <c r="E1476" s="199"/>
      <c r="F1476" s="199"/>
      <c r="G1476" s="199"/>
      <c r="H1476" s="114"/>
      <c r="I1476" s="114"/>
      <c r="J1476" s="114"/>
      <c r="K1476" s="114"/>
      <c r="L1476" s="114"/>
      <c r="M1476" s="114"/>
      <c r="N1476" s="113"/>
      <c r="O1476" s="113"/>
      <c r="P1476" s="113"/>
      <c r="Q1476" s="113"/>
      <c r="R1476" s="114"/>
      <c r="S1476" s="114"/>
      <c r="T1476" s="114"/>
      <c r="U1476" s="114"/>
      <c r="V1476" s="114"/>
      <c r="W1476" s="114"/>
      <c r="X1476" s="114"/>
      <c r="Y1476" s="114"/>
      <c r="Z1476" s="107"/>
      <c r="AA1476" s="107"/>
      <c r="AB1476" s="107"/>
      <c r="AC1476" s="107"/>
      <c r="AD1476" s="107"/>
      <c r="AE1476" s="107"/>
      <c r="AF1476" s="107"/>
      <c r="AG1476" s="107" t="s">
        <v>296</v>
      </c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</row>
    <row r="1477" spans="1:60" outlineLevel="3">
      <c r="A1477" s="110"/>
      <c r="B1477" s="111"/>
      <c r="C1477" s="200" t="s">
        <v>653</v>
      </c>
      <c r="D1477" s="201"/>
      <c r="E1477" s="201"/>
      <c r="F1477" s="201"/>
      <c r="G1477" s="201"/>
      <c r="H1477" s="114"/>
      <c r="I1477" s="114"/>
      <c r="J1477" s="114"/>
      <c r="K1477" s="114"/>
      <c r="L1477" s="114"/>
      <c r="M1477" s="114"/>
      <c r="N1477" s="113"/>
      <c r="O1477" s="113"/>
      <c r="P1477" s="113"/>
      <c r="Q1477" s="113"/>
      <c r="R1477" s="114"/>
      <c r="S1477" s="114"/>
      <c r="T1477" s="114"/>
      <c r="U1477" s="114"/>
      <c r="V1477" s="114"/>
      <c r="W1477" s="114"/>
      <c r="X1477" s="114"/>
      <c r="Y1477" s="114"/>
      <c r="Z1477" s="107"/>
      <c r="AA1477" s="107"/>
      <c r="AB1477" s="107"/>
      <c r="AC1477" s="107"/>
      <c r="AD1477" s="107"/>
      <c r="AE1477" s="107"/>
      <c r="AF1477" s="107"/>
      <c r="AG1477" s="107" t="s">
        <v>296</v>
      </c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</row>
    <row r="1478" spans="1:60" outlineLevel="1">
      <c r="A1478" s="123">
        <v>457</v>
      </c>
      <c r="B1478" s="124" t="s">
        <v>654</v>
      </c>
      <c r="C1478" s="139" t="s">
        <v>655</v>
      </c>
      <c r="D1478" s="125" t="s">
        <v>347</v>
      </c>
      <c r="E1478" s="126">
        <v>2</v>
      </c>
      <c r="F1478" s="127"/>
      <c r="G1478" s="128">
        <f>ROUND(E1478*F1478,2)</f>
        <v>0</v>
      </c>
      <c r="H1478" s="127"/>
      <c r="I1478" s="128">
        <f>ROUND(E1478*H1478,2)</f>
        <v>0</v>
      </c>
      <c r="J1478" s="127"/>
      <c r="K1478" s="128">
        <f>ROUND(E1478*J1478,2)</f>
        <v>0</v>
      </c>
      <c r="L1478" s="128">
        <v>21</v>
      </c>
      <c r="M1478" s="128">
        <f>G1478*(1+L1478/100)</f>
        <v>0</v>
      </c>
      <c r="N1478" s="126">
        <v>1.8000000000000001E-4</v>
      </c>
      <c r="O1478" s="126">
        <f>ROUND(E1478*N1478,2)</f>
        <v>0</v>
      </c>
      <c r="P1478" s="126">
        <v>0</v>
      </c>
      <c r="Q1478" s="126">
        <f>ROUND(E1478*P1478,2)</f>
        <v>0</v>
      </c>
      <c r="R1478" s="128" t="s">
        <v>350</v>
      </c>
      <c r="S1478" s="128" t="s">
        <v>310</v>
      </c>
      <c r="T1478" s="129" t="s">
        <v>331</v>
      </c>
      <c r="U1478" s="114">
        <v>0.48</v>
      </c>
      <c r="V1478" s="114">
        <f>ROUND(E1478*U1478,2)</f>
        <v>0.96</v>
      </c>
      <c r="W1478" s="114"/>
      <c r="X1478" s="114" t="s">
        <v>332</v>
      </c>
      <c r="Y1478" s="114" t="s">
        <v>293</v>
      </c>
      <c r="Z1478" s="107"/>
      <c r="AA1478" s="107"/>
      <c r="AB1478" s="107"/>
      <c r="AC1478" s="107"/>
      <c r="AD1478" s="107"/>
      <c r="AE1478" s="107"/>
      <c r="AF1478" s="107"/>
      <c r="AG1478" s="107" t="s">
        <v>333</v>
      </c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</row>
    <row r="1479" spans="1:60" outlineLevel="2">
      <c r="A1479" s="110"/>
      <c r="B1479" s="111"/>
      <c r="C1479" s="198" t="s">
        <v>720</v>
      </c>
      <c r="D1479" s="199"/>
      <c r="E1479" s="199"/>
      <c r="F1479" s="199"/>
      <c r="G1479" s="199"/>
      <c r="H1479" s="114"/>
      <c r="I1479" s="114"/>
      <c r="J1479" s="114"/>
      <c r="K1479" s="114"/>
      <c r="L1479" s="114"/>
      <c r="M1479" s="114"/>
      <c r="N1479" s="113"/>
      <c r="O1479" s="113"/>
      <c r="P1479" s="113"/>
      <c r="Q1479" s="113"/>
      <c r="R1479" s="114"/>
      <c r="S1479" s="114"/>
      <c r="T1479" s="114"/>
      <c r="U1479" s="114"/>
      <c r="V1479" s="114"/>
      <c r="W1479" s="114"/>
      <c r="X1479" s="114"/>
      <c r="Y1479" s="114"/>
      <c r="Z1479" s="107"/>
      <c r="AA1479" s="107"/>
      <c r="AB1479" s="107"/>
      <c r="AC1479" s="107"/>
      <c r="AD1479" s="107"/>
      <c r="AE1479" s="107"/>
      <c r="AF1479" s="107"/>
      <c r="AG1479" s="107" t="s">
        <v>296</v>
      </c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</row>
    <row r="1480" spans="1:60" outlineLevel="2">
      <c r="A1480" s="110"/>
      <c r="B1480" s="111"/>
      <c r="C1480" s="146" t="s">
        <v>844</v>
      </c>
      <c r="D1480" s="143"/>
      <c r="E1480" s="144">
        <v>2</v>
      </c>
      <c r="F1480" s="114"/>
      <c r="G1480" s="114"/>
      <c r="H1480" s="114"/>
      <c r="I1480" s="114"/>
      <c r="J1480" s="114"/>
      <c r="K1480" s="114"/>
      <c r="L1480" s="114"/>
      <c r="M1480" s="114"/>
      <c r="N1480" s="113"/>
      <c r="O1480" s="113"/>
      <c r="P1480" s="113"/>
      <c r="Q1480" s="113"/>
      <c r="R1480" s="114"/>
      <c r="S1480" s="114"/>
      <c r="T1480" s="114"/>
      <c r="U1480" s="114"/>
      <c r="V1480" s="114"/>
      <c r="W1480" s="114"/>
      <c r="X1480" s="114"/>
      <c r="Y1480" s="114"/>
      <c r="Z1480" s="107"/>
      <c r="AA1480" s="107"/>
      <c r="AB1480" s="107"/>
      <c r="AC1480" s="107"/>
      <c r="AD1480" s="107"/>
      <c r="AE1480" s="107"/>
      <c r="AF1480" s="107"/>
      <c r="AG1480" s="107" t="s">
        <v>341</v>
      </c>
      <c r="AH1480" s="107">
        <v>5</v>
      </c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</row>
    <row r="1481" spans="1:60" outlineLevel="1">
      <c r="A1481" s="123">
        <v>458</v>
      </c>
      <c r="B1481" s="124" t="s">
        <v>722</v>
      </c>
      <c r="C1481" s="139" t="s">
        <v>723</v>
      </c>
      <c r="D1481" s="125" t="s">
        <v>347</v>
      </c>
      <c r="E1481" s="126">
        <v>2</v>
      </c>
      <c r="F1481" s="127"/>
      <c r="G1481" s="128">
        <f>ROUND(E1481*F1481,2)</f>
        <v>0</v>
      </c>
      <c r="H1481" s="127"/>
      <c r="I1481" s="128">
        <f>ROUND(E1481*H1481,2)</f>
        <v>0</v>
      </c>
      <c r="J1481" s="127"/>
      <c r="K1481" s="128">
        <f>ROUND(E1481*J1481,2)</f>
        <v>0</v>
      </c>
      <c r="L1481" s="128">
        <v>21</v>
      </c>
      <c r="M1481" s="128">
        <f>G1481*(1+L1481/100)</f>
        <v>0</v>
      </c>
      <c r="N1481" s="126">
        <v>0</v>
      </c>
      <c r="O1481" s="126">
        <f>ROUND(E1481*N1481,2)</f>
        <v>0</v>
      </c>
      <c r="P1481" s="126">
        <v>0</v>
      </c>
      <c r="Q1481" s="126">
        <f>ROUND(E1481*P1481,2)</f>
        <v>0</v>
      </c>
      <c r="R1481" s="128"/>
      <c r="S1481" s="128" t="s">
        <v>290</v>
      </c>
      <c r="T1481" s="129" t="s">
        <v>291</v>
      </c>
      <c r="U1481" s="114">
        <v>0</v>
      </c>
      <c r="V1481" s="114">
        <f>ROUND(E1481*U1481,2)</f>
        <v>0</v>
      </c>
      <c r="W1481" s="114"/>
      <c r="X1481" s="114" t="s">
        <v>414</v>
      </c>
      <c r="Y1481" s="114" t="s">
        <v>293</v>
      </c>
      <c r="Z1481" s="107"/>
      <c r="AA1481" s="107"/>
      <c r="AB1481" s="107"/>
      <c r="AC1481" s="107"/>
      <c r="AD1481" s="107"/>
      <c r="AE1481" s="107"/>
      <c r="AF1481" s="107"/>
      <c r="AG1481" s="107" t="s">
        <v>415</v>
      </c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</row>
    <row r="1482" spans="1:60" outlineLevel="2">
      <c r="A1482" s="110"/>
      <c r="B1482" s="111"/>
      <c r="C1482" s="198" t="s">
        <v>724</v>
      </c>
      <c r="D1482" s="199"/>
      <c r="E1482" s="199"/>
      <c r="F1482" s="199"/>
      <c r="G1482" s="199"/>
      <c r="H1482" s="114"/>
      <c r="I1482" s="114"/>
      <c r="J1482" s="114"/>
      <c r="K1482" s="114"/>
      <c r="L1482" s="114"/>
      <c r="M1482" s="114"/>
      <c r="N1482" s="113"/>
      <c r="O1482" s="113"/>
      <c r="P1482" s="113"/>
      <c r="Q1482" s="113"/>
      <c r="R1482" s="114"/>
      <c r="S1482" s="114"/>
      <c r="T1482" s="114"/>
      <c r="U1482" s="114"/>
      <c r="V1482" s="114"/>
      <c r="W1482" s="114"/>
      <c r="X1482" s="114"/>
      <c r="Y1482" s="114"/>
      <c r="Z1482" s="107"/>
      <c r="AA1482" s="107"/>
      <c r="AB1482" s="107"/>
      <c r="AC1482" s="107"/>
      <c r="AD1482" s="107"/>
      <c r="AE1482" s="107"/>
      <c r="AF1482" s="107"/>
      <c r="AG1482" s="107" t="s">
        <v>296</v>
      </c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</row>
    <row r="1483" spans="1:60" outlineLevel="3">
      <c r="A1483" s="110"/>
      <c r="B1483" s="111"/>
      <c r="C1483" s="200" t="s">
        <v>725</v>
      </c>
      <c r="D1483" s="201"/>
      <c r="E1483" s="201"/>
      <c r="F1483" s="201"/>
      <c r="G1483" s="201"/>
      <c r="H1483" s="114"/>
      <c r="I1483" s="114"/>
      <c r="J1483" s="114"/>
      <c r="K1483" s="114"/>
      <c r="L1483" s="114"/>
      <c r="M1483" s="114"/>
      <c r="N1483" s="113"/>
      <c r="O1483" s="113"/>
      <c r="P1483" s="113"/>
      <c r="Q1483" s="113"/>
      <c r="R1483" s="114"/>
      <c r="S1483" s="114"/>
      <c r="T1483" s="114"/>
      <c r="U1483" s="114"/>
      <c r="V1483" s="114"/>
      <c r="W1483" s="114"/>
      <c r="X1483" s="114"/>
      <c r="Y1483" s="114"/>
      <c r="Z1483" s="107"/>
      <c r="AA1483" s="107"/>
      <c r="AB1483" s="107"/>
      <c r="AC1483" s="107"/>
      <c r="AD1483" s="107"/>
      <c r="AE1483" s="107"/>
      <c r="AF1483" s="107"/>
      <c r="AG1483" s="107" t="s">
        <v>296</v>
      </c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</row>
    <row r="1484" spans="1:60" outlineLevel="1">
      <c r="A1484" s="123">
        <v>459</v>
      </c>
      <c r="B1484" s="124" t="s">
        <v>698</v>
      </c>
      <c r="C1484" s="139" t="s">
        <v>699</v>
      </c>
      <c r="D1484" s="125" t="s">
        <v>289</v>
      </c>
      <c r="E1484" s="126">
        <v>2</v>
      </c>
      <c r="F1484" s="127"/>
      <c r="G1484" s="128">
        <f>ROUND(E1484*F1484,2)</f>
        <v>0</v>
      </c>
      <c r="H1484" s="127"/>
      <c r="I1484" s="128">
        <f>ROUND(E1484*H1484,2)</f>
        <v>0</v>
      </c>
      <c r="J1484" s="127"/>
      <c r="K1484" s="128">
        <f>ROUND(E1484*J1484,2)</f>
        <v>0</v>
      </c>
      <c r="L1484" s="128">
        <v>21</v>
      </c>
      <c r="M1484" s="128">
        <f>G1484*(1+L1484/100)</f>
        <v>0</v>
      </c>
      <c r="N1484" s="126">
        <v>8.0000000000000007E-5</v>
      </c>
      <c r="O1484" s="126">
        <f>ROUND(E1484*N1484,2)</f>
        <v>0</v>
      </c>
      <c r="P1484" s="126">
        <v>0</v>
      </c>
      <c r="Q1484" s="126">
        <f>ROUND(E1484*P1484,2)</f>
        <v>0</v>
      </c>
      <c r="R1484" s="128" t="s">
        <v>350</v>
      </c>
      <c r="S1484" s="128" t="s">
        <v>310</v>
      </c>
      <c r="T1484" s="129" t="s">
        <v>331</v>
      </c>
      <c r="U1484" s="114">
        <v>0.28999999999999998</v>
      </c>
      <c r="V1484" s="114">
        <f>ROUND(E1484*U1484,2)</f>
        <v>0.57999999999999996</v>
      </c>
      <c r="W1484" s="114"/>
      <c r="X1484" s="114" t="s">
        <v>332</v>
      </c>
      <c r="Y1484" s="114" t="s">
        <v>293</v>
      </c>
      <c r="Z1484" s="107"/>
      <c r="AA1484" s="107"/>
      <c r="AB1484" s="107"/>
      <c r="AC1484" s="107"/>
      <c r="AD1484" s="107"/>
      <c r="AE1484" s="107"/>
      <c r="AF1484" s="107"/>
      <c r="AG1484" s="107" t="s">
        <v>333</v>
      </c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</row>
    <row r="1485" spans="1:60" outlineLevel="2">
      <c r="A1485" s="110"/>
      <c r="B1485" s="111"/>
      <c r="C1485" s="198" t="s">
        <v>720</v>
      </c>
      <c r="D1485" s="199"/>
      <c r="E1485" s="199"/>
      <c r="F1485" s="199"/>
      <c r="G1485" s="199"/>
      <c r="H1485" s="114"/>
      <c r="I1485" s="114"/>
      <c r="J1485" s="114"/>
      <c r="K1485" s="114"/>
      <c r="L1485" s="114"/>
      <c r="M1485" s="114"/>
      <c r="N1485" s="113"/>
      <c r="O1485" s="113"/>
      <c r="P1485" s="113"/>
      <c r="Q1485" s="113"/>
      <c r="R1485" s="114"/>
      <c r="S1485" s="114"/>
      <c r="T1485" s="114"/>
      <c r="U1485" s="114"/>
      <c r="V1485" s="114"/>
      <c r="W1485" s="114"/>
      <c r="X1485" s="114"/>
      <c r="Y1485" s="114"/>
      <c r="Z1485" s="107"/>
      <c r="AA1485" s="107"/>
      <c r="AB1485" s="107"/>
      <c r="AC1485" s="107"/>
      <c r="AD1485" s="107"/>
      <c r="AE1485" s="107"/>
      <c r="AF1485" s="107"/>
      <c r="AG1485" s="107" t="s">
        <v>296</v>
      </c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</row>
    <row r="1486" spans="1:60" outlineLevel="2">
      <c r="A1486" s="110"/>
      <c r="B1486" s="111"/>
      <c r="C1486" s="146" t="s">
        <v>845</v>
      </c>
      <c r="D1486" s="143"/>
      <c r="E1486" s="144">
        <v>2</v>
      </c>
      <c r="F1486" s="114"/>
      <c r="G1486" s="114"/>
      <c r="H1486" s="114"/>
      <c r="I1486" s="114"/>
      <c r="J1486" s="114"/>
      <c r="K1486" s="114"/>
      <c r="L1486" s="114"/>
      <c r="M1486" s="114"/>
      <c r="N1486" s="113"/>
      <c r="O1486" s="113"/>
      <c r="P1486" s="113"/>
      <c r="Q1486" s="113"/>
      <c r="R1486" s="114"/>
      <c r="S1486" s="114"/>
      <c r="T1486" s="114"/>
      <c r="U1486" s="114"/>
      <c r="V1486" s="114"/>
      <c r="W1486" s="114"/>
      <c r="X1486" s="114"/>
      <c r="Y1486" s="114"/>
      <c r="Z1486" s="107"/>
      <c r="AA1486" s="107"/>
      <c r="AB1486" s="107"/>
      <c r="AC1486" s="107"/>
      <c r="AD1486" s="107"/>
      <c r="AE1486" s="107"/>
      <c r="AF1486" s="107"/>
      <c r="AG1486" s="107" t="s">
        <v>341</v>
      </c>
      <c r="AH1486" s="107">
        <v>5</v>
      </c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</row>
    <row r="1487" spans="1:60" outlineLevel="1">
      <c r="A1487" s="123">
        <v>460</v>
      </c>
      <c r="B1487" s="124" t="s">
        <v>727</v>
      </c>
      <c r="C1487" s="139" t="s">
        <v>703</v>
      </c>
      <c r="D1487" s="125" t="s">
        <v>347</v>
      </c>
      <c r="E1487" s="126">
        <v>2</v>
      </c>
      <c r="F1487" s="127"/>
      <c r="G1487" s="128">
        <f>ROUND(E1487*F1487,2)</f>
        <v>0</v>
      </c>
      <c r="H1487" s="127"/>
      <c r="I1487" s="128">
        <f>ROUND(E1487*H1487,2)</f>
        <v>0</v>
      </c>
      <c r="J1487" s="127"/>
      <c r="K1487" s="128">
        <f>ROUND(E1487*J1487,2)</f>
        <v>0</v>
      </c>
      <c r="L1487" s="128">
        <v>21</v>
      </c>
      <c r="M1487" s="128">
        <f>G1487*(1+L1487/100)</f>
        <v>0</v>
      </c>
      <c r="N1487" s="126">
        <v>0</v>
      </c>
      <c r="O1487" s="126">
        <f>ROUND(E1487*N1487,2)</f>
        <v>0</v>
      </c>
      <c r="P1487" s="126">
        <v>0</v>
      </c>
      <c r="Q1487" s="126">
        <f>ROUND(E1487*P1487,2)</f>
        <v>0</v>
      </c>
      <c r="R1487" s="128"/>
      <c r="S1487" s="128" t="s">
        <v>290</v>
      </c>
      <c r="T1487" s="129" t="s">
        <v>291</v>
      </c>
      <c r="U1487" s="114">
        <v>0</v>
      </c>
      <c r="V1487" s="114">
        <f>ROUND(E1487*U1487,2)</f>
        <v>0</v>
      </c>
      <c r="W1487" s="114"/>
      <c r="X1487" s="114" t="s">
        <v>332</v>
      </c>
      <c r="Y1487" s="114" t="s">
        <v>293</v>
      </c>
      <c r="Z1487" s="107"/>
      <c r="AA1487" s="107"/>
      <c r="AB1487" s="107"/>
      <c r="AC1487" s="107"/>
      <c r="AD1487" s="107"/>
      <c r="AE1487" s="107"/>
      <c r="AF1487" s="107"/>
      <c r="AG1487" s="107" t="s">
        <v>333</v>
      </c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</row>
    <row r="1488" spans="1:60" outlineLevel="2">
      <c r="A1488" s="110"/>
      <c r="B1488" s="111"/>
      <c r="C1488" s="198" t="s">
        <v>720</v>
      </c>
      <c r="D1488" s="199"/>
      <c r="E1488" s="199"/>
      <c r="F1488" s="199"/>
      <c r="G1488" s="199"/>
      <c r="H1488" s="114"/>
      <c r="I1488" s="114"/>
      <c r="J1488" s="114"/>
      <c r="K1488" s="114"/>
      <c r="L1488" s="114"/>
      <c r="M1488" s="114"/>
      <c r="N1488" s="113"/>
      <c r="O1488" s="113"/>
      <c r="P1488" s="113"/>
      <c r="Q1488" s="113"/>
      <c r="R1488" s="114"/>
      <c r="S1488" s="114"/>
      <c r="T1488" s="114"/>
      <c r="U1488" s="114"/>
      <c r="V1488" s="114"/>
      <c r="W1488" s="114"/>
      <c r="X1488" s="114"/>
      <c r="Y1488" s="114"/>
      <c r="Z1488" s="107"/>
      <c r="AA1488" s="107"/>
      <c r="AB1488" s="107"/>
      <c r="AC1488" s="107"/>
      <c r="AD1488" s="107"/>
      <c r="AE1488" s="107"/>
      <c r="AF1488" s="107"/>
      <c r="AG1488" s="107" t="s">
        <v>296</v>
      </c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</row>
    <row r="1489" spans="1:60" outlineLevel="1">
      <c r="A1489" s="130">
        <v>461</v>
      </c>
      <c r="B1489" s="131" t="s">
        <v>738</v>
      </c>
      <c r="C1489" s="140" t="s">
        <v>739</v>
      </c>
      <c r="D1489" s="132" t="s">
        <v>347</v>
      </c>
      <c r="E1489" s="133">
        <v>76</v>
      </c>
      <c r="F1489" s="134"/>
      <c r="G1489" s="135">
        <f>ROUND(E1489*F1489,2)</f>
        <v>0</v>
      </c>
      <c r="H1489" s="134"/>
      <c r="I1489" s="135">
        <f>ROUND(E1489*H1489,2)</f>
        <v>0</v>
      </c>
      <c r="J1489" s="134"/>
      <c r="K1489" s="135">
        <f>ROUND(E1489*J1489,2)</f>
        <v>0</v>
      </c>
      <c r="L1489" s="135">
        <v>21</v>
      </c>
      <c r="M1489" s="135">
        <f>G1489*(1+L1489/100)</f>
        <v>0</v>
      </c>
      <c r="N1489" s="133">
        <v>0</v>
      </c>
      <c r="O1489" s="133">
        <f>ROUND(E1489*N1489,2)</f>
        <v>0</v>
      </c>
      <c r="P1489" s="133">
        <v>0</v>
      </c>
      <c r="Q1489" s="133">
        <f>ROUND(E1489*P1489,2)</f>
        <v>0</v>
      </c>
      <c r="R1489" s="135"/>
      <c r="S1489" s="135" t="s">
        <v>290</v>
      </c>
      <c r="T1489" s="136" t="s">
        <v>291</v>
      </c>
      <c r="U1489" s="114">
        <v>0</v>
      </c>
      <c r="V1489" s="114">
        <f>ROUND(E1489*U1489,2)</f>
        <v>0</v>
      </c>
      <c r="W1489" s="114"/>
      <c r="X1489" s="114" t="s">
        <v>332</v>
      </c>
      <c r="Y1489" s="114" t="s">
        <v>293</v>
      </c>
      <c r="Z1489" s="107"/>
      <c r="AA1489" s="107"/>
      <c r="AB1489" s="107"/>
      <c r="AC1489" s="107"/>
      <c r="AD1489" s="107"/>
      <c r="AE1489" s="107"/>
      <c r="AF1489" s="107"/>
      <c r="AG1489" s="107" t="s">
        <v>333</v>
      </c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</row>
    <row r="1490" spans="1:60" outlineLevel="1">
      <c r="A1490" s="130">
        <v>462</v>
      </c>
      <c r="B1490" s="131" t="s">
        <v>740</v>
      </c>
      <c r="C1490" s="140" t="s">
        <v>741</v>
      </c>
      <c r="D1490" s="132" t="s">
        <v>347</v>
      </c>
      <c r="E1490" s="133">
        <v>98</v>
      </c>
      <c r="F1490" s="134"/>
      <c r="G1490" s="135">
        <f>ROUND(E1490*F1490,2)</f>
        <v>0</v>
      </c>
      <c r="H1490" s="134"/>
      <c r="I1490" s="135">
        <f>ROUND(E1490*H1490,2)</f>
        <v>0</v>
      </c>
      <c r="J1490" s="134"/>
      <c r="K1490" s="135">
        <f>ROUND(E1490*J1490,2)</f>
        <v>0</v>
      </c>
      <c r="L1490" s="135">
        <v>21</v>
      </c>
      <c r="M1490" s="135">
        <f>G1490*(1+L1490/100)</f>
        <v>0</v>
      </c>
      <c r="N1490" s="133">
        <v>0</v>
      </c>
      <c r="O1490" s="133">
        <f>ROUND(E1490*N1490,2)</f>
        <v>0</v>
      </c>
      <c r="P1490" s="133">
        <v>0</v>
      </c>
      <c r="Q1490" s="133">
        <f>ROUND(E1490*P1490,2)</f>
        <v>0</v>
      </c>
      <c r="R1490" s="135"/>
      <c r="S1490" s="135" t="s">
        <v>290</v>
      </c>
      <c r="T1490" s="136" t="s">
        <v>291</v>
      </c>
      <c r="U1490" s="114">
        <v>0</v>
      </c>
      <c r="V1490" s="114">
        <f>ROUND(E1490*U1490,2)</f>
        <v>0</v>
      </c>
      <c r="W1490" s="114"/>
      <c r="X1490" s="114" t="s">
        <v>332</v>
      </c>
      <c r="Y1490" s="114" t="s">
        <v>293</v>
      </c>
      <c r="Z1490" s="107"/>
      <c r="AA1490" s="107"/>
      <c r="AB1490" s="107"/>
      <c r="AC1490" s="107"/>
      <c r="AD1490" s="107"/>
      <c r="AE1490" s="107"/>
      <c r="AF1490" s="107"/>
      <c r="AG1490" s="107" t="s">
        <v>333</v>
      </c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</row>
    <row r="1491" spans="1:60" outlineLevel="1">
      <c r="A1491" s="130">
        <v>463</v>
      </c>
      <c r="B1491" s="131" t="s">
        <v>742</v>
      </c>
      <c r="C1491" s="140" t="s">
        <v>743</v>
      </c>
      <c r="D1491" s="132" t="s">
        <v>347</v>
      </c>
      <c r="E1491" s="133">
        <v>64</v>
      </c>
      <c r="F1491" s="134"/>
      <c r="G1491" s="135">
        <f>ROUND(E1491*F1491,2)</f>
        <v>0</v>
      </c>
      <c r="H1491" s="134"/>
      <c r="I1491" s="135">
        <f>ROUND(E1491*H1491,2)</f>
        <v>0</v>
      </c>
      <c r="J1491" s="134"/>
      <c r="K1491" s="135">
        <f>ROUND(E1491*J1491,2)</f>
        <v>0</v>
      </c>
      <c r="L1491" s="135">
        <v>21</v>
      </c>
      <c r="M1491" s="135">
        <f>G1491*(1+L1491/100)</f>
        <v>0</v>
      </c>
      <c r="N1491" s="133">
        <v>0</v>
      </c>
      <c r="O1491" s="133">
        <f>ROUND(E1491*N1491,2)</f>
        <v>0</v>
      </c>
      <c r="P1491" s="133">
        <v>0</v>
      </c>
      <c r="Q1491" s="133">
        <f>ROUND(E1491*P1491,2)</f>
        <v>0</v>
      </c>
      <c r="R1491" s="135"/>
      <c r="S1491" s="135" t="s">
        <v>290</v>
      </c>
      <c r="T1491" s="136" t="s">
        <v>291</v>
      </c>
      <c r="U1491" s="114">
        <v>0</v>
      </c>
      <c r="V1491" s="114">
        <f>ROUND(E1491*U1491,2)</f>
        <v>0</v>
      </c>
      <c r="W1491" s="114"/>
      <c r="X1491" s="114" t="s">
        <v>332</v>
      </c>
      <c r="Y1491" s="114" t="s">
        <v>293</v>
      </c>
      <c r="Z1491" s="107"/>
      <c r="AA1491" s="107"/>
      <c r="AB1491" s="107"/>
      <c r="AC1491" s="107"/>
      <c r="AD1491" s="107"/>
      <c r="AE1491" s="107"/>
      <c r="AF1491" s="107"/>
      <c r="AG1491" s="107" t="s">
        <v>333</v>
      </c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</row>
    <row r="1492" spans="1:60" outlineLevel="1">
      <c r="A1492" s="123">
        <v>464</v>
      </c>
      <c r="B1492" s="124" t="s">
        <v>744</v>
      </c>
      <c r="C1492" s="139" t="s">
        <v>745</v>
      </c>
      <c r="D1492" s="125" t="s">
        <v>347</v>
      </c>
      <c r="E1492" s="126">
        <v>64</v>
      </c>
      <c r="F1492" s="127"/>
      <c r="G1492" s="128">
        <f>ROUND(E1492*F1492,2)</f>
        <v>0</v>
      </c>
      <c r="H1492" s="127"/>
      <c r="I1492" s="128">
        <f>ROUND(E1492*H1492,2)</f>
        <v>0</v>
      </c>
      <c r="J1492" s="127"/>
      <c r="K1492" s="128">
        <f>ROUND(E1492*J1492,2)</f>
        <v>0</v>
      </c>
      <c r="L1492" s="128">
        <v>21</v>
      </c>
      <c r="M1492" s="128">
        <f>G1492*(1+L1492/100)</f>
        <v>0</v>
      </c>
      <c r="N1492" s="126">
        <v>0</v>
      </c>
      <c r="O1492" s="126">
        <f>ROUND(E1492*N1492,2)</f>
        <v>0</v>
      </c>
      <c r="P1492" s="126">
        <v>0</v>
      </c>
      <c r="Q1492" s="126">
        <f>ROUND(E1492*P1492,2)</f>
        <v>0</v>
      </c>
      <c r="R1492" s="128"/>
      <c r="S1492" s="128" t="s">
        <v>290</v>
      </c>
      <c r="T1492" s="129" t="s">
        <v>291</v>
      </c>
      <c r="U1492" s="114">
        <v>0</v>
      </c>
      <c r="V1492" s="114">
        <f>ROUND(E1492*U1492,2)</f>
        <v>0</v>
      </c>
      <c r="W1492" s="114"/>
      <c r="X1492" s="114" t="s">
        <v>414</v>
      </c>
      <c r="Y1492" s="114" t="s">
        <v>293</v>
      </c>
      <c r="Z1492" s="107"/>
      <c r="AA1492" s="107"/>
      <c r="AB1492" s="107"/>
      <c r="AC1492" s="107"/>
      <c r="AD1492" s="107"/>
      <c r="AE1492" s="107"/>
      <c r="AF1492" s="107"/>
      <c r="AG1492" s="107" t="s">
        <v>415</v>
      </c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</row>
    <row r="1493" spans="1:60" outlineLevel="2">
      <c r="A1493" s="110"/>
      <c r="B1493" s="111"/>
      <c r="C1493" s="198" t="s">
        <v>746</v>
      </c>
      <c r="D1493" s="199"/>
      <c r="E1493" s="199"/>
      <c r="F1493" s="199"/>
      <c r="G1493" s="199"/>
      <c r="H1493" s="114"/>
      <c r="I1493" s="114"/>
      <c r="J1493" s="114"/>
      <c r="K1493" s="114"/>
      <c r="L1493" s="114"/>
      <c r="M1493" s="114"/>
      <c r="N1493" s="113"/>
      <c r="O1493" s="113"/>
      <c r="P1493" s="113"/>
      <c r="Q1493" s="113"/>
      <c r="R1493" s="114"/>
      <c r="S1493" s="114"/>
      <c r="T1493" s="114"/>
      <c r="U1493" s="114"/>
      <c r="V1493" s="114"/>
      <c r="W1493" s="114"/>
      <c r="X1493" s="114"/>
      <c r="Y1493" s="114"/>
      <c r="Z1493" s="107"/>
      <c r="AA1493" s="107"/>
      <c r="AB1493" s="107"/>
      <c r="AC1493" s="107"/>
      <c r="AD1493" s="107"/>
      <c r="AE1493" s="107"/>
      <c r="AF1493" s="107"/>
      <c r="AG1493" s="107" t="s">
        <v>296</v>
      </c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</row>
    <row r="1494" spans="1:60" outlineLevel="1">
      <c r="A1494" s="123">
        <v>465</v>
      </c>
      <c r="B1494" s="124" t="s">
        <v>747</v>
      </c>
      <c r="C1494" s="139" t="s">
        <v>748</v>
      </c>
      <c r="D1494" s="125" t="s">
        <v>347</v>
      </c>
      <c r="E1494" s="126">
        <v>64</v>
      </c>
      <c r="F1494" s="127"/>
      <c r="G1494" s="128">
        <f>ROUND(E1494*F1494,2)</f>
        <v>0</v>
      </c>
      <c r="H1494" s="127"/>
      <c r="I1494" s="128">
        <f>ROUND(E1494*H1494,2)</f>
        <v>0</v>
      </c>
      <c r="J1494" s="127"/>
      <c r="K1494" s="128">
        <f>ROUND(E1494*J1494,2)</f>
        <v>0</v>
      </c>
      <c r="L1494" s="128">
        <v>21</v>
      </c>
      <c r="M1494" s="128">
        <f>G1494*(1+L1494/100)</f>
        <v>0</v>
      </c>
      <c r="N1494" s="126">
        <v>0</v>
      </c>
      <c r="O1494" s="126">
        <f>ROUND(E1494*N1494,2)</f>
        <v>0</v>
      </c>
      <c r="P1494" s="126">
        <v>0</v>
      </c>
      <c r="Q1494" s="126">
        <f>ROUND(E1494*P1494,2)</f>
        <v>0</v>
      </c>
      <c r="R1494" s="128"/>
      <c r="S1494" s="128" t="s">
        <v>290</v>
      </c>
      <c r="T1494" s="129" t="s">
        <v>291</v>
      </c>
      <c r="U1494" s="114">
        <v>0</v>
      </c>
      <c r="V1494" s="114">
        <f>ROUND(E1494*U1494,2)</f>
        <v>0</v>
      </c>
      <c r="W1494" s="114"/>
      <c r="X1494" s="114" t="s">
        <v>332</v>
      </c>
      <c r="Y1494" s="114" t="s">
        <v>293</v>
      </c>
      <c r="Z1494" s="107"/>
      <c r="AA1494" s="107"/>
      <c r="AB1494" s="107"/>
      <c r="AC1494" s="107"/>
      <c r="AD1494" s="107"/>
      <c r="AE1494" s="107"/>
      <c r="AF1494" s="107"/>
      <c r="AG1494" s="107" t="s">
        <v>333</v>
      </c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</row>
    <row r="1495" spans="1:60" outlineLevel="1">
      <c r="A1495" s="110">
        <v>466</v>
      </c>
      <c r="B1495" s="111" t="s">
        <v>846</v>
      </c>
      <c r="C1495" s="147" t="s">
        <v>847</v>
      </c>
      <c r="D1495" s="112" t="s">
        <v>24</v>
      </c>
      <c r="E1495" s="145"/>
      <c r="F1495" s="115"/>
      <c r="G1495" s="114">
        <f>ROUND(E1495*F1495,2)</f>
        <v>0</v>
      </c>
      <c r="H1495" s="115"/>
      <c r="I1495" s="114">
        <f>ROUND(E1495*H1495,2)</f>
        <v>0</v>
      </c>
      <c r="J1495" s="115"/>
      <c r="K1495" s="114">
        <f>ROUND(E1495*J1495,2)</f>
        <v>0</v>
      </c>
      <c r="L1495" s="114">
        <v>21</v>
      </c>
      <c r="M1495" s="114">
        <f>G1495*(1+L1495/100)</f>
        <v>0</v>
      </c>
      <c r="N1495" s="113">
        <v>0</v>
      </c>
      <c r="O1495" s="113">
        <f>ROUND(E1495*N1495,2)</f>
        <v>0</v>
      </c>
      <c r="P1495" s="113">
        <v>0</v>
      </c>
      <c r="Q1495" s="113">
        <f>ROUND(E1495*P1495,2)</f>
        <v>0</v>
      </c>
      <c r="R1495" s="114" t="s">
        <v>350</v>
      </c>
      <c r="S1495" s="114" t="s">
        <v>310</v>
      </c>
      <c r="T1495" s="114" t="s">
        <v>331</v>
      </c>
      <c r="U1495" s="114">
        <v>0</v>
      </c>
      <c r="V1495" s="114">
        <f>ROUND(E1495*U1495,2)</f>
        <v>0</v>
      </c>
      <c r="W1495" s="114"/>
      <c r="X1495" s="114" t="s">
        <v>448</v>
      </c>
      <c r="Y1495" s="114" t="s">
        <v>293</v>
      </c>
      <c r="Z1495" s="107"/>
      <c r="AA1495" s="107"/>
      <c r="AB1495" s="107"/>
      <c r="AC1495" s="107"/>
      <c r="AD1495" s="107"/>
      <c r="AE1495" s="107"/>
      <c r="AF1495" s="107"/>
      <c r="AG1495" s="107" t="s">
        <v>449</v>
      </c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</row>
    <row r="1496" spans="1:60" outlineLevel="2">
      <c r="A1496" s="110"/>
      <c r="B1496" s="111"/>
      <c r="C1496" s="205" t="s">
        <v>567</v>
      </c>
      <c r="D1496" s="206"/>
      <c r="E1496" s="206"/>
      <c r="F1496" s="206"/>
      <c r="G1496" s="206"/>
      <c r="H1496" s="114"/>
      <c r="I1496" s="114"/>
      <c r="J1496" s="114"/>
      <c r="K1496" s="114"/>
      <c r="L1496" s="114"/>
      <c r="M1496" s="114"/>
      <c r="N1496" s="113"/>
      <c r="O1496" s="113"/>
      <c r="P1496" s="113"/>
      <c r="Q1496" s="113"/>
      <c r="R1496" s="114"/>
      <c r="S1496" s="114"/>
      <c r="T1496" s="114"/>
      <c r="U1496" s="114"/>
      <c r="V1496" s="114"/>
      <c r="W1496" s="114"/>
      <c r="X1496" s="114"/>
      <c r="Y1496" s="114"/>
      <c r="Z1496" s="107"/>
      <c r="AA1496" s="107"/>
      <c r="AB1496" s="107"/>
      <c r="AC1496" s="107"/>
      <c r="AD1496" s="107"/>
      <c r="AE1496" s="107"/>
      <c r="AF1496" s="107"/>
      <c r="AG1496" s="107" t="s">
        <v>451</v>
      </c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</row>
    <row r="1497" spans="1:60">
      <c r="A1497" s="117" t="s">
        <v>285</v>
      </c>
      <c r="B1497" s="118" t="s">
        <v>155</v>
      </c>
      <c r="C1497" s="138" t="s">
        <v>156</v>
      </c>
      <c r="D1497" s="119"/>
      <c r="E1497" s="120"/>
      <c r="F1497" s="121"/>
      <c r="G1497" s="121">
        <f>SUMIF(AG1498:AG1618,"&lt;&gt;NOR",G1498:G1618)</f>
        <v>0</v>
      </c>
      <c r="H1497" s="121"/>
      <c r="I1497" s="121">
        <f>SUM(I1498:I1618)</f>
        <v>0</v>
      </c>
      <c r="J1497" s="121"/>
      <c r="K1497" s="121">
        <f>SUM(K1498:K1618)</f>
        <v>0</v>
      </c>
      <c r="L1497" s="121"/>
      <c r="M1497" s="121">
        <f>SUM(M1498:M1618)</f>
        <v>0</v>
      </c>
      <c r="N1497" s="120"/>
      <c r="O1497" s="120">
        <f>SUM(O1498:O1618)</f>
        <v>0.01</v>
      </c>
      <c r="P1497" s="120"/>
      <c r="Q1497" s="120">
        <f>SUM(Q1498:Q1618)</f>
        <v>0</v>
      </c>
      <c r="R1497" s="121"/>
      <c r="S1497" s="121"/>
      <c r="T1497" s="122"/>
      <c r="U1497" s="116"/>
      <c r="V1497" s="116">
        <f>SUM(V1498:V1618)</f>
        <v>45.569999999999986</v>
      </c>
      <c r="W1497" s="116"/>
      <c r="X1497" s="116"/>
      <c r="Y1497" s="116"/>
      <c r="AG1497" t="s">
        <v>286</v>
      </c>
    </row>
    <row r="1498" spans="1:60" outlineLevel="1">
      <c r="A1498" s="123">
        <v>467</v>
      </c>
      <c r="B1498" s="124" t="s">
        <v>650</v>
      </c>
      <c r="C1498" s="139" t="s">
        <v>651</v>
      </c>
      <c r="D1498" s="125" t="s">
        <v>347</v>
      </c>
      <c r="E1498" s="126">
        <v>33</v>
      </c>
      <c r="F1498" s="127"/>
      <c r="G1498" s="128">
        <f>ROUND(E1498*F1498,2)</f>
        <v>0</v>
      </c>
      <c r="H1498" s="127"/>
      <c r="I1498" s="128">
        <f>ROUND(E1498*H1498,2)</f>
        <v>0</v>
      </c>
      <c r="J1498" s="127"/>
      <c r="K1498" s="128">
        <f>ROUND(E1498*J1498,2)</f>
        <v>0</v>
      </c>
      <c r="L1498" s="128">
        <v>21</v>
      </c>
      <c r="M1498" s="128">
        <f>G1498*(1+L1498/100)</f>
        <v>0</v>
      </c>
      <c r="N1498" s="126">
        <v>0</v>
      </c>
      <c r="O1498" s="126">
        <f>ROUND(E1498*N1498,2)</f>
        <v>0</v>
      </c>
      <c r="P1498" s="126">
        <v>0</v>
      </c>
      <c r="Q1498" s="126">
        <f>ROUND(E1498*P1498,2)</f>
        <v>0</v>
      </c>
      <c r="R1498" s="128"/>
      <c r="S1498" s="128" t="s">
        <v>290</v>
      </c>
      <c r="T1498" s="129" t="s">
        <v>291</v>
      </c>
      <c r="U1498" s="114">
        <v>0</v>
      </c>
      <c r="V1498" s="114">
        <f>ROUND(E1498*U1498,2)</f>
        <v>0</v>
      </c>
      <c r="W1498" s="114"/>
      <c r="X1498" s="114" t="s">
        <v>414</v>
      </c>
      <c r="Y1498" s="114" t="s">
        <v>293</v>
      </c>
      <c r="Z1498" s="107"/>
      <c r="AA1498" s="107"/>
      <c r="AB1498" s="107"/>
      <c r="AC1498" s="107"/>
      <c r="AD1498" s="107"/>
      <c r="AE1498" s="107"/>
      <c r="AF1498" s="107"/>
      <c r="AG1498" s="107" t="s">
        <v>415</v>
      </c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</row>
    <row r="1499" spans="1:60" outlineLevel="2">
      <c r="A1499" s="110"/>
      <c r="B1499" s="111"/>
      <c r="C1499" s="198" t="s">
        <v>652</v>
      </c>
      <c r="D1499" s="199"/>
      <c r="E1499" s="199"/>
      <c r="F1499" s="199"/>
      <c r="G1499" s="199"/>
      <c r="H1499" s="114"/>
      <c r="I1499" s="114"/>
      <c r="J1499" s="114"/>
      <c r="K1499" s="114"/>
      <c r="L1499" s="114"/>
      <c r="M1499" s="114"/>
      <c r="N1499" s="113"/>
      <c r="O1499" s="113"/>
      <c r="P1499" s="113"/>
      <c r="Q1499" s="113"/>
      <c r="R1499" s="114"/>
      <c r="S1499" s="114"/>
      <c r="T1499" s="114"/>
      <c r="U1499" s="114"/>
      <c r="V1499" s="114"/>
      <c r="W1499" s="114"/>
      <c r="X1499" s="114"/>
      <c r="Y1499" s="114"/>
      <c r="Z1499" s="107"/>
      <c r="AA1499" s="107"/>
      <c r="AB1499" s="107"/>
      <c r="AC1499" s="107"/>
      <c r="AD1499" s="107"/>
      <c r="AE1499" s="107"/>
      <c r="AF1499" s="107"/>
      <c r="AG1499" s="107" t="s">
        <v>296</v>
      </c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</row>
    <row r="1500" spans="1:60" outlineLevel="3">
      <c r="A1500" s="110"/>
      <c r="B1500" s="111"/>
      <c r="C1500" s="200" t="s">
        <v>653</v>
      </c>
      <c r="D1500" s="201"/>
      <c r="E1500" s="201"/>
      <c r="F1500" s="201"/>
      <c r="G1500" s="201"/>
      <c r="H1500" s="114"/>
      <c r="I1500" s="114"/>
      <c r="J1500" s="114"/>
      <c r="K1500" s="114"/>
      <c r="L1500" s="114"/>
      <c r="M1500" s="114"/>
      <c r="N1500" s="113"/>
      <c r="O1500" s="113"/>
      <c r="P1500" s="113"/>
      <c r="Q1500" s="113"/>
      <c r="R1500" s="114"/>
      <c r="S1500" s="114"/>
      <c r="T1500" s="114"/>
      <c r="U1500" s="114"/>
      <c r="V1500" s="114"/>
      <c r="W1500" s="114"/>
      <c r="X1500" s="114"/>
      <c r="Y1500" s="114"/>
      <c r="Z1500" s="107"/>
      <c r="AA1500" s="107"/>
      <c r="AB1500" s="107"/>
      <c r="AC1500" s="107"/>
      <c r="AD1500" s="107"/>
      <c r="AE1500" s="107"/>
      <c r="AF1500" s="107"/>
      <c r="AG1500" s="107" t="s">
        <v>296</v>
      </c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</row>
    <row r="1501" spans="1:60" outlineLevel="1">
      <c r="A1501" s="123">
        <v>468</v>
      </c>
      <c r="B1501" s="124" t="s">
        <v>654</v>
      </c>
      <c r="C1501" s="139" t="s">
        <v>655</v>
      </c>
      <c r="D1501" s="125" t="s">
        <v>347</v>
      </c>
      <c r="E1501" s="126">
        <v>33</v>
      </c>
      <c r="F1501" s="127"/>
      <c r="G1501" s="128">
        <f>ROUND(E1501*F1501,2)</f>
        <v>0</v>
      </c>
      <c r="H1501" s="127"/>
      <c r="I1501" s="128">
        <f>ROUND(E1501*H1501,2)</f>
        <v>0</v>
      </c>
      <c r="J1501" s="127"/>
      <c r="K1501" s="128">
        <f>ROUND(E1501*J1501,2)</f>
        <v>0</v>
      </c>
      <c r="L1501" s="128">
        <v>21</v>
      </c>
      <c r="M1501" s="128">
        <f>G1501*(1+L1501/100)</f>
        <v>0</v>
      </c>
      <c r="N1501" s="126">
        <v>1.8000000000000001E-4</v>
      </c>
      <c r="O1501" s="126">
        <f>ROUND(E1501*N1501,2)</f>
        <v>0.01</v>
      </c>
      <c r="P1501" s="126">
        <v>0</v>
      </c>
      <c r="Q1501" s="126">
        <f>ROUND(E1501*P1501,2)</f>
        <v>0</v>
      </c>
      <c r="R1501" s="128" t="s">
        <v>350</v>
      </c>
      <c r="S1501" s="128" t="s">
        <v>310</v>
      </c>
      <c r="T1501" s="129" t="s">
        <v>331</v>
      </c>
      <c r="U1501" s="114">
        <v>0.48</v>
      </c>
      <c r="V1501" s="114">
        <f>ROUND(E1501*U1501,2)</f>
        <v>15.84</v>
      </c>
      <c r="W1501" s="114"/>
      <c r="X1501" s="114" t="s">
        <v>332</v>
      </c>
      <c r="Y1501" s="114" t="s">
        <v>293</v>
      </c>
      <c r="Z1501" s="107"/>
      <c r="AA1501" s="107"/>
      <c r="AB1501" s="107"/>
      <c r="AC1501" s="107"/>
      <c r="AD1501" s="107"/>
      <c r="AE1501" s="107"/>
      <c r="AF1501" s="107"/>
      <c r="AG1501" s="107" t="s">
        <v>333</v>
      </c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</row>
    <row r="1502" spans="1:60" outlineLevel="2">
      <c r="A1502" s="110"/>
      <c r="B1502" s="111"/>
      <c r="C1502" s="198" t="s">
        <v>656</v>
      </c>
      <c r="D1502" s="199"/>
      <c r="E1502" s="199"/>
      <c r="F1502" s="199"/>
      <c r="G1502" s="199"/>
      <c r="H1502" s="114"/>
      <c r="I1502" s="114"/>
      <c r="J1502" s="114"/>
      <c r="K1502" s="114"/>
      <c r="L1502" s="114"/>
      <c r="M1502" s="114"/>
      <c r="N1502" s="113"/>
      <c r="O1502" s="113"/>
      <c r="P1502" s="113"/>
      <c r="Q1502" s="113"/>
      <c r="R1502" s="114"/>
      <c r="S1502" s="114"/>
      <c r="T1502" s="114"/>
      <c r="U1502" s="114"/>
      <c r="V1502" s="114"/>
      <c r="W1502" s="114"/>
      <c r="X1502" s="114"/>
      <c r="Y1502" s="114"/>
      <c r="Z1502" s="107"/>
      <c r="AA1502" s="107"/>
      <c r="AB1502" s="107"/>
      <c r="AC1502" s="107"/>
      <c r="AD1502" s="107"/>
      <c r="AE1502" s="107"/>
      <c r="AF1502" s="107"/>
      <c r="AG1502" s="107" t="s">
        <v>296</v>
      </c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</row>
    <row r="1503" spans="1:60" outlineLevel="2">
      <c r="A1503" s="110"/>
      <c r="B1503" s="111"/>
      <c r="C1503" s="146" t="s">
        <v>848</v>
      </c>
      <c r="D1503" s="143"/>
      <c r="E1503" s="144">
        <v>33</v>
      </c>
      <c r="F1503" s="114"/>
      <c r="G1503" s="114"/>
      <c r="H1503" s="114"/>
      <c r="I1503" s="114"/>
      <c r="J1503" s="114"/>
      <c r="K1503" s="114"/>
      <c r="L1503" s="114"/>
      <c r="M1503" s="114"/>
      <c r="N1503" s="113"/>
      <c r="O1503" s="113"/>
      <c r="P1503" s="113"/>
      <c r="Q1503" s="113"/>
      <c r="R1503" s="114"/>
      <c r="S1503" s="114"/>
      <c r="T1503" s="114"/>
      <c r="U1503" s="114"/>
      <c r="V1503" s="114"/>
      <c r="W1503" s="114"/>
      <c r="X1503" s="114"/>
      <c r="Y1503" s="114"/>
      <c r="Z1503" s="107"/>
      <c r="AA1503" s="107"/>
      <c r="AB1503" s="107"/>
      <c r="AC1503" s="107"/>
      <c r="AD1503" s="107"/>
      <c r="AE1503" s="107"/>
      <c r="AF1503" s="107"/>
      <c r="AG1503" s="107" t="s">
        <v>341</v>
      </c>
      <c r="AH1503" s="107">
        <v>5</v>
      </c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</row>
    <row r="1504" spans="1:60" outlineLevel="1">
      <c r="A1504" s="123">
        <v>469</v>
      </c>
      <c r="B1504" s="124" t="s">
        <v>807</v>
      </c>
      <c r="C1504" s="139" t="s">
        <v>808</v>
      </c>
      <c r="D1504" s="125" t="s">
        <v>347</v>
      </c>
      <c r="E1504" s="126">
        <v>1</v>
      </c>
      <c r="F1504" s="127"/>
      <c r="G1504" s="128">
        <f>ROUND(E1504*F1504,2)</f>
        <v>0</v>
      </c>
      <c r="H1504" s="127"/>
      <c r="I1504" s="128">
        <f>ROUND(E1504*H1504,2)</f>
        <v>0</v>
      </c>
      <c r="J1504" s="127"/>
      <c r="K1504" s="128">
        <f>ROUND(E1504*J1504,2)</f>
        <v>0</v>
      </c>
      <c r="L1504" s="128">
        <v>21</v>
      </c>
      <c r="M1504" s="128">
        <f>G1504*(1+L1504/100)</f>
        <v>0</v>
      </c>
      <c r="N1504" s="126">
        <v>0</v>
      </c>
      <c r="O1504" s="126">
        <f>ROUND(E1504*N1504,2)</f>
        <v>0</v>
      </c>
      <c r="P1504" s="126">
        <v>0</v>
      </c>
      <c r="Q1504" s="126">
        <f>ROUND(E1504*P1504,2)</f>
        <v>0</v>
      </c>
      <c r="R1504" s="128"/>
      <c r="S1504" s="128" t="s">
        <v>290</v>
      </c>
      <c r="T1504" s="129" t="s">
        <v>291</v>
      </c>
      <c r="U1504" s="114">
        <v>0</v>
      </c>
      <c r="V1504" s="114">
        <f>ROUND(E1504*U1504,2)</f>
        <v>0</v>
      </c>
      <c r="W1504" s="114"/>
      <c r="X1504" s="114" t="s">
        <v>414</v>
      </c>
      <c r="Y1504" s="114" t="s">
        <v>293</v>
      </c>
      <c r="Z1504" s="107"/>
      <c r="AA1504" s="107"/>
      <c r="AB1504" s="107"/>
      <c r="AC1504" s="107"/>
      <c r="AD1504" s="107"/>
      <c r="AE1504" s="107"/>
      <c r="AF1504" s="107"/>
      <c r="AG1504" s="107" t="s">
        <v>415</v>
      </c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</row>
    <row r="1505" spans="1:60" outlineLevel="2">
      <c r="A1505" s="110"/>
      <c r="B1505" s="111"/>
      <c r="C1505" s="198" t="s">
        <v>809</v>
      </c>
      <c r="D1505" s="199"/>
      <c r="E1505" s="199"/>
      <c r="F1505" s="199"/>
      <c r="G1505" s="199"/>
      <c r="H1505" s="114"/>
      <c r="I1505" s="114"/>
      <c r="J1505" s="114"/>
      <c r="K1505" s="114"/>
      <c r="L1505" s="114"/>
      <c r="M1505" s="114"/>
      <c r="N1505" s="113"/>
      <c r="O1505" s="113"/>
      <c r="P1505" s="113"/>
      <c r="Q1505" s="113"/>
      <c r="R1505" s="114"/>
      <c r="S1505" s="114"/>
      <c r="T1505" s="114"/>
      <c r="U1505" s="114"/>
      <c r="V1505" s="114"/>
      <c r="W1505" s="114"/>
      <c r="X1505" s="114"/>
      <c r="Y1505" s="114"/>
      <c r="Z1505" s="107"/>
      <c r="AA1505" s="107"/>
      <c r="AB1505" s="107"/>
      <c r="AC1505" s="107"/>
      <c r="AD1505" s="107"/>
      <c r="AE1505" s="107"/>
      <c r="AF1505" s="107"/>
      <c r="AG1505" s="107" t="s">
        <v>296</v>
      </c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</row>
    <row r="1506" spans="1:60" outlineLevel="3">
      <c r="A1506" s="110"/>
      <c r="B1506" s="111"/>
      <c r="C1506" s="200" t="s">
        <v>653</v>
      </c>
      <c r="D1506" s="201"/>
      <c r="E1506" s="201"/>
      <c r="F1506" s="201"/>
      <c r="G1506" s="201"/>
      <c r="H1506" s="114"/>
      <c r="I1506" s="114"/>
      <c r="J1506" s="114"/>
      <c r="K1506" s="114"/>
      <c r="L1506" s="114"/>
      <c r="M1506" s="114"/>
      <c r="N1506" s="113"/>
      <c r="O1506" s="113"/>
      <c r="P1506" s="113"/>
      <c r="Q1506" s="113"/>
      <c r="R1506" s="114"/>
      <c r="S1506" s="114"/>
      <c r="T1506" s="114"/>
      <c r="U1506" s="114"/>
      <c r="V1506" s="114"/>
      <c r="W1506" s="114"/>
      <c r="X1506" s="114"/>
      <c r="Y1506" s="114"/>
      <c r="Z1506" s="107"/>
      <c r="AA1506" s="107"/>
      <c r="AB1506" s="107"/>
      <c r="AC1506" s="107"/>
      <c r="AD1506" s="107"/>
      <c r="AE1506" s="107"/>
      <c r="AF1506" s="107"/>
      <c r="AG1506" s="107" t="s">
        <v>296</v>
      </c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</row>
    <row r="1507" spans="1:60" outlineLevel="1">
      <c r="A1507" s="123">
        <v>470</v>
      </c>
      <c r="B1507" s="124" t="s">
        <v>654</v>
      </c>
      <c r="C1507" s="139" t="s">
        <v>655</v>
      </c>
      <c r="D1507" s="125" t="s">
        <v>347</v>
      </c>
      <c r="E1507" s="126">
        <v>1</v>
      </c>
      <c r="F1507" s="127"/>
      <c r="G1507" s="128">
        <f>ROUND(E1507*F1507,2)</f>
        <v>0</v>
      </c>
      <c r="H1507" s="127"/>
      <c r="I1507" s="128">
        <f>ROUND(E1507*H1507,2)</f>
        <v>0</v>
      </c>
      <c r="J1507" s="127"/>
      <c r="K1507" s="128">
        <f>ROUND(E1507*J1507,2)</f>
        <v>0</v>
      </c>
      <c r="L1507" s="128">
        <v>21</v>
      </c>
      <c r="M1507" s="128">
        <f>G1507*(1+L1507/100)</f>
        <v>0</v>
      </c>
      <c r="N1507" s="126">
        <v>1.8000000000000001E-4</v>
      </c>
      <c r="O1507" s="126">
        <f>ROUND(E1507*N1507,2)</f>
        <v>0</v>
      </c>
      <c r="P1507" s="126">
        <v>0</v>
      </c>
      <c r="Q1507" s="126">
        <f>ROUND(E1507*P1507,2)</f>
        <v>0</v>
      </c>
      <c r="R1507" s="128" t="s">
        <v>350</v>
      </c>
      <c r="S1507" s="128" t="s">
        <v>310</v>
      </c>
      <c r="T1507" s="129" t="s">
        <v>331</v>
      </c>
      <c r="U1507" s="114">
        <v>0.48</v>
      </c>
      <c r="V1507" s="114">
        <f>ROUND(E1507*U1507,2)</f>
        <v>0.48</v>
      </c>
      <c r="W1507" s="114"/>
      <c r="X1507" s="114" t="s">
        <v>332</v>
      </c>
      <c r="Y1507" s="114" t="s">
        <v>293</v>
      </c>
      <c r="Z1507" s="107"/>
      <c r="AA1507" s="107"/>
      <c r="AB1507" s="107"/>
      <c r="AC1507" s="107"/>
      <c r="AD1507" s="107"/>
      <c r="AE1507" s="107"/>
      <c r="AF1507" s="107"/>
      <c r="AG1507" s="107" t="s">
        <v>333</v>
      </c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</row>
    <row r="1508" spans="1:60" outlineLevel="2">
      <c r="A1508" s="110"/>
      <c r="B1508" s="111"/>
      <c r="C1508" s="198" t="s">
        <v>810</v>
      </c>
      <c r="D1508" s="199"/>
      <c r="E1508" s="199"/>
      <c r="F1508" s="199"/>
      <c r="G1508" s="199"/>
      <c r="H1508" s="114"/>
      <c r="I1508" s="114"/>
      <c r="J1508" s="114"/>
      <c r="K1508" s="114"/>
      <c r="L1508" s="114"/>
      <c r="M1508" s="114"/>
      <c r="N1508" s="113"/>
      <c r="O1508" s="113"/>
      <c r="P1508" s="113"/>
      <c r="Q1508" s="113"/>
      <c r="R1508" s="114"/>
      <c r="S1508" s="114"/>
      <c r="T1508" s="114"/>
      <c r="U1508" s="114"/>
      <c r="V1508" s="114"/>
      <c r="W1508" s="114"/>
      <c r="X1508" s="114"/>
      <c r="Y1508" s="114"/>
      <c r="Z1508" s="107"/>
      <c r="AA1508" s="107"/>
      <c r="AB1508" s="107"/>
      <c r="AC1508" s="107"/>
      <c r="AD1508" s="107"/>
      <c r="AE1508" s="107"/>
      <c r="AF1508" s="107"/>
      <c r="AG1508" s="107" t="s">
        <v>296</v>
      </c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</row>
    <row r="1509" spans="1:60" outlineLevel="2">
      <c r="A1509" s="110"/>
      <c r="B1509" s="111"/>
      <c r="C1509" s="146" t="s">
        <v>849</v>
      </c>
      <c r="D1509" s="143"/>
      <c r="E1509" s="144">
        <v>1</v>
      </c>
      <c r="F1509" s="114"/>
      <c r="G1509" s="114"/>
      <c r="H1509" s="114"/>
      <c r="I1509" s="114"/>
      <c r="J1509" s="114"/>
      <c r="K1509" s="114"/>
      <c r="L1509" s="114"/>
      <c r="M1509" s="114"/>
      <c r="N1509" s="113"/>
      <c r="O1509" s="113"/>
      <c r="P1509" s="113"/>
      <c r="Q1509" s="113"/>
      <c r="R1509" s="114"/>
      <c r="S1509" s="114"/>
      <c r="T1509" s="114"/>
      <c r="U1509" s="114"/>
      <c r="V1509" s="114"/>
      <c r="W1509" s="114"/>
      <c r="X1509" s="114"/>
      <c r="Y1509" s="114"/>
      <c r="Z1509" s="107"/>
      <c r="AA1509" s="107"/>
      <c r="AB1509" s="107"/>
      <c r="AC1509" s="107"/>
      <c r="AD1509" s="107"/>
      <c r="AE1509" s="107"/>
      <c r="AF1509" s="107"/>
      <c r="AG1509" s="107" t="s">
        <v>341</v>
      </c>
      <c r="AH1509" s="107">
        <v>5</v>
      </c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</row>
    <row r="1510" spans="1:60" ht="22.5" outlineLevel="1">
      <c r="A1510" s="123">
        <v>471</v>
      </c>
      <c r="B1510" s="124" t="s">
        <v>770</v>
      </c>
      <c r="C1510" s="139" t="s">
        <v>771</v>
      </c>
      <c r="D1510" s="125" t="s">
        <v>347</v>
      </c>
      <c r="E1510" s="126">
        <v>4</v>
      </c>
      <c r="F1510" s="127"/>
      <c r="G1510" s="128">
        <f>ROUND(E1510*F1510,2)</f>
        <v>0</v>
      </c>
      <c r="H1510" s="127"/>
      <c r="I1510" s="128">
        <f>ROUND(E1510*H1510,2)</f>
        <v>0</v>
      </c>
      <c r="J1510" s="127"/>
      <c r="K1510" s="128">
        <f>ROUND(E1510*J1510,2)</f>
        <v>0</v>
      </c>
      <c r="L1510" s="128">
        <v>21</v>
      </c>
      <c r="M1510" s="128">
        <f>G1510*(1+L1510/100)</f>
        <v>0</v>
      </c>
      <c r="N1510" s="126">
        <v>0</v>
      </c>
      <c r="O1510" s="126">
        <f>ROUND(E1510*N1510,2)</f>
        <v>0</v>
      </c>
      <c r="P1510" s="126">
        <v>0</v>
      </c>
      <c r="Q1510" s="126">
        <f>ROUND(E1510*P1510,2)</f>
        <v>0</v>
      </c>
      <c r="R1510" s="128"/>
      <c r="S1510" s="128" t="s">
        <v>290</v>
      </c>
      <c r="T1510" s="129" t="s">
        <v>291</v>
      </c>
      <c r="U1510" s="114">
        <v>0</v>
      </c>
      <c r="V1510" s="114">
        <f>ROUND(E1510*U1510,2)</f>
        <v>0</v>
      </c>
      <c r="W1510" s="114"/>
      <c r="X1510" s="114" t="s">
        <v>414</v>
      </c>
      <c r="Y1510" s="114" t="s">
        <v>293</v>
      </c>
      <c r="Z1510" s="107"/>
      <c r="AA1510" s="107"/>
      <c r="AB1510" s="107"/>
      <c r="AC1510" s="107"/>
      <c r="AD1510" s="107"/>
      <c r="AE1510" s="107"/>
      <c r="AF1510" s="107"/>
      <c r="AG1510" s="107" t="s">
        <v>415</v>
      </c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</row>
    <row r="1511" spans="1:60" outlineLevel="2">
      <c r="A1511" s="110"/>
      <c r="B1511" s="111"/>
      <c r="C1511" s="198" t="s">
        <v>772</v>
      </c>
      <c r="D1511" s="199"/>
      <c r="E1511" s="199"/>
      <c r="F1511" s="199"/>
      <c r="G1511" s="199"/>
      <c r="H1511" s="114"/>
      <c r="I1511" s="114"/>
      <c r="J1511" s="114"/>
      <c r="K1511" s="114"/>
      <c r="L1511" s="114"/>
      <c r="M1511" s="114"/>
      <c r="N1511" s="113"/>
      <c r="O1511" s="113"/>
      <c r="P1511" s="113"/>
      <c r="Q1511" s="113"/>
      <c r="R1511" s="114"/>
      <c r="S1511" s="114"/>
      <c r="T1511" s="114"/>
      <c r="U1511" s="114"/>
      <c r="V1511" s="114"/>
      <c r="W1511" s="114"/>
      <c r="X1511" s="114"/>
      <c r="Y1511" s="114"/>
      <c r="Z1511" s="107"/>
      <c r="AA1511" s="107"/>
      <c r="AB1511" s="107"/>
      <c r="AC1511" s="107"/>
      <c r="AD1511" s="107"/>
      <c r="AE1511" s="107"/>
      <c r="AF1511" s="107"/>
      <c r="AG1511" s="107" t="s">
        <v>296</v>
      </c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</row>
    <row r="1512" spans="1:60" outlineLevel="3">
      <c r="A1512" s="110"/>
      <c r="B1512" s="111"/>
      <c r="C1512" s="200" t="s">
        <v>653</v>
      </c>
      <c r="D1512" s="201"/>
      <c r="E1512" s="201"/>
      <c r="F1512" s="201"/>
      <c r="G1512" s="201"/>
      <c r="H1512" s="114"/>
      <c r="I1512" s="114"/>
      <c r="J1512" s="114"/>
      <c r="K1512" s="114"/>
      <c r="L1512" s="114"/>
      <c r="M1512" s="114"/>
      <c r="N1512" s="113"/>
      <c r="O1512" s="113"/>
      <c r="P1512" s="113"/>
      <c r="Q1512" s="113"/>
      <c r="R1512" s="114"/>
      <c r="S1512" s="114"/>
      <c r="T1512" s="114"/>
      <c r="U1512" s="114"/>
      <c r="V1512" s="114"/>
      <c r="W1512" s="114"/>
      <c r="X1512" s="114"/>
      <c r="Y1512" s="114"/>
      <c r="Z1512" s="107"/>
      <c r="AA1512" s="107"/>
      <c r="AB1512" s="107"/>
      <c r="AC1512" s="107"/>
      <c r="AD1512" s="107"/>
      <c r="AE1512" s="107"/>
      <c r="AF1512" s="107"/>
      <c r="AG1512" s="107" t="s">
        <v>296</v>
      </c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</row>
    <row r="1513" spans="1:60" outlineLevel="1">
      <c r="A1513" s="123">
        <v>472</v>
      </c>
      <c r="B1513" s="124" t="s">
        <v>654</v>
      </c>
      <c r="C1513" s="139" t="s">
        <v>655</v>
      </c>
      <c r="D1513" s="125" t="s">
        <v>347</v>
      </c>
      <c r="E1513" s="126">
        <v>4</v>
      </c>
      <c r="F1513" s="127"/>
      <c r="G1513" s="128">
        <f>ROUND(E1513*F1513,2)</f>
        <v>0</v>
      </c>
      <c r="H1513" s="127"/>
      <c r="I1513" s="128">
        <f>ROUND(E1513*H1513,2)</f>
        <v>0</v>
      </c>
      <c r="J1513" s="127"/>
      <c r="K1513" s="128">
        <f>ROUND(E1513*J1513,2)</f>
        <v>0</v>
      </c>
      <c r="L1513" s="128">
        <v>21</v>
      </c>
      <c r="M1513" s="128">
        <f>G1513*(1+L1513/100)</f>
        <v>0</v>
      </c>
      <c r="N1513" s="126">
        <v>1.8000000000000001E-4</v>
      </c>
      <c r="O1513" s="126">
        <f>ROUND(E1513*N1513,2)</f>
        <v>0</v>
      </c>
      <c r="P1513" s="126">
        <v>0</v>
      </c>
      <c r="Q1513" s="126">
        <f>ROUND(E1513*P1513,2)</f>
        <v>0</v>
      </c>
      <c r="R1513" s="128" t="s">
        <v>350</v>
      </c>
      <c r="S1513" s="128" t="s">
        <v>310</v>
      </c>
      <c r="T1513" s="129" t="s">
        <v>331</v>
      </c>
      <c r="U1513" s="114">
        <v>0.48</v>
      </c>
      <c r="V1513" s="114">
        <f>ROUND(E1513*U1513,2)</f>
        <v>1.92</v>
      </c>
      <c r="W1513" s="114"/>
      <c r="X1513" s="114" t="s">
        <v>332</v>
      </c>
      <c r="Y1513" s="114" t="s">
        <v>293</v>
      </c>
      <c r="Z1513" s="107"/>
      <c r="AA1513" s="107"/>
      <c r="AB1513" s="107"/>
      <c r="AC1513" s="107"/>
      <c r="AD1513" s="107"/>
      <c r="AE1513" s="107"/>
      <c r="AF1513" s="107"/>
      <c r="AG1513" s="107" t="s">
        <v>333</v>
      </c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</row>
    <row r="1514" spans="1:60" outlineLevel="2">
      <c r="A1514" s="110"/>
      <c r="B1514" s="111"/>
      <c r="C1514" s="198" t="s">
        <v>773</v>
      </c>
      <c r="D1514" s="199"/>
      <c r="E1514" s="199"/>
      <c r="F1514" s="199"/>
      <c r="G1514" s="199"/>
      <c r="H1514" s="114"/>
      <c r="I1514" s="114"/>
      <c r="J1514" s="114"/>
      <c r="K1514" s="114"/>
      <c r="L1514" s="114"/>
      <c r="M1514" s="114"/>
      <c r="N1514" s="113"/>
      <c r="O1514" s="113"/>
      <c r="P1514" s="113"/>
      <c r="Q1514" s="113"/>
      <c r="R1514" s="114"/>
      <c r="S1514" s="114"/>
      <c r="T1514" s="114"/>
      <c r="U1514" s="114"/>
      <c r="V1514" s="114"/>
      <c r="W1514" s="114"/>
      <c r="X1514" s="114"/>
      <c r="Y1514" s="114"/>
      <c r="Z1514" s="107"/>
      <c r="AA1514" s="107"/>
      <c r="AB1514" s="107"/>
      <c r="AC1514" s="107"/>
      <c r="AD1514" s="107"/>
      <c r="AE1514" s="107"/>
      <c r="AF1514" s="107"/>
      <c r="AG1514" s="107" t="s">
        <v>296</v>
      </c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</row>
    <row r="1515" spans="1:60" outlineLevel="2">
      <c r="A1515" s="110"/>
      <c r="B1515" s="111"/>
      <c r="C1515" s="146" t="s">
        <v>850</v>
      </c>
      <c r="D1515" s="143"/>
      <c r="E1515" s="144">
        <v>4</v>
      </c>
      <c r="F1515" s="114"/>
      <c r="G1515" s="114"/>
      <c r="H1515" s="114"/>
      <c r="I1515" s="114"/>
      <c r="J1515" s="114"/>
      <c r="K1515" s="114"/>
      <c r="L1515" s="114"/>
      <c r="M1515" s="114"/>
      <c r="N1515" s="113"/>
      <c r="O1515" s="113"/>
      <c r="P1515" s="113"/>
      <c r="Q1515" s="113"/>
      <c r="R1515" s="114"/>
      <c r="S1515" s="114"/>
      <c r="T1515" s="114"/>
      <c r="U1515" s="114"/>
      <c r="V1515" s="114"/>
      <c r="W1515" s="114"/>
      <c r="X1515" s="114"/>
      <c r="Y1515" s="114"/>
      <c r="Z1515" s="107"/>
      <c r="AA1515" s="107"/>
      <c r="AB1515" s="107"/>
      <c r="AC1515" s="107"/>
      <c r="AD1515" s="107"/>
      <c r="AE1515" s="107"/>
      <c r="AF1515" s="107"/>
      <c r="AG1515" s="107" t="s">
        <v>341</v>
      </c>
      <c r="AH1515" s="107">
        <v>5</v>
      </c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</row>
    <row r="1516" spans="1:60" outlineLevel="1">
      <c r="A1516" s="123">
        <v>473</v>
      </c>
      <c r="B1516" s="124" t="s">
        <v>775</v>
      </c>
      <c r="C1516" s="139" t="s">
        <v>776</v>
      </c>
      <c r="D1516" s="125" t="s">
        <v>347</v>
      </c>
      <c r="E1516" s="126">
        <v>2</v>
      </c>
      <c r="F1516" s="127"/>
      <c r="G1516" s="128">
        <f>ROUND(E1516*F1516,2)</f>
        <v>0</v>
      </c>
      <c r="H1516" s="127"/>
      <c r="I1516" s="128">
        <f>ROUND(E1516*H1516,2)</f>
        <v>0</v>
      </c>
      <c r="J1516" s="127"/>
      <c r="K1516" s="128">
        <f>ROUND(E1516*J1516,2)</f>
        <v>0</v>
      </c>
      <c r="L1516" s="128">
        <v>21</v>
      </c>
      <c r="M1516" s="128">
        <f>G1516*(1+L1516/100)</f>
        <v>0</v>
      </c>
      <c r="N1516" s="126">
        <v>0</v>
      </c>
      <c r="O1516" s="126">
        <f>ROUND(E1516*N1516,2)</f>
        <v>0</v>
      </c>
      <c r="P1516" s="126">
        <v>0</v>
      </c>
      <c r="Q1516" s="126">
        <f>ROUND(E1516*P1516,2)</f>
        <v>0</v>
      </c>
      <c r="R1516" s="128"/>
      <c r="S1516" s="128" t="s">
        <v>290</v>
      </c>
      <c r="T1516" s="129" t="s">
        <v>291</v>
      </c>
      <c r="U1516" s="114">
        <v>0</v>
      </c>
      <c r="V1516" s="114">
        <f>ROUND(E1516*U1516,2)</f>
        <v>0</v>
      </c>
      <c r="W1516" s="114"/>
      <c r="X1516" s="114" t="s">
        <v>414</v>
      </c>
      <c r="Y1516" s="114" t="s">
        <v>293</v>
      </c>
      <c r="Z1516" s="107"/>
      <c r="AA1516" s="107"/>
      <c r="AB1516" s="107"/>
      <c r="AC1516" s="107"/>
      <c r="AD1516" s="107"/>
      <c r="AE1516" s="107"/>
      <c r="AF1516" s="107"/>
      <c r="AG1516" s="107" t="s">
        <v>415</v>
      </c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</row>
    <row r="1517" spans="1:60" outlineLevel="2">
      <c r="A1517" s="110"/>
      <c r="B1517" s="111"/>
      <c r="C1517" s="198" t="s">
        <v>777</v>
      </c>
      <c r="D1517" s="199"/>
      <c r="E1517" s="199"/>
      <c r="F1517" s="199"/>
      <c r="G1517" s="199"/>
      <c r="H1517" s="114"/>
      <c r="I1517" s="114"/>
      <c r="J1517" s="114"/>
      <c r="K1517" s="114"/>
      <c r="L1517" s="114"/>
      <c r="M1517" s="114"/>
      <c r="N1517" s="113"/>
      <c r="O1517" s="113"/>
      <c r="P1517" s="113"/>
      <c r="Q1517" s="113"/>
      <c r="R1517" s="114"/>
      <c r="S1517" s="114"/>
      <c r="T1517" s="114"/>
      <c r="U1517" s="114"/>
      <c r="V1517" s="114"/>
      <c r="W1517" s="114"/>
      <c r="X1517" s="114"/>
      <c r="Y1517" s="114"/>
      <c r="Z1517" s="107"/>
      <c r="AA1517" s="107"/>
      <c r="AB1517" s="107"/>
      <c r="AC1517" s="107"/>
      <c r="AD1517" s="107"/>
      <c r="AE1517" s="107"/>
      <c r="AF1517" s="107"/>
      <c r="AG1517" s="107" t="s">
        <v>296</v>
      </c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</row>
    <row r="1518" spans="1:60" outlineLevel="3">
      <c r="A1518" s="110"/>
      <c r="B1518" s="111"/>
      <c r="C1518" s="200" t="s">
        <v>653</v>
      </c>
      <c r="D1518" s="201"/>
      <c r="E1518" s="201"/>
      <c r="F1518" s="201"/>
      <c r="G1518" s="201"/>
      <c r="H1518" s="114"/>
      <c r="I1518" s="114"/>
      <c r="J1518" s="114"/>
      <c r="K1518" s="114"/>
      <c r="L1518" s="114"/>
      <c r="M1518" s="114"/>
      <c r="N1518" s="113"/>
      <c r="O1518" s="113"/>
      <c r="P1518" s="113"/>
      <c r="Q1518" s="113"/>
      <c r="R1518" s="114"/>
      <c r="S1518" s="114"/>
      <c r="T1518" s="114"/>
      <c r="U1518" s="114"/>
      <c r="V1518" s="114"/>
      <c r="W1518" s="114"/>
      <c r="X1518" s="114"/>
      <c r="Y1518" s="114"/>
      <c r="Z1518" s="107"/>
      <c r="AA1518" s="107"/>
      <c r="AB1518" s="107"/>
      <c r="AC1518" s="107"/>
      <c r="AD1518" s="107"/>
      <c r="AE1518" s="107"/>
      <c r="AF1518" s="107"/>
      <c r="AG1518" s="107" t="s">
        <v>296</v>
      </c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</row>
    <row r="1519" spans="1:60" outlineLevel="1">
      <c r="A1519" s="123">
        <v>474</v>
      </c>
      <c r="B1519" s="124" t="s">
        <v>778</v>
      </c>
      <c r="C1519" s="139" t="s">
        <v>779</v>
      </c>
      <c r="D1519" s="125" t="s">
        <v>347</v>
      </c>
      <c r="E1519" s="126">
        <v>2</v>
      </c>
      <c r="F1519" s="127"/>
      <c r="G1519" s="128">
        <f>ROUND(E1519*F1519,2)</f>
        <v>0</v>
      </c>
      <c r="H1519" s="127"/>
      <c r="I1519" s="128">
        <f>ROUND(E1519*H1519,2)</f>
        <v>0</v>
      </c>
      <c r="J1519" s="127"/>
      <c r="K1519" s="128">
        <f>ROUND(E1519*J1519,2)</f>
        <v>0</v>
      </c>
      <c r="L1519" s="128">
        <v>21</v>
      </c>
      <c r="M1519" s="128">
        <f>G1519*(1+L1519/100)</f>
        <v>0</v>
      </c>
      <c r="N1519" s="126">
        <v>4.0000000000000003E-5</v>
      </c>
      <c r="O1519" s="126">
        <f>ROUND(E1519*N1519,2)</f>
        <v>0</v>
      </c>
      <c r="P1519" s="126">
        <v>0</v>
      </c>
      <c r="Q1519" s="126">
        <f>ROUND(E1519*P1519,2)</f>
        <v>0</v>
      </c>
      <c r="R1519" s="128" t="s">
        <v>350</v>
      </c>
      <c r="S1519" s="128" t="s">
        <v>310</v>
      </c>
      <c r="T1519" s="129" t="s">
        <v>331</v>
      </c>
      <c r="U1519" s="114">
        <v>0.45</v>
      </c>
      <c r="V1519" s="114">
        <f>ROUND(E1519*U1519,2)</f>
        <v>0.9</v>
      </c>
      <c r="W1519" s="114"/>
      <c r="X1519" s="114" t="s">
        <v>332</v>
      </c>
      <c r="Y1519" s="114" t="s">
        <v>293</v>
      </c>
      <c r="Z1519" s="107"/>
      <c r="AA1519" s="107"/>
      <c r="AB1519" s="107"/>
      <c r="AC1519" s="107"/>
      <c r="AD1519" s="107"/>
      <c r="AE1519" s="107"/>
      <c r="AF1519" s="107"/>
      <c r="AG1519" s="107" t="s">
        <v>333</v>
      </c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</row>
    <row r="1520" spans="1:60" outlineLevel="2">
      <c r="A1520" s="110"/>
      <c r="B1520" s="111"/>
      <c r="C1520" s="198" t="s">
        <v>780</v>
      </c>
      <c r="D1520" s="199"/>
      <c r="E1520" s="199"/>
      <c r="F1520" s="199"/>
      <c r="G1520" s="199"/>
      <c r="H1520" s="114"/>
      <c r="I1520" s="114"/>
      <c r="J1520" s="114"/>
      <c r="K1520" s="114"/>
      <c r="L1520" s="114"/>
      <c r="M1520" s="114"/>
      <c r="N1520" s="113"/>
      <c r="O1520" s="113"/>
      <c r="P1520" s="113"/>
      <c r="Q1520" s="113"/>
      <c r="R1520" s="114"/>
      <c r="S1520" s="114"/>
      <c r="T1520" s="114"/>
      <c r="U1520" s="114"/>
      <c r="V1520" s="114"/>
      <c r="W1520" s="114"/>
      <c r="X1520" s="114"/>
      <c r="Y1520" s="114"/>
      <c r="Z1520" s="107"/>
      <c r="AA1520" s="107"/>
      <c r="AB1520" s="107"/>
      <c r="AC1520" s="107"/>
      <c r="AD1520" s="107"/>
      <c r="AE1520" s="107"/>
      <c r="AF1520" s="107"/>
      <c r="AG1520" s="107" t="s">
        <v>296</v>
      </c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</row>
    <row r="1521" spans="1:60" outlineLevel="2">
      <c r="A1521" s="110"/>
      <c r="B1521" s="111"/>
      <c r="C1521" s="146" t="s">
        <v>851</v>
      </c>
      <c r="D1521" s="143"/>
      <c r="E1521" s="144">
        <v>2</v>
      </c>
      <c r="F1521" s="114"/>
      <c r="G1521" s="114"/>
      <c r="H1521" s="114"/>
      <c r="I1521" s="114"/>
      <c r="J1521" s="114"/>
      <c r="K1521" s="114"/>
      <c r="L1521" s="114"/>
      <c r="M1521" s="114"/>
      <c r="N1521" s="113"/>
      <c r="O1521" s="113"/>
      <c r="P1521" s="113"/>
      <c r="Q1521" s="113"/>
      <c r="R1521" s="114"/>
      <c r="S1521" s="114"/>
      <c r="T1521" s="114"/>
      <c r="U1521" s="114"/>
      <c r="V1521" s="114"/>
      <c r="W1521" s="114"/>
      <c r="X1521" s="114"/>
      <c r="Y1521" s="114"/>
      <c r="Z1521" s="107"/>
      <c r="AA1521" s="107"/>
      <c r="AB1521" s="107"/>
      <c r="AC1521" s="107"/>
      <c r="AD1521" s="107"/>
      <c r="AE1521" s="107"/>
      <c r="AF1521" s="107"/>
      <c r="AG1521" s="107" t="s">
        <v>341</v>
      </c>
      <c r="AH1521" s="107">
        <v>5</v>
      </c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</row>
    <row r="1522" spans="1:60" outlineLevel="1">
      <c r="A1522" s="123">
        <v>475</v>
      </c>
      <c r="B1522" s="124" t="s">
        <v>756</v>
      </c>
      <c r="C1522" s="139" t="s">
        <v>757</v>
      </c>
      <c r="D1522" s="125" t="s">
        <v>347</v>
      </c>
      <c r="E1522" s="126">
        <v>4</v>
      </c>
      <c r="F1522" s="127"/>
      <c r="G1522" s="128">
        <f>ROUND(E1522*F1522,2)</f>
        <v>0</v>
      </c>
      <c r="H1522" s="127"/>
      <c r="I1522" s="128">
        <f>ROUND(E1522*H1522,2)</f>
        <v>0</v>
      </c>
      <c r="J1522" s="127"/>
      <c r="K1522" s="128">
        <f>ROUND(E1522*J1522,2)</f>
        <v>0</v>
      </c>
      <c r="L1522" s="128">
        <v>21</v>
      </c>
      <c r="M1522" s="128">
        <f>G1522*(1+L1522/100)</f>
        <v>0</v>
      </c>
      <c r="N1522" s="126">
        <v>3.3E-4</v>
      </c>
      <c r="O1522" s="126">
        <f>ROUND(E1522*N1522,2)</f>
        <v>0</v>
      </c>
      <c r="P1522" s="126">
        <v>0</v>
      </c>
      <c r="Q1522" s="126">
        <f>ROUND(E1522*P1522,2)</f>
        <v>0</v>
      </c>
      <c r="R1522" s="128" t="s">
        <v>413</v>
      </c>
      <c r="S1522" s="128" t="s">
        <v>310</v>
      </c>
      <c r="T1522" s="129" t="s">
        <v>331</v>
      </c>
      <c r="U1522" s="114">
        <v>0</v>
      </c>
      <c r="V1522" s="114">
        <f>ROUND(E1522*U1522,2)</f>
        <v>0</v>
      </c>
      <c r="W1522" s="114"/>
      <c r="X1522" s="114" t="s">
        <v>414</v>
      </c>
      <c r="Y1522" s="114" t="s">
        <v>293</v>
      </c>
      <c r="Z1522" s="107"/>
      <c r="AA1522" s="107"/>
      <c r="AB1522" s="107"/>
      <c r="AC1522" s="107"/>
      <c r="AD1522" s="107"/>
      <c r="AE1522" s="107"/>
      <c r="AF1522" s="107"/>
      <c r="AG1522" s="107" t="s">
        <v>415</v>
      </c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</row>
    <row r="1523" spans="1:60" outlineLevel="2">
      <c r="A1523" s="110"/>
      <c r="B1523" s="111"/>
      <c r="C1523" s="198" t="s">
        <v>780</v>
      </c>
      <c r="D1523" s="199"/>
      <c r="E1523" s="199"/>
      <c r="F1523" s="199"/>
      <c r="G1523" s="199"/>
      <c r="H1523" s="114"/>
      <c r="I1523" s="114"/>
      <c r="J1523" s="114"/>
      <c r="K1523" s="114"/>
      <c r="L1523" s="114"/>
      <c r="M1523" s="114"/>
      <c r="N1523" s="113"/>
      <c r="O1523" s="113"/>
      <c r="P1523" s="113"/>
      <c r="Q1523" s="113"/>
      <c r="R1523" s="114"/>
      <c r="S1523" s="114"/>
      <c r="T1523" s="114"/>
      <c r="U1523" s="114"/>
      <c r="V1523" s="114"/>
      <c r="W1523" s="114"/>
      <c r="X1523" s="114"/>
      <c r="Y1523" s="114"/>
      <c r="Z1523" s="107"/>
      <c r="AA1523" s="107"/>
      <c r="AB1523" s="107"/>
      <c r="AC1523" s="107"/>
      <c r="AD1523" s="107"/>
      <c r="AE1523" s="107"/>
      <c r="AF1523" s="107"/>
      <c r="AG1523" s="107" t="s">
        <v>296</v>
      </c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</row>
    <row r="1524" spans="1:60" outlineLevel="1">
      <c r="A1524" s="123">
        <v>476</v>
      </c>
      <c r="B1524" s="124" t="s">
        <v>698</v>
      </c>
      <c r="C1524" s="139" t="s">
        <v>699</v>
      </c>
      <c r="D1524" s="125" t="s">
        <v>289</v>
      </c>
      <c r="E1524" s="126">
        <v>4</v>
      </c>
      <c r="F1524" s="127"/>
      <c r="G1524" s="128">
        <f>ROUND(E1524*F1524,2)</f>
        <v>0</v>
      </c>
      <c r="H1524" s="127"/>
      <c r="I1524" s="128">
        <f>ROUND(E1524*H1524,2)</f>
        <v>0</v>
      </c>
      <c r="J1524" s="127"/>
      <c r="K1524" s="128">
        <f>ROUND(E1524*J1524,2)</f>
        <v>0</v>
      </c>
      <c r="L1524" s="128">
        <v>21</v>
      </c>
      <c r="M1524" s="128">
        <f>G1524*(1+L1524/100)</f>
        <v>0</v>
      </c>
      <c r="N1524" s="126">
        <v>8.0000000000000007E-5</v>
      </c>
      <c r="O1524" s="126">
        <f>ROUND(E1524*N1524,2)</f>
        <v>0</v>
      </c>
      <c r="P1524" s="126">
        <v>0</v>
      </c>
      <c r="Q1524" s="126">
        <f>ROUND(E1524*P1524,2)</f>
        <v>0</v>
      </c>
      <c r="R1524" s="128" t="s">
        <v>350</v>
      </c>
      <c r="S1524" s="128" t="s">
        <v>310</v>
      </c>
      <c r="T1524" s="129" t="s">
        <v>331</v>
      </c>
      <c r="U1524" s="114">
        <v>0.28999999999999998</v>
      </c>
      <c r="V1524" s="114">
        <f>ROUND(E1524*U1524,2)</f>
        <v>1.1599999999999999</v>
      </c>
      <c r="W1524" s="114"/>
      <c r="X1524" s="114" t="s">
        <v>332</v>
      </c>
      <c r="Y1524" s="114" t="s">
        <v>293</v>
      </c>
      <c r="Z1524" s="107"/>
      <c r="AA1524" s="107"/>
      <c r="AB1524" s="107"/>
      <c r="AC1524" s="107"/>
      <c r="AD1524" s="107"/>
      <c r="AE1524" s="107"/>
      <c r="AF1524" s="107"/>
      <c r="AG1524" s="107" t="s">
        <v>333</v>
      </c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</row>
    <row r="1525" spans="1:60" outlineLevel="2">
      <c r="A1525" s="110"/>
      <c r="B1525" s="111"/>
      <c r="C1525" s="198" t="s">
        <v>780</v>
      </c>
      <c r="D1525" s="199"/>
      <c r="E1525" s="199"/>
      <c r="F1525" s="199"/>
      <c r="G1525" s="199"/>
      <c r="H1525" s="114"/>
      <c r="I1525" s="114"/>
      <c r="J1525" s="114"/>
      <c r="K1525" s="114"/>
      <c r="L1525" s="114"/>
      <c r="M1525" s="114"/>
      <c r="N1525" s="113"/>
      <c r="O1525" s="113"/>
      <c r="P1525" s="113"/>
      <c r="Q1525" s="113"/>
      <c r="R1525" s="114"/>
      <c r="S1525" s="114"/>
      <c r="T1525" s="114"/>
      <c r="U1525" s="114"/>
      <c r="V1525" s="114"/>
      <c r="W1525" s="114"/>
      <c r="X1525" s="114"/>
      <c r="Y1525" s="114"/>
      <c r="Z1525" s="107"/>
      <c r="AA1525" s="107"/>
      <c r="AB1525" s="107"/>
      <c r="AC1525" s="107"/>
      <c r="AD1525" s="107"/>
      <c r="AE1525" s="107"/>
      <c r="AF1525" s="107"/>
      <c r="AG1525" s="107" t="s">
        <v>296</v>
      </c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</row>
    <row r="1526" spans="1:60" outlineLevel="2">
      <c r="A1526" s="110"/>
      <c r="B1526" s="111"/>
      <c r="C1526" s="146" t="s">
        <v>852</v>
      </c>
      <c r="D1526" s="143"/>
      <c r="E1526" s="144">
        <v>4</v>
      </c>
      <c r="F1526" s="114"/>
      <c r="G1526" s="114"/>
      <c r="H1526" s="114"/>
      <c r="I1526" s="114"/>
      <c r="J1526" s="114"/>
      <c r="K1526" s="114"/>
      <c r="L1526" s="114"/>
      <c r="M1526" s="114"/>
      <c r="N1526" s="113"/>
      <c r="O1526" s="113"/>
      <c r="P1526" s="113"/>
      <c r="Q1526" s="113"/>
      <c r="R1526" s="114"/>
      <c r="S1526" s="114"/>
      <c r="T1526" s="114"/>
      <c r="U1526" s="114"/>
      <c r="V1526" s="114"/>
      <c r="W1526" s="114"/>
      <c r="X1526" s="114"/>
      <c r="Y1526" s="114"/>
      <c r="Z1526" s="107"/>
      <c r="AA1526" s="107"/>
      <c r="AB1526" s="107"/>
      <c r="AC1526" s="107"/>
      <c r="AD1526" s="107"/>
      <c r="AE1526" s="107"/>
      <c r="AF1526" s="107"/>
      <c r="AG1526" s="107" t="s">
        <v>341</v>
      </c>
      <c r="AH1526" s="107">
        <v>5</v>
      </c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</row>
    <row r="1527" spans="1:60" outlineLevel="1">
      <c r="A1527" s="123">
        <v>477</v>
      </c>
      <c r="B1527" s="124" t="s">
        <v>760</v>
      </c>
      <c r="C1527" s="139" t="s">
        <v>703</v>
      </c>
      <c r="D1527" s="125" t="s">
        <v>347</v>
      </c>
      <c r="E1527" s="126">
        <v>4</v>
      </c>
      <c r="F1527" s="127"/>
      <c r="G1527" s="128">
        <f>ROUND(E1527*F1527,2)</f>
        <v>0</v>
      </c>
      <c r="H1527" s="127"/>
      <c r="I1527" s="128">
        <f>ROUND(E1527*H1527,2)</f>
        <v>0</v>
      </c>
      <c r="J1527" s="127"/>
      <c r="K1527" s="128">
        <f>ROUND(E1527*J1527,2)</f>
        <v>0</v>
      </c>
      <c r="L1527" s="128">
        <v>21</v>
      </c>
      <c r="M1527" s="128">
        <f>G1527*(1+L1527/100)</f>
        <v>0</v>
      </c>
      <c r="N1527" s="126">
        <v>0</v>
      </c>
      <c r="O1527" s="126">
        <f>ROUND(E1527*N1527,2)</f>
        <v>0</v>
      </c>
      <c r="P1527" s="126">
        <v>0</v>
      </c>
      <c r="Q1527" s="126">
        <f>ROUND(E1527*P1527,2)</f>
        <v>0</v>
      </c>
      <c r="R1527" s="128"/>
      <c r="S1527" s="128" t="s">
        <v>290</v>
      </c>
      <c r="T1527" s="129" t="s">
        <v>291</v>
      </c>
      <c r="U1527" s="114">
        <v>0</v>
      </c>
      <c r="V1527" s="114">
        <f>ROUND(E1527*U1527,2)</f>
        <v>0</v>
      </c>
      <c r="W1527" s="114"/>
      <c r="X1527" s="114" t="s">
        <v>332</v>
      </c>
      <c r="Y1527" s="114" t="s">
        <v>293</v>
      </c>
      <c r="Z1527" s="107"/>
      <c r="AA1527" s="107"/>
      <c r="AB1527" s="107"/>
      <c r="AC1527" s="107"/>
      <c r="AD1527" s="107"/>
      <c r="AE1527" s="107"/>
      <c r="AF1527" s="107"/>
      <c r="AG1527" s="107" t="s">
        <v>333</v>
      </c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</row>
    <row r="1528" spans="1:60" outlineLevel="2">
      <c r="A1528" s="110"/>
      <c r="B1528" s="111"/>
      <c r="C1528" s="198" t="s">
        <v>780</v>
      </c>
      <c r="D1528" s="199"/>
      <c r="E1528" s="199"/>
      <c r="F1528" s="199"/>
      <c r="G1528" s="199"/>
      <c r="H1528" s="114"/>
      <c r="I1528" s="114"/>
      <c r="J1528" s="114"/>
      <c r="K1528" s="114"/>
      <c r="L1528" s="114"/>
      <c r="M1528" s="114"/>
      <c r="N1528" s="113"/>
      <c r="O1528" s="113"/>
      <c r="P1528" s="113"/>
      <c r="Q1528" s="113"/>
      <c r="R1528" s="114"/>
      <c r="S1528" s="114"/>
      <c r="T1528" s="114"/>
      <c r="U1528" s="114"/>
      <c r="V1528" s="114"/>
      <c r="W1528" s="114"/>
      <c r="X1528" s="114"/>
      <c r="Y1528" s="114"/>
      <c r="Z1528" s="107"/>
      <c r="AA1528" s="107"/>
      <c r="AB1528" s="107"/>
      <c r="AC1528" s="107"/>
      <c r="AD1528" s="107"/>
      <c r="AE1528" s="107"/>
      <c r="AF1528" s="107"/>
      <c r="AG1528" s="107" t="s">
        <v>296</v>
      </c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</row>
    <row r="1529" spans="1:60" outlineLevel="1">
      <c r="A1529" s="123">
        <v>478</v>
      </c>
      <c r="B1529" s="124" t="s">
        <v>663</v>
      </c>
      <c r="C1529" s="139" t="s">
        <v>664</v>
      </c>
      <c r="D1529" s="125" t="s">
        <v>347</v>
      </c>
      <c r="E1529" s="126">
        <v>7</v>
      </c>
      <c r="F1529" s="127"/>
      <c r="G1529" s="128">
        <f>ROUND(E1529*F1529,2)</f>
        <v>0</v>
      </c>
      <c r="H1529" s="127"/>
      <c r="I1529" s="128">
        <f>ROUND(E1529*H1529,2)</f>
        <v>0</v>
      </c>
      <c r="J1529" s="127"/>
      <c r="K1529" s="128">
        <f>ROUND(E1529*J1529,2)</f>
        <v>0</v>
      </c>
      <c r="L1529" s="128">
        <v>21</v>
      </c>
      <c r="M1529" s="128">
        <f>G1529*(1+L1529/100)</f>
        <v>0</v>
      </c>
      <c r="N1529" s="126">
        <v>0</v>
      </c>
      <c r="O1529" s="126">
        <f>ROUND(E1529*N1529,2)</f>
        <v>0</v>
      </c>
      <c r="P1529" s="126">
        <v>0</v>
      </c>
      <c r="Q1529" s="126">
        <f>ROUND(E1529*P1529,2)</f>
        <v>0</v>
      </c>
      <c r="R1529" s="128"/>
      <c r="S1529" s="128" t="s">
        <v>290</v>
      </c>
      <c r="T1529" s="129" t="s">
        <v>291</v>
      </c>
      <c r="U1529" s="114">
        <v>0</v>
      </c>
      <c r="V1529" s="114">
        <f>ROUND(E1529*U1529,2)</f>
        <v>0</v>
      </c>
      <c r="W1529" s="114"/>
      <c r="X1529" s="114" t="s">
        <v>414</v>
      </c>
      <c r="Y1529" s="114" t="s">
        <v>293</v>
      </c>
      <c r="Z1529" s="107"/>
      <c r="AA1529" s="107"/>
      <c r="AB1529" s="107"/>
      <c r="AC1529" s="107"/>
      <c r="AD1529" s="107"/>
      <c r="AE1529" s="107"/>
      <c r="AF1529" s="107"/>
      <c r="AG1529" s="107" t="s">
        <v>415</v>
      </c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</row>
    <row r="1530" spans="1:60" outlineLevel="2">
      <c r="A1530" s="110"/>
      <c r="B1530" s="111"/>
      <c r="C1530" s="198" t="s">
        <v>665</v>
      </c>
      <c r="D1530" s="199"/>
      <c r="E1530" s="199"/>
      <c r="F1530" s="199"/>
      <c r="G1530" s="199"/>
      <c r="H1530" s="114"/>
      <c r="I1530" s="114"/>
      <c r="J1530" s="114"/>
      <c r="K1530" s="114"/>
      <c r="L1530" s="114"/>
      <c r="M1530" s="114"/>
      <c r="N1530" s="113"/>
      <c r="O1530" s="113"/>
      <c r="P1530" s="113"/>
      <c r="Q1530" s="113"/>
      <c r="R1530" s="114"/>
      <c r="S1530" s="114"/>
      <c r="T1530" s="114"/>
      <c r="U1530" s="114"/>
      <c r="V1530" s="114"/>
      <c r="W1530" s="114"/>
      <c r="X1530" s="114"/>
      <c r="Y1530" s="114"/>
      <c r="Z1530" s="107"/>
      <c r="AA1530" s="107"/>
      <c r="AB1530" s="107"/>
      <c r="AC1530" s="107"/>
      <c r="AD1530" s="107"/>
      <c r="AE1530" s="107"/>
      <c r="AF1530" s="107"/>
      <c r="AG1530" s="107" t="s">
        <v>296</v>
      </c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</row>
    <row r="1531" spans="1:60" outlineLevel="3">
      <c r="A1531" s="110"/>
      <c r="B1531" s="111"/>
      <c r="C1531" s="200" t="s">
        <v>653</v>
      </c>
      <c r="D1531" s="201"/>
      <c r="E1531" s="201"/>
      <c r="F1531" s="201"/>
      <c r="G1531" s="201"/>
      <c r="H1531" s="114"/>
      <c r="I1531" s="114"/>
      <c r="J1531" s="114"/>
      <c r="K1531" s="114"/>
      <c r="L1531" s="114"/>
      <c r="M1531" s="114"/>
      <c r="N1531" s="113"/>
      <c r="O1531" s="113"/>
      <c r="P1531" s="113"/>
      <c r="Q1531" s="113"/>
      <c r="R1531" s="114"/>
      <c r="S1531" s="114"/>
      <c r="T1531" s="114"/>
      <c r="U1531" s="114"/>
      <c r="V1531" s="114"/>
      <c r="W1531" s="114"/>
      <c r="X1531" s="114"/>
      <c r="Y1531" s="114"/>
      <c r="Z1531" s="107"/>
      <c r="AA1531" s="107"/>
      <c r="AB1531" s="107"/>
      <c r="AC1531" s="107"/>
      <c r="AD1531" s="107"/>
      <c r="AE1531" s="107"/>
      <c r="AF1531" s="107"/>
      <c r="AG1531" s="107" t="s">
        <v>296</v>
      </c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</row>
    <row r="1532" spans="1:60" outlineLevel="1">
      <c r="A1532" s="123">
        <v>479</v>
      </c>
      <c r="B1532" s="124" t="s">
        <v>654</v>
      </c>
      <c r="C1532" s="139" t="s">
        <v>655</v>
      </c>
      <c r="D1532" s="125" t="s">
        <v>347</v>
      </c>
      <c r="E1532" s="126">
        <v>7</v>
      </c>
      <c r="F1532" s="127"/>
      <c r="G1532" s="128">
        <f>ROUND(E1532*F1532,2)</f>
        <v>0</v>
      </c>
      <c r="H1532" s="127"/>
      <c r="I1532" s="128">
        <f>ROUND(E1532*H1532,2)</f>
        <v>0</v>
      </c>
      <c r="J1532" s="127"/>
      <c r="K1532" s="128">
        <f>ROUND(E1532*J1532,2)</f>
        <v>0</v>
      </c>
      <c r="L1532" s="128">
        <v>21</v>
      </c>
      <c r="M1532" s="128">
        <f>G1532*(1+L1532/100)</f>
        <v>0</v>
      </c>
      <c r="N1532" s="126">
        <v>1.8000000000000001E-4</v>
      </c>
      <c r="O1532" s="126">
        <f>ROUND(E1532*N1532,2)</f>
        <v>0</v>
      </c>
      <c r="P1532" s="126">
        <v>0</v>
      </c>
      <c r="Q1532" s="126">
        <f>ROUND(E1532*P1532,2)</f>
        <v>0</v>
      </c>
      <c r="R1532" s="128" t="s">
        <v>350</v>
      </c>
      <c r="S1532" s="128" t="s">
        <v>310</v>
      </c>
      <c r="T1532" s="129" t="s">
        <v>331</v>
      </c>
      <c r="U1532" s="114">
        <v>0.48</v>
      </c>
      <c r="V1532" s="114">
        <f>ROUND(E1532*U1532,2)</f>
        <v>3.36</v>
      </c>
      <c r="W1532" s="114"/>
      <c r="X1532" s="114" t="s">
        <v>332</v>
      </c>
      <c r="Y1532" s="114" t="s">
        <v>293</v>
      </c>
      <c r="Z1532" s="107"/>
      <c r="AA1532" s="107"/>
      <c r="AB1532" s="107"/>
      <c r="AC1532" s="107"/>
      <c r="AD1532" s="107"/>
      <c r="AE1532" s="107"/>
      <c r="AF1532" s="107"/>
      <c r="AG1532" s="107" t="s">
        <v>333</v>
      </c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</row>
    <row r="1533" spans="1:60" outlineLevel="2">
      <c r="A1533" s="110"/>
      <c r="B1533" s="111"/>
      <c r="C1533" s="198" t="s">
        <v>666</v>
      </c>
      <c r="D1533" s="199"/>
      <c r="E1533" s="199"/>
      <c r="F1533" s="199"/>
      <c r="G1533" s="199"/>
      <c r="H1533" s="114"/>
      <c r="I1533" s="114"/>
      <c r="J1533" s="114"/>
      <c r="K1533" s="114"/>
      <c r="L1533" s="114"/>
      <c r="M1533" s="114"/>
      <c r="N1533" s="113"/>
      <c r="O1533" s="113"/>
      <c r="P1533" s="113"/>
      <c r="Q1533" s="113"/>
      <c r="R1533" s="114"/>
      <c r="S1533" s="114"/>
      <c r="T1533" s="114"/>
      <c r="U1533" s="114"/>
      <c r="V1533" s="114"/>
      <c r="W1533" s="114"/>
      <c r="X1533" s="114"/>
      <c r="Y1533" s="114"/>
      <c r="Z1533" s="107"/>
      <c r="AA1533" s="107"/>
      <c r="AB1533" s="107"/>
      <c r="AC1533" s="107"/>
      <c r="AD1533" s="107"/>
      <c r="AE1533" s="107"/>
      <c r="AF1533" s="107"/>
      <c r="AG1533" s="107" t="s">
        <v>296</v>
      </c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</row>
    <row r="1534" spans="1:60" outlineLevel="2">
      <c r="A1534" s="110"/>
      <c r="B1534" s="111"/>
      <c r="C1534" s="146" t="s">
        <v>853</v>
      </c>
      <c r="D1534" s="143"/>
      <c r="E1534" s="144">
        <v>7</v>
      </c>
      <c r="F1534" s="114"/>
      <c r="G1534" s="114"/>
      <c r="H1534" s="114"/>
      <c r="I1534" s="114"/>
      <c r="J1534" s="114"/>
      <c r="K1534" s="114"/>
      <c r="L1534" s="114"/>
      <c r="M1534" s="114"/>
      <c r="N1534" s="113"/>
      <c r="O1534" s="113"/>
      <c r="P1534" s="113"/>
      <c r="Q1534" s="113"/>
      <c r="R1534" s="114"/>
      <c r="S1534" s="114"/>
      <c r="T1534" s="114"/>
      <c r="U1534" s="114"/>
      <c r="V1534" s="114"/>
      <c r="W1534" s="114"/>
      <c r="X1534" s="114"/>
      <c r="Y1534" s="114"/>
      <c r="Z1534" s="107"/>
      <c r="AA1534" s="107"/>
      <c r="AB1534" s="107"/>
      <c r="AC1534" s="107"/>
      <c r="AD1534" s="107"/>
      <c r="AE1534" s="107"/>
      <c r="AF1534" s="107"/>
      <c r="AG1534" s="107" t="s">
        <v>341</v>
      </c>
      <c r="AH1534" s="107">
        <v>5</v>
      </c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</row>
    <row r="1535" spans="1:60" outlineLevel="1">
      <c r="A1535" s="123">
        <v>480</v>
      </c>
      <c r="B1535" s="124" t="s">
        <v>673</v>
      </c>
      <c r="C1535" s="139" t="s">
        <v>674</v>
      </c>
      <c r="D1535" s="125" t="s">
        <v>347</v>
      </c>
      <c r="E1535" s="126">
        <v>15</v>
      </c>
      <c r="F1535" s="127"/>
      <c r="G1535" s="128">
        <f>ROUND(E1535*F1535,2)</f>
        <v>0</v>
      </c>
      <c r="H1535" s="127"/>
      <c r="I1535" s="128">
        <f>ROUND(E1535*H1535,2)</f>
        <v>0</v>
      </c>
      <c r="J1535" s="127"/>
      <c r="K1535" s="128">
        <f>ROUND(E1535*J1535,2)</f>
        <v>0</v>
      </c>
      <c r="L1535" s="128">
        <v>21</v>
      </c>
      <c r="M1535" s="128">
        <f>G1535*(1+L1535/100)</f>
        <v>0</v>
      </c>
      <c r="N1535" s="126">
        <v>0</v>
      </c>
      <c r="O1535" s="126">
        <f>ROUND(E1535*N1535,2)</f>
        <v>0</v>
      </c>
      <c r="P1535" s="126">
        <v>0</v>
      </c>
      <c r="Q1535" s="126">
        <f>ROUND(E1535*P1535,2)</f>
        <v>0</v>
      </c>
      <c r="R1535" s="128"/>
      <c r="S1535" s="128" t="s">
        <v>290</v>
      </c>
      <c r="T1535" s="129" t="s">
        <v>291</v>
      </c>
      <c r="U1535" s="114">
        <v>0</v>
      </c>
      <c r="V1535" s="114">
        <f>ROUND(E1535*U1535,2)</f>
        <v>0</v>
      </c>
      <c r="W1535" s="114"/>
      <c r="X1535" s="114" t="s">
        <v>414</v>
      </c>
      <c r="Y1535" s="114" t="s">
        <v>293</v>
      </c>
      <c r="Z1535" s="107"/>
      <c r="AA1535" s="107"/>
      <c r="AB1535" s="107"/>
      <c r="AC1535" s="107"/>
      <c r="AD1535" s="107"/>
      <c r="AE1535" s="107"/>
      <c r="AF1535" s="107"/>
      <c r="AG1535" s="107" t="s">
        <v>415</v>
      </c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</row>
    <row r="1536" spans="1:60" outlineLevel="2">
      <c r="A1536" s="110"/>
      <c r="B1536" s="111"/>
      <c r="C1536" s="198" t="s">
        <v>675</v>
      </c>
      <c r="D1536" s="199"/>
      <c r="E1536" s="199"/>
      <c r="F1536" s="199"/>
      <c r="G1536" s="199"/>
      <c r="H1536" s="114"/>
      <c r="I1536" s="114"/>
      <c r="J1536" s="114"/>
      <c r="K1536" s="114"/>
      <c r="L1536" s="114"/>
      <c r="M1536" s="114"/>
      <c r="N1536" s="113"/>
      <c r="O1536" s="113"/>
      <c r="P1536" s="113"/>
      <c r="Q1536" s="113"/>
      <c r="R1536" s="114"/>
      <c r="S1536" s="114"/>
      <c r="T1536" s="114"/>
      <c r="U1536" s="114"/>
      <c r="V1536" s="114"/>
      <c r="W1536" s="114"/>
      <c r="X1536" s="114"/>
      <c r="Y1536" s="114"/>
      <c r="Z1536" s="107"/>
      <c r="AA1536" s="107"/>
      <c r="AB1536" s="107"/>
      <c r="AC1536" s="107"/>
      <c r="AD1536" s="107"/>
      <c r="AE1536" s="107"/>
      <c r="AF1536" s="107"/>
      <c r="AG1536" s="107" t="s">
        <v>296</v>
      </c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</row>
    <row r="1537" spans="1:60" outlineLevel="3">
      <c r="A1537" s="110"/>
      <c r="B1537" s="111"/>
      <c r="C1537" s="200" t="s">
        <v>653</v>
      </c>
      <c r="D1537" s="201"/>
      <c r="E1537" s="201"/>
      <c r="F1537" s="201"/>
      <c r="G1537" s="201"/>
      <c r="H1537" s="114"/>
      <c r="I1537" s="114"/>
      <c r="J1537" s="114"/>
      <c r="K1537" s="114"/>
      <c r="L1537" s="114"/>
      <c r="M1537" s="114"/>
      <c r="N1537" s="113"/>
      <c r="O1537" s="113"/>
      <c r="P1537" s="113"/>
      <c r="Q1537" s="113"/>
      <c r="R1537" s="114"/>
      <c r="S1537" s="114"/>
      <c r="T1537" s="114"/>
      <c r="U1537" s="114"/>
      <c r="V1537" s="114"/>
      <c r="W1537" s="114"/>
      <c r="X1537" s="114"/>
      <c r="Y1537" s="114"/>
      <c r="Z1537" s="107"/>
      <c r="AA1537" s="107"/>
      <c r="AB1537" s="107"/>
      <c r="AC1537" s="107"/>
      <c r="AD1537" s="107"/>
      <c r="AE1537" s="107"/>
      <c r="AF1537" s="107"/>
      <c r="AG1537" s="107" t="s">
        <v>296</v>
      </c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</row>
    <row r="1538" spans="1:60" outlineLevel="1">
      <c r="A1538" s="123">
        <v>481</v>
      </c>
      <c r="B1538" s="124" t="s">
        <v>654</v>
      </c>
      <c r="C1538" s="139" t="s">
        <v>655</v>
      </c>
      <c r="D1538" s="125" t="s">
        <v>347</v>
      </c>
      <c r="E1538" s="126">
        <v>15</v>
      </c>
      <c r="F1538" s="127"/>
      <c r="G1538" s="128">
        <f>ROUND(E1538*F1538,2)</f>
        <v>0</v>
      </c>
      <c r="H1538" s="127"/>
      <c r="I1538" s="128">
        <f>ROUND(E1538*H1538,2)</f>
        <v>0</v>
      </c>
      <c r="J1538" s="127"/>
      <c r="K1538" s="128">
        <f>ROUND(E1538*J1538,2)</f>
        <v>0</v>
      </c>
      <c r="L1538" s="128">
        <v>21</v>
      </c>
      <c r="M1538" s="128">
        <f>G1538*(1+L1538/100)</f>
        <v>0</v>
      </c>
      <c r="N1538" s="126">
        <v>1.8000000000000001E-4</v>
      </c>
      <c r="O1538" s="126">
        <f>ROUND(E1538*N1538,2)</f>
        <v>0</v>
      </c>
      <c r="P1538" s="126">
        <v>0</v>
      </c>
      <c r="Q1538" s="126">
        <f>ROUND(E1538*P1538,2)</f>
        <v>0</v>
      </c>
      <c r="R1538" s="128" t="s">
        <v>350</v>
      </c>
      <c r="S1538" s="128" t="s">
        <v>310</v>
      </c>
      <c r="T1538" s="129" t="s">
        <v>331</v>
      </c>
      <c r="U1538" s="114">
        <v>0.48</v>
      </c>
      <c r="V1538" s="114">
        <f>ROUND(E1538*U1538,2)</f>
        <v>7.2</v>
      </c>
      <c r="W1538" s="114"/>
      <c r="X1538" s="114" t="s">
        <v>332</v>
      </c>
      <c r="Y1538" s="114" t="s">
        <v>293</v>
      </c>
      <c r="Z1538" s="107"/>
      <c r="AA1538" s="107"/>
      <c r="AB1538" s="107"/>
      <c r="AC1538" s="107"/>
      <c r="AD1538" s="107"/>
      <c r="AE1538" s="107"/>
      <c r="AF1538" s="107"/>
      <c r="AG1538" s="107" t="s">
        <v>333</v>
      </c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</row>
    <row r="1539" spans="1:60" outlineLevel="2">
      <c r="A1539" s="110"/>
      <c r="B1539" s="111"/>
      <c r="C1539" s="198" t="s">
        <v>676</v>
      </c>
      <c r="D1539" s="199"/>
      <c r="E1539" s="199"/>
      <c r="F1539" s="199"/>
      <c r="G1539" s="199"/>
      <c r="H1539" s="114"/>
      <c r="I1539" s="114"/>
      <c r="J1539" s="114"/>
      <c r="K1539" s="114"/>
      <c r="L1539" s="114"/>
      <c r="M1539" s="114"/>
      <c r="N1539" s="113"/>
      <c r="O1539" s="113"/>
      <c r="P1539" s="113"/>
      <c r="Q1539" s="113"/>
      <c r="R1539" s="114"/>
      <c r="S1539" s="114"/>
      <c r="T1539" s="114"/>
      <c r="U1539" s="114"/>
      <c r="V1539" s="114"/>
      <c r="W1539" s="114"/>
      <c r="X1539" s="114"/>
      <c r="Y1539" s="114"/>
      <c r="Z1539" s="107"/>
      <c r="AA1539" s="107"/>
      <c r="AB1539" s="107"/>
      <c r="AC1539" s="107"/>
      <c r="AD1539" s="107"/>
      <c r="AE1539" s="107"/>
      <c r="AF1539" s="107"/>
      <c r="AG1539" s="107" t="s">
        <v>296</v>
      </c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</row>
    <row r="1540" spans="1:60" outlineLevel="2">
      <c r="A1540" s="110"/>
      <c r="B1540" s="111"/>
      <c r="C1540" s="146" t="s">
        <v>854</v>
      </c>
      <c r="D1540" s="143"/>
      <c r="E1540" s="144">
        <v>15</v>
      </c>
      <c r="F1540" s="114"/>
      <c r="G1540" s="114"/>
      <c r="H1540" s="114"/>
      <c r="I1540" s="114"/>
      <c r="J1540" s="114"/>
      <c r="K1540" s="114"/>
      <c r="L1540" s="114"/>
      <c r="M1540" s="114"/>
      <c r="N1540" s="113"/>
      <c r="O1540" s="113"/>
      <c r="P1540" s="113"/>
      <c r="Q1540" s="113"/>
      <c r="R1540" s="114"/>
      <c r="S1540" s="114"/>
      <c r="T1540" s="114"/>
      <c r="U1540" s="114"/>
      <c r="V1540" s="114"/>
      <c r="W1540" s="114"/>
      <c r="X1540" s="114"/>
      <c r="Y1540" s="114"/>
      <c r="Z1540" s="107"/>
      <c r="AA1540" s="107"/>
      <c r="AB1540" s="107"/>
      <c r="AC1540" s="107"/>
      <c r="AD1540" s="107"/>
      <c r="AE1540" s="107"/>
      <c r="AF1540" s="107"/>
      <c r="AG1540" s="107" t="s">
        <v>341</v>
      </c>
      <c r="AH1540" s="107">
        <v>5</v>
      </c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</row>
    <row r="1541" spans="1:60" outlineLevel="1">
      <c r="A1541" s="123">
        <v>482</v>
      </c>
      <c r="B1541" s="124" t="s">
        <v>829</v>
      </c>
      <c r="C1541" s="139" t="s">
        <v>830</v>
      </c>
      <c r="D1541" s="125" t="s">
        <v>347</v>
      </c>
      <c r="E1541" s="126">
        <v>1</v>
      </c>
      <c r="F1541" s="127"/>
      <c r="G1541" s="128">
        <f>ROUND(E1541*F1541,2)</f>
        <v>0</v>
      </c>
      <c r="H1541" s="127"/>
      <c r="I1541" s="128">
        <f>ROUND(E1541*H1541,2)</f>
        <v>0</v>
      </c>
      <c r="J1541" s="127"/>
      <c r="K1541" s="128">
        <f>ROUND(E1541*J1541,2)</f>
        <v>0</v>
      </c>
      <c r="L1541" s="128">
        <v>21</v>
      </c>
      <c r="M1541" s="128">
        <f>G1541*(1+L1541/100)</f>
        <v>0</v>
      </c>
      <c r="N1541" s="126">
        <v>0</v>
      </c>
      <c r="O1541" s="126">
        <f>ROUND(E1541*N1541,2)</f>
        <v>0</v>
      </c>
      <c r="P1541" s="126">
        <v>0</v>
      </c>
      <c r="Q1541" s="126">
        <f>ROUND(E1541*P1541,2)</f>
        <v>0</v>
      </c>
      <c r="R1541" s="128"/>
      <c r="S1541" s="128" t="s">
        <v>290</v>
      </c>
      <c r="T1541" s="129" t="s">
        <v>291</v>
      </c>
      <c r="U1541" s="114">
        <v>0</v>
      </c>
      <c r="V1541" s="114">
        <f>ROUND(E1541*U1541,2)</f>
        <v>0</v>
      </c>
      <c r="W1541" s="114"/>
      <c r="X1541" s="114" t="s">
        <v>414</v>
      </c>
      <c r="Y1541" s="114" t="s">
        <v>293</v>
      </c>
      <c r="Z1541" s="107"/>
      <c r="AA1541" s="107"/>
      <c r="AB1541" s="107"/>
      <c r="AC1541" s="107"/>
      <c r="AD1541" s="107"/>
      <c r="AE1541" s="107"/>
      <c r="AF1541" s="107"/>
      <c r="AG1541" s="107" t="s">
        <v>415</v>
      </c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</row>
    <row r="1542" spans="1:60" outlineLevel="2">
      <c r="A1542" s="110"/>
      <c r="B1542" s="111"/>
      <c r="C1542" s="198" t="s">
        <v>831</v>
      </c>
      <c r="D1542" s="199"/>
      <c r="E1542" s="199"/>
      <c r="F1542" s="199"/>
      <c r="G1542" s="199"/>
      <c r="H1542" s="114"/>
      <c r="I1542" s="114"/>
      <c r="J1542" s="114"/>
      <c r="K1542" s="114"/>
      <c r="L1542" s="114"/>
      <c r="M1542" s="114"/>
      <c r="N1542" s="113"/>
      <c r="O1542" s="113"/>
      <c r="P1542" s="113"/>
      <c r="Q1542" s="113"/>
      <c r="R1542" s="114"/>
      <c r="S1542" s="114"/>
      <c r="T1542" s="114"/>
      <c r="U1542" s="114"/>
      <c r="V1542" s="114"/>
      <c r="W1542" s="114"/>
      <c r="X1542" s="114"/>
      <c r="Y1542" s="114"/>
      <c r="Z1542" s="107"/>
      <c r="AA1542" s="107"/>
      <c r="AB1542" s="107"/>
      <c r="AC1542" s="107"/>
      <c r="AD1542" s="107"/>
      <c r="AE1542" s="107"/>
      <c r="AF1542" s="107"/>
      <c r="AG1542" s="107" t="s">
        <v>296</v>
      </c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</row>
    <row r="1543" spans="1:60" outlineLevel="3">
      <c r="A1543" s="110"/>
      <c r="B1543" s="111"/>
      <c r="C1543" s="200" t="s">
        <v>653</v>
      </c>
      <c r="D1543" s="201"/>
      <c r="E1543" s="201"/>
      <c r="F1543" s="201"/>
      <c r="G1543" s="201"/>
      <c r="H1543" s="114"/>
      <c r="I1543" s="114"/>
      <c r="J1543" s="114"/>
      <c r="K1543" s="114"/>
      <c r="L1543" s="114"/>
      <c r="M1543" s="114"/>
      <c r="N1543" s="113"/>
      <c r="O1543" s="113"/>
      <c r="P1543" s="113"/>
      <c r="Q1543" s="113"/>
      <c r="R1543" s="114"/>
      <c r="S1543" s="114"/>
      <c r="T1543" s="114"/>
      <c r="U1543" s="114"/>
      <c r="V1543" s="114"/>
      <c r="W1543" s="114"/>
      <c r="X1543" s="114"/>
      <c r="Y1543" s="114"/>
      <c r="Z1543" s="107"/>
      <c r="AA1543" s="107"/>
      <c r="AB1543" s="107"/>
      <c r="AC1543" s="107"/>
      <c r="AD1543" s="107"/>
      <c r="AE1543" s="107"/>
      <c r="AF1543" s="107"/>
      <c r="AG1543" s="107" t="s">
        <v>296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</row>
    <row r="1544" spans="1:60" outlineLevel="1">
      <c r="A1544" s="123">
        <v>483</v>
      </c>
      <c r="B1544" s="124" t="s">
        <v>654</v>
      </c>
      <c r="C1544" s="139" t="s">
        <v>655</v>
      </c>
      <c r="D1544" s="125" t="s">
        <v>347</v>
      </c>
      <c r="E1544" s="126">
        <v>1</v>
      </c>
      <c r="F1544" s="127"/>
      <c r="G1544" s="128">
        <f>ROUND(E1544*F1544,2)</f>
        <v>0</v>
      </c>
      <c r="H1544" s="127"/>
      <c r="I1544" s="128">
        <f>ROUND(E1544*H1544,2)</f>
        <v>0</v>
      </c>
      <c r="J1544" s="127"/>
      <c r="K1544" s="128">
        <f>ROUND(E1544*J1544,2)</f>
        <v>0</v>
      </c>
      <c r="L1544" s="128">
        <v>21</v>
      </c>
      <c r="M1544" s="128">
        <f>G1544*(1+L1544/100)</f>
        <v>0</v>
      </c>
      <c r="N1544" s="126">
        <v>1.8000000000000001E-4</v>
      </c>
      <c r="O1544" s="126">
        <f>ROUND(E1544*N1544,2)</f>
        <v>0</v>
      </c>
      <c r="P1544" s="126">
        <v>0</v>
      </c>
      <c r="Q1544" s="126">
        <f>ROUND(E1544*P1544,2)</f>
        <v>0</v>
      </c>
      <c r="R1544" s="128" t="s">
        <v>350</v>
      </c>
      <c r="S1544" s="128" t="s">
        <v>310</v>
      </c>
      <c r="T1544" s="129" t="s">
        <v>331</v>
      </c>
      <c r="U1544" s="114">
        <v>0.48</v>
      </c>
      <c r="V1544" s="114">
        <f>ROUND(E1544*U1544,2)</f>
        <v>0.48</v>
      </c>
      <c r="W1544" s="114"/>
      <c r="X1544" s="114" t="s">
        <v>332</v>
      </c>
      <c r="Y1544" s="114" t="s">
        <v>293</v>
      </c>
      <c r="Z1544" s="107"/>
      <c r="AA1544" s="107"/>
      <c r="AB1544" s="107"/>
      <c r="AC1544" s="107"/>
      <c r="AD1544" s="107"/>
      <c r="AE1544" s="107"/>
      <c r="AF1544" s="107"/>
      <c r="AG1544" s="107" t="s">
        <v>333</v>
      </c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</row>
    <row r="1545" spans="1:60" outlineLevel="2">
      <c r="A1545" s="110"/>
      <c r="B1545" s="111"/>
      <c r="C1545" s="198" t="s">
        <v>832</v>
      </c>
      <c r="D1545" s="199"/>
      <c r="E1545" s="199"/>
      <c r="F1545" s="199"/>
      <c r="G1545" s="199"/>
      <c r="H1545" s="114"/>
      <c r="I1545" s="114"/>
      <c r="J1545" s="114"/>
      <c r="K1545" s="114"/>
      <c r="L1545" s="114"/>
      <c r="M1545" s="114"/>
      <c r="N1545" s="113"/>
      <c r="O1545" s="113"/>
      <c r="P1545" s="113"/>
      <c r="Q1545" s="113"/>
      <c r="R1545" s="114"/>
      <c r="S1545" s="114"/>
      <c r="T1545" s="114"/>
      <c r="U1545" s="114"/>
      <c r="V1545" s="114"/>
      <c r="W1545" s="114"/>
      <c r="X1545" s="114"/>
      <c r="Y1545" s="114"/>
      <c r="Z1545" s="107"/>
      <c r="AA1545" s="107"/>
      <c r="AB1545" s="107"/>
      <c r="AC1545" s="107"/>
      <c r="AD1545" s="107"/>
      <c r="AE1545" s="107"/>
      <c r="AF1545" s="107"/>
      <c r="AG1545" s="107" t="s">
        <v>296</v>
      </c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</row>
    <row r="1546" spans="1:60" outlineLevel="2">
      <c r="A1546" s="110"/>
      <c r="B1546" s="111"/>
      <c r="C1546" s="146" t="s">
        <v>855</v>
      </c>
      <c r="D1546" s="143"/>
      <c r="E1546" s="144">
        <v>1</v>
      </c>
      <c r="F1546" s="114"/>
      <c r="G1546" s="114"/>
      <c r="H1546" s="114"/>
      <c r="I1546" s="114"/>
      <c r="J1546" s="114"/>
      <c r="K1546" s="114"/>
      <c r="L1546" s="114"/>
      <c r="M1546" s="114"/>
      <c r="N1546" s="113"/>
      <c r="O1546" s="113"/>
      <c r="P1546" s="113"/>
      <c r="Q1546" s="113"/>
      <c r="R1546" s="114"/>
      <c r="S1546" s="114"/>
      <c r="T1546" s="114"/>
      <c r="U1546" s="114"/>
      <c r="V1546" s="114"/>
      <c r="W1546" s="114"/>
      <c r="X1546" s="114"/>
      <c r="Y1546" s="114"/>
      <c r="Z1546" s="107"/>
      <c r="AA1546" s="107"/>
      <c r="AB1546" s="107"/>
      <c r="AC1546" s="107"/>
      <c r="AD1546" s="107"/>
      <c r="AE1546" s="107"/>
      <c r="AF1546" s="107"/>
      <c r="AG1546" s="107" t="s">
        <v>341</v>
      </c>
      <c r="AH1546" s="107">
        <v>5</v>
      </c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</row>
    <row r="1547" spans="1:60" outlineLevel="1">
      <c r="A1547" s="123">
        <v>484</v>
      </c>
      <c r="B1547" s="124" t="s">
        <v>678</v>
      </c>
      <c r="C1547" s="139" t="s">
        <v>679</v>
      </c>
      <c r="D1547" s="125" t="s">
        <v>347</v>
      </c>
      <c r="E1547" s="126">
        <v>8</v>
      </c>
      <c r="F1547" s="127"/>
      <c r="G1547" s="128">
        <f>ROUND(E1547*F1547,2)</f>
        <v>0</v>
      </c>
      <c r="H1547" s="127"/>
      <c r="I1547" s="128">
        <f>ROUND(E1547*H1547,2)</f>
        <v>0</v>
      </c>
      <c r="J1547" s="127"/>
      <c r="K1547" s="128">
        <f>ROUND(E1547*J1547,2)</f>
        <v>0</v>
      </c>
      <c r="L1547" s="128">
        <v>21</v>
      </c>
      <c r="M1547" s="128">
        <f>G1547*(1+L1547/100)</f>
        <v>0</v>
      </c>
      <c r="N1547" s="126">
        <v>0</v>
      </c>
      <c r="O1547" s="126">
        <f>ROUND(E1547*N1547,2)</f>
        <v>0</v>
      </c>
      <c r="P1547" s="126">
        <v>0</v>
      </c>
      <c r="Q1547" s="126">
        <f>ROUND(E1547*P1547,2)</f>
        <v>0</v>
      </c>
      <c r="R1547" s="128"/>
      <c r="S1547" s="128" t="s">
        <v>290</v>
      </c>
      <c r="T1547" s="129" t="s">
        <v>291</v>
      </c>
      <c r="U1547" s="114">
        <v>0</v>
      </c>
      <c r="V1547" s="114">
        <f>ROUND(E1547*U1547,2)</f>
        <v>0</v>
      </c>
      <c r="W1547" s="114"/>
      <c r="X1547" s="114" t="s">
        <v>414</v>
      </c>
      <c r="Y1547" s="114" t="s">
        <v>293</v>
      </c>
      <c r="Z1547" s="107"/>
      <c r="AA1547" s="107"/>
      <c r="AB1547" s="107"/>
      <c r="AC1547" s="107"/>
      <c r="AD1547" s="107"/>
      <c r="AE1547" s="107"/>
      <c r="AF1547" s="107"/>
      <c r="AG1547" s="107" t="s">
        <v>415</v>
      </c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</row>
    <row r="1548" spans="1:60" outlineLevel="2">
      <c r="A1548" s="110"/>
      <c r="B1548" s="111"/>
      <c r="C1548" s="198" t="s">
        <v>767</v>
      </c>
      <c r="D1548" s="199"/>
      <c r="E1548" s="199"/>
      <c r="F1548" s="199"/>
      <c r="G1548" s="199"/>
      <c r="H1548" s="114"/>
      <c r="I1548" s="114"/>
      <c r="J1548" s="114"/>
      <c r="K1548" s="114"/>
      <c r="L1548" s="114"/>
      <c r="M1548" s="114"/>
      <c r="N1548" s="113"/>
      <c r="O1548" s="113"/>
      <c r="P1548" s="113"/>
      <c r="Q1548" s="113"/>
      <c r="R1548" s="114"/>
      <c r="S1548" s="114"/>
      <c r="T1548" s="114"/>
      <c r="U1548" s="114"/>
      <c r="V1548" s="114"/>
      <c r="W1548" s="114"/>
      <c r="X1548" s="114"/>
      <c r="Y1548" s="114"/>
      <c r="Z1548" s="107"/>
      <c r="AA1548" s="107"/>
      <c r="AB1548" s="107"/>
      <c r="AC1548" s="107"/>
      <c r="AD1548" s="107"/>
      <c r="AE1548" s="107"/>
      <c r="AF1548" s="107"/>
      <c r="AG1548" s="107" t="s">
        <v>296</v>
      </c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</row>
    <row r="1549" spans="1:60" outlineLevel="3">
      <c r="A1549" s="110"/>
      <c r="B1549" s="111"/>
      <c r="C1549" s="200" t="s">
        <v>681</v>
      </c>
      <c r="D1549" s="201"/>
      <c r="E1549" s="201"/>
      <c r="F1549" s="201"/>
      <c r="G1549" s="201"/>
      <c r="H1549" s="114"/>
      <c r="I1549" s="114"/>
      <c r="J1549" s="114"/>
      <c r="K1549" s="114"/>
      <c r="L1549" s="114"/>
      <c r="M1549" s="114"/>
      <c r="N1549" s="113"/>
      <c r="O1549" s="113"/>
      <c r="P1549" s="113"/>
      <c r="Q1549" s="113"/>
      <c r="R1549" s="114"/>
      <c r="S1549" s="114"/>
      <c r="T1549" s="114"/>
      <c r="U1549" s="114"/>
      <c r="V1549" s="114"/>
      <c r="W1549" s="114"/>
      <c r="X1549" s="114"/>
      <c r="Y1549" s="114"/>
      <c r="Z1549" s="107"/>
      <c r="AA1549" s="107"/>
      <c r="AB1549" s="107"/>
      <c r="AC1549" s="107"/>
      <c r="AD1549" s="107"/>
      <c r="AE1549" s="107"/>
      <c r="AF1549" s="107"/>
      <c r="AG1549" s="107" t="s">
        <v>296</v>
      </c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</row>
    <row r="1550" spans="1:60" outlineLevel="3">
      <c r="A1550" s="110"/>
      <c r="B1550" s="111"/>
      <c r="C1550" s="200" t="s">
        <v>682</v>
      </c>
      <c r="D1550" s="201"/>
      <c r="E1550" s="201"/>
      <c r="F1550" s="201"/>
      <c r="G1550" s="201"/>
      <c r="H1550" s="114"/>
      <c r="I1550" s="114"/>
      <c r="J1550" s="114"/>
      <c r="K1550" s="114"/>
      <c r="L1550" s="114"/>
      <c r="M1550" s="114"/>
      <c r="N1550" s="113"/>
      <c r="O1550" s="113"/>
      <c r="P1550" s="113"/>
      <c r="Q1550" s="113"/>
      <c r="R1550" s="114"/>
      <c r="S1550" s="114"/>
      <c r="T1550" s="114"/>
      <c r="U1550" s="114"/>
      <c r="V1550" s="114"/>
      <c r="W1550" s="114"/>
      <c r="X1550" s="114"/>
      <c r="Y1550" s="114"/>
      <c r="Z1550" s="107"/>
      <c r="AA1550" s="107"/>
      <c r="AB1550" s="107"/>
      <c r="AC1550" s="107"/>
      <c r="AD1550" s="107"/>
      <c r="AE1550" s="107"/>
      <c r="AF1550" s="107"/>
      <c r="AG1550" s="107" t="s">
        <v>296</v>
      </c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</row>
    <row r="1551" spans="1:60" outlineLevel="3">
      <c r="A1551" s="110"/>
      <c r="B1551" s="111"/>
      <c r="C1551" s="200" t="s">
        <v>683</v>
      </c>
      <c r="D1551" s="201"/>
      <c r="E1551" s="201"/>
      <c r="F1551" s="201"/>
      <c r="G1551" s="201"/>
      <c r="H1551" s="114"/>
      <c r="I1551" s="114"/>
      <c r="J1551" s="114"/>
      <c r="K1551" s="114"/>
      <c r="L1551" s="114"/>
      <c r="M1551" s="114"/>
      <c r="N1551" s="113"/>
      <c r="O1551" s="113"/>
      <c r="P1551" s="113"/>
      <c r="Q1551" s="113"/>
      <c r="R1551" s="114"/>
      <c r="S1551" s="114"/>
      <c r="T1551" s="114"/>
      <c r="U1551" s="114"/>
      <c r="V1551" s="114"/>
      <c r="W1551" s="114"/>
      <c r="X1551" s="114"/>
      <c r="Y1551" s="114"/>
      <c r="Z1551" s="107"/>
      <c r="AA1551" s="107"/>
      <c r="AB1551" s="107"/>
      <c r="AC1551" s="107"/>
      <c r="AD1551" s="107"/>
      <c r="AE1551" s="107"/>
      <c r="AF1551" s="107"/>
      <c r="AG1551" s="107" t="s">
        <v>296</v>
      </c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</row>
    <row r="1552" spans="1:60" outlineLevel="3">
      <c r="A1552" s="110"/>
      <c r="B1552" s="111"/>
      <c r="C1552" s="200" t="s">
        <v>653</v>
      </c>
      <c r="D1552" s="201"/>
      <c r="E1552" s="201"/>
      <c r="F1552" s="201"/>
      <c r="G1552" s="201"/>
      <c r="H1552" s="114"/>
      <c r="I1552" s="114"/>
      <c r="J1552" s="114"/>
      <c r="K1552" s="114"/>
      <c r="L1552" s="114"/>
      <c r="M1552" s="114"/>
      <c r="N1552" s="113"/>
      <c r="O1552" s="113"/>
      <c r="P1552" s="113"/>
      <c r="Q1552" s="113"/>
      <c r="R1552" s="114"/>
      <c r="S1552" s="114"/>
      <c r="T1552" s="114"/>
      <c r="U1552" s="114"/>
      <c r="V1552" s="114"/>
      <c r="W1552" s="114"/>
      <c r="X1552" s="114"/>
      <c r="Y1552" s="114"/>
      <c r="Z1552" s="107"/>
      <c r="AA1552" s="107"/>
      <c r="AB1552" s="107"/>
      <c r="AC1552" s="107"/>
      <c r="AD1552" s="107"/>
      <c r="AE1552" s="107"/>
      <c r="AF1552" s="107"/>
      <c r="AG1552" s="107" t="s">
        <v>296</v>
      </c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</row>
    <row r="1553" spans="1:60" outlineLevel="1">
      <c r="A1553" s="123">
        <v>485</v>
      </c>
      <c r="B1553" s="124" t="s">
        <v>684</v>
      </c>
      <c r="C1553" s="139" t="s">
        <v>685</v>
      </c>
      <c r="D1553" s="125" t="s">
        <v>347</v>
      </c>
      <c r="E1553" s="126">
        <v>8</v>
      </c>
      <c r="F1553" s="127"/>
      <c r="G1553" s="128">
        <f>ROUND(E1553*F1553,2)</f>
        <v>0</v>
      </c>
      <c r="H1553" s="127"/>
      <c r="I1553" s="128">
        <f>ROUND(E1553*H1553,2)</f>
        <v>0</v>
      </c>
      <c r="J1553" s="127"/>
      <c r="K1553" s="128">
        <f>ROUND(E1553*J1553,2)</f>
        <v>0</v>
      </c>
      <c r="L1553" s="128">
        <v>21</v>
      </c>
      <c r="M1553" s="128">
        <f>G1553*(1+L1553/100)</f>
        <v>0</v>
      </c>
      <c r="N1553" s="126">
        <v>1.2999999999999999E-4</v>
      </c>
      <c r="O1553" s="126">
        <f>ROUND(E1553*N1553,2)</f>
        <v>0</v>
      </c>
      <c r="P1553" s="126">
        <v>0</v>
      </c>
      <c r="Q1553" s="126">
        <f>ROUND(E1553*P1553,2)</f>
        <v>0</v>
      </c>
      <c r="R1553" s="128" t="s">
        <v>350</v>
      </c>
      <c r="S1553" s="128" t="s">
        <v>310</v>
      </c>
      <c r="T1553" s="129" t="s">
        <v>331</v>
      </c>
      <c r="U1553" s="114">
        <v>0.62</v>
      </c>
      <c r="V1553" s="114">
        <f>ROUND(E1553*U1553,2)</f>
        <v>4.96</v>
      </c>
      <c r="W1553" s="114"/>
      <c r="X1553" s="114" t="s">
        <v>332</v>
      </c>
      <c r="Y1553" s="114" t="s">
        <v>293</v>
      </c>
      <c r="Z1553" s="107"/>
      <c r="AA1553" s="107"/>
      <c r="AB1553" s="107"/>
      <c r="AC1553" s="107"/>
      <c r="AD1553" s="107"/>
      <c r="AE1553" s="107"/>
      <c r="AF1553" s="107"/>
      <c r="AG1553" s="107" t="s">
        <v>333</v>
      </c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</row>
    <row r="1554" spans="1:60" outlineLevel="2">
      <c r="A1554" s="110"/>
      <c r="B1554" s="111"/>
      <c r="C1554" s="198" t="s">
        <v>686</v>
      </c>
      <c r="D1554" s="199"/>
      <c r="E1554" s="199"/>
      <c r="F1554" s="199"/>
      <c r="G1554" s="199"/>
      <c r="H1554" s="114"/>
      <c r="I1554" s="114"/>
      <c r="J1554" s="114"/>
      <c r="K1554" s="114"/>
      <c r="L1554" s="114"/>
      <c r="M1554" s="114"/>
      <c r="N1554" s="113"/>
      <c r="O1554" s="113"/>
      <c r="P1554" s="113"/>
      <c r="Q1554" s="113"/>
      <c r="R1554" s="114"/>
      <c r="S1554" s="114"/>
      <c r="T1554" s="114"/>
      <c r="U1554" s="114"/>
      <c r="V1554" s="114"/>
      <c r="W1554" s="114"/>
      <c r="X1554" s="114"/>
      <c r="Y1554" s="114"/>
      <c r="Z1554" s="107"/>
      <c r="AA1554" s="107"/>
      <c r="AB1554" s="107"/>
      <c r="AC1554" s="107"/>
      <c r="AD1554" s="107"/>
      <c r="AE1554" s="107"/>
      <c r="AF1554" s="107"/>
      <c r="AG1554" s="107" t="s">
        <v>296</v>
      </c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</row>
    <row r="1555" spans="1:60" outlineLevel="2">
      <c r="A1555" s="110"/>
      <c r="B1555" s="111"/>
      <c r="C1555" s="146" t="s">
        <v>856</v>
      </c>
      <c r="D1555" s="143"/>
      <c r="E1555" s="144">
        <v>8</v>
      </c>
      <c r="F1555" s="114"/>
      <c r="G1555" s="114"/>
      <c r="H1555" s="114"/>
      <c r="I1555" s="114"/>
      <c r="J1555" s="114"/>
      <c r="K1555" s="114"/>
      <c r="L1555" s="114"/>
      <c r="M1555" s="114"/>
      <c r="N1555" s="113"/>
      <c r="O1555" s="113"/>
      <c r="P1555" s="113"/>
      <c r="Q1555" s="113"/>
      <c r="R1555" s="114"/>
      <c r="S1555" s="114"/>
      <c r="T1555" s="114"/>
      <c r="U1555" s="114"/>
      <c r="V1555" s="114"/>
      <c r="W1555" s="114"/>
      <c r="X1555" s="114"/>
      <c r="Y1555" s="114"/>
      <c r="Z1555" s="107"/>
      <c r="AA1555" s="107"/>
      <c r="AB1555" s="107"/>
      <c r="AC1555" s="107"/>
      <c r="AD1555" s="107"/>
      <c r="AE1555" s="107"/>
      <c r="AF1555" s="107"/>
      <c r="AG1555" s="107" t="s">
        <v>341</v>
      </c>
      <c r="AH1555" s="107">
        <v>5</v>
      </c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</row>
    <row r="1556" spans="1:60" outlineLevel="1">
      <c r="A1556" s="123">
        <v>486</v>
      </c>
      <c r="B1556" s="124" t="s">
        <v>694</v>
      </c>
      <c r="C1556" s="139" t="s">
        <v>695</v>
      </c>
      <c r="D1556" s="125" t="s">
        <v>347</v>
      </c>
      <c r="E1556" s="126">
        <v>7</v>
      </c>
      <c r="F1556" s="127"/>
      <c r="G1556" s="128">
        <f>ROUND(E1556*F1556,2)</f>
        <v>0</v>
      </c>
      <c r="H1556" s="127"/>
      <c r="I1556" s="128">
        <f>ROUND(E1556*H1556,2)</f>
        <v>0</v>
      </c>
      <c r="J1556" s="127"/>
      <c r="K1556" s="128">
        <f>ROUND(E1556*J1556,2)</f>
        <v>0</v>
      </c>
      <c r="L1556" s="128">
        <v>21</v>
      </c>
      <c r="M1556" s="128">
        <f>G1556*(1+L1556/100)</f>
        <v>0</v>
      </c>
      <c r="N1556" s="126">
        <v>0</v>
      </c>
      <c r="O1556" s="126">
        <f>ROUND(E1556*N1556,2)</f>
        <v>0</v>
      </c>
      <c r="P1556" s="126">
        <v>0</v>
      </c>
      <c r="Q1556" s="126">
        <f>ROUND(E1556*P1556,2)</f>
        <v>0</v>
      </c>
      <c r="R1556" s="128"/>
      <c r="S1556" s="128" t="s">
        <v>290</v>
      </c>
      <c r="T1556" s="129" t="s">
        <v>291</v>
      </c>
      <c r="U1556" s="114">
        <v>0</v>
      </c>
      <c r="V1556" s="114">
        <f>ROUND(E1556*U1556,2)</f>
        <v>0</v>
      </c>
      <c r="W1556" s="114"/>
      <c r="X1556" s="114" t="s">
        <v>414</v>
      </c>
      <c r="Y1556" s="114" t="s">
        <v>293</v>
      </c>
      <c r="Z1556" s="107"/>
      <c r="AA1556" s="107"/>
      <c r="AB1556" s="107"/>
      <c r="AC1556" s="107"/>
      <c r="AD1556" s="107"/>
      <c r="AE1556" s="107"/>
      <c r="AF1556" s="107"/>
      <c r="AG1556" s="107" t="s">
        <v>415</v>
      </c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</row>
    <row r="1557" spans="1:60" outlineLevel="2">
      <c r="A1557" s="110"/>
      <c r="B1557" s="111"/>
      <c r="C1557" s="198" t="s">
        <v>696</v>
      </c>
      <c r="D1557" s="199"/>
      <c r="E1557" s="199"/>
      <c r="F1557" s="199"/>
      <c r="G1557" s="199"/>
      <c r="H1557" s="114"/>
      <c r="I1557" s="114"/>
      <c r="J1557" s="114"/>
      <c r="K1557" s="114"/>
      <c r="L1557" s="114"/>
      <c r="M1557" s="114"/>
      <c r="N1557" s="113"/>
      <c r="O1557" s="113"/>
      <c r="P1557" s="113"/>
      <c r="Q1557" s="113"/>
      <c r="R1557" s="114"/>
      <c r="S1557" s="114"/>
      <c r="T1557" s="114"/>
      <c r="U1557" s="114"/>
      <c r="V1557" s="114"/>
      <c r="W1557" s="114"/>
      <c r="X1557" s="114"/>
      <c r="Y1557" s="114"/>
      <c r="Z1557" s="107"/>
      <c r="AA1557" s="107"/>
      <c r="AB1557" s="107"/>
      <c r="AC1557" s="107"/>
      <c r="AD1557" s="107"/>
      <c r="AE1557" s="107"/>
      <c r="AF1557" s="107"/>
      <c r="AG1557" s="107" t="s">
        <v>296</v>
      </c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</row>
    <row r="1558" spans="1:60" outlineLevel="3">
      <c r="A1558" s="110"/>
      <c r="B1558" s="111"/>
      <c r="C1558" s="200" t="s">
        <v>697</v>
      </c>
      <c r="D1558" s="201"/>
      <c r="E1558" s="201"/>
      <c r="F1558" s="201"/>
      <c r="G1558" s="201"/>
      <c r="H1558" s="114"/>
      <c r="I1558" s="114"/>
      <c r="J1558" s="114"/>
      <c r="K1558" s="114"/>
      <c r="L1558" s="114"/>
      <c r="M1558" s="114"/>
      <c r="N1558" s="113"/>
      <c r="O1558" s="113"/>
      <c r="P1558" s="113"/>
      <c r="Q1558" s="113"/>
      <c r="R1558" s="114"/>
      <c r="S1558" s="114"/>
      <c r="T1558" s="114"/>
      <c r="U1558" s="114"/>
      <c r="V1558" s="114"/>
      <c r="W1558" s="114"/>
      <c r="X1558" s="114"/>
      <c r="Y1558" s="114"/>
      <c r="Z1558" s="107"/>
      <c r="AA1558" s="107"/>
      <c r="AB1558" s="107"/>
      <c r="AC1558" s="107"/>
      <c r="AD1558" s="107"/>
      <c r="AE1558" s="107"/>
      <c r="AF1558" s="107"/>
      <c r="AG1558" s="107" t="s">
        <v>296</v>
      </c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</row>
    <row r="1559" spans="1:60" outlineLevel="1">
      <c r="A1559" s="123">
        <v>487</v>
      </c>
      <c r="B1559" s="124" t="s">
        <v>698</v>
      </c>
      <c r="C1559" s="139" t="s">
        <v>699</v>
      </c>
      <c r="D1559" s="125" t="s">
        <v>289</v>
      </c>
      <c r="E1559" s="126">
        <v>7</v>
      </c>
      <c r="F1559" s="127"/>
      <c r="G1559" s="128">
        <f>ROUND(E1559*F1559,2)</f>
        <v>0</v>
      </c>
      <c r="H1559" s="127"/>
      <c r="I1559" s="128">
        <f>ROUND(E1559*H1559,2)</f>
        <v>0</v>
      </c>
      <c r="J1559" s="127"/>
      <c r="K1559" s="128">
        <f>ROUND(E1559*J1559,2)</f>
        <v>0</v>
      </c>
      <c r="L1559" s="128">
        <v>21</v>
      </c>
      <c r="M1559" s="128">
        <f>G1559*(1+L1559/100)</f>
        <v>0</v>
      </c>
      <c r="N1559" s="126">
        <v>8.0000000000000007E-5</v>
      </c>
      <c r="O1559" s="126">
        <f>ROUND(E1559*N1559,2)</f>
        <v>0</v>
      </c>
      <c r="P1559" s="126">
        <v>0</v>
      </c>
      <c r="Q1559" s="126">
        <f>ROUND(E1559*P1559,2)</f>
        <v>0</v>
      </c>
      <c r="R1559" s="128" t="s">
        <v>350</v>
      </c>
      <c r="S1559" s="128" t="s">
        <v>310</v>
      </c>
      <c r="T1559" s="129" t="s">
        <v>331</v>
      </c>
      <c r="U1559" s="114">
        <v>0.28999999999999998</v>
      </c>
      <c r="V1559" s="114">
        <f>ROUND(E1559*U1559,2)</f>
        <v>2.0299999999999998</v>
      </c>
      <c r="W1559" s="114"/>
      <c r="X1559" s="114" t="s">
        <v>332</v>
      </c>
      <c r="Y1559" s="114" t="s">
        <v>293</v>
      </c>
      <c r="Z1559" s="107"/>
      <c r="AA1559" s="107"/>
      <c r="AB1559" s="107"/>
      <c r="AC1559" s="107"/>
      <c r="AD1559" s="107"/>
      <c r="AE1559" s="107"/>
      <c r="AF1559" s="107"/>
      <c r="AG1559" s="107" t="s">
        <v>333</v>
      </c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</row>
    <row r="1560" spans="1:60" outlineLevel="2">
      <c r="A1560" s="110"/>
      <c r="B1560" s="111"/>
      <c r="C1560" s="198" t="s">
        <v>700</v>
      </c>
      <c r="D1560" s="199"/>
      <c r="E1560" s="199"/>
      <c r="F1560" s="199"/>
      <c r="G1560" s="199"/>
      <c r="H1560" s="114"/>
      <c r="I1560" s="114"/>
      <c r="J1560" s="114"/>
      <c r="K1560" s="114"/>
      <c r="L1560" s="114"/>
      <c r="M1560" s="114"/>
      <c r="N1560" s="113"/>
      <c r="O1560" s="113"/>
      <c r="P1560" s="113"/>
      <c r="Q1560" s="113"/>
      <c r="R1560" s="114"/>
      <c r="S1560" s="114"/>
      <c r="T1560" s="114"/>
      <c r="U1560" s="114"/>
      <c r="V1560" s="114"/>
      <c r="W1560" s="114"/>
      <c r="X1560" s="114"/>
      <c r="Y1560" s="114"/>
      <c r="Z1560" s="107"/>
      <c r="AA1560" s="107"/>
      <c r="AB1560" s="107"/>
      <c r="AC1560" s="107"/>
      <c r="AD1560" s="107"/>
      <c r="AE1560" s="107"/>
      <c r="AF1560" s="107"/>
      <c r="AG1560" s="107" t="s">
        <v>296</v>
      </c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</row>
    <row r="1561" spans="1:60" outlineLevel="2">
      <c r="A1561" s="110"/>
      <c r="B1561" s="111"/>
      <c r="C1561" s="146" t="s">
        <v>857</v>
      </c>
      <c r="D1561" s="143"/>
      <c r="E1561" s="144">
        <v>7</v>
      </c>
      <c r="F1561" s="114"/>
      <c r="G1561" s="114"/>
      <c r="H1561" s="114"/>
      <c r="I1561" s="114"/>
      <c r="J1561" s="114"/>
      <c r="K1561" s="114"/>
      <c r="L1561" s="114"/>
      <c r="M1561" s="114"/>
      <c r="N1561" s="113"/>
      <c r="O1561" s="113"/>
      <c r="P1561" s="113"/>
      <c r="Q1561" s="113"/>
      <c r="R1561" s="114"/>
      <c r="S1561" s="114"/>
      <c r="T1561" s="114"/>
      <c r="U1561" s="114"/>
      <c r="V1561" s="114"/>
      <c r="W1561" s="114"/>
      <c r="X1561" s="114"/>
      <c r="Y1561" s="114"/>
      <c r="Z1561" s="107"/>
      <c r="AA1561" s="107"/>
      <c r="AB1561" s="107"/>
      <c r="AC1561" s="107"/>
      <c r="AD1561" s="107"/>
      <c r="AE1561" s="107"/>
      <c r="AF1561" s="107"/>
      <c r="AG1561" s="107" t="s">
        <v>341</v>
      </c>
      <c r="AH1561" s="107">
        <v>5</v>
      </c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</row>
    <row r="1562" spans="1:60" outlineLevel="1">
      <c r="A1562" s="123">
        <v>488</v>
      </c>
      <c r="B1562" s="124" t="s">
        <v>702</v>
      </c>
      <c r="C1562" s="139" t="s">
        <v>703</v>
      </c>
      <c r="D1562" s="125" t="s">
        <v>347</v>
      </c>
      <c r="E1562" s="126">
        <v>7</v>
      </c>
      <c r="F1562" s="127"/>
      <c r="G1562" s="128">
        <f>ROUND(E1562*F1562,2)</f>
        <v>0</v>
      </c>
      <c r="H1562" s="127"/>
      <c r="I1562" s="128">
        <f>ROUND(E1562*H1562,2)</f>
        <v>0</v>
      </c>
      <c r="J1562" s="127"/>
      <c r="K1562" s="128">
        <f>ROUND(E1562*J1562,2)</f>
        <v>0</v>
      </c>
      <c r="L1562" s="128">
        <v>21</v>
      </c>
      <c r="M1562" s="128">
        <f>G1562*(1+L1562/100)</f>
        <v>0</v>
      </c>
      <c r="N1562" s="126">
        <v>0</v>
      </c>
      <c r="O1562" s="126">
        <f>ROUND(E1562*N1562,2)</f>
        <v>0</v>
      </c>
      <c r="P1562" s="126">
        <v>0</v>
      </c>
      <c r="Q1562" s="126">
        <f>ROUND(E1562*P1562,2)</f>
        <v>0</v>
      </c>
      <c r="R1562" s="128"/>
      <c r="S1562" s="128" t="s">
        <v>290</v>
      </c>
      <c r="T1562" s="129" t="s">
        <v>291</v>
      </c>
      <c r="U1562" s="114">
        <v>0</v>
      </c>
      <c r="V1562" s="114">
        <f>ROUND(E1562*U1562,2)</f>
        <v>0</v>
      </c>
      <c r="W1562" s="114"/>
      <c r="X1562" s="114" t="s">
        <v>332</v>
      </c>
      <c r="Y1562" s="114" t="s">
        <v>293</v>
      </c>
      <c r="Z1562" s="107"/>
      <c r="AA1562" s="107"/>
      <c r="AB1562" s="107"/>
      <c r="AC1562" s="107"/>
      <c r="AD1562" s="107"/>
      <c r="AE1562" s="107"/>
      <c r="AF1562" s="107"/>
      <c r="AG1562" s="107" t="s">
        <v>333</v>
      </c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</row>
    <row r="1563" spans="1:60" outlineLevel="2">
      <c r="A1563" s="110"/>
      <c r="B1563" s="111"/>
      <c r="C1563" s="198" t="s">
        <v>700</v>
      </c>
      <c r="D1563" s="199"/>
      <c r="E1563" s="199"/>
      <c r="F1563" s="199"/>
      <c r="G1563" s="199"/>
      <c r="H1563" s="114"/>
      <c r="I1563" s="114"/>
      <c r="J1563" s="114"/>
      <c r="K1563" s="114"/>
      <c r="L1563" s="114"/>
      <c r="M1563" s="114"/>
      <c r="N1563" s="113"/>
      <c r="O1563" s="113"/>
      <c r="P1563" s="113"/>
      <c r="Q1563" s="113"/>
      <c r="R1563" s="114"/>
      <c r="S1563" s="114"/>
      <c r="T1563" s="114"/>
      <c r="U1563" s="114"/>
      <c r="V1563" s="114"/>
      <c r="W1563" s="114"/>
      <c r="X1563" s="114"/>
      <c r="Y1563" s="114"/>
      <c r="Z1563" s="107"/>
      <c r="AA1563" s="107"/>
      <c r="AB1563" s="107"/>
      <c r="AC1563" s="107"/>
      <c r="AD1563" s="107"/>
      <c r="AE1563" s="107"/>
      <c r="AF1563" s="107"/>
      <c r="AG1563" s="107" t="s">
        <v>296</v>
      </c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</row>
    <row r="1564" spans="1:60" outlineLevel="1">
      <c r="A1564" s="123">
        <v>489</v>
      </c>
      <c r="B1564" s="124" t="s">
        <v>858</v>
      </c>
      <c r="C1564" s="139" t="s">
        <v>859</v>
      </c>
      <c r="D1564" s="125" t="s">
        <v>347</v>
      </c>
      <c r="E1564" s="126">
        <v>4</v>
      </c>
      <c r="F1564" s="127"/>
      <c r="G1564" s="128">
        <f>ROUND(E1564*F1564,2)</f>
        <v>0</v>
      </c>
      <c r="H1564" s="127"/>
      <c r="I1564" s="128">
        <f>ROUND(E1564*H1564,2)</f>
        <v>0</v>
      </c>
      <c r="J1564" s="127"/>
      <c r="K1564" s="128">
        <f>ROUND(E1564*J1564,2)</f>
        <v>0</v>
      </c>
      <c r="L1564" s="128">
        <v>21</v>
      </c>
      <c r="M1564" s="128">
        <f>G1564*(1+L1564/100)</f>
        <v>0</v>
      </c>
      <c r="N1564" s="126">
        <v>0</v>
      </c>
      <c r="O1564" s="126">
        <f>ROUND(E1564*N1564,2)</f>
        <v>0</v>
      </c>
      <c r="P1564" s="126">
        <v>0</v>
      </c>
      <c r="Q1564" s="126">
        <f>ROUND(E1564*P1564,2)</f>
        <v>0</v>
      </c>
      <c r="R1564" s="128"/>
      <c r="S1564" s="128" t="s">
        <v>290</v>
      </c>
      <c r="T1564" s="129" t="s">
        <v>291</v>
      </c>
      <c r="U1564" s="114">
        <v>0</v>
      </c>
      <c r="V1564" s="114">
        <f>ROUND(E1564*U1564,2)</f>
        <v>0</v>
      </c>
      <c r="W1564" s="114"/>
      <c r="X1564" s="114" t="s">
        <v>414</v>
      </c>
      <c r="Y1564" s="114" t="s">
        <v>293</v>
      </c>
      <c r="Z1564" s="107"/>
      <c r="AA1564" s="107"/>
      <c r="AB1564" s="107"/>
      <c r="AC1564" s="107"/>
      <c r="AD1564" s="107"/>
      <c r="AE1564" s="107"/>
      <c r="AF1564" s="107"/>
      <c r="AG1564" s="107" t="s">
        <v>415</v>
      </c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</row>
    <row r="1565" spans="1:60" outlineLevel="2">
      <c r="A1565" s="110"/>
      <c r="B1565" s="111"/>
      <c r="C1565" s="198" t="s">
        <v>860</v>
      </c>
      <c r="D1565" s="199"/>
      <c r="E1565" s="199"/>
      <c r="F1565" s="199"/>
      <c r="G1565" s="199"/>
      <c r="H1565" s="114"/>
      <c r="I1565" s="114"/>
      <c r="J1565" s="114"/>
      <c r="K1565" s="114"/>
      <c r="L1565" s="114"/>
      <c r="M1565" s="114"/>
      <c r="N1565" s="113"/>
      <c r="O1565" s="113"/>
      <c r="P1565" s="113"/>
      <c r="Q1565" s="113"/>
      <c r="R1565" s="114"/>
      <c r="S1565" s="114"/>
      <c r="T1565" s="114"/>
      <c r="U1565" s="114"/>
      <c r="V1565" s="114"/>
      <c r="W1565" s="114"/>
      <c r="X1565" s="114"/>
      <c r="Y1565" s="114"/>
      <c r="Z1565" s="107"/>
      <c r="AA1565" s="107"/>
      <c r="AB1565" s="107"/>
      <c r="AC1565" s="107"/>
      <c r="AD1565" s="107"/>
      <c r="AE1565" s="107"/>
      <c r="AF1565" s="107"/>
      <c r="AG1565" s="107" t="s">
        <v>296</v>
      </c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</row>
    <row r="1566" spans="1:60" outlineLevel="3">
      <c r="A1566" s="110"/>
      <c r="B1566" s="111"/>
      <c r="C1566" s="200" t="s">
        <v>697</v>
      </c>
      <c r="D1566" s="201"/>
      <c r="E1566" s="201"/>
      <c r="F1566" s="201"/>
      <c r="G1566" s="201"/>
      <c r="H1566" s="114"/>
      <c r="I1566" s="114"/>
      <c r="J1566" s="114"/>
      <c r="K1566" s="114"/>
      <c r="L1566" s="114"/>
      <c r="M1566" s="114"/>
      <c r="N1566" s="113"/>
      <c r="O1566" s="113"/>
      <c r="P1566" s="113"/>
      <c r="Q1566" s="113"/>
      <c r="R1566" s="114"/>
      <c r="S1566" s="114"/>
      <c r="T1566" s="114"/>
      <c r="U1566" s="114"/>
      <c r="V1566" s="114"/>
      <c r="W1566" s="114"/>
      <c r="X1566" s="114"/>
      <c r="Y1566" s="114"/>
      <c r="Z1566" s="107"/>
      <c r="AA1566" s="107"/>
      <c r="AB1566" s="107"/>
      <c r="AC1566" s="107"/>
      <c r="AD1566" s="107"/>
      <c r="AE1566" s="107"/>
      <c r="AF1566" s="107"/>
      <c r="AG1566" s="107" t="s">
        <v>296</v>
      </c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</row>
    <row r="1567" spans="1:60" outlineLevel="1">
      <c r="A1567" s="123">
        <v>490</v>
      </c>
      <c r="B1567" s="124" t="s">
        <v>698</v>
      </c>
      <c r="C1567" s="139" t="s">
        <v>699</v>
      </c>
      <c r="D1567" s="125" t="s">
        <v>289</v>
      </c>
      <c r="E1567" s="126">
        <v>4</v>
      </c>
      <c r="F1567" s="127"/>
      <c r="G1567" s="128">
        <f>ROUND(E1567*F1567,2)</f>
        <v>0</v>
      </c>
      <c r="H1567" s="127"/>
      <c r="I1567" s="128">
        <f>ROUND(E1567*H1567,2)</f>
        <v>0</v>
      </c>
      <c r="J1567" s="127"/>
      <c r="K1567" s="128">
        <f>ROUND(E1567*J1567,2)</f>
        <v>0</v>
      </c>
      <c r="L1567" s="128">
        <v>21</v>
      </c>
      <c r="M1567" s="128">
        <f>G1567*(1+L1567/100)</f>
        <v>0</v>
      </c>
      <c r="N1567" s="126">
        <v>8.0000000000000007E-5</v>
      </c>
      <c r="O1567" s="126">
        <f>ROUND(E1567*N1567,2)</f>
        <v>0</v>
      </c>
      <c r="P1567" s="126">
        <v>0</v>
      </c>
      <c r="Q1567" s="126">
        <f>ROUND(E1567*P1567,2)</f>
        <v>0</v>
      </c>
      <c r="R1567" s="128" t="s">
        <v>350</v>
      </c>
      <c r="S1567" s="128" t="s">
        <v>310</v>
      </c>
      <c r="T1567" s="129" t="s">
        <v>331</v>
      </c>
      <c r="U1567" s="114">
        <v>0.28999999999999998</v>
      </c>
      <c r="V1567" s="114">
        <f>ROUND(E1567*U1567,2)</f>
        <v>1.1599999999999999</v>
      </c>
      <c r="W1567" s="114"/>
      <c r="X1567" s="114" t="s">
        <v>332</v>
      </c>
      <c r="Y1567" s="114" t="s">
        <v>293</v>
      </c>
      <c r="Z1567" s="107"/>
      <c r="AA1567" s="107"/>
      <c r="AB1567" s="107"/>
      <c r="AC1567" s="107"/>
      <c r="AD1567" s="107"/>
      <c r="AE1567" s="107"/>
      <c r="AF1567" s="107"/>
      <c r="AG1567" s="107" t="s">
        <v>333</v>
      </c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</row>
    <row r="1568" spans="1:60" outlineLevel="2">
      <c r="A1568" s="110"/>
      <c r="B1568" s="111"/>
      <c r="C1568" s="198" t="s">
        <v>861</v>
      </c>
      <c r="D1568" s="199"/>
      <c r="E1568" s="199"/>
      <c r="F1568" s="199"/>
      <c r="G1568" s="199"/>
      <c r="H1568" s="114"/>
      <c r="I1568" s="114"/>
      <c r="J1568" s="114"/>
      <c r="K1568" s="114"/>
      <c r="L1568" s="114"/>
      <c r="M1568" s="114"/>
      <c r="N1568" s="113"/>
      <c r="O1568" s="113"/>
      <c r="P1568" s="113"/>
      <c r="Q1568" s="113"/>
      <c r="R1568" s="114"/>
      <c r="S1568" s="114"/>
      <c r="T1568" s="114"/>
      <c r="U1568" s="114"/>
      <c r="V1568" s="114"/>
      <c r="W1568" s="114"/>
      <c r="X1568" s="114"/>
      <c r="Y1568" s="114"/>
      <c r="Z1568" s="107"/>
      <c r="AA1568" s="107"/>
      <c r="AB1568" s="107"/>
      <c r="AC1568" s="107"/>
      <c r="AD1568" s="107"/>
      <c r="AE1568" s="107"/>
      <c r="AF1568" s="107"/>
      <c r="AG1568" s="107" t="s">
        <v>296</v>
      </c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</row>
    <row r="1569" spans="1:60" outlineLevel="2">
      <c r="A1569" s="110"/>
      <c r="B1569" s="111"/>
      <c r="C1569" s="146" t="s">
        <v>862</v>
      </c>
      <c r="D1569" s="143"/>
      <c r="E1569" s="144">
        <v>4</v>
      </c>
      <c r="F1569" s="114"/>
      <c r="G1569" s="114"/>
      <c r="H1569" s="114"/>
      <c r="I1569" s="114"/>
      <c r="J1569" s="114"/>
      <c r="K1569" s="114"/>
      <c r="L1569" s="114"/>
      <c r="M1569" s="114"/>
      <c r="N1569" s="113"/>
      <c r="O1569" s="113"/>
      <c r="P1569" s="113"/>
      <c r="Q1569" s="113"/>
      <c r="R1569" s="114"/>
      <c r="S1569" s="114"/>
      <c r="T1569" s="114"/>
      <c r="U1569" s="114"/>
      <c r="V1569" s="114"/>
      <c r="W1569" s="114"/>
      <c r="X1569" s="114"/>
      <c r="Y1569" s="114"/>
      <c r="Z1569" s="107"/>
      <c r="AA1569" s="107"/>
      <c r="AB1569" s="107"/>
      <c r="AC1569" s="107"/>
      <c r="AD1569" s="107"/>
      <c r="AE1569" s="107"/>
      <c r="AF1569" s="107"/>
      <c r="AG1569" s="107" t="s">
        <v>341</v>
      </c>
      <c r="AH1569" s="107">
        <v>5</v>
      </c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</row>
    <row r="1570" spans="1:60" outlineLevel="1">
      <c r="A1570" s="123">
        <v>491</v>
      </c>
      <c r="B1570" s="124" t="s">
        <v>863</v>
      </c>
      <c r="C1570" s="139" t="s">
        <v>703</v>
      </c>
      <c r="D1570" s="125" t="s">
        <v>347</v>
      </c>
      <c r="E1570" s="126">
        <v>4</v>
      </c>
      <c r="F1570" s="127"/>
      <c r="G1570" s="128">
        <f>ROUND(E1570*F1570,2)</f>
        <v>0</v>
      </c>
      <c r="H1570" s="127"/>
      <c r="I1570" s="128">
        <f>ROUND(E1570*H1570,2)</f>
        <v>0</v>
      </c>
      <c r="J1570" s="127"/>
      <c r="K1570" s="128">
        <f>ROUND(E1570*J1570,2)</f>
        <v>0</v>
      </c>
      <c r="L1570" s="128">
        <v>21</v>
      </c>
      <c r="M1570" s="128">
        <f>G1570*(1+L1570/100)</f>
        <v>0</v>
      </c>
      <c r="N1570" s="126">
        <v>0</v>
      </c>
      <c r="O1570" s="126">
        <f>ROUND(E1570*N1570,2)</f>
        <v>0</v>
      </c>
      <c r="P1570" s="126">
        <v>0</v>
      </c>
      <c r="Q1570" s="126">
        <f>ROUND(E1570*P1570,2)</f>
        <v>0</v>
      </c>
      <c r="R1570" s="128"/>
      <c r="S1570" s="128" t="s">
        <v>290</v>
      </c>
      <c r="T1570" s="129" t="s">
        <v>291</v>
      </c>
      <c r="U1570" s="114">
        <v>0</v>
      </c>
      <c r="V1570" s="114">
        <f>ROUND(E1570*U1570,2)</f>
        <v>0</v>
      </c>
      <c r="W1570" s="114"/>
      <c r="X1570" s="114" t="s">
        <v>332</v>
      </c>
      <c r="Y1570" s="114" t="s">
        <v>293</v>
      </c>
      <c r="Z1570" s="107"/>
      <c r="AA1570" s="107"/>
      <c r="AB1570" s="107"/>
      <c r="AC1570" s="107"/>
      <c r="AD1570" s="107"/>
      <c r="AE1570" s="107"/>
      <c r="AF1570" s="107"/>
      <c r="AG1570" s="107" t="s">
        <v>333</v>
      </c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</row>
    <row r="1571" spans="1:60" outlineLevel="2">
      <c r="A1571" s="110"/>
      <c r="B1571" s="111"/>
      <c r="C1571" s="198" t="s">
        <v>861</v>
      </c>
      <c r="D1571" s="199"/>
      <c r="E1571" s="199"/>
      <c r="F1571" s="199"/>
      <c r="G1571" s="199"/>
      <c r="H1571" s="114"/>
      <c r="I1571" s="114"/>
      <c r="J1571" s="114"/>
      <c r="K1571" s="114"/>
      <c r="L1571" s="114"/>
      <c r="M1571" s="114"/>
      <c r="N1571" s="113"/>
      <c r="O1571" s="113"/>
      <c r="P1571" s="113"/>
      <c r="Q1571" s="113"/>
      <c r="R1571" s="114"/>
      <c r="S1571" s="114"/>
      <c r="T1571" s="114"/>
      <c r="U1571" s="114"/>
      <c r="V1571" s="114"/>
      <c r="W1571" s="114"/>
      <c r="X1571" s="114"/>
      <c r="Y1571" s="114"/>
      <c r="Z1571" s="107"/>
      <c r="AA1571" s="107"/>
      <c r="AB1571" s="107"/>
      <c r="AC1571" s="107"/>
      <c r="AD1571" s="107"/>
      <c r="AE1571" s="107"/>
      <c r="AF1571" s="107"/>
      <c r="AG1571" s="107" t="s">
        <v>296</v>
      </c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</row>
    <row r="1572" spans="1:60" outlineLevel="1">
      <c r="A1572" s="123">
        <v>492</v>
      </c>
      <c r="B1572" s="124" t="s">
        <v>864</v>
      </c>
      <c r="C1572" s="139" t="s">
        <v>865</v>
      </c>
      <c r="D1572" s="125" t="s">
        <v>347</v>
      </c>
      <c r="E1572" s="126">
        <v>1</v>
      </c>
      <c r="F1572" s="127"/>
      <c r="G1572" s="128">
        <f>ROUND(E1572*F1572,2)</f>
        <v>0</v>
      </c>
      <c r="H1572" s="127"/>
      <c r="I1572" s="128">
        <f>ROUND(E1572*H1572,2)</f>
        <v>0</v>
      </c>
      <c r="J1572" s="127"/>
      <c r="K1572" s="128">
        <f>ROUND(E1572*J1572,2)</f>
        <v>0</v>
      </c>
      <c r="L1572" s="128">
        <v>21</v>
      </c>
      <c r="M1572" s="128">
        <f>G1572*(1+L1572/100)</f>
        <v>0</v>
      </c>
      <c r="N1572" s="126">
        <v>0</v>
      </c>
      <c r="O1572" s="126">
        <f>ROUND(E1572*N1572,2)</f>
        <v>0</v>
      </c>
      <c r="P1572" s="126">
        <v>0</v>
      </c>
      <c r="Q1572" s="126">
        <f>ROUND(E1572*P1572,2)</f>
        <v>0</v>
      </c>
      <c r="R1572" s="128"/>
      <c r="S1572" s="128" t="s">
        <v>290</v>
      </c>
      <c r="T1572" s="129" t="s">
        <v>291</v>
      </c>
      <c r="U1572" s="114">
        <v>0</v>
      </c>
      <c r="V1572" s="114">
        <f>ROUND(E1572*U1572,2)</f>
        <v>0</v>
      </c>
      <c r="W1572" s="114"/>
      <c r="X1572" s="114" t="s">
        <v>414</v>
      </c>
      <c r="Y1572" s="114" t="s">
        <v>293</v>
      </c>
      <c r="Z1572" s="107"/>
      <c r="AA1572" s="107"/>
      <c r="AB1572" s="107"/>
      <c r="AC1572" s="107"/>
      <c r="AD1572" s="107"/>
      <c r="AE1572" s="107"/>
      <c r="AF1572" s="107"/>
      <c r="AG1572" s="107" t="s">
        <v>415</v>
      </c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</row>
    <row r="1573" spans="1:60" outlineLevel="2">
      <c r="A1573" s="110"/>
      <c r="B1573" s="111"/>
      <c r="C1573" s="198" t="s">
        <v>866</v>
      </c>
      <c r="D1573" s="199"/>
      <c r="E1573" s="199"/>
      <c r="F1573" s="199"/>
      <c r="G1573" s="199"/>
      <c r="H1573" s="114"/>
      <c r="I1573" s="114"/>
      <c r="J1573" s="114"/>
      <c r="K1573" s="114"/>
      <c r="L1573" s="114"/>
      <c r="M1573" s="114"/>
      <c r="N1573" s="113"/>
      <c r="O1573" s="113"/>
      <c r="P1573" s="113"/>
      <c r="Q1573" s="113"/>
      <c r="R1573" s="114"/>
      <c r="S1573" s="114"/>
      <c r="T1573" s="114"/>
      <c r="U1573" s="114"/>
      <c r="V1573" s="114"/>
      <c r="W1573" s="114"/>
      <c r="X1573" s="114"/>
      <c r="Y1573" s="114"/>
      <c r="Z1573" s="107"/>
      <c r="AA1573" s="107"/>
      <c r="AB1573" s="107"/>
      <c r="AC1573" s="107"/>
      <c r="AD1573" s="107"/>
      <c r="AE1573" s="107"/>
      <c r="AF1573" s="107"/>
      <c r="AG1573" s="107" t="s">
        <v>296</v>
      </c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</row>
    <row r="1574" spans="1:60" outlineLevel="3">
      <c r="A1574" s="110"/>
      <c r="B1574" s="111"/>
      <c r="C1574" s="200" t="s">
        <v>697</v>
      </c>
      <c r="D1574" s="201"/>
      <c r="E1574" s="201"/>
      <c r="F1574" s="201"/>
      <c r="G1574" s="201"/>
      <c r="H1574" s="114"/>
      <c r="I1574" s="114"/>
      <c r="J1574" s="114"/>
      <c r="K1574" s="114"/>
      <c r="L1574" s="114"/>
      <c r="M1574" s="114"/>
      <c r="N1574" s="113"/>
      <c r="O1574" s="113"/>
      <c r="P1574" s="113"/>
      <c r="Q1574" s="113"/>
      <c r="R1574" s="114"/>
      <c r="S1574" s="114"/>
      <c r="T1574" s="114"/>
      <c r="U1574" s="114"/>
      <c r="V1574" s="114"/>
      <c r="W1574" s="114"/>
      <c r="X1574" s="114"/>
      <c r="Y1574" s="114"/>
      <c r="Z1574" s="107"/>
      <c r="AA1574" s="107"/>
      <c r="AB1574" s="107"/>
      <c r="AC1574" s="107"/>
      <c r="AD1574" s="107"/>
      <c r="AE1574" s="107"/>
      <c r="AF1574" s="107"/>
      <c r="AG1574" s="107" t="s">
        <v>296</v>
      </c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</row>
    <row r="1575" spans="1:60" outlineLevel="1">
      <c r="A1575" s="123">
        <v>493</v>
      </c>
      <c r="B1575" s="124" t="s">
        <v>698</v>
      </c>
      <c r="C1575" s="139" t="s">
        <v>699</v>
      </c>
      <c r="D1575" s="125" t="s">
        <v>289</v>
      </c>
      <c r="E1575" s="126">
        <v>1</v>
      </c>
      <c r="F1575" s="127"/>
      <c r="G1575" s="128">
        <f>ROUND(E1575*F1575,2)</f>
        <v>0</v>
      </c>
      <c r="H1575" s="127"/>
      <c r="I1575" s="128">
        <f>ROUND(E1575*H1575,2)</f>
        <v>0</v>
      </c>
      <c r="J1575" s="127"/>
      <c r="K1575" s="128">
        <f>ROUND(E1575*J1575,2)</f>
        <v>0</v>
      </c>
      <c r="L1575" s="128">
        <v>21</v>
      </c>
      <c r="M1575" s="128">
        <f>G1575*(1+L1575/100)</f>
        <v>0</v>
      </c>
      <c r="N1575" s="126">
        <v>8.0000000000000007E-5</v>
      </c>
      <c r="O1575" s="126">
        <f>ROUND(E1575*N1575,2)</f>
        <v>0</v>
      </c>
      <c r="P1575" s="126">
        <v>0</v>
      </c>
      <c r="Q1575" s="126">
        <f>ROUND(E1575*P1575,2)</f>
        <v>0</v>
      </c>
      <c r="R1575" s="128" t="s">
        <v>350</v>
      </c>
      <c r="S1575" s="128" t="s">
        <v>310</v>
      </c>
      <c r="T1575" s="129" t="s">
        <v>331</v>
      </c>
      <c r="U1575" s="114">
        <v>0.28999999999999998</v>
      </c>
      <c r="V1575" s="114">
        <f>ROUND(E1575*U1575,2)</f>
        <v>0.28999999999999998</v>
      </c>
      <c r="W1575" s="114"/>
      <c r="X1575" s="114" t="s">
        <v>332</v>
      </c>
      <c r="Y1575" s="114" t="s">
        <v>293</v>
      </c>
      <c r="Z1575" s="107"/>
      <c r="AA1575" s="107"/>
      <c r="AB1575" s="107"/>
      <c r="AC1575" s="107"/>
      <c r="AD1575" s="107"/>
      <c r="AE1575" s="107"/>
      <c r="AF1575" s="107"/>
      <c r="AG1575" s="107" t="s">
        <v>333</v>
      </c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</row>
    <row r="1576" spans="1:60" outlineLevel="2">
      <c r="A1576" s="110"/>
      <c r="B1576" s="111"/>
      <c r="C1576" s="198" t="s">
        <v>867</v>
      </c>
      <c r="D1576" s="199"/>
      <c r="E1576" s="199"/>
      <c r="F1576" s="199"/>
      <c r="G1576" s="199"/>
      <c r="H1576" s="114"/>
      <c r="I1576" s="114"/>
      <c r="J1576" s="114"/>
      <c r="K1576" s="114"/>
      <c r="L1576" s="114"/>
      <c r="M1576" s="114"/>
      <c r="N1576" s="113"/>
      <c r="O1576" s="113"/>
      <c r="P1576" s="113"/>
      <c r="Q1576" s="113"/>
      <c r="R1576" s="114"/>
      <c r="S1576" s="114"/>
      <c r="T1576" s="114"/>
      <c r="U1576" s="114"/>
      <c r="V1576" s="114"/>
      <c r="W1576" s="114"/>
      <c r="X1576" s="114"/>
      <c r="Y1576" s="114"/>
      <c r="Z1576" s="107"/>
      <c r="AA1576" s="107"/>
      <c r="AB1576" s="107"/>
      <c r="AC1576" s="107"/>
      <c r="AD1576" s="107"/>
      <c r="AE1576" s="107"/>
      <c r="AF1576" s="107"/>
      <c r="AG1576" s="107" t="s">
        <v>296</v>
      </c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</row>
    <row r="1577" spans="1:60" outlineLevel="2">
      <c r="A1577" s="110"/>
      <c r="B1577" s="111"/>
      <c r="C1577" s="146" t="s">
        <v>868</v>
      </c>
      <c r="D1577" s="143"/>
      <c r="E1577" s="144">
        <v>1</v>
      </c>
      <c r="F1577" s="114"/>
      <c r="G1577" s="114"/>
      <c r="H1577" s="114"/>
      <c r="I1577" s="114"/>
      <c r="J1577" s="114"/>
      <c r="K1577" s="114"/>
      <c r="L1577" s="114"/>
      <c r="M1577" s="114"/>
      <c r="N1577" s="113"/>
      <c r="O1577" s="113"/>
      <c r="P1577" s="113"/>
      <c r="Q1577" s="113"/>
      <c r="R1577" s="114"/>
      <c r="S1577" s="114"/>
      <c r="T1577" s="114"/>
      <c r="U1577" s="114"/>
      <c r="V1577" s="114"/>
      <c r="W1577" s="114"/>
      <c r="X1577" s="114"/>
      <c r="Y1577" s="114"/>
      <c r="Z1577" s="107"/>
      <c r="AA1577" s="107"/>
      <c r="AB1577" s="107"/>
      <c r="AC1577" s="107"/>
      <c r="AD1577" s="107"/>
      <c r="AE1577" s="107"/>
      <c r="AF1577" s="107"/>
      <c r="AG1577" s="107" t="s">
        <v>341</v>
      </c>
      <c r="AH1577" s="107">
        <v>5</v>
      </c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</row>
    <row r="1578" spans="1:60" outlineLevel="1">
      <c r="A1578" s="123">
        <v>494</v>
      </c>
      <c r="B1578" s="124" t="s">
        <v>702</v>
      </c>
      <c r="C1578" s="139" t="s">
        <v>703</v>
      </c>
      <c r="D1578" s="125" t="s">
        <v>347</v>
      </c>
      <c r="E1578" s="126">
        <v>1</v>
      </c>
      <c r="F1578" s="127"/>
      <c r="G1578" s="128">
        <f>ROUND(E1578*F1578,2)</f>
        <v>0</v>
      </c>
      <c r="H1578" s="127"/>
      <c r="I1578" s="128">
        <f>ROUND(E1578*H1578,2)</f>
        <v>0</v>
      </c>
      <c r="J1578" s="127"/>
      <c r="K1578" s="128">
        <f>ROUND(E1578*J1578,2)</f>
        <v>0</v>
      </c>
      <c r="L1578" s="128">
        <v>21</v>
      </c>
      <c r="M1578" s="128">
        <f>G1578*(1+L1578/100)</f>
        <v>0</v>
      </c>
      <c r="N1578" s="126">
        <v>0</v>
      </c>
      <c r="O1578" s="126">
        <f>ROUND(E1578*N1578,2)</f>
        <v>0</v>
      </c>
      <c r="P1578" s="126">
        <v>0</v>
      </c>
      <c r="Q1578" s="126">
        <f>ROUND(E1578*P1578,2)</f>
        <v>0</v>
      </c>
      <c r="R1578" s="128"/>
      <c r="S1578" s="128" t="s">
        <v>290</v>
      </c>
      <c r="T1578" s="129" t="s">
        <v>291</v>
      </c>
      <c r="U1578" s="114">
        <v>0</v>
      </c>
      <c r="V1578" s="114">
        <f>ROUND(E1578*U1578,2)</f>
        <v>0</v>
      </c>
      <c r="W1578" s="114"/>
      <c r="X1578" s="114" t="s">
        <v>332</v>
      </c>
      <c r="Y1578" s="114" t="s">
        <v>293</v>
      </c>
      <c r="Z1578" s="107"/>
      <c r="AA1578" s="107"/>
      <c r="AB1578" s="107"/>
      <c r="AC1578" s="107"/>
      <c r="AD1578" s="107"/>
      <c r="AE1578" s="107"/>
      <c r="AF1578" s="107"/>
      <c r="AG1578" s="107" t="s">
        <v>333</v>
      </c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</row>
    <row r="1579" spans="1:60" outlineLevel="2">
      <c r="A1579" s="110"/>
      <c r="B1579" s="111"/>
      <c r="C1579" s="198" t="s">
        <v>867</v>
      </c>
      <c r="D1579" s="199"/>
      <c r="E1579" s="199"/>
      <c r="F1579" s="199"/>
      <c r="G1579" s="199"/>
      <c r="H1579" s="114"/>
      <c r="I1579" s="114"/>
      <c r="J1579" s="114"/>
      <c r="K1579" s="114"/>
      <c r="L1579" s="114"/>
      <c r="M1579" s="114"/>
      <c r="N1579" s="113"/>
      <c r="O1579" s="113"/>
      <c r="P1579" s="113"/>
      <c r="Q1579" s="113"/>
      <c r="R1579" s="114"/>
      <c r="S1579" s="114"/>
      <c r="T1579" s="114"/>
      <c r="U1579" s="114"/>
      <c r="V1579" s="114"/>
      <c r="W1579" s="114"/>
      <c r="X1579" s="114"/>
      <c r="Y1579" s="114"/>
      <c r="Z1579" s="107"/>
      <c r="AA1579" s="107"/>
      <c r="AB1579" s="107"/>
      <c r="AC1579" s="107"/>
      <c r="AD1579" s="107"/>
      <c r="AE1579" s="107"/>
      <c r="AF1579" s="107"/>
      <c r="AG1579" s="107" t="s">
        <v>296</v>
      </c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</row>
    <row r="1580" spans="1:60" outlineLevel="1">
      <c r="A1580" s="123">
        <v>495</v>
      </c>
      <c r="B1580" s="124" t="s">
        <v>707</v>
      </c>
      <c r="C1580" s="139" t="s">
        <v>708</v>
      </c>
      <c r="D1580" s="125" t="s">
        <v>347</v>
      </c>
      <c r="E1580" s="126">
        <v>9</v>
      </c>
      <c r="F1580" s="127"/>
      <c r="G1580" s="128">
        <f>ROUND(E1580*F1580,2)</f>
        <v>0</v>
      </c>
      <c r="H1580" s="127"/>
      <c r="I1580" s="128">
        <f>ROUND(E1580*H1580,2)</f>
        <v>0</v>
      </c>
      <c r="J1580" s="127"/>
      <c r="K1580" s="128">
        <f>ROUND(E1580*J1580,2)</f>
        <v>0</v>
      </c>
      <c r="L1580" s="128">
        <v>21</v>
      </c>
      <c r="M1580" s="128">
        <f>G1580*(1+L1580/100)</f>
        <v>0</v>
      </c>
      <c r="N1580" s="126">
        <v>0</v>
      </c>
      <c r="O1580" s="126">
        <f>ROUND(E1580*N1580,2)</f>
        <v>0</v>
      </c>
      <c r="P1580" s="126">
        <v>0</v>
      </c>
      <c r="Q1580" s="126">
        <f>ROUND(E1580*P1580,2)</f>
        <v>0</v>
      </c>
      <c r="R1580" s="128"/>
      <c r="S1580" s="128" t="s">
        <v>290</v>
      </c>
      <c r="T1580" s="129" t="s">
        <v>291</v>
      </c>
      <c r="U1580" s="114">
        <v>0</v>
      </c>
      <c r="V1580" s="114">
        <f>ROUND(E1580*U1580,2)</f>
        <v>0</v>
      </c>
      <c r="W1580" s="114"/>
      <c r="X1580" s="114" t="s">
        <v>414</v>
      </c>
      <c r="Y1580" s="114" t="s">
        <v>293</v>
      </c>
      <c r="Z1580" s="107"/>
      <c r="AA1580" s="107"/>
      <c r="AB1580" s="107"/>
      <c r="AC1580" s="107"/>
      <c r="AD1580" s="107"/>
      <c r="AE1580" s="107"/>
      <c r="AF1580" s="107"/>
      <c r="AG1580" s="107" t="s">
        <v>415</v>
      </c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</row>
    <row r="1581" spans="1:60" outlineLevel="2">
      <c r="A1581" s="110"/>
      <c r="B1581" s="111"/>
      <c r="C1581" s="198" t="s">
        <v>709</v>
      </c>
      <c r="D1581" s="199"/>
      <c r="E1581" s="199"/>
      <c r="F1581" s="199"/>
      <c r="G1581" s="199"/>
      <c r="H1581" s="114"/>
      <c r="I1581" s="114"/>
      <c r="J1581" s="114"/>
      <c r="K1581" s="114"/>
      <c r="L1581" s="114"/>
      <c r="M1581" s="114"/>
      <c r="N1581" s="113"/>
      <c r="O1581" s="113"/>
      <c r="P1581" s="113"/>
      <c r="Q1581" s="113"/>
      <c r="R1581" s="114"/>
      <c r="S1581" s="114"/>
      <c r="T1581" s="114"/>
      <c r="U1581" s="114"/>
      <c r="V1581" s="114"/>
      <c r="W1581" s="114"/>
      <c r="X1581" s="114"/>
      <c r="Y1581" s="114"/>
      <c r="Z1581" s="107"/>
      <c r="AA1581" s="107"/>
      <c r="AB1581" s="107"/>
      <c r="AC1581" s="107"/>
      <c r="AD1581" s="107"/>
      <c r="AE1581" s="107"/>
      <c r="AF1581" s="107"/>
      <c r="AG1581" s="107" t="s">
        <v>296</v>
      </c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</row>
    <row r="1582" spans="1:60" outlineLevel="1">
      <c r="A1582" s="123">
        <v>496</v>
      </c>
      <c r="B1582" s="124" t="s">
        <v>698</v>
      </c>
      <c r="C1582" s="139" t="s">
        <v>699</v>
      </c>
      <c r="D1582" s="125" t="s">
        <v>289</v>
      </c>
      <c r="E1582" s="126">
        <v>9</v>
      </c>
      <c r="F1582" s="127"/>
      <c r="G1582" s="128">
        <f>ROUND(E1582*F1582,2)</f>
        <v>0</v>
      </c>
      <c r="H1582" s="127"/>
      <c r="I1582" s="128">
        <f>ROUND(E1582*H1582,2)</f>
        <v>0</v>
      </c>
      <c r="J1582" s="127"/>
      <c r="K1582" s="128">
        <f>ROUND(E1582*J1582,2)</f>
        <v>0</v>
      </c>
      <c r="L1582" s="128">
        <v>21</v>
      </c>
      <c r="M1582" s="128">
        <f>G1582*(1+L1582/100)</f>
        <v>0</v>
      </c>
      <c r="N1582" s="126">
        <v>8.0000000000000007E-5</v>
      </c>
      <c r="O1582" s="126">
        <f>ROUND(E1582*N1582,2)</f>
        <v>0</v>
      </c>
      <c r="P1582" s="126">
        <v>0</v>
      </c>
      <c r="Q1582" s="126">
        <f>ROUND(E1582*P1582,2)</f>
        <v>0</v>
      </c>
      <c r="R1582" s="128" t="s">
        <v>350</v>
      </c>
      <c r="S1582" s="128" t="s">
        <v>310</v>
      </c>
      <c r="T1582" s="129" t="s">
        <v>331</v>
      </c>
      <c r="U1582" s="114">
        <v>0.28999999999999998</v>
      </c>
      <c r="V1582" s="114">
        <f>ROUND(E1582*U1582,2)</f>
        <v>2.61</v>
      </c>
      <c r="W1582" s="114"/>
      <c r="X1582" s="114" t="s">
        <v>332</v>
      </c>
      <c r="Y1582" s="114" t="s">
        <v>293</v>
      </c>
      <c r="Z1582" s="107"/>
      <c r="AA1582" s="107"/>
      <c r="AB1582" s="107"/>
      <c r="AC1582" s="107"/>
      <c r="AD1582" s="107"/>
      <c r="AE1582" s="107"/>
      <c r="AF1582" s="107"/>
      <c r="AG1582" s="107" t="s">
        <v>333</v>
      </c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</row>
    <row r="1583" spans="1:60" outlineLevel="2">
      <c r="A1583" s="110"/>
      <c r="B1583" s="111"/>
      <c r="C1583" s="198" t="s">
        <v>710</v>
      </c>
      <c r="D1583" s="199"/>
      <c r="E1583" s="199"/>
      <c r="F1583" s="199"/>
      <c r="G1583" s="199"/>
      <c r="H1583" s="114"/>
      <c r="I1583" s="114"/>
      <c r="J1583" s="114"/>
      <c r="K1583" s="114"/>
      <c r="L1583" s="114"/>
      <c r="M1583" s="114"/>
      <c r="N1583" s="113"/>
      <c r="O1583" s="113"/>
      <c r="P1583" s="113"/>
      <c r="Q1583" s="113"/>
      <c r="R1583" s="114"/>
      <c r="S1583" s="114"/>
      <c r="T1583" s="114"/>
      <c r="U1583" s="114"/>
      <c r="V1583" s="114"/>
      <c r="W1583" s="114"/>
      <c r="X1583" s="114"/>
      <c r="Y1583" s="114"/>
      <c r="Z1583" s="107"/>
      <c r="AA1583" s="107"/>
      <c r="AB1583" s="107"/>
      <c r="AC1583" s="107"/>
      <c r="AD1583" s="107"/>
      <c r="AE1583" s="107"/>
      <c r="AF1583" s="107"/>
      <c r="AG1583" s="107" t="s">
        <v>296</v>
      </c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</row>
    <row r="1584" spans="1:60" outlineLevel="2">
      <c r="A1584" s="110"/>
      <c r="B1584" s="111"/>
      <c r="C1584" s="146" t="s">
        <v>869</v>
      </c>
      <c r="D1584" s="143"/>
      <c r="E1584" s="144">
        <v>9</v>
      </c>
      <c r="F1584" s="114"/>
      <c r="G1584" s="114"/>
      <c r="H1584" s="114"/>
      <c r="I1584" s="114"/>
      <c r="J1584" s="114"/>
      <c r="K1584" s="114"/>
      <c r="L1584" s="114"/>
      <c r="M1584" s="114"/>
      <c r="N1584" s="113"/>
      <c r="O1584" s="113"/>
      <c r="P1584" s="113"/>
      <c r="Q1584" s="113"/>
      <c r="R1584" s="114"/>
      <c r="S1584" s="114"/>
      <c r="T1584" s="114"/>
      <c r="U1584" s="114"/>
      <c r="V1584" s="114"/>
      <c r="W1584" s="114"/>
      <c r="X1584" s="114"/>
      <c r="Y1584" s="114"/>
      <c r="Z1584" s="107"/>
      <c r="AA1584" s="107"/>
      <c r="AB1584" s="107"/>
      <c r="AC1584" s="107"/>
      <c r="AD1584" s="107"/>
      <c r="AE1584" s="107"/>
      <c r="AF1584" s="107"/>
      <c r="AG1584" s="107" t="s">
        <v>341</v>
      </c>
      <c r="AH1584" s="107">
        <v>5</v>
      </c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</row>
    <row r="1585" spans="1:60" outlineLevel="1">
      <c r="A1585" s="123">
        <v>497</v>
      </c>
      <c r="B1585" s="124" t="s">
        <v>712</v>
      </c>
      <c r="C1585" s="139" t="s">
        <v>713</v>
      </c>
      <c r="D1585" s="125" t="s">
        <v>347</v>
      </c>
      <c r="E1585" s="126">
        <v>1</v>
      </c>
      <c r="F1585" s="127"/>
      <c r="G1585" s="128">
        <f>ROUND(E1585*F1585,2)</f>
        <v>0</v>
      </c>
      <c r="H1585" s="127"/>
      <c r="I1585" s="128">
        <f>ROUND(E1585*H1585,2)</f>
        <v>0</v>
      </c>
      <c r="J1585" s="127"/>
      <c r="K1585" s="128">
        <f>ROUND(E1585*J1585,2)</f>
        <v>0</v>
      </c>
      <c r="L1585" s="128">
        <v>21</v>
      </c>
      <c r="M1585" s="128">
        <f>G1585*(1+L1585/100)</f>
        <v>0</v>
      </c>
      <c r="N1585" s="126">
        <v>0</v>
      </c>
      <c r="O1585" s="126">
        <f>ROUND(E1585*N1585,2)</f>
        <v>0</v>
      </c>
      <c r="P1585" s="126">
        <v>0</v>
      </c>
      <c r="Q1585" s="126">
        <f>ROUND(E1585*P1585,2)</f>
        <v>0</v>
      </c>
      <c r="R1585" s="128"/>
      <c r="S1585" s="128" t="s">
        <v>290</v>
      </c>
      <c r="T1585" s="129" t="s">
        <v>291</v>
      </c>
      <c r="U1585" s="114">
        <v>0</v>
      </c>
      <c r="V1585" s="114">
        <f>ROUND(E1585*U1585,2)</f>
        <v>0</v>
      </c>
      <c r="W1585" s="114"/>
      <c r="X1585" s="114" t="s">
        <v>414</v>
      </c>
      <c r="Y1585" s="114" t="s">
        <v>293</v>
      </c>
      <c r="Z1585" s="107"/>
      <c r="AA1585" s="107"/>
      <c r="AB1585" s="107"/>
      <c r="AC1585" s="107"/>
      <c r="AD1585" s="107"/>
      <c r="AE1585" s="107"/>
      <c r="AF1585" s="107"/>
      <c r="AG1585" s="107" t="s">
        <v>415</v>
      </c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</row>
    <row r="1586" spans="1:60" outlineLevel="2">
      <c r="A1586" s="110"/>
      <c r="B1586" s="111"/>
      <c r="C1586" s="198" t="s">
        <v>714</v>
      </c>
      <c r="D1586" s="199"/>
      <c r="E1586" s="199"/>
      <c r="F1586" s="199"/>
      <c r="G1586" s="199"/>
      <c r="H1586" s="114"/>
      <c r="I1586" s="114"/>
      <c r="J1586" s="114"/>
      <c r="K1586" s="114"/>
      <c r="L1586" s="114"/>
      <c r="M1586" s="114"/>
      <c r="N1586" s="113"/>
      <c r="O1586" s="113"/>
      <c r="P1586" s="113"/>
      <c r="Q1586" s="113"/>
      <c r="R1586" s="114"/>
      <c r="S1586" s="114"/>
      <c r="T1586" s="114"/>
      <c r="U1586" s="114"/>
      <c r="V1586" s="114"/>
      <c r="W1586" s="114"/>
      <c r="X1586" s="114"/>
      <c r="Y1586" s="114"/>
      <c r="Z1586" s="107"/>
      <c r="AA1586" s="107"/>
      <c r="AB1586" s="107"/>
      <c r="AC1586" s="107"/>
      <c r="AD1586" s="107"/>
      <c r="AE1586" s="107"/>
      <c r="AF1586" s="107"/>
      <c r="AG1586" s="107" t="s">
        <v>296</v>
      </c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</row>
    <row r="1587" spans="1:60" outlineLevel="1">
      <c r="A1587" s="123">
        <v>498</v>
      </c>
      <c r="B1587" s="124" t="s">
        <v>698</v>
      </c>
      <c r="C1587" s="139" t="s">
        <v>699</v>
      </c>
      <c r="D1587" s="125" t="s">
        <v>289</v>
      </c>
      <c r="E1587" s="126">
        <v>1</v>
      </c>
      <c r="F1587" s="127"/>
      <c r="G1587" s="128">
        <f>ROUND(E1587*F1587,2)</f>
        <v>0</v>
      </c>
      <c r="H1587" s="127"/>
      <c r="I1587" s="128">
        <f>ROUND(E1587*H1587,2)</f>
        <v>0</v>
      </c>
      <c r="J1587" s="127"/>
      <c r="K1587" s="128">
        <f>ROUND(E1587*J1587,2)</f>
        <v>0</v>
      </c>
      <c r="L1587" s="128">
        <v>21</v>
      </c>
      <c r="M1587" s="128">
        <f>G1587*(1+L1587/100)</f>
        <v>0</v>
      </c>
      <c r="N1587" s="126">
        <v>8.0000000000000007E-5</v>
      </c>
      <c r="O1587" s="126">
        <f>ROUND(E1587*N1587,2)</f>
        <v>0</v>
      </c>
      <c r="P1587" s="126">
        <v>0</v>
      </c>
      <c r="Q1587" s="126">
        <f>ROUND(E1587*P1587,2)</f>
        <v>0</v>
      </c>
      <c r="R1587" s="128" t="s">
        <v>350</v>
      </c>
      <c r="S1587" s="128" t="s">
        <v>310</v>
      </c>
      <c r="T1587" s="129" t="s">
        <v>331</v>
      </c>
      <c r="U1587" s="114">
        <v>0.28999999999999998</v>
      </c>
      <c r="V1587" s="114">
        <f>ROUND(E1587*U1587,2)</f>
        <v>0.28999999999999998</v>
      </c>
      <c r="W1587" s="114"/>
      <c r="X1587" s="114" t="s">
        <v>332</v>
      </c>
      <c r="Y1587" s="114" t="s">
        <v>293</v>
      </c>
      <c r="Z1587" s="107"/>
      <c r="AA1587" s="107"/>
      <c r="AB1587" s="107"/>
      <c r="AC1587" s="107"/>
      <c r="AD1587" s="107"/>
      <c r="AE1587" s="107"/>
      <c r="AF1587" s="107"/>
      <c r="AG1587" s="107" t="s">
        <v>333</v>
      </c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</row>
    <row r="1588" spans="1:60" outlineLevel="2">
      <c r="A1588" s="110"/>
      <c r="B1588" s="111"/>
      <c r="C1588" s="198" t="s">
        <v>715</v>
      </c>
      <c r="D1588" s="199"/>
      <c r="E1588" s="199"/>
      <c r="F1588" s="199"/>
      <c r="G1588" s="199"/>
      <c r="H1588" s="114"/>
      <c r="I1588" s="114"/>
      <c r="J1588" s="114"/>
      <c r="K1588" s="114"/>
      <c r="L1588" s="114"/>
      <c r="M1588" s="114"/>
      <c r="N1588" s="113"/>
      <c r="O1588" s="113"/>
      <c r="P1588" s="113"/>
      <c r="Q1588" s="113"/>
      <c r="R1588" s="114"/>
      <c r="S1588" s="114"/>
      <c r="T1588" s="114"/>
      <c r="U1588" s="114"/>
      <c r="V1588" s="114"/>
      <c r="W1588" s="114"/>
      <c r="X1588" s="114"/>
      <c r="Y1588" s="114"/>
      <c r="Z1588" s="107"/>
      <c r="AA1588" s="107"/>
      <c r="AB1588" s="107"/>
      <c r="AC1588" s="107"/>
      <c r="AD1588" s="107"/>
      <c r="AE1588" s="107"/>
      <c r="AF1588" s="107"/>
      <c r="AG1588" s="107" t="s">
        <v>296</v>
      </c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</row>
    <row r="1589" spans="1:60" outlineLevel="2">
      <c r="A1589" s="110"/>
      <c r="B1589" s="111"/>
      <c r="C1589" s="146" t="s">
        <v>870</v>
      </c>
      <c r="D1589" s="143"/>
      <c r="E1589" s="144">
        <v>1</v>
      </c>
      <c r="F1589" s="114"/>
      <c r="G1589" s="114"/>
      <c r="H1589" s="114"/>
      <c r="I1589" s="114"/>
      <c r="J1589" s="114"/>
      <c r="K1589" s="114"/>
      <c r="L1589" s="114"/>
      <c r="M1589" s="114"/>
      <c r="N1589" s="113"/>
      <c r="O1589" s="113"/>
      <c r="P1589" s="113"/>
      <c r="Q1589" s="113"/>
      <c r="R1589" s="114"/>
      <c r="S1589" s="114"/>
      <c r="T1589" s="114"/>
      <c r="U1589" s="114"/>
      <c r="V1589" s="114"/>
      <c r="W1589" s="114"/>
      <c r="X1589" s="114"/>
      <c r="Y1589" s="114"/>
      <c r="Z1589" s="107"/>
      <c r="AA1589" s="107"/>
      <c r="AB1589" s="107"/>
      <c r="AC1589" s="107"/>
      <c r="AD1589" s="107"/>
      <c r="AE1589" s="107"/>
      <c r="AF1589" s="107"/>
      <c r="AG1589" s="107" t="s">
        <v>341</v>
      </c>
      <c r="AH1589" s="107">
        <v>5</v>
      </c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</row>
    <row r="1590" spans="1:60" outlineLevel="1">
      <c r="A1590" s="123">
        <v>499</v>
      </c>
      <c r="B1590" s="124" t="s">
        <v>793</v>
      </c>
      <c r="C1590" s="139" t="s">
        <v>794</v>
      </c>
      <c r="D1590" s="125" t="s">
        <v>347</v>
      </c>
      <c r="E1590" s="126">
        <v>2</v>
      </c>
      <c r="F1590" s="127"/>
      <c r="G1590" s="128">
        <f>ROUND(E1590*F1590,2)</f>
        <v>0</v>
      </c>
      <c r="H1590" s="127"/>
      <c r="I1590" s="128">
        <f>ROUND(E1590*H1590,2)</f>
        <v>0</v>
      </c>
      <c r="J1590" s="127"/>
      <c r="K1590" s="128">
        <f>ROUND(E1590*J1590,2)</f>
        <v>0</v>
      </c>
      <c r="L1590" s="128">
        <v>21</v>
      </c>
      <c r="M1590" s="128">
        <f>G1590*(1+L1590/100)</f>
        <v>0</v>
      </c>
      <c r="N1590" s="126">
        <v>0</v>
      </c>
      <c r="O1590" s="126">
        <f>ROUND(E1590*N1590,2)</f>
        <v>0</v>
      </c>
      <c r="P1590" s="126">
        <v>0</v>
      </c>
      <c r="Q1590" s="126">
        <f>ROUND(E1590*P1590,2)</f>
        <v>0</v>
      </c>
      <c r="R1590" s="128"/>
      <c r="S1590" s="128" t="s">
        <v>290</v>
      </c>
      <c r="T1590" s="129" t="s">
        <v>291</v>
      </c>
      <c r="U1590" s="114">
        <v>0</v>
      </c>
      <c r="V1590" s="114">
        <f>ROUND(E1590*U1590,2)</f>
        <v>0</v>
      </c>
      <c r="W1590" s="114"/>
      <c r="X1590" s="114" t="s">
        <v>414</v>
      </c>
      <c r="Y1590" s="114" t="s">
        <v>293</v>
      </c>
      <c r="Z1590" s="107"/>
      <c r="AA1590" s="107"/>
      <c r="AB1590" s="107"/>
      <c r="AC1590" s="107"/>
      <c r="AD1590" s="107"/>
      <c r="AE1590" s="107"/>
      <c r="AF1590" s="107"/>
      <c r="AG1590" s="107" t="s">
        <v>415</v>
      </c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</row>
    <row r="1591" spans="1:60" outlineLevel="2">
      <c r="A1591" s="110"/>
      <c r="B1591" s="111"/>
      <c r="C1591" s="198" t="s">
        <v>795</v>
      </c>
      <c r="D1591" s="199"/>
      <c r="E1591" s="199"/>
      <c r="F1591" s="199"/>
      <c r="G1591" s="199"/>
      <c r="H1591" s="114"/>
      <c r="I1591" s="114"/>
      <c r="J1591" s="114"/>
      <c r="K1591" s="114"/>
      <c r="L1591" s="114"/>
      <c r="M1591" s="114"/>
      <c r="N1591" s="113"/>
      <c r="O1591" s="113"/>
      <c r="P1591" s="113"/>
      <c r="Q1591" s="113"/>
      <c r="R1591" s="114"/>
      <c r="S1591" s="114"/>
      <c r="T1591" s="114"/>
      <c r="U1591" s="114"/>
      <c r="V1591" s="114"/>
      <c r="W1591" s="114"/>
      <c r="X1591" s="114"/>
      <c r="Y1591" s="114"/>
      <c r="Z1591" s="107"/>
      <c r="AA1591" s="107"/>
      <c r="AB1591" s="107"/>
      <c r="AC1591" s="107"/>
      <c r="AD1591" s="107"/>
      <c r="AE1591" s="107"/>
      <c r="AF1591" s="107"/>
      <c r="AG1591" s="107" t="s">
        <v>296</v>
      </c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</row>
    <row r="1592" spans="1:60" outlineLevel="1">
      <c r="A1592" s="123">
        <v>500</v>
      </c>
      <c r="B1592" s="124" t="s">
        <v>698</v>
      </c>
      <c r="C1592" s="139" t="s">
        <v>699</v>
      </c>
      <c r="D1592" s="125" t="s">
        <v>289</v>
      </c>
      <c r="E1592" s="126">
        <v>2</v>
      </c>
      <c r="F1592" s="127"/>
      <c r="G1592" s="128">
        <f>ROUND(E1592*F1592,2)</f>
        <v>0</v>
      </c>
      <c r="H1592" s="127"/>
      <c r="I1592" s="128">
        <f>ROUND(E1592*H1592,2)</f>
        <v>0</v>
      </c>
      <c r="J1592" s="127"/>
      <c r="K1592" s="128">
        <f>ROUND(E1592*J1592,2)</f>
        <v>0</v>
      </c>
      <c r="L1592" s="128">
        <v>21</v>
      </c>
      <c r="M1592" s="128">
        <f>G1592*(1+L1592/100)</f>
        <v>0</v>
      </c>
      <c r="N1592" s="126">
        <v>8.0000000000000007E-5</v>
      </c>
      <c r="O1592" s="126">
        <f>ROUND(E1592*N1592,2)</f>
        <v>0</v>
      </c>
      <c r="P1592" s="126">
        <v>0</v>
      </c>
      <c r="Q1592" s="126">
        <f>ROUND(E1592*P1592,2)</f>
        <v>0</v>
      </c>
      <c r="R1592" s="128" t="s">
        <v>350</v>
      </c>
      <c r="S1592" s="128" t="s">
        <v>310</v>
      </c>
      <c r="T1592" s="129" t="s">
        <v>331</v>
      </c>
      <c r="U1592" s="114">
        <v>0.28999999999999998</v>
      </c>
      <c r="V1592" s="114">
        <f>ROUND(E1592*U1592,2)</f>
        <v>0.57999999999999996</v>
      </c>
      <c r="W1592" s="114"/>
      <c r="X1592" s="114" t="s">
        <v>332</v>
      </c>
      <c r="Y1592" s="114" t="s">
        <v>293</v>
      </c>
      <c r="Z1592" s="107"/>
      <c r="AA1592" s="107"/>
      <c r="AB1592" s="107"/>
      <c r="AC1592" s="107"/>
      <c r="AD1592" s="107"/>
      <c r="AE1592" s="107"/>
      <c r="AF1592" s="107"/>
      <c r="AG1592" s="107" t="s">
        <v>333</v>
      </c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</row>
    <row r="1593" spans="1:60" outlineLevel="2">
      <c r="A1593" s="110"/>
      <c r="B1593" s="111"/>
      <c r="C1593" s="198" t="s">
        <v>796</v>
      </c>
      <c r="D1593" s="199"/>
      <c r="E1593" s="199"/>
      <c r="F1593" s="199"/>
      <c r="G1593" s="199"/>
      <c r="H1593" s="114"/>
      <c r="I1593" s="114"/>
      <c r="J1593" s="114"/>
      <c r="K1593" s="114"/>
      <c r="L1593" s="114"/>
      <c r="M1593" s="114"/>
      <c r="N1593" s="113"/>
      <c r="O1593" s="113"/>
      <c r="P1593" s="113"/>
      <c r="Q1593" s="113"/>
      <c r="R1593" s="114"/>
      <c r="S1593" s="114"/>
      <c r="T1593" s="114"/>
      <c r="U1593" s="114"/>
      <c r="V1593" s="114"/>
      <c r="W1593" s="114"/>
      <c r="X1593" s="114"/>
      <c r="Y1593" s="114"/>
      <c r="Z1593" s="107"/>
      <c r="AA1593" s="107"/>
      <c r="AB1593" s="107"/>
      <c r="AC1593" s="107"/>
      <c r="AD1593" s="107"/>
      <c r="AE1593" s="107"/>
      <c r="AF1593" s="107"/>
      <c r="AG1593" s="107" t="s">
        <v>296</v>
      </c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</row>
    <row r="1594" spans="1:60" outlineLevel="2">
      <c r="A1594" s="110"/>
      <c r="B1594" s="111"/>
      <c r="C1594" s="146" t="s">
        <v>871</v>
      </c>
      <c r="D1594" s="143"/>
      <c r="E1594" s="144">
        <v>2</v>
      </c>
      <c r="F1594" s="114"/>
      <c r="G1594" s="114"/>
      <c r="H1594" s="114"/>
      <c r="I1594" s="114"/>
      <c r="J1594" s="114"/>
      <c r="K1594" s="114"/>
      <c r="L1594" s="114"/>
      <c r="M1594" s="114"/>
      <c r="N1594" s="113"/>
      <c r="O1594" s="113"/>
      <c r="P1594" s="113"/>
      <c r="Q1594" s="113"/>
      <c r="R1594" s="114"/>
      <c r="S1594" s="114"/>
      <c r="T1594" s="114"/>
      <c r="U1594" s="114"/>
      <c r="V1594" s="114"/>
      <c r="W1594" s="114"/>
      <c r="X1594" s="114"/>
      <c r="Y1594" s="114"/>
      <c r="Z1594" s="107"/>
      <c r="AA1594" s="107"/>
      <c r="AB1594" s="107"/>
      <c r="AC1594" s="107"/>
      <c r="AD1594" s="107"/>
      <c r="AE1594" s="107"/>
      <c r="AF1594" s="107"/>
      <c r="AG1594" s="107" t="s">
        <v>341</v>
      </c>
      <c r="AH1594" s="107">
        <v>5</v>
      </c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</row>
    <row r="1595" spans="1:60" outlineLevel="1">
      <c r="A1595" s="123">
        <v>501</v>
      </c>
      <c r="B1595" s="124" t="s">
        <v>717</v>
      </c>
      <c r="C1595" s="139" t="s">
        <v>718</v>
      </c>
      <c r="D1595" s="125" t="s">
        <v>289</v>
      </c>
      <c r="E1595" s="126">
        <v>3</v>
      </c>
      <c r="F1595" s="127"/>
      <c r="G1595" s="128">
        <f>ROUND(E1595*F1595,2)</f>
        <v>0</v>
      </c>
      <c r="H1595" s="127"/>
      <c r="I1595" s="128">
        <f>ROUND(E1595*H1595,2)</f>
        <v>0</v>
      </c>
      <c r="J1595" s="127"/>
      <c r="K1595" s="128">
        <f>ROUND(E1595*J1595,2)</f>
        <v>0</v>
      </c>
      <c r="L1595" s="128">
        <v>21</v>
      </c>
      <c r="M1595" s="128">
        <f>G1595*(1+L1595/100)</f>
        <v>0</v>
      </c>
      <c r="N1595" s="126">
        <v>0</v>
      </c>
      <c r="O1595" s="126">
        <f>ROUND(E1595*N1595,2)</f>
        <v>0</v>
      </c>
      <c r="P1595" s="126">
        <v>0</v>
      </c>
      <c r="Q1595" s="126">
        <f>ROUND(E1595*P1595,2)</f>
        <v>0</v>
      </c>
      <c r="R1595" s="128"/>
      <c r="S1595" s="128" t="s">
        <v>290</v>
      </c>
      <c r="T1595" s="129" t="s">
        <v>291</v>
      </c>
      <c r="U1595" s="114">
        <v>0</v>
      </c>
      <c r="V1595" s="114">
        <f>ROUND(E1595*U1595,2)</f>
        <v>0</v>
      </c>
      <c r="W1595" s="114"/>
      <c r="X1595" s="114" t="s">
        <v>414</v>
      </c>
      <c r="Y1595" s="114" t="s">
        <v>293</v>
      </c>
      <c r="Z1595" s="107"/>
      <c r="AA1595" s="107"/>
      <c r="AB1595" s="107"/>
      <c r="AC1595" s="107"/>
      <c r="AD1595" s="107"/>
      <c r="AE1595" s="107"/>
      <c r="AF1595" s="107"/>
      <c r="AG1595" s="107" t="s">
        <v>415</v>
      </c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</row>
    <row r="1596" spans="1:60" outlineLevel="2">
      <c r="A1596" s="110"/>
      <c r="B1596" s="111"/>
      <c r="C1596" s="198" t="s">
        <v>719</v>
      </c>
      <c r="D1596" s="199"/>
      <c r="E1596" s="199"/>
      <c r="F1596" s="199"/>
      <c r="G1596" s="199"/>
      <c r="H1596" s="114"/>
      <c r="I1596" s="114"/>
      <c r="J1596" s="114"/>
      <c r="K1596" s="114"/>
      <c r="L1596" s="114"/>
      <c r="M1596" s="114"/>
      <c r="N1596" s="113"/>
      <c r="O1596" s="113"/>
      <c r="P1596" s="113"/>
      <c r="Q1596" s="113"/>
      <c r="R1596" s="114"/>
      <c r="S1596" s="114"/>
      <c r="T1596" s="114"/>
      <c r="U1596" s="114"/>
      <c r="V1596" s="114"/>
      <c r="W1596" s="114"/>
      <c r="X1596" s="114"/>
      <c r="Y1596" s="114"/>
      <c r="Z1596" s="107"/>
      <c r="AA1596" s="107"/>
      <c r="AB1596" s="107"/>
      <c r="AC1596" s="107"/>
      <c r="AD1596" s="107"/>
      <c r="AE1596" s="107"/>
      <c r="AF1596" s="107"/>
      <c r="AG1596" s="107" t="s">
        <v>296</v>
      </c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</row>
    <row r="1597" spans="1:60" outlineLevel="3">
      <c r="A1597" s="110"/>
      <c r="B1597" s="111"/>
      <c r="C1597" s="200" t="s">
        <v>653</v>
      </c>
      <c r="D1597" s="201"/>
      <c r="E1597" s="201"/>
      <c r="F1597" s="201"/>
      <c r="G1597" s="201"/>
      <c r="H1597" s="114"/>
      <c r="I1597" s="114"/>
      <c r="J1597" s="114"/>
      <c r="K1597" s="114"/>
      <c r="L1597" s="114"/>
      <c r="M1597" s="114"/>
      <c r="N1597" s="113"/>
      <c r="O1597" s="113"/>
      <c r="P1597" s="113"/>
      <c r="Q1597" s="113"/>
      <c r="R1597" s="114"/>
      <c r="S1597" s="114"/>
      <c r="T1597" s="114"/>
      <c r="U1597" s="114"/>
      <c r="V1597" s="114"/>
      <c r="W1597" s="114"/>
      <c r="X1597" s="114"/>
      <c r="Y1597" s="114"/>
      <c r="Z1597" s="107"/>
      <c r="AA1597" s="107"/>
      <c r="AB1597" s="107"/>
      <c r="AC1597" s="107"/>
      <c r="AD1597" s="107"/>
      <c r="AE1597" s="107"/>
      <c r="AF1597" s="107"/>
      <c r="AG1597" s="107" t="s">
        <v>296</v>
      </c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</row>
    <row r="1598" spans="1:60" outlineLevel="1">
      <c r="A1598" s="123">
        <v>502</v>
      </c>
      <c r="B1598" s="124" t="s">
        <v>654</v>
      </c>
      <c r="C1598" s="139" t="s">
        <v>655</v>
      </c>
      <c r="D1598" s="125" t="s">
        <v>347</v>
      </c>
      <c r="E1598" s="126">
        <v>3</v>
      </c>
      <c r="F1598" s="127"/>
      <c r="G1598" s="128">
        <f>ROUND(E1598*F1598,2)</f>
        <v>0</v>
      </c>
      <c r="H1598" s="127"/>
      <c r="I1598" s="128">
        <f>ROUND(E1598*H1598,2)</f>
        <v>0</v>
      </c>
      <c r="J1598" s="127"/>
      <c r="K1598" s="128">
        <f>ROUND(E1598*J1598,2)</f>
        <v>0</v>
      </c>
      <c r="L1598" s="128">
        <v>21</v>
      </c>
      <c r="M1598" s="128">
        <f>G1598*(1+L1598/100)</f>
        <v>0</v>
      </c>
      <c r="N1598" s="126">
        <v>1.8000000000000001E-4</v>
      </c>
      <c r="O1598" s="126">
        <f>ROUND(E1598*N1598,2)</f>
        <v>0</v>
      </c>
      <c r="P1598" s="126">
        <v>0</v>
      </c>
      <c r="Q1598" s="126">
        <f>ROUND(E1598*P1598,2)</f>
        <v>0</v>
      </c>
      <c r="R1598" s="128" t="s">
        <v>350</v>
      </c>
      <c r="S1598" s="128" t="s">
        <v>310</v>
      </c>
      <c r="T1598" s="129" t="s">
        <v>331</v>
      </c>
      <c r="U1598" s="114">
        <v>0.48</v>
      </c>
      <c r="V1598" s="114">
        <f>ROUND(E1598*U1598,2)</f>
        <v>1.44</v>
      </c>
      <c r="W1598" s="114"/>
      <c r="X1598" s="114" t="s">
        <v>332</v>
      </c>
      <c r="Y1598" s="114" t="s">
        <v>293</v>
      </c>
      <c r="Z1598" s="107"/>
      <c r="AA1598" s="107"/>
      <c r="AB1598" s="107"/>
      <c r="AC1598" s="107"/>
      <c r="AD1598" s="107"/>
      <c r="AE1598" s="107"/>
      <c r="AF1598" s="107"/>
      <c r="AG1598" s="107" t="s">
        <v>333</v>
      </c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</row>
    <row r="1599" spans="1:60" outlineLevel="2">
      <c r="A1599" s="110"/>
      <c r="B1599" s="111"/>
      <c r="C1599" s="198" t="s">
        <v>720</v>
      </c>
      <c r="D1599" s="199"/>
      <c r="E1599" s="199"/>
      <c r="F1599" s="199"/>
      <c r="G1599" s="199"/>
      <c r="H1599" s="114"/>
      <c r="I1599" s="114"/>
      <c r="J1599" s="114"/>
      <c r="K1599" s="114"/>
      <c r="L1599" s="114"/>
      <c r="M1599" s="114"/>
      <c r="N1599" s="113"/>
      <c r="O1599" s="113"/>
      <c r="P1599" s="113"/>
      <c r="Q1599" s="113"/>
      <c r="R1599" s="114"/>
      <c r="S1599" s="114"/>
      <c r="T1599" s="114"/>
      <c r="U1599" s="114"/>
      <c r="V1599" s="114"/>
      <c r="W1599" s="114"/>
      <c r="X1599" s="114"/>
      <c r="Y1599" s="114"/>
      <c r="Z1599" s="107"/>
      <c r="AA1599" s="107"/>
      <c r="AB1599" s="107"/>
      <c r="AC1599" s="107"/>
      <c r="AD1599" s="107"/>
      <c r="AE1599" s="107"/>
      <c r="AF1599" s="107"/>
      <c r="AG1599" s="107" t="s">
        <v>296</v>
      </c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</row>
    <row r="1600" spans="1:60" outlineLevel="2">
      <c r="A1600" s="110"/>
      <c r="B1600" s="111"/>
      <c r="C1600" s="146" t="s">
        <v>872</v>
      </c>
      <c r="D1600" s="143"/>
      <c r="E1600" s="144">
        <v>3</v>
      </c>
      <c r="F1600" s="114"/>
      <c r="G1600" s="114"/>
      <c r="H1600" s="114"/>
      <c r="I1600" s="114"/>
      <c r="J1600" s="114"/>
      <c r="K1600" s="114"/>
      <c r="L1600" s="114"/>
      <c r="M1600" s="114"/>
      <c r="N1600" s="113"/>
      <c r="O1600" s="113"/>
      <c r="P1600" s="113"/>
      <c r="Q1600" s="113"/>
      <c r="R1600" s="114"/>
      <c r="S1600" s="114"/>
      <c r="T1600" s="114"/>
      <c r="U1600" s="114"/>
      <c r="V1600" s="114"/>
      <c r="W1600" s="114"/>
      <c r="X1600" s="114"/>
      <c r="Y1600" s="114"/>
      <c r="Z1600" s="107"/>
      <c r="AA1600" s="107"/>
      <c r="AB1600" s="107"/>
      <c r="AC1600" s="107"/>
      <c r="AD1600" s="107"/>
      <c r="AE1600" s="107"/>
      <c r="AF1600" s="107"/>
      <c r="AG1600" s="107" t="s">
        <v>341</v>
      </c>
      <c r="AH1600" s="107">
        <v>5</v>
      </c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</row>
    <row r="1601" spans="1:60" outlineLevel="1">
      <c r="A1601" s="123">
        <v>503</v>
      </c>
      <c r="B1601" s="124" t="s">
        <v>722</v>
      </c>
      <c r="C1601" s="139" t="s">
        <v>723</v>
      </c>
      <c r="D1601" s="125" t="s">
        <v>347</v>
      </c>
      <c r="E1601" s="126">
        <v>3</v>
      </c>
      <c r="F1601" s="127"/>
      <c r="G1601" s="128">
        <f>ROUND(E1601*F1601,2)</f>
        <v>0</v>
      </c>
      <c r="H1601" s="127"/>
      <c r="I1601" s="128">
        <f>ROUND(E1601*H1601,2)</f>
        <v>0</v>
      </c>
      <c r="J1601" s="127"/>
      <c r="K1601" s="128">
        <f>ROUND(E1601*J1601,2)</f>
        <v>0</v>
      </c>
      <c r="L1601" s="128">
        <v>21</v>
      </c>
      <c r="M1601" s="128">
        <f>G1601*(1+L1601/100)</f>
        <v>0</v>
      </c>
      <c r="N1601" s="126">
        <v>0</v>
      </c>
      <c r="O1601" s="126">
        <f>ROUND(E1601*N1601,2)</f>
        <v>0</v>
      </c>
      <c r="P1601" s="126">
        <v>0</v>
      </c>
      <c r="Q1601" s="126">
        <f>ROUND(E1601*P1601,2)</f>
        <v>0</v>
      </c>
      <c r="R1601" s="128"/>
      <c r="S1601" s="128" t="s">
        <v>290</v>
      </c>
      <c r="T1601" s="129" t="s">
        <v>291</v>
      </c>
      <c r="U1601" s="114">
        <v>0</v>
      </c>
      <c r="V1601" s="114">
        <f>ROUND(E1601*U1601,2)</f>
        <v>0</v>
      </c>
      <c r="W1601" s="114"/>
      <c r="X1601" s="114" t="s">
        <v>414</v>
      </c>
      <c r="Y1601" s="114" t="s">
        <v>293</v>
      </c>
      <c r="Z1601" s="107"/>
      <c r="AA1601" s="107"/>
      <c r="AB1601" s="107"/>
      <c r="AC1601" s="107"/>
      <c r="AD1601" s="107"/>
      <c r="AE1601" s="107"/>
      <c r="AF1601" s="107"/>
      <c r="AG1601" s="107" t="s">
        <v>415</v>
      </c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</row>
    <row r="1602" spans="1:60" outlineLevel="2">
      <c r="A1602" s="110"/>
      <c r="B1602" s="111"/>
      <c r="C1602" s="198" t="s">
        <v>724</v>
      </c>
      <c r="D1602" s="199"/>
      <c r="E1602" s="199"/>
      <c r="F1602" s="199"/>
      <c r="G1602" s="199"/>
      <c r="H1602" s="114"/>
      <c r="I1602" s="114"/>
      <c r="J1602" s="114"/>
      <c r="K1602" s="114"/>
      <c r="L1602" s="114"/>
      <c r="M1602" s="114"/>
      <c r="N1602" s="113"/>
      <c r="O1602" s="113"/>
      <c r="P1602" s="113"/>
      <c r="Q1602" s="113"/>
      <c r="R1602" s="114"/>
      <c r="S1602" s="114"/>
      <c r="T1602" s="114"/>
      <c r="U1602" s="114"/>
      <c r="V1602" s="114"/>
      <c r="W1602" s="114"/>
      <c r="X1602" s="114"/>
      <c r="Y1602" s="114"/>
      <c r="Z1602" s="107"/>
      <c r="AA1602" s="107"/>
      <c r="AB1602" s="107"/>
      <c r="AC1602" s="107"/>
      <c r="AD1602" s="107"/>
      <c r="AE1602" s="107"/>
      <c r="AF1602" s="107"/>
      <c r="AG1602" s="107" t="s">
        <v>296</v>
      </c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</row>
    <row r="1603" spans="1:60" outlineLevel="3">
      <c r="A1603" s="110"/>
      <c r="B1603" s="111"/>
      <c r="C1603" s="200" t="s">
        <v>725</v>
      </c>
      <c r="D1603" s="201"/>
      <c r="E1603" s="201"/>
      <c r="F1603" s="201"/>
      <c r="G1603" s="201"/>
      <c r="H1603" s="114"/>
      <c r="I1603" s="114"/>
      <c r="J1603" s="114"/>
      <c r="K1603" s="114"/>
      <c r="L1603" s="114"/>
      <c r="M1603" s="114"/>
      <c r="N1603" s="113"/>
      <c r="O1603" s="113"/>
      <c r="P1603" s="113"/>
      <c r="Q1603" s="113"/>
      <c r="R1603" s="114"/>
      <c r="S1603" s="114"/>
      <c r="T1603" s="114"/>
      <c r="U1603" s="114"/>
      <c r="V1603" s="114"/>
      <c r="W1603" s="114"/>
      <c r="X1603" s="114"/>
      <c r="Y1603" s="114"/>
      <c r="Z1603" s="107"/>
      <c r="AA1603" s="107"/>
      <c r="AB1603" s="107"/>
      <c r="AC1603" s="107"/>
      <c r="AD1603" s="107"/>
      <c r="AE1603" s="107"/>
      <c r="AF1603" s="107"/>
      <c r="AG1603" s="107" t="s">
        <v>296</v>
      </c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</row>
    <row r="1604" spans="1:60" outlineLevel="1">
      <c r="A1604" s="123">
        <v>504</v>
      </c>
      <c r="B1604" s="124" t="s">
        <v>698</v>
      </c>
      <c r="C1604" s="139" t="s">
        <v>699</v>
      </c>
      <c r="D1604" s="125" t="s">
        <v>289</v>
      </c>
      <c r="E1604" s="126">
        <v>3</v>
      </c>
      <c r="F1604" s="127"/>
      <c r="G1604" s="128">
        <f>ROUND(E1604*F1604,2)</f>
        <v>0</v>
      </c>
      <c r="H1604" s="127"/>
      <c r="I1604" s="128">
        <f>ROUND(E1604*H1604,2)</f>
        <v>0</v>
      </c>
      <c r="J1604" s="127"/>
      <c r="K1604" s="128">
        <f>ROUND(E1604*J1604,2)</f>
        <v>0</v>
      </c>
      <c r="L1604" s="128">
        <v>21</v>
      </c>
      <c r="M1604" s="128">
        <f>G1604*(1+L1604/100)</f>
        <v>0</v>
      </c>
      <c r="N1604" s="126">
        <v>8.0000000000000007E-5</v>
      </c>
      <c r="O1604" s="126">
        <f>ROUND(E1604*N1604,2)</f>
        <v>0</v>
      </c>
      <c r="P1604" s="126">
        <v>0</v>
      </c>
      <c r="Q1604" s="126">
        <f>ROUND(E1604*P1604,2)</f>
        <v>0</v>
      </c>
      <c r="R1604" s="128" t="s">
        <v>350</v>
      </c>
      <c r="S1604" s="128" t="s">
        <v>310</v>
      </c>
      <c r="T1604" s="129" t="s">
        <v>331</v>
      </c>
      <c r="U1604" s="114">
        <v>0.28999999999999998</v>
      </c>
      <c r="V1604" s="114">
        <f>ROUND(E1604*U1604,2)</f>
        <v>0.87</v>
      </c>
      <c r="W1604" s="114"/>
      <c r="X1604" s="114" t="s">
        <v>332</v>
      </c>
      <c r="Y1604" s="114" t="s">
        <v>293</v>
      </c>
      <c r="Z1604" s="107"/>
      <c r="AA1604" s="107"/>
      <c r="AB1604" s="107"/>
      <c r="AC1604" s="107"/>
      <c r="AD1604" s="107"/>
      <c r="AE1604" s="107"/>
      <c r="AF1604" s="107"/>
      <c r="AG1604" s="107" t="s">
        <v>333</v>
      </c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</row>
    <row r="1605" spans="1:60" outlineLevel="2">
      <c r="A1605" s="110"/>
      <c r="B1605" s="111"/>
      <c r="C1605" s="198" t="s">
        <v>720</v>
      </c>
      <c r="D1605" s="199"/>
      <c r="E1605" s="199"/>
      <c r="F1605" s="199"/>
      <c r="G1605" s="199"/>
      <c r="H1605" s="114"/>
      <c r="I1605" s="114"/>
      <c r="J1605" s="114"/>
      <c r="K1605" s="114"/>
      <c r="L1605" s="114"/>
      <c r="M1605" s="114"/>
      <c r="N1605" s="113"/>
      <c r="O1605" s="113"/>
      <c r="P1605" s="113"/>
      <c r="Q1605" s="113"/>
      <c r="R1605" s="114"/>
      <c r="S1605" s="114"/>
      <c r="T1605" s="114"/>
      <c r="U1605" s="114"/>
      <c r="V1605" s="114"/>
      <c r="W1605" s="114"/>
      <c r="X1605" s="114"/>
      <c r="Y1605" s="114"/>
      <c r="Z1605" s="107"/>
      <c r="AA1605" s="107"/>
      <c r="AB1605" s="107"/>
      <c r="AC1605" s="107"/>
      <c r="AD1605" s="107"/>
      <c r="AE1605" s="107"/>
      <c r="AF1605" s="107"/>
      <c r="AG1605" s="107" t="s">
        <v>296</v>
      </c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</row>
    <row r="1606" spans="1:60" outlineLevel="2">
      <c r="A1606" s="110"/>
      <c r="B1606" s="111"/>
      <c r="C1606" s="146" t="s">
        <v>873</v>
      </c>
      <c r="D1606" s="143"/>
      <c r="E1606" s="144">
        <v>3</v>
      </c>
      <c r="F1606" s="114"/>
      <c r="G1606" s="114"/>
      <c r="H1606" s="114"/>
      <c r="I1606" s="114"/>
      <c r="J1606" s="114"/>
      <c r="K1606" s="114"/>
      <c r="L1606" s="114"/>
      <c r="M1606" s="114"/>
      <c r="N1606" s="113"/>
      <c r="O1606" s="113"/>
      <c r="P1606" s="113"/>
      <c r="Q1606" s="113"/>
      <c r="R1606" s="114"/>
      <c r="S1606" s="114"/>
      <c r="T1606" s="114"/>
      <c r="U1606" s="114"/>
      <c r="V1606" s="114"/>
      <c r="W1606" s="114"/>
      <c r="X1606" s="114"/>
      <c r="Y1606" s="114"/>
      <c r="Z1606" s="107"/>
      <c r="AA1606" s="107"/>
      <c r="AB1606" s="107"/>
      <c r="AC1606" s="107"/>
      <c r="AD1606" s="107"/>
      <c r="AE1606" s="107"/>
      <c r="AF1606" s="107"/>
      <c r="AG1606" s="107" t="s">
        <v>341</v>
      </c>
      <c r="AH1606" s="107">
        <v>5</v>
      </c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</row>
    <row r="1607" spans="1:60" outlineLevel="1">
      <c r="A1607" s="123">
        <v>505</v>
      </c>
      <c r="B1607" s="124" t="s">
        <v>727</v>
      </c>
      <c r="C1607" s="139" t="s">
        <v>703</v>
      </c>
      <c r="D1607" s="125" t="s">
        <v>347</v>
      </c>
      <c r="E1607" s="126">
        <v>3</v>
      </c>
      <c r="F1607" s="127"/>
      <c r="G1607" s="128">
        <f>ROUND(E1607*F1607,2)</f>
        <v>0</v>
      </c>
      <c r="H1607" s="127"/>
      <c r="I1607" s="128">
        <f>ROUND(E1607*H1607,2)</f>
        <v>0</v>
      </c>
      <c r="J1607" s="127"/>
      <c r="K1607" s="128">
        <f>ROUND(E1607*J1607,2)</f>
        <v>0</v>
      </c>
      <c r="L1607" s="128">
        <v>21</v>
      </c>
      <c r="M1607" s="128">
        <f>G1607*(1+L1607/100)</f>
        <v>0</v>
      </c>
      <c r="N1607" s="126">
        <v>0</v>
      </c>
      <c r="O1607" s="126">
        <f>ROUND(E1607*N1607,2)</f>
        <v>0</v>
      </c>
      <c r="P1607" s="126">
        <v>0</v>
      </c>
      <c r="Q1607" s="126">
        <f>ROUND(E1607*P1607,2)</f>
        <v>0</v>
      </c>
      <c r="R1607" s="128"/>
      <c r="S1607" s="128" t="s">
        <v>290</v>
      </c>
      <c r="T1607" s="129" t="s">
        <v>291</v>
      </c>
      <c r="U1607" s="114">
        <v>0</v>
      </c>
      <c r="V1607" s="114">
        <f>ROUND(E1607*U1607,2)</f>
        <v>0</v>
      </c>
      <c r="W1607" s="114"/>
      <c r="X1607" s="114" t="s">
        <v>332</v>
      </c>
      <c r="Y1607" s="114" t="s">
        <v>293</v>
      </c>
      <c r="Z1607" s="107"/>
      <c r="AA1607" s="107"/>
      <c r="AB1607" s="107"/>
      <c r="AC1607" s="107"/>
      <c r="AD1607" s="107"/>
      <c r="AE1607" s="107"/>
      <c r="AF1607" s="107"/>
      <c r="AG1607" s="107" t="s">
        <v>333</v>
      </c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</row>
    <row r="1608" spans="1:60" outlineLevel="2">
      <c r="A1608" s="110"/>
      <c r="B1608" s="111"/>
      <c r="C1608" s="198" t="s">
        <v>720</v>
      </c>
      <c r="D1608" s="199"/>
      <c r="E1608" s="199"/>
      <c r="F1608" s="199"/>
      <c r="G1608" s="199"/>
      <c r="H1608" s="114"/>
      <c r="I1608" s="114"/>
      <c r="J1608" s="114"/>
      <c r="K1608" s="114"/>
      <c r="L1608" s="114"/>
      <c r="M1608" s="114"/>
      <c r="N1608" s="113"/>
      <c r="O1608" s="113"/>
      <c r="P1608" s="113"/>
      <c r="Q1608" s="113"/>
      <c r="R1608" s="114"/>
      <c r="S1608" s="114"/>
      <c r="T1608" s="114"/>
      <c r="U1608" s="114"/>
      <c r="V1608" s="114"/>
      <c r="W1608" s="114"/>
      <c r="X1608" s="114"/>
      <c r="Y1608" s="114"/>
      <c r="Z1608" s="107"/>
      <c r="AA1608" s="107"/>
      <c r="AB1608" s="107"/>
      <c r="AC1608" s="107"/>
      <c r="AD1608" s="107"/>
      <c r="AE1608" s="107"/>
      <c r="AF1608" s="107"/>
      <c r="AG1608" s="107" t="s">
        <v>296</v>
      </c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</row>
    <row r="1609" spans="1:60" outlineLevel="1">
      <c r="A1609" s="123">
        <v>506</v>
      </c>
      <c r="B1609" s="124" t="s">
        <v>874</v>
      </c>
      <c r="C1609" s="139" t="s">
        <v>875</v>
      </c>
      <c r="D1609" s="125" t="s">
        <v>347</v>
      </c>
      <c r="E1609" s="126">
        <v>4</v>
      </c>
      <c r="F1609" s="127"/>
      <c r="G1609" s="128">
        <f>ROUND(E1609*F1609,2)</f>
        <v>0</v>
      </c>
      <c r="H1609" s="127"/>
      <c r="I1609" s="128">
        <f>ROUND(E1609*H1609,2)</f>
        <v>0</v>
      </c>
      <c r="J1609" s="127"/>
      <c r="K1609" s="128">
        <f>ROUND(E1609*J1609,2)</f>
        <v>0</v>
      </c>
      <c r="L1609" s="128">
        <v>21</v>
      </c>
      <c r="M1609" s="128">
        <f>G1609*(1+L1609/100)</f>
        <v>0</v>
      </c>
      <c r="N1609" s="126">
        <v>0</v>
      </c>
      <c r="O1609" s="126">
        <f>ROUND(E1609*N1609,2)</f>
        <v>0</v>
      </c>
      <c r="P1609" s="126">
        <v>0</v>
      </c>
      <c r="Q1609" s="126">
        <f>ROUND(E1609*P1609,2)</f>
        <v>0</v>
      </c>
      <c r="R1609" s="128"/>
      <c r="S1609" s="128" t="s">
        <v>290</v>
      </c>
      <c r="T1609" s="129" t="s">
        <v>291</v>
      </c>
      <c r="U1609" s="114">
        <v>0</v>
      </c>
      <c r="V1609" s="114">
        <f>ROUND(E1609*U1609,2)</f>
        <v>0</v>
      </c>
      <c r="W1609" s="114"/>
      <c r="X1609" s="114" t="s">
        <v>332</v>
      </c>
      <c r="Y1609" s="114" t="s">
        <v>293</v>
      </c>
      <c r="Z1609" s="107"/>
      <c r="AA1609" s="107"/>
      <c r="AB1609" s="107"/>
      <c r="AC1609" s="107"/>
      <c r="AD1609" s="107"/>
      <c r="AE1609" s="107"/>
      <c r="AF1609" s="107"/>
      <c r="AG1609" s="107" t="s">
        <v>333</v>
      </c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</row>
    <row r="1610" spans="1:60" outlineLevel="2">
      <c r="A1610" s="110"/>
      <c r="B1610" s="111"/>
      <c r="C1610" s="198" t="s">
        <v>746</v>
      </c>
      <c r="D1610" s="199"/>
      <c r="E1610" s="199"/>
      <c r="F1610" s="199"/>
      <c r="G1610" s="199"/>
      <c r="H1610" s="114"/>
      <c r="I1610" s="114"/>
      <c r="J1610" s="114"/>
      <c r="K1610" s="114"/>
      <c r="L1610" s="114"/>
      <c r="M1610" s="114"/>
      <c r="N1610" s="113"/>
      <c r="O1610" s="113"/>
      <c r="P1610" s="113"/>
      <c r="Q1610" s="113"/>
      <c r="R1610" s="114"/>
      <c r="S1610" s="114"/>
      <c r="T1610" s="114"/>
      <c r="U1610" s="114"/>
      <c r="V1610" s="114"/>
      <c r="W1610" s="114"/>
      <c r="X1610" s="114"/>
      <c r="Y1610" s="114"/>
      <c r="Z1610" s="107"/>
      <c r="AA1610" s="107"/>
      <c r="AB1610" s="107"/>
      <c r="AC1610" s="107"/>
      <c r="AD1610" s="107"/>
      <c r="AE1610" s="107"/>
      <c r="AF1610" s="107"/>
      <c r="AG1610" s="107" t="s">
        <v>296</v>
      </c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</row>
    <row r="1611" spans="1:60" outlineLevel="1">
      <c r="A1611" s="130">
        <v>507</v>
      </c>
      <c r="B1611" s="131" t="s">
        <v>738</v>
      </c>
      <c r="C1611" s="140" t="s">
        <v>739</v>
      </c>
      <c r="D1611" s="132" t="s">
        <v>347</v>
      </c>
      <c r="E1611" s="133">
        <v>92</v>
      </c>
      <c r="F1611" s="134"/>
      <c r="G1611" s="135">
        <f>ROUND(E1611*F1611,2)</f>
        <v>0</v>
      </c>
      <c r="H1611" s="134"/>
      <c r="I1611" s="135">
        <f>ROUND(E1611*H1611,2)</f>
        <v>0</v>
      </c>
      <c r="J1611" s="134"/>
      <c r="K1611" s="135">
        <f>ROUND(E1611*J1611,2)</f>
        <v>0</v>
      </c>
      <c r="L1611" s="135">
        <v>21</v>
      </c>
      <c r="M1611" s="135">
        <f>G1611*(1+L1611/100)</f>
        <v>0</v>
      </c>
      <c r="N1611" s="133">
        <v>0</v>
      </c>
      <c r="O1611" s="133">
        <f>ROUND(E1611*N1611,2)</f>
        <v>0</v>
      </c>
      <c r="P1611" s="133">
        <v>0</v>
      </c>
      <c r="Q1611" s="133">
        <f>ROUND(E1611*P1611,2)</f>
        <v>0</v>
      </c>
      <c r="R1611" s="135"/>
      <c r="S1611" s="135" t="s">
        <v>290</v>
      </c>
      <c r="T1611" s="136" t="s">
        <v>291</v>
      </c>
      <c r="U1611" s="114">
        <v>0</v>
      </c>
      <c r="V1611" s="114">
        <f>ROUND(E1611*U1611,2)</f>
        <v>0</v>
      </c>
      <c r="W1611" s="114"/>
      <c r="X1611" s="114" t="s">
        <v>332</v>
      </c>
      <c r="Y1611" s="114" t="s">
        <v>293</v>
      </c>
      <c r="Z1611" s="107"/>
      <c r="AA1611" s="107"/>
      <c r="AB1611" s="107"/>
      <c r="AC1611" s="107"/>
      <c r="AD1611" s="107"/>
      <c r="AE1611" s="107"/>
      <c r="AF1611" s="107"/>
      <c r="AG1611" s="107" t="s">
        <v>333</v>
      </c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</row>
    <row r="1612" spans="1:60" outlineLevel="1">
      <c r="A1612" s="130">
        <v>508</v>
      </c>
      <c r="B1612" s="131" t="s">
        <v>740</v>
      </c>
      <c r="C1612" s="140" t="s">
        <v>741</v>
      </c>
      <c r="D1612" s="132" t="s">
        <v>347</v>
      </c>
      <c r="E1612" s="133">
        <v>83</v>
      </c>
      <c r="F1612" s="134"/>
      <c r="G1612" s="135">
        <f>ROUND(E1612*F1612,2)</f>
        <v>0</v>
      </c>
      <c r="H1612" s="134"/>
      <c r="I1612" s="135">
        <f>ROUND(E1612*H1612,2)</f>
        <v>0</v>
      </c>
      <c r="J1612" s="134"/>
      <c r="K1612" s="135">
        <f>ROUND(E1612*J1612,2)</f>
        <v>0</v>
      </c>
      <c r="L1612" s="135">
        <v>21</v>
      </c>
      <c r="M1612" s="135">
        <f>G1612*(1+L1612/100)</f>
        <v>0</v>
      </c>
      <c r="N1612" s="133">
        <v>0</v>
      </c>
      <c r="O1612" s="133">
        <f>ROUND(E1612*N1612,2)</f>
        <v>0</v>
      </c>
      <c r="P1612" s="133">
        <v>0</v>
      </c>
      <c r="Q1612" s="133">
        <f>ROUND(E1612*P1612,2)</f>
        <v>0</v>
      </c>
      <c r="R1612" s="135"/>
      <c r="S1612" s="135" t="s">
        <v>290</v>
      </c>
      <c r="T1612" s="136" t="s">
        <v>291</v>
      </c>
      <c r="U1612" s="114">
        <v>0</v>
      </c>
      <c r="V1612" s="114">
        <f>ROUND(E1612*U1612,2)</f>
        <v>0</v>
      </c>
      <c r="W1612" s="114"/>
      <c r="X1612" s="114" t="s">
        <v>332</v>
      </c>
      <c r="Y1612" s="114" t="s">
        <v>293</v>
      </c>
      <c r="Z1612" s="107"/>
      <c r="AA1612" s="107"/>
      <c r="AB1612" s="107"/>
      <c r="AC1612" s="107"/>
      <c r="AD1612" s="107"/>
      <c r="AE1612" s="107"/>
      <c r="AF1612" s="107"/>
      <c r="AG1612" s="107" t="s">
        <v>333</v>
      </c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</row>
    <row r="1613" spans="1:60" outlineLevel="1">
      <c r="A1613" s="130">
        <v>509</v>
      </c>
      <c r="B1613" s="131" t="s">
        <v>742</v>
      </c>
      <c r="C1613" s="140" t="s">
        <v>743</v>
      </c>
      <c r="D1613" s="132" t="s">
        <v>347</v>
      </c>
      <c r="E1613" s="133">
        <v>63</v>
      </c>
      <c r="F1613" s="134"/>
      <c r="G1613" s="135">
        <f>ROUND(E1613*F1613,2)</f>
        <v>0</v>
      </c>
      <c r="H1613" s="134"/>
      <c r="I1613" s="135">
        <f>ROUND(E1613*H1613,2)</f>
        <v>0</v>
      </c>
      <c r="J1613" s="134"/>
      <c r="K1613" s="135">
        <f>ROUND(E1613*J1613,2)</f>
        <v>0</v>
      </c>
      <c r="L1613" s="135">
        <v>21</v>
      </c>
      <c r="M1613" s="135">
        <f>G1613*(1+L1613/100)</f>
        <v>0</v>
      </c>
      <c r="N1613" s="133">
        <v>0</v>
      </c>
      <c r="O1613" s="133">
        <f>ROUND(E1613*N1613,2)</f>
        <v>0</v>
      </c>
      <c r="P1613" s="133">
        <v>0</v>
      </c>
      <c r="Q1613" s="133">
        <f>ROUND(E1613*P1613,2)</f>
        <v>0</v>
      </c>
      <c r="R1613" s="135"/>
      <c r="S1613" s="135" t="s">
        <v>290</v>
      </c>
      <c r="T1613" s="136" t="s">
        <v>291</v>
      </c>
      <c r="U1613" s="114">
        <v>0</v>
      </c>
      <c r="V1613" s="114">
        <f>ROUND(E1613*U1613,2)</f>
        <v>0</v>
      </c>
      <c r="W1613" s="114"/>
      <c r="X1613" s="114" t="s">
        <v>332</v>
      </c>
      <c r="Y1613" s="114" t="s">
        <v>293</v>
      </c>
      <c r="Z1613" s="107"/>
      <c r="AA1613" s="107"/>
      <c r="AB1613" s="107"/>
      <c r="AC1613" s="107"/>
      <c r="AD1613" s="107"/>
      <c r="AE1613" s="107"/>
      <c r="AF1613" s="107"/>
      <c r="AG1613" s="107" t="s">
        <v>333</v>
      </c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</row>
    <row r="1614" spans="1:60" outlineLevel="1">
      <c r="A1614" s="123">
        <v>510</v>
      </c>
      <c r="B1614" s="124" t="s">
        <v>744</v>
      </c>
      <c r="C1614" s="139" t="s">
        <v>745</v>
      </c>
      <c r="D1614" s="125" t="s">
        <v>347</v>
      </c>
      <c r="E1614" s="126">
        <v>63</v>
      </c>
      <c r="F1614" s="127"/>
      <c r="G1614" s="128">
        <f>ROUND(E1614*F1614,2)</f>
        <v>0</v>
      </c>
      <c r="H1614" s="127"/>
      <c r="I1614" s="128">
        <f>ROUND(E1614*H1614,2)</f>
        <v>0</v>
      </c>
      <c r="J1614" s="127"/>
      <c r="K1614" s="128">
        <f>ROUND(E1614*J1614,2)</f>
        <v>0</v>
      </c>
      <c r="L1614" s="128">
        <v>21</v>
      </c>
      <c r="M1614" s="128">
        <f>G1614*(1+L1614/100)</f>
        <v>0</v>
      </c>
      <c r="N1614" s="126">
        <v>0</v>
      </c>
      <c r="O1614" s="126">
        <f>ROUND(E1614*N1614,2)</f>
        <v>0</v>
      </c>
      <c r="P1614" s="126">
        <v>0</v>
      </c>
      <c r="Q1614" s="126">
        <f>ROUND(E1614*P1614,2)</f>
        <v>0</v>
      </c>
      <c r="R1614" s="128"/>
      <c r="S1614" s="128" t="s">
        <v>290</v>
      </c>
      <c r="T1614" s="129" t="s">
        <v>291</v>
      </c>
      <c r="U1614" s="114">
        <v>0</v>
      </c>
      <c r="V1614" s="114">
        <f>ROUND(E1614*U1614,2)</f>
        <v>0</v>
      </c>
      <c r="W1614" s="114"/>
      <c r="X1614" s="114" t="s">
        <v>414</v>
      </c>
      <c r="Y1614" s="114" t="s">
        <v>293</v>
      </c>
      <c r="Z1614" s="107"/>
      <c r="AA1614" s="107"/>
      <c r="AB1614" s="107"/>
      <c r="AC1614" s="107"/>
      <c r="AD1614" s="107"/>
      <c r="AE1614" s="107"/>
      <c r="AF1614" s="107"/>
      <c r="AG1614" s="107" t="s">
        <v>415</v>
      </c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</row>
    <row r="1615" spans="1:60" outlineLevel="2">
      <c r="A1615" s="110"/>
      <c r="B1615" s="111"/>
      <c r="C1615" s="198" t="s">
        <v>746</v>
      </c>
      <c r="D1615" s="199"/>
      <c r="E1615" s="199"/>
      <c r="F1615" s="199"/>
      <c r="G1615" s="199"/>
      <c r="H1615" s="114"/>
      <c r="I1615" s="114"/>
      <c r="J1615" s="114"/>
      <c r="K1615" s="114"/>
      <c r="L1615" s="114"/>
      <c r="M1615" s="114"/>
      <c r="N1615" s="113"/>
      <c r="O1615" s="113"/>
      <c r="P1615" s="113"/>
      <c r="Q1615" s="113"/>
      <c r="R1615" s="114"/>
      <c r="S1615" s="114"/>
      <c r="T1615" s="114"/>
      <c r="U1615" s="114"/>
      <c r="V1615" s="114"/>
      <c r="W1615" s="114"/>
      <c r="X1615" s="114"/>
      <c r="Y1615" s="114"/>
      <c r="Z1615" s="107"/>
      <c r="AA1615" s="107"/>
      <c r="AB1615" s="107"/>
      <c r="AC1615" s="107"/>
      <c r="AD1615" s="107"/>
      <c r="AE1615" s="107"/>
      <c r="AF1615" s="107"/>
      <c r="AG1615" s="107" t="s">
        <v>296</v>
      </c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</row>
    <row r="1616" spans="1:60" outlineLevel="1">
      <c r="A1616" s="123">
        <v>511</v>
      </c>
      <c r="B1616" s="124" t="s">
        <v>747</v>
      </c>
      <c r="C1616" s="139" t="s">
        <v>748</v>
      </c>
      <c r="D1616" s="125" t="s">
        <v>347</v>
      </c>
      <c r="E1616" s="126">
        <v>63</v>
      </c>
      <c r="F1616" s="127"/>
      <c r="G1616" s="128">
        <f>ROUND(E1616*F1616,2)</f>
        <v>0</v>
      </c>
      <c r="H1616" s="127"/>
      <c r="I1616" s="128">
        <f>ROUND(E1616*H1616,2)</f>
        <v>0</v>
      </c>
      <c r="J1616" s="127"/>
      <c r="K1616" s="128">
        <f>ROUND(E1616*J1616,2)</f>
        <v>0</v>
      </c>
      <c r="L1616" s="128">
        <v>21</v>
      </c>
      <c r="M1616" s="128">
        <f>G1616*(1+L1616/100)</f>
        <v>0</v>
      </c>
      <c r="N1616" s="126">
        <v>0</v>
      </c>
      <c r="O1616" s="126">
        <f>ROUND(E1616*N1616,2)</f>
        <v>0</v>
      </c>
      <c r="P1616" s="126">
        <v>0</v>
      </c>
      <c r="Q1616" s="126">
        <f>ROUND(E1616*P1616,2)</f>
        <v>0</v>
      </c>
      <c r="R1616" s="128"/>
      <c r="S1616" s="128" t="s">
        <v>290</v>
      </c>
      <c r="T1616" s="129" t="s">
        <v>291</v>
      </c>
      <c r="U1616" s="114">
        <v>0</v>
      </c>
      <c r="V1616" s="114">
        <f>ROUND(E1616*U1616,2)</f>
        <v>0</v>
      </c>
      <c r="W1616" s="114"/>
      <c r="X1616" s="114" t="s">
        <v>332</v>
      </c>
      <c r="Y1616" s="114" t="s">
        <v>293</v>
      </c>
      <c r="Z1616" s="107"/>
      <c r="AA1616" s="107"/>
      <c r="AB1616" s="107"/>
      <c r="AC1616" s="107"/>
      <c r="AD1616" s="107"/>
      <c r="AE1616" s="107"/>
      <c r="AF1616" s="107"/>
      <c r="AG1616" s="107" t="s">
        <v>333</v>
      </c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</row>
    <row r="1617" spans="1:60" outlineLevel="1">
      <c r="A1617" s="110">
        <v>512</v>
      </c>
      <c r="B1617" s="111" t="s">
        <v>876</v>
      </c>
      <c r="C1617" s="147" t="s">
        <v>877</v>
      </c>
      <c r="D1617" s="112" t="s">
        <v>24</v>
      </c>
      <c r="E1617" s="145"/>
      <c r="F1617" s="115"/>
      <c r="G1617" s="114">
        <f>ROUND(E1617*F1617,2)</f>
        <v>0</v>
      </c>
      <c r="H1617" s="115"/>
      <c r="I1617" s="114">
        <f>ROUND(E1617*H1617,2)</f>
        <v>0</v>
      </c>
      <c r="J1617" s="115"/>
      <c r="K1617" s="114">
        <f>ROUND(E1617*J1617,2)</f>
        <v>0</v>
      </c>
      <c r="L1617" s="114">
        <v>21</v>
      </c>
      <c r="M1617" s="114">
        <f>G1617*(1+L1617/100)</f>
        <v>0</v>
      </c>
      <c r="N1617" s="113">
        <v>0</v>
      </c>
      <c r="O1617" s="113">
        <f>ROUND(E1617*N1617,2)</f>
        <v>0</v>
      </c>
      <c r="P1617" s="113">
        <v>0</v>
      </c>
      <c r="Q1617" s="113">
        <f>ROUND(E1617*P1617,2)</f>
        <v>0</v>
      </c>
      <c r="R1617" s="114" t="s">
        <v>350</v>
      </c>
      <c r="S1617" s="114" t="s">
        <v>310</v>
      </c>
      <c r="T1617" s="114" t="s">
        <v>331</v>
      </c>
      <c r="U1617" s="114">
        <v>0</v>
      </c>
      <c r="V1617" s="114">
        <f>ROUND(E1617*U1617,2)</f>
        <v>0</v>
      </c>
      <c r="W1617" s="114"/>
      <c r="X1617" s="114" t="s">
        <v>448</v>
      </c>
      <c r="Y1617" s="114" t="s">
        <v>293</v>
      </c>
      <c r="Z1617" s="107"/>
      <c r="AA1617" s="107"/>
      <c r="AB1617" s="107"/>
      <c r="AC1617" s="107"/>
      <c r="AD1617" s="107"/>
      <c r="AE1617" s="107"/>
      <c r="AF1617" s="107"/>
      <c r="AG1617" s="107" t="s">
        <v>449</v>
      </c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</row>
    <row r="1618" spans="1:60" outlineLevel="2">
      <c r="A1618" s="110"/>
      <c r="B1618" s="111"/>
      <c r="C1618" s="205" t="s">
        <v>567</v>
      </c>
      <c r="D1618" s="206"/>
      <c r="E1618" s="206"/>
      <c r="F1618" s="206"/>
      <c r="G1618" s="206"/>
      <c r="H1618" s="114"/>
      <c r="I1618" s="114"/>
      <c r="J1618" s="114"/>
      <c r="K1618" s="114"/>
      <c r="L1618" s="114"/>
      <c r="M1618" s="114"/>
      <c r="N1618" s="113"/>
      <c r="O1618" s="113"/>
      <c r="P1618" s="113"/>
      <c r="Q1618" s="113"/>
      <c r="R1618" s="114"/>
      <c r="S1618" s="114"/>
      <c r="T1618" s="114"/>
      <c r="U1618" s="114"/>
      <c r="V1618" s="114"/>
      <c r="W1618" s="114"/>
      <c r="X1618" s="114"/>
      <c r="Y1618" s="114"/>
      <c r="Z1618" s="107"/>
      <c r="AA1618" s="107"/>
      <c r="AB1618" s="107"/>
      <c r="AC1618" s="107"/>
      <c r="AD1618" s="107"/>
      <c r="AE1618" s="107"/>
      <c r="AF1618" s="107"/>
      <c r="AG1618" s="107" t="s">
        <v>451</v>
      </c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</row>
    <row r="1619" spans="1:60">
      <c r="A1619" s="117" t="s">
        <v>285</v>
      </c>
      <c r="B1619" s="118" t="s">
        <v>157</v>
      </c>
      <c r="C1619" s="138" t="s">
        <v>158</v>
      </c>
      <c r="D1619" s="119"/>
      <c r="E1619" s="120"/>
      <c r="F1619" s="121"/>
      <c r="G1619" s="121">
        <f>SUMIF(AG1620:AG1632,"&lt;&gt;NOR",G1620:G1632)</f>
        <v>0</v>
      </c>
      <c r="H1619" s="121"/>
      <c r="I1619" s="121">
        <f>SUM(I1620:I1632)</f>
        <v>0</v>
      </c>
      <c r="J1619" s="121"/>
      <c r="K1619" s="121">
        <f>SUM(K1620:K1632)</f>
        <v>0</v>
      </c>
      <c r="L1619" s="121"/>
      <c r="M1619" s="121">
        <f>SUM(M1620:M1632)</f>
        <v>0</v>
      </c>
      <c r="N1619" s="120"/>
      <c r="O1619" s="120">
        <f>SUM(O1620:O1632)</f>
        <v>0</v>
      </c>
      <c r="P1619" s="120"/>
      <c r="Q1619" s="120">
        <f>SUM(Q1620:Q1632)</f>
        <v>0</v>
      </c>
      <c r="R1619" s="121"/>
      <c r="S1619" s="121"/>
      <c r="T1619" s="122"/>
      <c r="U1619" s="116"/>
      <c r="V1619" s="116">
        <f>SUM(V1620:V1632)</f>
        <v>0.48</v>
      </c>
      <c r="W1619" s="116"/>
      <c r="X1619" s="116"/>
      <c r="Y1619" s="116"/>
      <c r="AG1619" t="s">
        <v>286</v>
      </c>
    </row>
    <row r="1620" spans="1:60" outlineLevel="1">
      <c r="A1620" s="123">
        <v>513</v>
      </c>
      <c r="B1620" s="124" t="s">
        <v>650</v>
      </c>
      <c r="C1620" s="139" t="s">
        <v>651</v>
      </c>
      <c r="D1620" s="125" t="s">
        <v>347</v>
      </c>
      <c r="E1620" s="126">
        <v>1</v>
      </c>
      <c r="F1620" s="127"/>
      <c r="G1620" s="128">
        <f>ROUND(E1620*F1620,2)</f>
        <v>0</v>
      </c>
      <c r="H1620" s="127"/>
      <c r="I1620" s="128">
        <f>ROUND(E1620*H1620,2)</f>
        <v>0</v>
      </c>
      <c r="J1620" s="127"/>
      <c r="K1620" s="128">
        <f>ROUND(E1620*J1620,2)</f>
        <v>0</v>
      </c>
      <c r="L1620" s="128">
        <v>21</v>
      </c>
      <c r="M1620" s="128">
        <f>G1620*(1+L1620/100)</f>
        <v>0</v>
      </c>
      <c r="N1620" s="126">
        <v>0</v>
      </c>
      <c r="O1620" s="126">
        <f>ROUND(E1620*N1620,2)</f>
        <v>0</v>
      </c>
      <c r="P1620" s="126">
        <v>0</v>
      </c>
      <c r="Q1620" s="126">
        <f>ROUND(E1620*P1620,2)</f>
        <v>0</v>
      </c>
      <c r="R1620" s="128"/>
      <c r="S1620" s="128" t="s">
        <v>290</v>
      </c>
      <c r="T1620" s="129" t="s">
        <v>291</v>
      </c>
      <c r="U1620" s="114">
        <v>0</v>
      </c>
      <c r="V1620" s="114">
        <f>ROUND(E1620*U1620,2)</f>
        <v>0</v>
      </c>
      <c r="W1620" s="114"/>
      <c r="X1620" s="114" t="s">
        <v>414</v>
      </c>
      <c r="Y1620" s="114" t="s">
        <v>293</v>
      </c>
      <c r="Z1620" s="107"/>
      <c r="AA1620" s="107"/>
      <c r="AB1620" s="107"/>
      <c r="AC1620" s="107"/>
      <c r="AD1620" s="107"/>
      <c r="AE1620" s="107"/>
      <c r="AF1620" s="107"/>
      <c r="AG1620" s="107" t="s">
        <v>415</v>
      </c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</row>
    <row r="1621" spans="1:60" outlineLevel="2">
      <c r="A1621" s="110"/>
      <c r="B1621" s="111"/>
      <c r="C1621" s="198" t="s">
        <v>652</v>
      </c>
      <c r="D1621" s="199"/>
      <c r="E1621" s="199"/>
      <c r="F1621" s="199"/>
      <c r="G1621" s="199"/>
      <c r="H1621" s="114"/>
      <c r="I1621" s="114"/>
      <c r="J1621" s="114"/>
      <c r="K1621" s="114"/>
      <c r="L1621" s="114"/>
      <c r="M1621" s="114"/>
      <c r="N1621" s="113"/>
      <c r="O1621" s="113"/>
      <c r="P1621" s="113"/>
      <c r="Q1621" s="113"/>
      <c r="R1621" s="114"/>
      <c r="S1621" s="114"/>
      <c r="T1621" s="114"/>
      <c r="U1621" s="114"/>
      <c r="V1621" s="114"/>
      <c r="W1621" s="114"/>
      <c r="X1621" s="114"/>
      <c r="Y1621" s="114"/>
      <c r="Z1621" s="107"/>
      <c r="AA1621" s="107"/>
      <c r="AB1621" s="107"/>
      <c r="AC1621" s="107"/>
      <c r="AD1621" s="107"/>
      <c r="AE1621" s="107"/>
      <c r="AF1621" s="107"/>
      <c r="AG1621" s="107" t="s">
        <v>296</v>
      </c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</row>
    <row r="1622" spans="1:60" outlineLevel="3">
      <c r="A1622" s="110"/>
      <c r="B1622" s="111"/>
      <c r="C1622" s="200" t="s">
        <v>653</v>
      </c>
      <c r="D1622" s="201"/>
      <c r="E1622" s="201"/>
      <c r="F1622" s="201"/>
      <c r="G1622" s="201"/>
      <c r="H1622" s="114"/>
      <c r="I1622" s="114"/>
      <c r="J1622" s="114"/>
      <c r="K1622" s="114"/>
      <c r="L1622" s="114"/>
      <c r="M1622" s="114"/>
      <c r="N1622" s="113"/>
      <c r="O1622" s="113"/>
      <c r="P1622" s="113"/>
      <c r="Q1622" s="113"/>
      <c r="R1622" s="114"/>
      <c r="S1622" s="114"/>
      <c r="T1622" s="114"/>
      <c r="U1622" s="114"/>
      <c r="V1622" s="114"/>
      <c r="W1622" s="114"/>
      <c r="X1622" s="114"/>
      <c r="Y1622" s="114"/>
      <c r="Z1622" s="107"/>
      <c r="AA1622" s="107"/>
      <c r="AB1622" s="107"/>
      <c r="AC1622" s="107"/>
      <c r="AD1622" s="107"/>
      <c r="AE1622" s="107"/>
      <c r="AF1622" s="107"/>
      <c r="AG1622" s="107" t="s">
        <v>296</v>
      </c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</row>
    <row r="1623" spans="1:60" outlineLevel="1">
      <c r="A1623" s="123">
        <v>514</v>
      </c>
      <c r="B1623" s="124" t="s">
        <v>654</v>
      </c>
      <c r="C1623" s="139" t="s">
        <v>655</v>
      </c>
      <c r="D1623" s="125" t="s">
        <v>347</v>
      </c>
      <c r="E1623" s="126">
        <v>1</v>
      </c>
      <c r="F1623" s="127"/>
      <c r="G1623" s="128">
        <f>ROUND(E1623*F1623,2)</f>
        <v>0</v>
      </c>
      <c r="H1623" s="127"/>
      <c r="I1623" s="128">
        <f>ROUND(E1623*H1623,2)</f>
        <v>0</v>
      </c>
      <c r="J1623" s="127"/>
      <c r="K1623" s="128">
        <f>ROUND(E1623*J1623,2)</f>
        <v>0</v>
      </c>
      <c r="L1623" s="128">
        <v>21</v>
      </c>
      <c r="M1623" s="128">
        <f>G1623*(1+L1623/100)</f>
        <v>0</v>
      </c>
      <c r="N1623" s="126">
        <v>1.8000000000000001E-4</v>
      </c>
      <c r="O1623" s="126">
        <f>ROUND(E1623*N1623,2)</f>
        <v>0</v>
      </c>
      <c r="P1623" s="126">
        <v>0</v>
      </c>
      <c r="Q1623" s="126">
        <f>ROUND(E1623*P1623,2)</f>
        <v>0</v>
      </c>
      <c r="R1623" s="128" t="s">
        <v>350</v>
      </c>
      <c r="S1623" s="128" t="s">
        <v>310</v>
      </c>
      <c r="T1623" s="129" t="s">
        <v>331</v>
      </c>
      <c r="U1623" s="114">
        <v>0.48</v>
      </c>
      <c r="V1623" s="114">
        <f>ROUND(E1623*U1623,2)</f>
        <v>0.48</v>
      </c>
      <c r="W1623" s="114"/>
      <c r="X1623" s="114" t="s">
        <v>332</v>
      </c>
      <c r="Y1623" s="114" t="s">
        <v>293</v>
      </c>
      <c r="Z1623" s="107"/>
      <c r="AA1623" s="107"/>
      <c r="AB1623" s="107"/>
      <c r="AC1623" s="107"/>
      <c r="AD1623" s="107"/>
      <c r="AE1623" s="107"/>
      <c r="AF1623" s="107"/>
      <c r="AG1623" s="107" t="s">
        <v>333</v>
      </c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</row>
    <row r="1624" spans="1:60" outlineLevel="2">
      <c r="A1624" s="110"/>
      <c r="B1624" s="111"/>
      <c r="C1624" s="198" t="s">
        <v>656</v>
      </c>
      <c r="D1624" s="199"/>
      <c r="E1624" s="199"/>
      <c r="F1624" s="199"/>
      <c r="G1624" s="199"/>
      <c r="H1624" s="114"/>
      <c r="I1624" s="114"/>
      <c r="J1624" s="114"/>
      <c r="K1624" s="114"/>
      <c r="L1624" s="114"/>
      <c r="M1624" s="114"/>
      <c r="N1624" s="113"/>
      <c r="O1624" s="113"/>
      <c r="P1624" s="113"/>
      <c r="Q1624" s="113"/>
      <c r="R1624" s="114"/>
      <c r="S1624" s="114"/>
      <c r="T1624" s="114"/>
      <c r="U1624" s="114"/>
      <c r="V1624" s="114"/>
      <c r="W1624" s="114"/>
      <c r="X1624" s="114"/>
      <c r="Y1624" s="114"/>
      <c r="Z1624" s="107"/>
      <c r="AA1624" s="107"/>
      <c r="AB1624" s="107"/>
      <c r="AC1624" s="107"/>
      <c r="AD1624" s="107"/>
      <c r="AE1624" s="107"/>
      <c r="AF1624" s="107"/>
      <c r="AG1624" s="107" t="s">
        <v>296</v>
      </c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</row>
    <row r="1625" spans="1:60" outlineLevel="2">
      <c r="A1625" s="110"/>
      <c r="B1625" s="111"/>
      <c r="C1625" s="146" t="s">
        <v>878</v>
      </c>
      <c r="D1625" s="143"/>
      <c r="E1625" s="144">
        <v>1</v>
      </c>
      <c r="F1625" s="114"/>
      <c r="G1625" s="114"/>
      <c r="H1625" s="114"/>
      <c r="I1625" s="114"/>
      <c r="J1625" s="114"/>
      <c r="K1625" s="114"/>
      <c r="L1625" s="114"/>
      <c r="M1625" s="114"/>
      <c r="N1625" s="113"/>
      <c r="O1625" s="113"/>
      <c r="P1625" s="113"/>
      <c r="Q1625" s="113"/>
      <c r="R1625" s="114"/>
      <c r="S1625" s="114"/>
      <c r="T1625" s="114"/>
      <c r="U1625" s="114"/>
      <c r="V1625" s="114"/>
      <c r="W1625" s="114"/>
      <c r="X1625" s="114"/>
      <c r="Y1625" s="114"/>
      <c r="Z1625" s="107"/>
      <c r="AA1625" s="107"/>
      <c r="AB1625" s="107"/>
      <c r="AC1625" s="107"/>
      <c r="AD1625" s="107"/>
      <c r="AE1625" s="107"/>
      <c r="AF1625" s="107"/>
      <c r="AG1625" s="107" t="s">
        <v>341</v>
      </c>
      <c r="AH1625" s="107">
        <v>5</v>
      </c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</row>
    <row r="1626" spans="1:60" outlineLevel="1">
      <c r="A1626" s="130">
        <v>515</v>
      </c>
      <c r="B1626" s="131" t="s">
        <v>738</v>
      </c>
      <c r="C1626" s="140" t="s">
        <v>739</v>
      </c>
      <c r="D1626" s="132" t="s">
        <v>347</v>
      </c>
      <c r="E1626" s="133">
        <v>2</v>
      </c>
      <c r="F1626" s="134"/>
      <c r="G1626" s="135">
        <f>ROUND(E1626*F1626,2)</f>
        <v>0</v>
      </c>
      <c r="H1626" s="134"/>
      <c r="I1626" s="135">
        <f>ROUND(E1626*H1626,2)</f>
        <v>0</v>
      </c>
      <c r="J1626" s="134"/>
      <c r="K1626" s="135">
        <f>ROUND(E1626*J1626,2)</f>
        <v>0</v>
      </c>
      <c r="L1626" s="135">
        <v>21</v>
      </c>
      <c r="M1626" s="135">
        <f>G1626*(1+L1626/100)</f>
        <v>0</v>
      </c>
      <c r="N1626" s="133">
        <v>0</v>
      </c>
      <c r="O1626" s="133">
        <f>ROUND(E1626*N1626,2)</f>
        <v>0</v>
      </c>
      <c r="P1626" s="133">
        <v>0</v>
      </c>
      <c r="Q1626" s="133">
        <f>ROUND(E1626*P1626,2)</f>
        <v>0</v>
      </c>
      <c r="R1626" s="135"/>
      <c r="S1626" s="135" t="s">
        <v>290</v>
      </c>
      <c r="T1626" s="136" t="s">
        <v>368</v>
      </c>
      <c r="U1626" s="114">
        <v>0</v>
      </c>
      <c r="V1626" s="114">
        <f>ROUND(E1626*U1626,2)</f>
        <v>0</v>
      </c>
      <c r="W1626" s="114"/>
      <c r="X1626" s="114" t="s">
        <v>332</v>
      </c>
      <c r="Y1626" s="114" t="s">
        <v>293</v>
      </c>
      <c r="Z1626" s="107"/>
      <c r="AA1626" s="107"/>
      <c r="AB1626" s="107"/>
      <c r="AC1626" s="107"/>
      <c r="AD1626" s="107"/>
      <c r="AE1626" s="107"/>
      <c r="AF1626" s="107"/>
      <c r="AG1626" s="107" t="s">
        <v>333</v>
      </c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</row>
    <row r="1627" spans="1:60" outlineLevel="1">
      <c r="A1627" s="130">
        <v>516</v>
      </c>
      <c r="B1627" s="131" t="s">
        <v>742</v>
      </c>
      <c r="C1627" s="140" t="s">
        <v>743</v>
      </c>
      <c r="D1627" s="132" t="s">
        <v>347</v>
      </c>
      <c r="E1627" s="133">
        <v>1</v>
      </c>
      <c r="F1627" s="134"/>
      <c r="G1627" s="135">
        <f>ROUND(E1627*F1627,2)</f>
        <v>0</v>
      </c>
      <c r="H1627" s="134"/>
      <c r="I1627" s="135">
        <f>ROUND(E1627*H1627,2)</f>
        <v>0</v>
      </c>
      <c r="J1627" s="134"/>
      <c r="K1627" s="135">
        <f>ROUND(E1627*J1627,2)</f>
        <v>0</v>
      </c>
      <c r="L1627" s="135">
        <v>21</v>
      </c>
      <c r="M1627" s="135">
        <f>G1627*(1+L1627/100)</f>
        <v>0</v>
      </c>
      <c r="N1627" s="133">
        <v>0</v>
      </c>
      <c r="O1627" s="133">
        <f>ROUND(E1627*N1627,2)</f>
        <v>0</v>
      </c>
      <c r="P1627" s="133">
        <v>0</v>
      </c>
      <c r="Q1627" s="133">
        <f>ROUND(E1627*P1627,2)</f>
        <v>0</v>
      </c>
      <c r="R1627" s="135"/>
      <c r="S1627" s="135" t="s">
        <v>290</v>
      </c>
      <c r="T1627" s="136" t="s">
        <v>368</v>
      </c>
      <c r="U1627" s="114">
        <v>0</v>
      </c>
      <c r="V1627" s="114">
        <f>ROUND(E1627*U1627,2)</f>
        <v>0</v>
      </c>
      <c r="W1627" s="114"/>
      <c r="X1627" s="114" t="s">
        <v>332</v>
      </c>
      <c r="Y1627" s="114" t="s">
        <v>293</v>
      </c>
      <c r="Z1627" s="107"/>
      <c r="AA1627" s="107"/>
      <c r="AB1627" s="107"/>
      <c r="AC1627" s="107"/>
      <c r="AD1627" s="107"/>
      <c r="AE1627" s="107"/>
      <c r="AF1627" s="107"/>
      <c r="AG1627" s="107" t="s">
        <v>333</v>
      </c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</row>
    <row r="1628" spans="1:60" outlineLevel="1">
      <c r="A1628" s="123">
        <v>517</v>
      </c>
      <c r="B1628" s="124" t="s">
        <v>744</v>
      </c>
      <c r="C1628" s="139" t="s">
        <v>745</v>
      </c>
      <c r="D1628" s="125" t="s">
        <v>347</v>
      </c>
      <c r="E1628" s="126">
        <v>1</v>
      </c>
      <c r="F1628" s="127"/>
      <c r="G1628" s="128">
        <f>ROUND(E1628*F1628,2)</f>
        <v>0</v>
      </c>
      <c r="H1628" s="127"/>
      <c r="I1628" s="128">
        <f>ROUND(E1628*H1628,2)</f>
        <v>0</v>
      </c>
      <c r="J1628" s="127"/>
      <c r="K1628" s="128">
        <f>ROUND(E1628*J1628,2)</f>
        <v>0</v>
      </c>
      <c r="L1628" s="128">
        <v>21</v>
      </c>
      <c r="M1628" s="128">
        <f>G1628*(1+L1628/100)</f>
        <v>0</v>
      </c>
      <c r="N1628" s="126">
        <v>0</v>
      </c>
      <c r="O1628" s="126">
        <f>ROUND(E1628*N1628,2)</f>
        <v>0</v>
      </c>
      <c r="P1628" s="126">
        <v>0</v>
      </c>
      <c r="Q1628" s="126">
        <f>ROUND(E1628*P1628,2)</f>
        <v>0</v>
      </c>
      <c r="R1628" s="128"/>
      <c r="S1628" s="128" t="s">
        <v>290</v>
      </c>
      <c r="T1628" s="129" t="s">
        <v>368</v>
      </c>
      <c r="U1628" s="114">
        <v>0</v>
      </c>
      <c r="V1628" s="114">
        <f>ROUND(E1628*U1628,2)</f>
        <v>0</v>
      </c>
      <c r="W1628" s="114"/>
      <c r="X1628" s="114" t="s">
        <v>414</v>
      </c>
      <c r="Y1628" s="114" t="s">
        <v>293</v>
      </c>
      <c r="Z1628" s="107"/>
      <c r="AA1628" s="107"/>
      <c r="AB1628" s="107"/>
      <c r="AC1628" s="107"/>
      <c r="AD1628" s="107"/>
      <c r="AE1628" s="107"/>
      <c r="AF1628" s="107"/>
      <c r="AG1628" s="107" t="s">
        <v>415</v>
      </c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</row>
    <row r="1629" spans="1:60" outlineLevel="2">
      <c r="A1629" s="110"/>
      <c r="B1629" s="111"/>
      <c r="C1629" s="198" t="s">
        <v>746</v>
      </c>
      <c r="D1629" s="199"/>
      <c r="E1629" s="199"/>
      <c r="F1629" s="199"/>
      <c r="G1629" s="199"/>
      <c r="H1629" s="114"/>
      <c r="I1629" s="114"/>
      <c r="J1629" s="114"/>
      <c r="K1629" s="114"/>
      <c r="L1629" s="114"/>
      <c r="M1629" s="114"/>
      <c r="N1629" s="113"/>
      <c r="O1629" s="113"/>
      <c r="P1629" s="113"/>
      <c r="Q1629" s="113"/>
      <c r="R1629" s="114"/>
      <c r="S1629" s="114"/>
      <c r="T1629" s="114"/>
      <c r="U1629" s="114"/>
      <c r="V1629" s="114"/>
      <c r="W1629" s="114"/>
      <c r="X1629" s="114"/>
      <c r="Y1629" s="114"/>
      <c r="Z1629" s="107"/>
      <c r="AA1629" s="107"/>
      <c r="AB1629" s="107"/>
      <c r="AC1629" s="107"/>
      <c r="AD1629" s="107"/>
      <c r="AE1629" s="107"/>
      <c r="AF1629" s="107"/>
      <c r="AG1629" s="107" t="s">
        <v>296</v>
      </c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</row>
    <row r="1630" spans="1:60" outlineLevel="1">
      <c r="A1630" s="123">
        <v>518</v>
      </c>
      <c r="B1630" s="124" t="s">
        <v>747</v>
      </c>
      <c r="C1630" s="139" t="s">
        <v>748</v>
      </c>
      <c r="D1630" s="125" t="s">
        <v>347</v>
      </c>
      <c r="E1630" s="126">
        <v>1</v>
      </c>
      <c r="F1630" s="127"/>
      <c r="G1630" s="128">
        <f>ROUND(E1630*F1630,2)</f>
        <v>0</v>
      </c>
      <c r="H1630" s="127"/>
      <c r="I1630" s="128">
        <f>ROUND(E1630*H1630,2)</f>
        <v>0</v>
      </c>
      <c r="J1630" s="127"/>
      <c r="K1630" s="128">
        <f>ROUND(E1630*J1630,2)</f>
        <v>0</v>
      </c>
      <c r="L1630" s="128">
        <v>21</v>
      </c>
      <c r="M1630" s="128">
        <f>G1630*(1+L1630/100)</f>
        <v>0</v>
      </c>
      <c r="N1630" s="126">
        <v>0</v>
      </c>
      <c r="O1630" s="126">
        <f>ROUND(E1630*N1630,2)</f>
        <v>0</v>
      </c>
      <c r="P1630" s="126">
        <v>0</v>
      </c>
      <c r="Q1630" s="126">
        <f>ROUND(E1630*P1630,2)</f>
        <v>0</v>
      </c>
      <c r="R1630" s="128"/>
      <c r="S1630" s="128" t="s">
        <v>290</v>
      </c>
      <c r="T1630" s="129" t="s">
        <v>368</v>
      </c>
      <c r="U1630" s="114">
        <v>0</v>
      </c>
      <c r="V1630" s="114">
        <f>ROUND(E1630*U1630,2)</f>
        <v>0</v>
      </c>
      <c r="W1630" s="114"/>
      <c r="X1630" s="114" t="s">
        <v>332</v>
      </c>
      <c r="Y1630" s="114" t="s">
        <v>293</v>
      </c>
      <c r="Z1630" s="107"/>
      <c r="AA1630" s="107"/>
      <c r="AB1630" s="107"/>
      <c r="AC1630" s="107"/>
      <c r="AD1630" s="107"/>
      <c r="AE1630" s="107"/>
      <c r="AF1630" s="107"/>
      <c r="AG1630" s="107" t="s">
        <v>333</v>
      </c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</row>
    <row r="1631" spans="1:60" outlineLevel="1">
      <c r="A1631" s="110">
        <v>519</v>
      </c>
      <c r="B1631" s="111" t="s">
        <v>876</v>
      </c>
      <c r="C1631" s="147" t="s">
        <v>877</v>
      </c>
      <c r="D1631" s="112" t="s">
        <v>24</v>
      </c>
      <c r="E1631" s="145"/>
      <c r="F1631" s="115"/>
      <c r="G1631" s="114">
        <f>ROUND(E1631*F1631,2)</f>
        <v>0</v>
      </c>
      <c r="H1631" s="115"/>
      <c r="I1631" s="114">
        <f>ROUND(E1631*H1631,2)</f>
        <v>0</v>
      </c>
      <c r="J1631" s="115"/>
      <c r="K1631" s="114">
        <f>ROUND(E1631*J1631,2)</f>
        <v>0</v>
      </c>
      <c r="L1631" s="114">
        <v>21</v>
      </c>
      <c r="M1631" s="114">
        <f>G1631*(1+L1631/100)</f>
        <v>0</v>
      </c>
      <c r="N1631" s="113">
        <v>0</v>
      </c>
      <c r="O1631" s="113">
        <f>ROUND(E1631*N1631,2)</f>
        <v>0</v>
      </c>
      <c r="P1631" s="113">
        <v>0</v>
      </c>
      <c r="Q1631" s="113">
        <f>ROUND(E1631*P1631,2)</f>
        <v>0</v>
      </c>
      <c r="R1631" s="114" t="s">
        <v>350</v>
      </c>
      <c r="S1631" s="114" t="s">
        <v>310</v>
      </c>
      <c r="T1631" s="114" t="s">
        <v>331</v>
      </c>
      <c r="U1631" s="114">
        <v>0</v>
      </c>
      <c r="V1631" s="114">
        <f>ROUND(E1631*U1631,2)</f>
        <v>0</v>
      </c>
      <c r="W1631" s="114"/>
      <c r="X1631" s="114" t="s">
        <v>448</v>
      </c>
      <c r="Y1631" s="114" t="s">
        <v>293</v>
      </c>
      <c r="Z1631" s="107"/>
      <c r="AA1631" s="107"/>
      <c r="AB1631" s="107"/>
      <c r="AC1631" s="107"/>
      <c r="AD1631" s="107"/>
      <c r="AE1631" s="107"/>
      <c r="AF1631" s="107"/>
      <c r="AG1631" s="107" t="s">
        <v>449</v>
      </c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</row>
    <row r="1632" spans="1:60" outlineLevel="2">
      <c r="A1632" s="110"/>
      <c r="B1632" s="111"/>
      <c r="C1632" s="205" t="s">
        <v>567</v>
      </c>
      <c r="D1632" s="206"/>
      <c r="E1632" s="206"/>
      <c r="F1632" s="206"/>
      <c r="G1632" s="206"/>
      <c r="H1632" s="114"/>
      <c r="I1632" s="114"/>
      <c r="J1632" s="114"/>
      <c r="K1632" s="114"/>
      <c r="L1632" s="114"/>
      <c r="M1632" s="114"/>
      <c r="N1632" s="113"/>
      <c r="O1632" s="113"/>
      <c r="P1632" s="113"/>
      <c r="Q1632" s="113"/>
      <c r="R1632" s="114"/>
      <c r="S1632" s="114"/>
      <c r="T1632" s="114"/>
      <c r="U1632" s="114"/>
      <c r="V1632" s="114"/>
      <c r="W1632" s="114"/>
      <c r="X1632" s="114"/>
      <c r="Y1632" s="114"/>
      <c r="Z1632" s="107"/>
      <c r="AA1632" s="107"/>
      <c r="AB1632" s="107"/>
      <c r="AC1632" s="107"/>
      <c r="AD1632" s="107"/>
      <c r="AE1632" s="107"/>
      <c r="AF1632" s="107"/>
      <c r="AG1632" s="107" t="s">
        <v>451</v>
      </c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</row>
    <row r="1633" spans="1:60">
      <c r="A1633" s="117" t="s">
        <v>285</v>
      </c>
      <c r="B1633" s="118" t="s">
        <v>159</v>
      </c>
      <c r="C1633" s="138" t="s">
        <v>160</v>
      </c>
      <c r="D1633" s="119"/>
      <c r="E1633" s="120"/>
      <c r="F1633" s="121"/>
      <c r="G1633" s="121">
        <f>SUMIF(AG1634:AG1684,"&lt;&gt;NOR",G1634:G1684)</f>
        <v>0</v>
      </c>
      <c r="H1633" s="121"/>
      <c r="I1633" s="121">
        <f>SUM(I1634:I1684)</f>
        <v>0</v>
      </c>
      <c r="J1633" s="121"/>
      <c r="K1633" s="121">
        <f>SUM(K1634:K1684)</f>
        <v>0</v>
      </c>
      <c r="L1633" s="121"/>
      <c r="M1633" s="121">
        <f>SUM(M1634:M1684)</f>
        <v>0</v>
      </c>
      <c r="N1633" s="120"/>
      <c r="O1633" s="120">
        <f>SUM(O1634:O1684)</f>
        <v>0</v>
      </c>
      <c r="P1633" s="120"/>
      <c r="Q1633" s="120">
        <f>SUM(Q1634:Q1684)</f>
        <v>0.19999999999999998</v>
      </c>
      <c r="R1633" s="121"/>
      <c r="S1633" s="121"/>
      <c r="T1633" s="122"/>
      <c r="U1633" s="116"/>
      <c r="V1633" s="116">
        <f>SUM(V1634:V1684)</f>
        <v>18.600000000000005</v>
      </c>
      <c r="W1633" s="116"/>
      <c r="X1633" s="116"/>
      <c r="Y1633" s="116"/>
      <c r="AG1633" t="s">
        <v>286</v>
      </c>
    </row>
    <row r="1634" spans="1:60" outlineLevel="1">
      <c r="A1634" s="123">
        <v>520</v>
      </c>
      <c r="B1634" s="124" t="s">
        <v>879</v>
      </c>
      <c r="C1634" s="139" t="s">
        <v>880</v>
      </c>
      <c r="D1634" s="125" t="s">
        <v>289</v>
      </c>
      <c r="E1634" s="126">
        <v>20</v>
      </c>
      <c r="F1634" s="127"/>
      <c r="G1634" s="128">
        <f>ROUND(E1634*F1634,2)</f>
        <v>0</v>
      </c>
      <c r="H1634" s="127"/>
      <c r="I1634" s="128">
        <f>ROUND(E1634*H1634,2)</f>
        <v>0</v>
      </c>
      <c r="J1634" s="127"/>
      <c r="K1634" s="128">
        <f>ROUND(E1634*J1634,2)</f>
        <v>0</v>
      </c>
      <c r="L1634" s="128">
        <v>21</v>
      </c>
      <c r="M1634" s="128">
        <f>G1634*(1+L1634/100)</f>
        <v>0</v>
      </c>
      <c r="N1634" s="126">
        <v>0</v>
      </c>
      <c r="O1634" s="126">
        <f>ROUND(E1634*N1634,2)</f>
        <v>0</v>
      </c>
      <c r="P1634" s="126">
        <v>1.56E-3</v>
      </c>
      <c r="Q1634" s="126">
        <f>ROUND(E1634*P1634,2)</f>
        <v>0.03</v>
      </c>
      <c r="R1634" s="128" t="s">
        <v>350</v>
      </c>
      <c r="S1634" s="128" t="s">
        <v>310</v>
      </c>
      <c r="T1634" s="129" t="s">
        <v>331</v>
      </c>
      <c r="U1634" s="114">
        <v>0.22</v>
      </c>
      <c r="V1634" s="114">
        <f>ROUND(E1634*U1634,2)</f>
        <v>4.4000000000000004</v>
      </c>
      <c r="W1634" s="114"/>
      <c r="X1634" s="114" t="s">
        <v>332</v>
      </c>
      <c r="Y1634" s="114" t="s">
        <v>293</v>
      </c>
      <c r="Z1634" s="107"/>
      <c r="AA1634" s="107"/>
      <c r="AB1634" s="107"/>
      <c r="AC1634" s="107"/>
      <c r="AD1634" s="107"/>
      <c r="AE1634" s="107"/>
      <c r="AF1634" s="107"/>
      <c r="AG1634" s="107" t="s">
        <v>333</v>
      </c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</row>
    <row r="1635" spans="1:60" outlineLevel="2">
      <c r="A1635" s="110"/>
      <c r="B1635" s="111"/>
      <c r="C1635" s="198" t="s">
        <v>881</v>
      </c>
      <c r="D1635" s="199"/>
      <c r="E1635" s="199"/>
      <c r="F1635" s="199"/>
      <c r="G1635" s="199"/>
      <c r="H1635" s="114"/>
      <c r="I1635" s="114"/>
      <c r="J1635" s="114"/>
      <c r="K1635" s="114"/>
      <c r="L1635" s="114"/>
      <c r="M1635" s="114"/>
      <c r="N1635" s="113"/>
      <c r="O1635" s="113"/>
      <c r="P1635" s="113"/>
      <c r="Q1635" s="113"/>
      <c r="R1635" s="114"/>
      <c r="S1635" s="114"/>
      <c r="T1635" s="114"/>
      <c r="U1635" s="114"/>
      <c r="V1635" s="114"/>
      <c r="W1635" s="114"/>
      <c r="X1635" s="114"/>
      <c r="Y1635" s="114"/>
      <c r="Z1635" s="107"/>
      <c r="AA1635" s="107"/>
      <c r="AB1635" s="107"/>
      <c r="AC1635" s="107"/>
      <c r="AD1635" s="107"/>
      <c r="AE1635" s="107"/>
      <c r="AF1635" s="107"/>
      <c r="AG1635" s="107" t="s">
        <v>296</v>
      </c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</row>
    <row r="1636" spans="1:60" outlineLevel="1">
      <c r="A1636" s="123">
        <v>521</v>
      </c>
      <c r="B1636" s="124" t="s">
        <v>882</v>
      </c>
      <c r="C1636" s="139" t="s">
        <v>883</v>
      </c>
      <c r="D1636" s="125" t="s">
        <v>289</v>
      </c>
      <c r="E1636" s="126">
        <v>3</v>
      </c>
      <c r="F1636" s="127"/>
      <c r="G1636" s="128">
        <f>ROUND(E1636*F1636,2)</f>
        <v>0</v>
      </c>
      <c r="H1636" s="127"/>
      <c r="I1636" s="128">
        <f>ROUND(E1636*H1636,2)</f>
        <v>0</v>
      </c>
      <c r="J1636" s="127"/>
      <c r="K1636" s="128">
        <f>ROUND(E1636*J1636,2)</f>
        <v>0</v>
      </c>
      <c r="L1636" s="128">
        <v>21</v>
      </c>
      <c r="M1636" s="128">
        <f>G1636*(1+L1636/100)</f>
        <v>0</v>
      </c>
      <c r="N1636" s="126">
        <v>0</v>
      </c>
      <c r="O1636" s="126">
        <f>ROUND(E1636*N1636,2)</f>
        <v>0</v>
      </c>
      <c r="P1636" s="126">
        <v>1.9460000000000002E-2</v>
      </c>
      <c r="Q1636" s="126">
        <f>ROUND(E1636*P1636,2)</f>
        <v>0.06</v>
      </c>
      <c r="R1636" s="128" t="s">
        <v>350</v>
      </c>
      <c r="S1636" s="128" t="s">
        <v>310</v>
      </c>
      <c r="T1636" s="129" t="s">
        <v>331</v>
      </c>
      <c r="U1636" s="114">
        <v>0.38</v>
      </c>
      <c r="V1636" s="114">
        <f>ROUND(E1636*U1636,2)</f>
        <v>1.1399999999999999</v>
      </c>
      <c r="W1636" s="114"/>
      <c r="X1636" s="114" t="s">
        <v>332</v>
      </c>
      <c r="Y1636" s="114" t="s">
        <v>293</v>
      </c>
      <c r="Z1636" s="107"/>
      <c r="AA1636" s="107"/>
      <c r="AB1636" s="107"/>
      <c r="AC1636" s="107"/>
      <c r="AD1636" s="107"/>
      <c r="AE1636" s="107"/>
      <c r="AF1636" s="107"/>
      <c r="AG1636" s="107" t="s">
        <v>333</v>
      </c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</row>
    <row r="1637" spans="1:60" outlineLevel="2">
      <c r="A1637" s="110"/>
      <c r="B1637" s="111"/>
      <c r="C1637" s="198" t="s">
        <v>881</v>
      </c>
      <c r="D1637" s="199"/>
      <c r="E1637" s="199"/>
      <c r="F1637" s="199"/>
      <c r="G1637" s="199"/>
      <c r="H1637" s="114"/>
      <c r="I1637" s="114"/>
      <c r="J1637" s="114"/>
      <c r="K1637" s="114"/>
      <c r="L1637" s="114"/>
      <c r="M1637" s="114"/>
      <c r="N1637" s="113"/>
      <c r="O1637" s="113"/>
      <c r="P1637" s="113"/>
      <c r="Q1637" s="113"/>
      <c r="R1637" s="114"/>
      <c r="S1637" s="114"/>
      <c r="T1637" s="114"/>
      <c r="U1637" s="114"/>
      <c r="V1637" s="114"/>
      <c r="W1637" s="114"/>
      <c r="X1637" s="114"/>
      <c r="Y1637" s="114"/>
      <c r="Z1637" s="107"/>
      <c r="AA1637" s="107"/>
      <c r="AB1637" s="107"/>
      <c r="AC1637" s="107"/>
      <c r="AD1637" s="107"/>
      <c r="AE1637" s="107"/>
      <c r="AF1637" s="107"/>
      <c r="AG1637" s="107" t="s">
        <v>296</v>
      </c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</row>
    <row r="1638" spans="1:60" outlineLevel="3">
      <c r="A1638" s="110"/>
      <c r="B1638" s="111"/>
      <c r="C1638" s="200" t="s">
        <v>884</v>
      </c>
      <c r="D1638" s="201"/>
      <c r="E1638" s="201"/>
      <c r="F1638" s="201"/>
      <c r="G1638" s="201"/>
      <c r="H1638" s="114"/>
      <c r="I1638" s="114"/>
      <c r="J1638" s="114"/>
      <c r="K1638" s="114"/>
      <c r="L1638" s="114"/>
      <c r="M1638" s="114"/>
      <c r="N1638" s="113"/>
      <c r="O1638" s="113"/>
      <c r="P1638" s="113"/>
      <c r="Q1638" s="113"/>
      <c r="R1638" s="114"/>
      <c r="S1638" s="114"/>
      <c r="T1638" s="114"/>
      <c r="U1638" s="114"/>
      <c r="V1638" s="114"/>
      <c r="W1638" s="114"/>
      <c r="X1638" s="114"/>
      <c r="Y1638" s="114"/>
      <c r="Z1638" s="107"/>
      <c r="AA1638" s="107"/>
      <c r="AB1638" s="107"/>
      <c r="AC1638" s="107"/>
      <c r="AD1638" s="107"/>
      <c r="AE1638" s="107"/>
      <c r="AF1638" s="107"/>
      <c r="AG1638" s="107" t="s">
        <v>296</v>
      </c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</row>
    <row r="1639" spans="1:60" outlineLevel="3">
      <c r="A1639" s="110"/>
      <c r="B1639" s="111"/>
      <c r="C1639" s="200" t="s">
        <v>885</v>
      </c>
      <c r="D1639" s="201"/>
      <c r="E1639" s="201"/>
      <c r="F1639" s="201"/>
      <c r="G1639" s="201"/>
      <c r="H1639" s="114"/>
      <c r="I1639" s="114"/>
      <c r="J1639" s="114"/>
      <c r="K1639" s="114"/>
      <c r="L1639" s="114"/>
      <c r="M1639" s="114"/>
      <c r="N1639" s="113"/>
      <c r="O1639" s="113"/>
      <c r="P1639" s="113"/>
      <c r="Q1639" s="113"/>
      <c r="R1639" s="114"/>
      <c r="S1639" s="114"/>
      <c r="T1639" s="114"/>
      <c r="U1639" s="114"/>
      <c r="V1639" s="114"/>
      <c r="W1639" s="114"/>
      <c r="X1639" s="114"/>
      <c r="Y1639" s="114"/>
      <c r="Z1639" s="107"/>
      <c r="AA1639" s="107"/>
      <c r="AB1639" s="107"/>
      <c r="AC1639" s="107"/>
      <c r="AD1639" s="107"/>
      <c r="AE1639" s="107"/>
      <c r="AF1639" s="107"/>
      <c r="AG1639" s="107" t="s">
        <v>296</v>
      </c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</row>
    <row r="1640" spans="1:60" outlineLevel="1">
      <c r="A1640" s="123">
        <v>522</v>
      </c>
      <c r="B1640" s="124" t="s">
        <v>886</v>
      </c>
      <c r="C1640" s="139" t="s">
        <v>887</v>
      </c>
      <c r="D1640" s="125" t="s">
        <v>347</v>
      </c>
      <c r="E1640" s="126">
        <v>3</v>
      </c>
      <c r="F1640" s="127"/>
      <c r="G1640" s="128">
        <f>ROUND(E1640*F1640,2)</f>
        <v>0</v>
      </c>
      <c r="H1640" s="127"/>
      <c r="I1640" s="128">
        <f>ROUND(E1640*H1640,2)</f>
        <v>0</v>
      </c>
      <c r="J1640" s="127"/>
      <c r="K1640" s="128">
        <f>ROUND(E1640*J1640,2)</f>
        <v>0</v>
      </c>
      <c r="L1640" s="128">
        <v>21</v>
      </c>
      <c r="M1640" s="128">
        <f>G1640*(1+L1640/100)</f>
        <v>0</v>
      </c>
      <c r="N1640" s="126">
        <v>1E-4</v>
      </c>
      <c r="O1640" s="126">
        <f>ROUND(E1640*N1640,2)</f>
        <v>0</v>
      </c>
      <c r="P1640" s="126">
        <v>0</v>
      </c>
      <c r="Q1640" s="126">
        <f>ROUND(E1640*P1640,2)</f>
        <v>0</v>
      </c>
      <c r="R1640" s="128"/>
      <c r="S1640" s="128" t="s">
        <v>290</v>
      </c>
      <c r="T1640" s="129" t="s">
        <v>331</v>
      </c>
      <c r="U1640" s="114">
        <v>0.03</v>
      </c>
      <c r="V1640" s="114">
        <f>ROUND(E1640*U1640,2)</f>
        <v>0.09</v>
      </c>
      <c r="W1640" s="114"/>
      <c r="X1640" s="114" t="s">
        <v>332</v>
      </c>
      <c r="Y1640" s="114" t="s">
        <v>293</v>
      </c>
      <c r="Z1640" s="107"/>
      <c r="AA1640" s="107"/>
      <c r="AB1640" s="107"/>
      <c r="AC1640" s="107"/>
      <c r="AD1640" s="107"/>
      <c r="AE1640" s="107"/>
      <c r="AF1640" s="107"/>
      <c r="AG1640" s="107" t="s">
        <v>333</v>
      </c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</row>
    <row r="1641" spans="1:60" outlineLevel="2">
      <c r="A1641" s="110"/>
      <c r="B1641" s="111"/>
      <c r="C1641" s="198" t="s">
        <v>881</v>
      </c>
      <c r="D1641" s="199"/>
      <c r="E1641" s="199"/>
      <c r="F1641" s="199"/>
      <c r="G1641" s="199"/>
      <c r="H1641" s="114"/>
      <c r="I1641" s="114"/>
      <c r="J1641" s="114"/>
      <c r="K1641" s="114"/>
      <c r="L1641" s="114"/>
      <c r="M1641" s="114"/>
      <c r="N1641" s="113"/>
      <c r="O1641" s="113"/>
      <c r="P1641" s="113"/>
      <c r="Q1641" s="113"/>
      <c r="R1641" s="114"/>
      <c r="S1641" s="114"/>
      <c r="T1641" s="114"/>
      <c r="U1641" s="114"/>
      <c r="V1641" s="114"/>
      <c r="W1641" s="114"/>
      <c r="X1641" s="114"/>
      <c r="Y1641" s="114"/>
      <c r="Z1641" s="107"/>
      <c r="AA1641" s="107"/>
      <c r="AB1641" s="107"/>
      <c r="AC1641" s="107"/>
      <c r="AD1641" s="107"/>
      <c r="AE1641" s="107"/>
      <c r="AF1641" s="107"/>
      <c r="AG1641" s="107" t="s">
        <v>296</v>
      </c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</row>
    <row r="1642" spans="1:60" outlineLevel="3">
      <c r="A1642" s="110"/>
      <c r="B1642" s="111"/>
      <c r="C1642" s="200" t="s">
        <v>884</v>
      </c>
      <c r="D1642" s="201"/>
      <c r="E1642" s="201"/>
      <c r="F1642" s="201"/>
      <c r="G1642" s="201"/>
      <c r="H1642" s="114"/>
      <c r="I1642" s="114"/>
      <c r="J1642" s="114"/>
      <c r="K1642" s="114"/>
      <c r="L1642" s="114"/>
      <c r="M1642" s="114"/>
      <c r="N1642" s="113"/>
      <c r="O1642" s="113"/>
      <c r="P1642" s="113"/>
      <c r="Q1642" s="113"/>
      <c r="R1642" s="114"/>
      <c r="S1642" s="114"/>
      <c r="T1642" s="114"/>
      <c r="U1642" s="114"/>
      <c r="V1642" s="114"/>
      <c r="W1642" s="114"/>
      <c r="X1642" s="114"/>
      <c r="Y1642" s="114"/>
      <c r="Z1642" s="107"/>
      <c r="AA1642" s="107"/>
      <c r="AB1642" s="107"/>
      <c r="AC1642" s="107"/>
      <c r="AD1642" s="107"/>
      <c r="AE1642" s="107"/>
      <c r="AF1642" s="107"/>
      <c r="AG1642" s="107" t="s">
        <v>296</v>
      </c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</row>
    <row r="1643" spans="1:60" outlineLevel="3">
      <c r="A1643" s="110"/>
      <c r="B1643" s="111"/>
      <c r="C1643" s="200" t="s">
        <v>885</v>
      </c>
      <c r="D1643" s="201"/>
      <c r="E1643" s="201"/>
      <c r="F1643" s="201"/>
      <c r="G1643" s="201"/>
      <c r="H1643" s="114"/>
      <c r="I1643" s="114"/>
      <c r="J1643" s="114"/>
      <c r="K1643" s="114"/>
      <c r="L1643" s="114"/>
      <c r="M1643" s="114"/>
      <c r="N1643" s="113"/>
      <c r="O1643" s="113"/>
      <c r="P1643" s="113"/>
      <c r="Q1643" s="113"/>
      <c r="R1643" s="114"/>
      <c r="S1643" s="114"/>
      <c r="T1643" s="114"/>
      <c r="U1643" s="114"/>
      <c r="V1643" s="114"/>
      <c r="W1643" s="114"/>
      <c r="X1643" s="114"/>
      <c r="Y1643" s="114"/>
      <c r="Z1643" s="107"/>
      <c r="AA1643" s="107"/>
      <c r="AB1643" s="107"/>
      <c r="AC1643" s="107"/>
      <c r="AD1643" s="107"/>
      <c r="AE1643" s="107"/>
      <c r="AF1643" s="107"/>
      <c r="AG1643" s="107" t="s">
        <v>296</v>
      </c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</row>
    <row r="1644" spans="1:60" outlineLevel="1">
      <c r="A1644" s="123">
        <v>523</v>
      </c>
      <c r="B1644" s="124" t="s">
        <v>879</v>
      </c>
      <c r="C1644" s="139" t="s">
        <v>880</v>
      </c>
      <c r="D1644" s="125" t="s">
        <v>289</v>
      </c>
      <c r="E1644" s="126">
        <v>1</v>
      </c>
      <c r="F1644" s="127"/>
      <c r="G1644" s="128">
        <f>ROUND(E1644*F1644,2)</f>
        <v>0</v>
      </c>
      <c r="H1644" s="127"/>
      <c r="I1644" s="128">
        <f>ROUND(E1644*H1644,2)</f>
        <v>0</v>
      </c>
      <c r="J1644" s="127"/>
      <c r="K1644" s="128">
        <f>ROUND(E1644*J1644,2)</f>
        <v>0</v>
      </c>
      <c r="L1644" s="128">
        <v>21</v>
      </c>
      <c r="M1644" s="128">
        <f>G1644*(1+L1644/100)</f>
        <v>0</v>
      </c>
      <c r="N1644" s="126">
        <v>0</v>
      </c>
      <c r="O1644" s="126">
        <f>ROUND(E1644*N1644,2)</f>
        <v>0</v>
      </c>
      <c r="P1644" s="126">
        <v>1.56E-3</v>
      </c>
      <c r="Q1644" s="126">
        <f>ROUND(E1644*P1644,2)</f>
        <v>0</v>
      </c>
      <c r="R1644" s="128" t="s">
        <v>350</v>
      </c>
      <c r="S1644" s="128" t="s">
        <v>310</v>
      </c>
      <c r="T1644" s="129" t="s">
        <v>331</v>
      </c>
      <c r="U1644" s="114">
        <v>0.22</v>
      </c>
      <c r="V1644" s="114">
        <f>ROUND(E1644*U1644,2)</f>
        <v>0.22</v>
      </c>
      <c r="W1644" s="114"/>
      <c r="X1644" s="114" t="s">
        <v>332</v>
      </c>
      <c r="Y1644" s="114" t="s">
        <v>293</v>
      </c>
      <c r="Z1644" s="107"/>
      <c r="AA1644" s="107"/>
      <c r="AB1644" s="107"/>
      <c r="AC1644" s="107"/>
      <c r="AD1644" s="107"/>
      <c r="AE1644" s="107"/>
      <c r="AF1644" s="107"/>
      <c r="AG1644" s="107" t="s">
        <v>333</v>
      </c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</row>
    <row r="1645" spans="1:60" outlineLevel="2">
      <c r="A1645" s="110"/>
      <c r="B1645" s="111"/>
      <c r="C1645" s="198" t="s">
        <v>888</v>
      </c>
      <c r="D1645" s="199"/>
      <c r="E1645" s="199"/>
      <c r="F1645" s="199"/>
      <c r="G1645" s="199"/>
      <c r="H1645" s="114"/>
      <c r="I1645" s="114"/>
      <c r="J1645" s="114"/>
      <c r="K1645" s="114"/>
      <c r="L1645" s="114"/>
      <c r="M1645" s="114"/>
      <c r="N1645" s="113"/>
      <c r="O1645" s="113"/>
      <c r="P1645" s="113"/>
      <c r="Q1645" s="113"/>
      <c r="R1645" s="114"/>
      <c r="S1645" s="114"/>
      <c r="T1645" s="114"/>
      <c r="U1645" s="114"/>
      <c r="V1645" s="114"/>
      <c r="W1645" s="114"/>
      <c r="X1645" s="114"/>
      <c r="Y1645" s="114"/>
      <c r="Z1645" s="107"/>
      <c r="AA1645" s="107"/>
      <c r="AB1645" s="107"/>
      <c r="AC1645" s="107"/>
      <c r="AD1645" s="107"/>
      <c r="AE1645" s="107"/>
      <c r="AF1645" s="107"/>
      <c r="AG1645" s="107" t="s">
        <v>296</v>
      </c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</row>
    <row r="1646" spans="1:60" outlineLevel="3">
      <c r="A1646" s="110"/>
      <c r="B1646" s="111"/>
      <c r="C1646" s="200" t="s">
        <v>889</v>
      </c>
      <c r="D1646" s="201"/>
      <c r="E1646" s="201"/>
      <c r="F1646" s="201"/>
      <c r="G1646" s="201"/>
      <c r="H1646" s="114"/>
      <c r="I1646" s="114"/>
      <c r="J1646" s="114"/>
      <c r="K1646" s="114"/>
      <c r="L1646" s="114"/>
      <c r="M1646" s="114"/>
      <c r="N1646" s="113"/>
      <c r="O1646" s="113"/>
      <c r="P1646" s="113"/>
      <c r="Q1646" s="113"/>
      <c r="R1646" s="114"/>
      <c r="S1646" s="114"/>
      <c r="T1646" s="114"/>
      <c r="U1646" s="114"/>
      <c r="V1646" s="114"/>
      <c r="W1646" s="114"/>
      <c r="X1646" s="114"/>
      <c r="Y1646" s="114"/>
      <c r="Z1646" s="107"/>
      <c r="AA1646" s="107"/>
      <c r="AB1646" s="107"/>
      <c r="AC1646" s="107"/>
      <c r="AD1646" s="107"/>
      <c r="AE1646" s="107"/>
      <c r="AF1646" s="107"/>
      <c r="AG1646" s="107" t="s">
        <v>296</v>
      </c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</row>
    <row r="1647" spans="1:60" outlineLevel="1">
      <c r="A1647" s="123">
        <v>524</v>
      </c>
      <c r="B1647" s="124" t="s">
        <v>879</v>
      </c>
      <c r="C1647" s="139" t="s">
        <v>880</v>
      </c>
      <c r="D1647" s="125" t="s">
        <v>289</v>
      </c>
      <c r="E1647" s="126">
        <v>2</v>
      </c>
      <c r="F1647" s="127"/>
      <c r="G1647" s="128">
        <f>ROUND(E1647*F1647,2)</f>
        <v>0</v>
      </c>
      <c r="H1647" s="127"/>
      <c r="I1647" s="128">
        <f>ROUND(E1647*H1647,2)</f>
        <v>0</v>
      </c>
      <c r="J1647" s="127"/>
      <c r="K1647" s="128">
        <f>ROUND(E1647*J1647,2)</f>
        <v>0</v>
      </c>
      <c r="L1647" s="128">
        <v>21</v>
      </c>
      <c r="M1647" s="128">
        <f>G1647*(1+L1647/100)</f>
        <v>0</v>
      </c>
      <c r="N1647" s="126">
        <v>0</v>
      </c>
      <c r="O1647" s="126">
        <f>ROUND(E1647*N1647,2)</f>
        <v>0</v>
      </c>
      <c r="P1647" s="126">
        <v>1.56E-3</v>
      </c>
      <c r="Q1647" s="126">
        <f>ROUND(E1647*P1647,2)</f>
        <v>0</v>
      </c>
      <c r="R1647" s="128" t="s">
        <v>350</v>
      </c>
      <c r="S1647" s="128" t="s">
        <v>310</v>
      </c>
      <c r="T1647" s="129" t="s">
        <v>331</v>
      </c>
      <c r="U1647" s="114">
        <v>0.22</v>
      </c>
      <c r="V1647" s="114">
        <f>ROUND(E1647*U1647,2)</f>
        <v>0.44</v>
      </c>
      <c r="W1647" s="114"/>
      <c r="X1647" s="114" t="s">
        <v>332</v>
      </c>
      <c r="Y1647" s="114" t="s">
        <v>293</v>
      </c>
      <c r="Z1647" s="107"/>
      <c r="AA1647" s="107"/>
      <c r="AB1647" s="107"/>
      <c r="AC1647" s="107"/>
      <c r="AD1647" s="107"/>
      <c r="AE1647" s="107"/>
      <c r="AF1647" s="107"/>
      <c r="AG1647" s="107" t="s">
        <v>333</v>
      </c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</row>
    <row r="1648" spans="1:60" outlineLevel="2">
      <c r="A1648" s="110"/>
      <c r="B1648" s="111"/>
      <c r="C1648" s="198" t="s">
        <v>890</v>
      </c>
      <c r="D1648" s="199"/>
      <c r="E1648" s="199"/>
      <c r="F1648" s="199"/>
      <c r="G1648" s="199"/>
      <c r="H1648" s="114"/>
      <c r="I1648" s="114"/>
      <c r="J1648" s="114"/>
      <c r="K1648" s="114"/>
      <c r="L1648" s="114"/>
      <c r="M1648" s="114"/>
      <c r="N1648" s="113"/>
      <c r="O1648" s="113"/>
      <c r="P1648" s="113"/>
      <c r="Q1648" s="113"/>
      <c r="R1648" s="114"/>
      <c r="S1648" s="114"/>
      <c r="T1648" s="114"/>
      <c r="U1648" s="114"/>
      <c r="V1648" s="114"/>
      <c r="W1648" s="114"/>
      <c r="X1648" s="114"/>
      <c r="Y1648" s="114"/>
      <c r="Z1648" s="107"/>
      <c r="AA1648" s="107"/>
      <c r="AB1648" s="107"/>
      <c r="AC1648" s="107"/>
      <c r="AD1648" s="107"/>
      <c r="AE1648" s="107"/>
      <c r="AF1648" s="107"/>
      <c r="AG1648" s="107" t="s">
        <v>296</v>
      </c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</row>
    <row r="1649" spans="1:60" outlineLevel="1">
      <c r="A1649" s="123">
        <v>525</v>
      </c>
      <c r="B1649" s="124" t="s">
        <v>879</v>
      </c>
      <c r="C1649" s="139" t="s">
        <v>880</v>
      </c>
      <c r="D1649" s="125" t="s">
        <v>289</v>
      </c>
      <c r="E1649" s="126">
        <v>5</v>
      </c>
      <c r="F1649" s="127"/>
      <c r="G1649" s="128">
        <f>ROUND(E1649*F1649,2)</f>
        <v>0</v>
      </c>
      <c r="H1649" s="127"/>
      <c r="I1649" s="128">
        <f>ROUND(E1649*H1649,2)</f>
        <v>0</v>
      </c>
      <c r="J1649" s="127"/>
      <c r="K1649" s="128">
        <f>ROUND(E1649*J1649,2)</f>
        <v>0</v>
      </c>
      <c r="L1649" s="128">
        <v>21</v>
      </c>
      <c r="M1649" s="128">
        <f>G1649*(1+L1649/100)</f>
        <v>0</v>
      </c>
      <c r="N1649" s="126">
        <v>0</v>
      </c>
      <c r="O1649" s="126">
        <f>ROUND(E1649*N1649,2)</f>
        <v>0</v>
      </c>
      <c r="P1649" s="126">
        <v>1.56E-3</v>
      </c>
      <c r="Q1649" s="126">
        <f>ROUND(E1649*P1649,2)</f>
        <v>0.01</v>
      </c>
      <c r="R1649" s="128" t="s">
        <v>350</v>
      </c>
      <c r="S1649" s="128" t="s">
        <v>310</v>
      </c>
      <c r="T1649" s="129" t="s">
        <v>331</v>
      </c>
      <c r="U1649" s="114">
        <v>0.22</v>
      </c>
      <c r="V1649" s="114">
        <f>ROUND(E1649*U1649,2)</f>
        <v>1.1000000000000001</v>
      </c>
      <c r="W1649" s="114"/>
      <c r="X1649" s="114" t="s">
        <v>332</v>
      </c>
      <c r="Y1649" s="114" t="s">
        <v>293</v>
      </c>
      <c r="Z1649" s="107"/>
      <c r="AA1649" s="107"/>
      <c r="AB1649" s="107"/>
      <c r="AC1649" s="107"/>
      <c r="AD1649" s="107"/>
      <c r="AE1649" s="107"/>
      <c r="AF1649" s="107"/>
      <c r="AG1649" s="107" t="s">
        <v>333</v>
      </c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</row>
    <row r="1650" spans="1:60" outlineLevel="2">
      <c r="A1650" s="110"/>
      <c r="B1650" s="111"/>
      <c r="C1650" s="198" t="s">
        <v>891</v>
      </c>
      <c r="D1650" s="199"/>
      <c r="E1650" s="199"/>
      <c r="F1650" s="199"/>
      <c r="G1650" s="199"/>
      <c r="H1650" s="114"/>
      <c r="I1650" s="114"/>
      <c r="J1650" s="114"/>
      <c r="K1650" s="114"/>
      <c r="L1650" s="114"/>
      <c r="M1650" s="114"/>
      <c r="N1650" s="113"/>
      <c r="O1650" s="113"/>
      <c r="P1650" s="113"/>
      <c r="Q1650" s="113"/>
      <c r="R1650" s="114"/>
      <c r="S1650" s="114"/>
      <c r="T1650" s="114"/>
      <c r="U1650" s="114"/>
      <c r="V1650" s="114"/>
      <c r="W1650" s="114"/>
      <c r="X1650" s="114"/>
      <c r="Y1650" s="114"/>
      <c r="Z1650" s="107"/>
      <c r="AA1650" s="107"/>
      <c r="AB1650" s="107"/>
      <c r="AC1650" s="107"/>
      <c r="AD1650" s="107"/>
      <c r="AE1650" s="107"/>
      <c r="AF1650" s="107"/>
      <c r="AG1650" s="107" t="s">
        <v>296</v>
      </c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</row>
    <row r="1651" spans="1:60" outlineLevel="1">
      <c r="A1651" s="123">
        <v>526</v>
      </c>
      <c r="B1651" s="124" t="s">
        <v>879</v>
      </c>
      <c r="C1651" s="139" t="s">
        <v>880</v>
      </c>
      <c r="D1651" s="125" t="s">
        <v>289</v>
      </c>
      <c r="E1651" s="126">
        <v>6</v>
      </c>
      <c r="F1651" s="127"/>
      <c r="G1651" s="128">
        <f>ROUND(E1651*F1651,2)</f>
        <v>0</v>
      </c>
      <c r="H1651" s="127"/>
      <c r="I1651" s="128">
        <f>ROUND(E1651*H1651,2)</f>
        <v>0</v>
      </c>
      <c r="J1651" s="127"/>
      <c r="K1651" s="128">
        <f>ROUND(E1651*J1651,2)</f>
        <v>0</v>
      </c>
      <c r="L1651" s="128">
        <v>21</v>
      </c>
      <c r="M1651" s="128">
        <f>G1651*(1+L1651/100)</f>
        <v>0</v>
      </c>
      <c r="N1651" s="126">
        <v>0</v>
      </c>
      <c r="O1651" s="126">
        <f>ROUND(E1651*N1651,2)</f>
        <v>0</v>
      </c>
      <c r="P1651" s="126">
        <v>1.56E-3</v>
      </c>
      <c r="Q1651" s="126">
        <f>ROUND(E1651*P1651,2)</f>
        <v>0.01</v>
      </c>
      <c r="R1651" s="128" t="s">
        <v>350</v>
      </c>
      <c r="S1651" s="128" t="s">
        <v>310</v>
      </c>
      <c r="T1651" s="129" t="s">
        <v>331</v>
      </c>
      <c r="U1651" s="114">
        <v>0.22</v>
      </c>
      <c r="V1651" s="114">
        <f>ROUND(E1651*U1651,2)</f>
        <v>1.32</v>
      </c>
      <c r="W1651" s="114"/>
      <c r="X1651" s="114" t="s">
        <v>332</v>
      </c>
      <c r="Y1651" s="114" t="s">
        <v>293</v>
      </c>
      <c r="Z1651" s="107"/>
      <c r="AA1651" s="107"/>
      <c r="AB1651" s="107"/>
      <c r="AC1651" s="107"/>
      <c r="AD1651" s="107"/>
      <c r="AE1651" s="107"/>
      <c r="AF1651" s="107"/>
      <c r="AG1651" s="107" t="s">
        <v>333</v>
      </c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</row>
    <row r="1652" spans="1:60" outlineLevel="2">
      <c r="A1652" s="110"/>
      <c r="B1652" s="111"/>
      <c r="C1652" s="198" t="s">
        <v>892</v>
      </c>
      <c r="D1652" s="199"/>
      <c r="E1652" s="199"/>
      <c r="F1652" s="199"/>
      <c r="G1652" s="199"/>
      <c r="H1652" s="114"/>
      <c r="I1652" s="114"/>
      <c r="J1652" s="114"/>
      <c r="K1652" s="114"/>
      <c r="L1652" s="114"/>
      <c r="M1652" s="114"/>
      <c r="N1652" s="113"/>
      <c r="O1652" s="113"/>
      <c r="P1652" s="113"/>
      <c r="Q1652" s="113"/>
      <c r="R1652" s="114"/>
      <c r="S1652" s="114"/>
      <c r="T1652" s="114"/>
      <c r="U1652" s="114"/>
      <c r="V1652" s="114"/>
      <c r="W1652" s="114"/>
      <c r="X1652" s="114"/>
      <c r="Y1652" s="114"/>
      <c r="Z1652" s="107"/>
      <c r="AA1652" s="107"/>
      <c r="AB1652" s="107"/>
      <c r="AC1652" s="107"/>
      <c r="AD1652" s="107"/>
      <c r="AE1652" s="107"/>
      <c r="AF1652" s="107"/>
      <c r="AG1652" s="107" t="s">
        <v>296</v>
      </c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</row>
    <row r="1653" spans="1:60" outlineLevel="1">
      <c r="A1653" s="123">
        <v>527</v>
      </c>
      <c r="B1653" s="124" t="s">
        <v>893</v>
      </c>
      <c r="C1653" s="139" t="s">
        <v>894</v>
      </c>
      <c r="D1653" s="125" t="s">
        <v>347</v>
      </c>
      <c r="E1653" s="126">
        <v>4</v>
      </c>
      <c r="F1653" s="127"/>
      <c r="G1653" s="128">
        <f>ROUND(E1653*F1653,2)</f>
        <v>0</v>
      </c>
      <c r="H1653" s="127"/>
      <c r="I1653" s="128">
        <f>ROUND(E1653*H1653,2)</f>
        <v>0</v>
      </c>
      <c r="J1653" s="127"/>
      <c r="K1653" s="128">
        <f>ROUND(E1653*J1653,2)</f>
        <v>0</v>
      </c>
      <c r="L1653" s="128">
        <v>21</v>
      </c>
      <c r="M1653" s="128">
        <f>G1653*(1+L1653/100)</f>
        <v>0</v>
      </c>
      <c r="N1653" s="126">
        <v>0</v>
      </c>
      <c r="O1653" s="126">
        <f>ROUND(E1653*N1653,2)</f>
        <v>0</v>
      </c>
      <c r="P1653" s="126">
        <v>2.2499999999999998E-3</v>
      </c>
      <c r="Q1653" s="126">
        <f>ROUND(E1653*P1653,2)</f>
        <v>0.01</v>
      </c>
      <c r="R1653" s="128" t="s">
        <v>350</v>
      </c>
      <c r="S1653" s="128" t="s">
        <v>310</v>
      </c>
      <c r="T1653" s="129" t="s">
        <v>331</v>
      </c>
      <c r="U1653" s="114">
        <v>0.41</v>
      </c>
      <c r="V1653" s="114">
        <f>ROUND(E1653*U1653,2)</f>
        <v>1.64</v>
      </c>
      <c r="W1653" s="114"/>
      <c r="X1653" s="114" t="s">
        <v>332</v>
      </c>
      <c r="Y1653" s="114" t="s">
        <v>293</v>
      </c>
      <c r="Z1653" s="107"/>
      <c r="AA1653" s="107"/>
      <c r="AB1653" s="107"/>
      <c r="AC1653" s="107"/>
      <c r="AD1653" s="107"/>
      <c r="AE1653" s="107"/>
      <c r="AF1653" s="107"/>
      <c r="AG1653" s="107" t="s">
        <v>333</v>
      </c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</row>
    <row r="1654" spans="1:60" outlineLevel="2">
      <c r="A1654" s="110"/>
      <c r="B1654" s="111"/>
      <c r="C1654" s="198" t="s">
        <v>895</v>
      </c>
      <c r="D1654" s="199"/>
      <c r="E1654" s="199"/>
      <c r="F1654" s="199"/>
      <c r="G1654" s="199"/>
      <c r="H1654" s="114"/>
      <c r="I1654" s="114"/>
      <c r="J1654" s="114"/>
      <c r="K1654" s="114"/>
      <c r="L1654" s="114"/>
      <c r="M1654" s="114"/>
      <c r="N1654" s="113"/>
      <c r="O1654" s="113"/>
      <c r="P1654" s="113"/>
      <c r="Q1654" s="113"/>
      <c r="R1654" s="114"/>
      <c r="S1654" s="114"/>
      <c r="T1654" s="114"/>
      <c r="U1654" s="114"/>
      <c r="V1654" s="114"/>
      <c r="W1654" s="114"/>
      <c r="X1654" s="114"/>
      <c r="Y1654" s="114"/>
      <c r="Z1654" s="107"/>
      <c r="AA1654" s="107"/>
      <c r="AB1654" s="107"/>
      <c r="AC1654" s="107"/>
      <c r="AD1654" s="107"/>
      <c r="AE1654" s="107"/>
      <c r="AF1654" s="107"/>
      <c r="AG1654" s="107" t="s">
        <v>296</v>
      </c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</row>
    <row r="1655" spans="1:60" outlineLevel="1">
      <c r="A1655" s="123">
        <v>528</v>
      </c>
      <c r="B1655" s="124" t="s">
        <v>893</v>
      </c>
      <c r="C1655" s="139" t="s">
        <v>894</v>
      </c>
      <c r="D1655" s="125" t="s">
        <v>347</v>
      </c>
      <c r="E1655" s="126">
        <v>5</v>
      </c>
      <c r="F1655" s="127"/>
      <c r="G1655" s="128">
        <f>ROUND(E1655*F1655,2)</f>
        <v>0</v>
      </c>
      <c r="H1655" s="127"/>
      <c r="I1655" s="128">
        <f>ROUND(E1655*H1655,2)</f>
        <v>0</v>
      </c>
      <c r="J1655" s="127"/>
      <c r="K1655" s="128">
        <f>ROUND(E1655*J1655,2)</f>
        <v>0</v>
      </c>
      <c r="L1655" s="128">
        <v>21</v>
      </c>
      <c r="M1655" s="128">
        <f>G1655*(1+L1655/100)</f>
        <v>0</v>
      </c>
      <c r="N1655" s="126">
        <v>0</v>
      </c>
      <c r="O1655" s="126">
        <f>ROUND(E1655*N1655,2)</f>
        <v>0</v>
      </c>
      <c r="P1655" s="126">
        <v>2.2499999999999998E-3</v>
      </c>
      <c r="Q1655" s="126">
        <f>ROUND(E1655*P1655,2)</f>
        <v>0.01</v>
      </c>
      <c r="R1655" s="128" t="s">
        <v>350</v>
      </c>
      <c r="S1655" s="128" t="s">
        <v>310</v>
      </c>
      <c r="T1655" s="129" t="s">
        <v>331</v>
      </c>
      <c r="U1655" s="114">
        <v>0.41</v>
      </c>
      <c r="V1655" s="114">
        <f>ROUND(E1655*U1655,2)</f>
        <v>2.0499999999999998</v>
      </c>
      <c r="W1655" s="114"/>
      <c r="X1655" s="114" t="s">
        <v>332</v>
      </c>
      <c r="Y1655" s="114" t="s">
        <v>293</v>
      </c>
      <c r="Z1655" s="107"/>
      <c r="AA1655" s="107"/>
      <c r="AB1655" s="107"/>
      <c r="AC1655" s="107"/>
      <c r="AD1655" s="107"/>
      <c r="AE1655" s="107"/>
      <c r="AF1655" s="107"/>
      <c r="AG1655" s="107" t="s">
        <v>333</v>
      </c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</row>
    <row r="1656" spans="1:60" outlineLevel="2">
      <c r="A1656" s="110"/>
      <c r="B1656" s="111"/>
      <c r="C1656" s="198" t="s">
        <v>896</v>
      </c>
      <c r="D1656" s="199"/>
      <c r="E1656" s="199"/>
      <c r="F1656" s="199"/>
      <c r="G1656" s="199"/>
      <c r="H1656" s="114"/>
      <c r="I1656" s="114"/>
      <c r="J1656" s="114"/>
      <c r="K1656" s="114"/>
      <c r="L1656" s="114"/>
      <c r="M1656" s="114"/>
      <c r="N1656" s="113"/>
      <c r="O1656" s="113"/>
      <c r="P1656" s="113"/>
      <c r="Q1656" s="113"/>
      <c r="R1656" s="114"/>
      <c r="S1656" s="114"/>
      <c r="T1656" s="114"/>
      <c r="U1656" s="114"/>
      <c r="V1656" s="114"/>
      <c r="W1656" s="114"/>
      <c r="X1656" s="114"/>
      <c r="Y1656" s="114"/>
      <c r="Z1656" s="107"/>
      <c r="AA1656" s="107"/>
      <c r="AB1656" s="107"/>
      <c r="AC1656" s="107"/>
      <c r="AD1656" s="107"/>
      <c r="AE1656" s="107"/>
      <c r="AF1656" s="107"/>
      <c r="AG1656" s="107" t="s">
        <v>296</v>
      </c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</row>
    <row r="1657" spans="1:60" outlineLevel="3">
      <c r="A1657" s="110"/>
      <c r="B1657" s="111"/>
      <c r="C1657" s="200" t="s">
        <v>897</v>
      </c>
      <c r="D1657" s="201"/>
      <c r="E1657" s="201"/>
      <c r="F1657" s="201"/>
      <c r="G1657" s="201"/>
      <c r="H1657" s="114"/>
      <c r="I1657" s="114"/>
      <c r="J1657" s="114"/>
      <c r="K1657" s="114"/>
      <c r="L1657" s="114"/>
      <c r="M1657" s="114"/>
      <c r="N1657" s="113"/>
      <c r="O1657" s="113"/>
      <c r="P1657" s="113"/>
      <c r="Q1657" s="113"/>
      <c r="R1657" s="114"/>
      <c r="S1657" s="114"/>
      <c r="T1657" s="114"/>
      <c r="U1657" s="114"/>
      <c r="V1657" s="114"/>
      <c r="W1657" s="114"/>
      <c r="X1657" s="114"/>
      <c r="Y1657" s="114"/>
      <c r="Z1657" s="107"/>
      <c r="AA1657" s="107"/>
      <c r="AB1657" s="107"/>
      <c r="AC1657" s="107"/>
      <c r="AD1657" s="107"/>
      <c r="AE1657" s="107"/>
      <c r="AF1657" s="107"/>
      <c r="AG1657" s="107" t="s">
        <v>296</v>
      </c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</row>
    <row r="1658" spans="1:60" outlineLevel="1">
      <c r="A1658" s="123">
        <v>529</v>
      </c>
      <c r="B1658" s="124" t="s">
        <v>898</v>
      </c>
      <c r="C1658" s="139" t="s">
        <v>899</v>
      </c>
      <c r="D1658" s="125" t="s">
        <v>347</v>
      </c>
      <c r="E1658" s="126">
        <v>7</v>
      </c>
      <c r="F1658" s="127"/>
      <c r="G1658" s="128">
        <f>ROUND(E1658*F1658,2)</f>
        <v>0</v>
      </c>
      <c r="H1658" s="127"/>
      <c r="I1658" s="128">
        <f>ROUND(E1658*H1658,2)</f>
        <v>0</v>
      </c>
      <c r="J1658" s="127"/>
      <c r="K1658" s="128">
        <f>ROUND(E1658*J1658,2)</f>
        <v>0</v>
      </c>
      <c r="L1658" s="128">
        <v>21</v>
      </c>
      <c r="M1658" s="128">
        <f>G1658*(1+L1658/100)</f>
        <v>0</v>
      </c>
      <c r="N1658" s="126">
        <v>0</v>
      </c>
      <c r="O1658" s="126">
        <f>ROUND(E1658*N1658,2)</f>
        <v>0</v>
      </c>
      <c r="P1658" s="126">
        <v>4.8999999999999998E-4</v>
      </c>
      <c r="Q1658" s="126">
        <f>ROUND(E1658*P1658,2)</f>
        <v>0</v>
      </c>
      <c r="R1658" s="128" t="s">
        <v>350</v>
      </c>
      <c r="S1658" s="128" t="s">
        <v>310</v>
      </c>
      <c r="T1658" s="129" t="s">
        <v>331</v>
      </c>
      <c r="U1658" s="114">
        <v>0.11</v>
      </c>
      <c r="V1658" s="114">
        <f>ROUND(E1658*U1658,2)</f>
        <v>0.77</v>
      </c>
      <c r="W1658" s="114"/>
      <c r="X1658" s="114" t="s">
        <v>332</v>
      </c>
      <c r="Y1658" s="114" t="s">
        <v>293</v>
      </c>
      <c r="Z1658" s="107"/>
      <c r="AA1658" s="107"/>
      <c r="AB1658" s="107"/>
      <c r="AC1658" s="107"/>
      <c r="AD1658" s="107"/>
      <c r="AE1658" s="107"/>
      <c r="AF1658" s="107"/>
      <c r="AG1658" s="107" t="s">
        <v>333</v>
      </c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</row>
    <row r="1659" spans="1:60" outlineLevel="2">
      <c r="A1659" s="110"/>
      <c r="B1659" s="111"/>
      <c r="C1659" s="198" t="s">
        <v>900</v>
      </c>
      <c r="D1659" s="199"/>
      <c r="E1659" s="199"/>
      <c r="F1659" s="199"/>
      <c r="G1659" s="199"/>
      <c r="H1659" s="114"/>
      <c r="I1659" s="114"/>
      <c r="J1659" s="114"/>
      <c r="K1659" s="114"/>
      <c r="L1659" s="114"/>
      <c r="M1659" s="114"/>
      <c r="N1659" s="113"/>
      <c r="O1659" s="113"/>
      <c r="P1659" s="113"/>
      <c r="Q1659" s="113"/>
      <c r="R1659" s="114"/>
      <c r="S1659" s="114"/>
      <c r="T1659" s="114"/>
      <c r="U1659" s="114"/>
      <c r="V1659" s="114"/>
      <c r="W1659" s="114"/>
      <c r="X1659" s="114"/>
      <c r="Y1659" s="114"/>
      <c r="Z1659" s="107"/>
      <c r="AA1659" s="107"/>
      <c r="AB1659" s="107"/>
      <c r="AC1659" s="107"/>
      <c r="AD1659" s="107"/>
      <c r="AE1659" s="107"/>
      <c r="AF1659" s="107"/>
      <c r="AG1659" s="107" t="s">
        <v>296</v>
      </c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</row>
    <row r="1660" spans="1:60" outlineLevel="1">
      <c r="A1660" s="123">
        <v>530</v>
      </c>
      <c r="B1660" s="124" t="s">
        <v>901</v>
      </c>
      <c r="C1660" s="139" t="s">
        <v>902</v>
      </c>
      <c r="D1660" s="125" t="s">
        <v>330</v>
      </c>
      <c r="E1660" s="126">
        <v>7</v>
      </c>
      <c r="F1660" s="127"/>
      <c r="G1660" s="128">
        <f>ROUND(E1660*F1660,2)</f>
        <v>0</v>
      </c>
      <c r="H1660" s="127"/>
      <c r="I1660" s="128">
        <f>ROUND(E1660*H1660,2)</f>
        <v>0</v>
      </c>
      <c r="J1660" s="127"/>
      <c r="K1660" s="128">
        <f>ROUND(E1660*J1660,2)</f>
        <v>0</v>
      </c>
      <c r="L1660" s="128">
        <v>21</v>
      </c>
      <c r="M1660" s="128">
        <f>G1660*(1+L1660/100)</f>
        <v>0</v>
      </c>
      <c r="N1660" s="126">
        <v>0</v>
      </c>
      <c r="O1660" s="126">
        <f>ROUND(E1660*N1660,2)</f>
        <v>0</v>
      </c>
      <c r="P1660" s="126">
        <v>0</v>
      </c>
      <c r="Q1660" s="126">
        <f>ROUND(E1660*P1660,2)</f>
        <v>0</v>
      </c>
      <c r="R1660" s="128" t="s">
        <v>903</v>
      </c>
      <c r="S1660" s="128" t="s">
        <v>310</v>
      </c>
      <c r="T1660" s="129" t="s">
        <v>331</v>
      </c>
      <c r="U1660" s="114">
        <v>0.12</v>
      </c>
      <c r="V1660" s="114">
        <f>ROUND(E1660*U1660,2)</f>
        <v>0.84</v>
      </c>
      <c r="W1660" s="114"/>
      <c r="X1660" s="114" t="s">
        <v>332</v>
      </c>
      <c r="Y1660" s="114" t="s">
        <v>293</v>
      </c>
      <c r="Z1660" s="107"/>
      <c r="AA1660" s="107"/>
      <c r="AB1660" s="107"/>
      <c r="AC1660" s="107"/>
      <c r="AD1660" s="107"/>
      <c r="AE1660" s="107"/>
      <c r="AF1660" s="107"/>
      <c r="AG1660" s="107" t="s">
        <v>333</v>
      </c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</row>
    <row r="1661" spans="1:60" outlineLevel="2">
      <c r="A1661" s="110"/>
      <c r="B1661" s="111"/>
      <c r="C1661" s="198" t="s">
        <v>900</v>
      </c>
      <c r="D1661" s="199"/>
      <c r="E1661" s="199"/>
      <c r="F1661" s="199"/>
      <c r="G1661" s="199"/>
      <c r="H1661" s="114"/>
      <c r="I1661" s="114"/>
      <c r="J1661" s="114"/>
      <c r="K1661" s="114"/>
      <c r="L1661" s="114"/>
      <c r="M1661" s="114"/>
      <c r="N1661" s="113"/>
      <c r="O1661" s="113"/>
      <c r="P1661" s="113"/>
      <c r="Q1661" s="113"/>
      <c r="R1661" s="114"/>
      <c r="S1661" s="114"/>
      <c r="T1661" s="114"/>
      <c r="U1661" s="114"/>
      <c r="V1661" s="114"/>
      <c r="W1661" s="114"/>
      <c r="X1661" s="114"/>
      <c r="Y1661" s="114"/>
      <c r="Z1661" s="107"/>
      <c r="AA1661" s="107"/>
      <c r="AB1661" s="107"/>
      <c r="AC1661" s="107"/>
      <c r="AD1661" s="107"/>
      <c r="AE1661" s="107"/>
      <c r="AF1661" s="107"/>
      <c r="AG1661" s="107" t="s">
        <v>296</v>
      </c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</row>
    <row r="1662" spans="1:60" outlineLevel="1">
      <c r="A1662" s="123">
        <v>531</v>
      </c>
      <c r="B1662" s="124" t="s">
        <v>898</v>
      </c>
      <c r="C1662" s="139" t="s">
        <v>899</v>
      </c>
      <c r="D1662" s="125" t="s">
        <v>347</v>
      </c>
      <c r="E1662" s="126">
        <v>12</v>
      </c>
      <c r="F1662" s="127"/>
      <c r="G1662" s="128">
        <f>ROUND(E1662*F1662,2)</f>
        <v>0</v>
      </c>
      <c r="H1662" s="127"/>
      <c r="I1662" s="128">
        <f>ROUND(E1662*H1662,2)</f>
        <v>0</v>
      </c>
      <c r="J1662" s="127"/>
      <c r="K1662" s="128">
        <f>ROUND(E1662*J1662,2)</f>
        <v>0</v>
      </c>
      <c r="L1662" s="128">
        <v>21</v>
      </c>
      <c r="M1662" s="128">
        <f>G1662*(1+L1662/100)</f>
        <v>0</v>
      </c>
      <c r="N1662" s="126">
        <v>0</v>
      </c>
      <c r="O1662" s="126">
        <f>ROUND(E1662*N1662,2)</f>
        <v>0</v>
      </c>
      <c r="P1662" s="126">
        <v>4.8999999999999998E-4</v>
      </c>
      <c r="Q1662" s="126">
        <f>ROUND(E1662*P1662,2)</f>
        <v>0.01</v>
      </c>
      <c r="R1662" s="128" t="s">
        <v>350</v>
      </c>
      <c r="S1662" s="128" t="s">
        <v>310</v>
      </c>
      <c r="T1662" s="129" t="s">
        <v>331</v>
      </c>
      <c r="U1662" s="114">
        <v>0.11</v>
      </c>
      <c r="V1662" s="114">
        <f>ROUND(E1662*U1662,2)</f>
        <v>1.32</v>
      </c>
      <c r="W1662" s="114"/>
      <c r="X1662" s="114" t="s">
        <v>332</v>
      </c>
      <c r="Y1662" s="114" t="s">
        <v>293</v>
      </c>
      <c r="Z1662" s="107"/>
      <c r="AA1662" s="107"/>
      <c r="AB1662" s="107"/>
      <c r="AC1662" s="107"/>
      <c r="AD1662" s="107"/>
      <c r="AE1662" s="107"/>
      <c r="AF1662" s="107"/>
      <c r="AG1662" s="107" t="s">
        <v>333</v>
      </c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</row>
    <row r="1663" spans="1:60" outlineLevel="2">
      <c r="A1663" s="110"/>
      <c r="B1663" s="111"/>
      <c r="C1663" s="198" t="s">
        <v>904</v>
      </c>
      <c r="D1663" s="199"/>
      <c r="E1663" s="199"/>
      <c r="F1663" s="199"/>
      <c r="G1663" s="199"/>
      <c r="H1663" s="114"/>
      <c r="I1663" s="114"/>
      <c r="J1663" s="114"/>
      <c r="K1663" s="114"/>
      <c r="L1663" s="114"/>
      <c r="M1663" s="114"/>
      <c r="N1663" s="113"/>
      <c r="O1663" s="113"/>
      <c r="P1663" s="113"/>
      <c r="Q1663" s="113"/>
      <c r="R1663" s="114"/>
      <c r="S1663" s="114"/>
      <c r="T1663" s="114"/>
      <c r="U1663" s="114"/>
      <c r="V1663" s="114"/>
      <c r="W1663" s="114"/>
      <c r="X1663" s="114"/>
      <c r="Y1663" s="114"/>
      <c r="Z1663" s="107"/>
      <c r="AA1663" s="107"/>
      <c r="AB1663" s="107"/>
      <c r="AC1663" s="107"/>
      <c r="AD1663" s="107"/>
      <c r="AE1663" s="107"/>
      <c r="AF1663" s="107"/>
      <c r="AG1663" s="107" t="s">
        <v>296</v>
      </c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</row>
    <row r="1664" spans="1:60" outlineLevel="1">
      <c r="A1664" s="123">
        <v>532</v>
      </c>
      <c r="B1664" s="124" t="s">
        <v>898</v>
      </c>
      <c r="C1664" s="139" t="s">
        <v>899</v>
      </c>
      <c r="D1664" s="125" t="s">
        <v>347</v>
      </c>
      <c r="E1664" s="126">
        <v>12</v>
      </c>
      <c r="F1664" s="127"/>
      <c r="G1664" s="128">
        <f>ROUND(E1664*F1664,2)</f>
        <v>0</v>
      </c>
      <c r="H1664" s="127"/>
      <c r="I1664" s="128">
        <f>ROUND(E1664*H1664,2)</f>
        <v>0</v>
      </c>
      <c r="J1664" s="127"/>
      <c r="K1664" s="128">
        <f>ROUND(E1664*J1664,2)</f>
        <v>0</v>
      </c>
      <c r="L1664" s="128">
        <v>21</v>
      </c>
      <c r="M1664" s="128">
        <f>G1664*(1+L1664/100)</f>
        <v>0</v>
      </c>
      <c r="N1664" s="126">
        <v>0</v>
      </c>
      <c r="O1664" s="126">
        <f>ROUND(E1664*N1664,2)</f>
        <v>0</v>
      </c>
      <c r="P1664" s="126">
        <v>4.8999999999999998E-4</v>
      </c>
      <c r="Q1664" s="126">
        <f>ROUND(E1664*P1664,2)</f>
        <v>0.01</v>
      </c>
      <c r="R1664" s="128" t="s">
        <v>350</v>
      </c>
      <c r="S1664" s="128" t="s">
        <v>310</v>
      </c>
      <c r="T1664" s="129" t="s">
        <v>331</v>
      </c>
      <c r="U1664" s="114">
        <v>0.11</v>
      </c>
      <c r="V1664" s="114">
        <f>ROUND(E1664*U1664,2)</f>
        <v>1.32</v>
      </c>
      <c r="W1664" s="114"/>
      <c r="X1664" s="114" t="s">
        <v>332</v>
      </c>
      <c r="Y1664" s="114" t="s">
        <v>293</v>
      </c>
      <c r="Z1664" s="107"/>
      <c r="AA1664" s="107"/>
      <c r="AB1664" s="107"/>
      <c r="AC1664" s="107"/>
      <c r="AD1664" s="107"/>
      <c r="AE1664" s="107"/>
      <c r="AF1664" s="107"/>
      <c r="AG1664" s="107" t="s">
        <v>333</v>
      </c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</row>
    <row r="1665" spans="1:60" outlineLevel="2">
      <c r="A1665" s="110"/>
      <c r="B1665" s="111"/>
      <c r="C1665" s="198" t="s">
        <v>905</v>
      </c>
      <c r="D1665" s="199"/>
      <c r="E1665" s="199"/>
      <c r="F1665" s="199"/>
      <c r="G1665" s="199"/>
      <c r="H1665" s="114"/>
      <c r="I1665" s="114"/>
      <c r="J1665" s="114"/>
      <c r="K1665" s="114"/>
      <c r="L1665" s="114"/>
      <c r="M1665" s="114"/>
      <c r="N1665" s="113"/>
      <c r="O1665" s="113"/>
      <c r="P1665" s="113"/>
      <c r="Q1665" s="113"/>
      <c r="R1665" s="114"/>
      <c r="S1665" s="114"/>
      <c r="T1665" s="114"/>
      <c r="U1665" s="114"/>
      <c r="V1665" s="114"/>
      <c r="W1665" s="114"/>
      <c r="X1665" s="114"/>
      <c r="Y1665" s="114"/>
      <c r="Z1665" s="107"/>
      <c r="AA1665" s="107"/>
      <c r="AB1665" s="107"/>
      <c r="AC1665" s="107"/>
      <c r="AD1665" s="107"/>
      <c r="AE1665" s="107"/>
      <c r="AF1665" s="107"/>
      <c r="AG1665" s="107" t="s">
        <v>296</v>
      </c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</row>
    <row r="1666" spans="1:60" outlineLevel="1">
      <c r="A1666" s="123">
        <v>533</v>
      </c>
      <c r="B1666" s="124" t="s">
        <v>879</v>
      </c>
      <c r="C1666" s="139" t="s">
        <v>880</v>
      </c>
      <c r="D1666" s="125" t="s">
        <v>289</v>
      </c>
      <c r="E1666" s="126">
        <v>2</v>
      </c>
      <c r="F1666" s="127"/>
      <c r="G1666" s="128">
        <f>ROUND(E1666*F1666,2)</f>
        <v>0</v>
      </c>
      <c r="H1666" s="127"/>
      <c r="I1666" s="128">
        <f>ROUND(E1666*H1666,2)</f>
        <v>0</v>
      </c>
      <c r="J1666" s="127"/>
      <c r="K1666" s="128">
        <f>ROUND(E1666*J1666,2)</f>
        <v>0</v>
      </c>
      <c r="L1666" s="128">
        <v>21</v>
      </c>
      <c r="M1666" s="128">
        <f>G1666*(1+L1666/100)</f>
        <v>0</v>
      </c>
      <c r="N1666" s="126">
        <v>0</v>
      </c>
      <c r="O1666" s="126">
        <f>ROUND(E1666*N1666,2)</f>
        <v>0</v>
      </c>
      <c r="P1666" s="126">
        <v>1.56E-3</v>
      </c>
      <c r="Q1666" s="126">
        <f>ROUND(E1666*P1666,2)</f>
        <v>0</v>
      </c>
      <c r="R1666" s="128" t="s">
        <v>350</v>
      </c>
      <c r="S1666" s="128" t="s">
        <v>310</v>
      </c>
      <c r="T1666" s="129" t="s">
        <v>331</v>
      </c>
      <c r="U1666" s="114">
        <v>0.22</v>
      </c>
      <c r="V1666" s="114">
        <f>ROUND(E1666*U1666,2)</f>
        <v>0.44</v>
      </c>
      <c r="W1666" s="114"/>
      <c r="X1666" s="114" t="s">
        <v>332</v>
      </c>
      <c r="Y1666" s="114" t="s">
        <v>293</v>
      </c>
      <c r="Z1666" s="107"/>
      <c r="AA1666" s="107"/>
      <c r="AB1666" s="107"/>
      <c r="AC1666" s="107"/>
      <c r="AD1666" s="107"/>
      <c r="AE1666" s="107"/>
      <c r="AF1666" s="107"/>
      <c r="AG1666" s="107" t="s">
        <v>333</v>
      </c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</row>
    <row r="1667" spans="1:60" outlineLevel="2">
      <c r="A1667" s="110"/>
      <c r="B1667" s="111"/>
      <c r="C1667" s="198" t="s">
        <v>906</v>
      </c>
      <c r="D1667" s="199"/>
      <c r="E1667" s="199"/>
      <c r="F1667" s="199"/>
      <c r="G1667" s="199"/>
      <c r="H1667" s="114"/>
      <c r="I1667" s="114"/>
      <c r="J1667" s="114"/>
      <c r="K1667" s="114"/>
      <c r="L1667" s="114"/>
      <c r="M1667" s="114"/>
      <c r="N1667" s="113"/>
      <c r="O1667" s="113"/>
      <c r="P1667" s="113"/>
      <c r="Q1667" s="113"/>
      <c r="R1667" s="114"/>
      <c r="S1667" s="114"/>
      <c r="T1667" s="114"/>
      <c r="U1667" s="114"/>
      <c r="V1667" s="114"/>
      <c r="W1667" s="114"/>
      <c r="X1667" s="114"/>
      <c r="Y1667" s="114"/>
      <c r="Z1667" s="107"/>
      <c r="AA1667" s="107"/>
      <c r="AB1667" s="107"/>
      <c r="AC1667" s="107"/>
      <c r="AD1667" s="107"/>
      <c r="AE1667" s="107"/>
      <c r="AF1667" s="107"/>
      <c r="AG1667" s="107" t="s">
        <v>296</v>
      </c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</row>
    <row r="1668" spans="1:60" outlineLevel="1">
      <c r="A1668" s="123">
        <v>534</v>
      </c>
      <c r="B1668" s="124" t="s">
        <v>898</v>
      </c>
      <c r="C1668" s="139" t="s">
        <v>899</v>
      </c>
      <c r="D1668" s="125" t="s">
        <v>347</v>
      </c>
      <c r="E1668" s="126">
        <v>2</v>
      </c>
      <c r="F1668" s="127"/>
      <c r="G1668" s="128">
        <f>ROUND(E1668*F1668,2)</f>
        <v>0</v>
      </c>
      <c r="H1668" s="127"/>
      <c r="I1668" s="128">
        <f>ROUND(E1668*H1668,2)</f>
        <v>0</v>
      </c>
      <c r="J1668" s="127"/>
      <c r="K1668" s="128">
        <f>ROUND(E1668*J1668,2)</f>
        <v>0</v>
      </c>
      <c r="L1668" s="128">
        <v>21</v>
      </c>
      <c r="M1668" s="128">
        <f>G1668*(1+L1668/100)</f>
        <v>0</v>
      </c>
      <c r="N1668" s="126">
        <v>0</v>
      </c>
      <c r="O1668" s="126">
        <f>ROUND(E1668*N1668,2)</f>
        <v>0</v>
      </c>
      <c r="P1668" s="126">
        <v>4.8999999999999998E-4</v>
      </c>
      <c r="Q1668" s="126">
        <f>ROUND(E1668*P1668,2)</f>
        <v>0</v>
      </c>
      <c r="R1668" s="128" t="s">
        <v>350</v>
      </c>
      <c r="S1668" s="128" t="s">
        <v>310</v>
      </c>
      <c r="T1668" s="129" t="s">
        <v>331</v>
      </c>
      <c r="U1668" s="114">
        <v>0.11</v>
      </c>
      <c r="V1668" s="114">
        <f>ROUND(E1668*U1668,2)</f>
        <v>0.22</v>
      </c>
      <c r="W1668" s="114"/>
      <c r="X1668" s="114" t="s">
        <v>332</v>
      </c>
      <c r="Y1668" s="114" t="s">
        <v>293</v>
      </c>
      <c r="Z1668" s="107"/>
      <c r="AA1668" s="107"/>
      <c r="AB1668" s="107"/>
      <c r="AC1668" s="107"/>
      <c r="AD1668" s="107"/>
      <c r="AE1668" s="107"/>
      <c r="AF1668" s="107"/>
      <c r="AG1668" s="107" t="s">
        <v>333</v>
      </c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</row>
    <row r="1669" spans="1:60" outlineLevel="2">
      <c r="A1669" s="110"/>
      <c r="B1669" s="111"/>
      <c r="C1669" s="198" t="s">
        <v>906</v>
      </c>
      <c r="D1669" s="199"/>
      <c r="E1669" s="199"/>
      <c r="F1669" s="199"/>
      <c r="G1669" s="199"/>
      <c r="H1669" s="114"/>
      <c r="I1669" s="114"/>
      <c r="J1669" s="114"/>
      <c r="K1669" s="114"/>
      <c r="L1669" s="114"/>
      <c r="M1669" s="114"/>
      <c r="N1669" s="113"/>
      <c r="O1669" s="113"/>
      <c r="P1669" s="113"/>
      <c r="Q1669" s="113"/>
      <c r="R1669" s="114"/>
      <c r="S1669" s="114"/>
      <c r="T1669" s="114"/>
      <c r="U1669" s="114"/>
      <c r="V1669" s="114"/>
      <c r="W1669" s="114"/>
      <c r="X1669" s="114"/>
      <c r="Y1669" s="114"/>
      <c r="Z1669" s="107"/>
      <c r="AA1669" s="107"/>
      <c r="AB1669" s="107"/>
      <c r="AC1669" s="107"/>
      <c r="AD1669" s="107"/>
      <c r="AE1669" s="107"/>
      <c r="AF1669" s="107"/>
      <c r="AG1669" s="107" t="s">
        <v>296</v>
      </c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</row>
    <row r="1670" spans="1:60" outlineLevel="1">
      <c r="A1670" s="123">
        <v>535</v>
      </c>
      <c r="B1670" s="124" t="s">
        <v>907</v>
      </c>
      <c r="C1670" s="139" t="s">
        <v>908</v>
      </c>
      <c r="D1670" s="125" t="s">
        <v>289</v>
      </c>
      <c r="E1670" s="126">
        <v>1</v>
      </c>
      <c r="F1670" s="127"/>
      <c r="G1670" s="128">
        <f>ROUND(E1670*F1670,2)</f>
        <v>0</v>
      </c>
      <c r="H1670" s="127"/>
      <c r="I1670" s="128">
        <f>ROUND(E1670*H1670,2)</f>
        <v>0</v>
      </c>
      <c r="J1670" s="127"/>
      <c r="K1670" s="128">
        <f>ROUND(E1670*J1670,2)</f>
        <v>0</v>
      </c>
      <c r="L1670" s="128">
        <v>21</v>
      </c>
      <c r="M1670" s="128">
        <f>G1670*(1+L1670/100)</f>
        <v>0</v>
      </c>
      <c r="N1670" s="126">
        <v>0</v>
      </c>
      <c r="O1670" s="126">
        <f>ROUND(E1670*N1670,2)</f>
        <v>0</v>
      </c>
      <c r="P1670" s="126">
        <v>1.933E-2</v>
      </c>
      <c r="Q1670" s="126">
        <f>ROUND(E1670*P1670,2)</f>
        <v>0.02</v>
      </c>
      <c r="R1670" s="128"/>
      <c r="S1670" s="128" t="s">
        <v>290</v>
      </c>
      <c r="T1670" s="129" t="s">
        <v>331</v>
      </c>
      <c r="U1670" s="114">
        <v>0.59</v>
      </c>
      <c r="V1670" s="114">
        <f>ROUND(E1670*U1670,2)</f>
        <v>0.59</v>
      </c>
      <c r="W1670" s="114"/>
      <c r="X1670" s="114" t="s">
        <v>332</v>
      </c>
      <c r="Y1670" s="114" t="s">
        <v>293</v>
      </c>
      <c r="Z1670" s="107"/>
      <c r="AA1670" s="107"/>
      <c r="AB1670" s="107"/>
      <c r="AC1670" s="107"/>
      <c r="AD1670" s="107"/>
      <c r="AE1670" s="107"/>
      <c r="AF1670" s="107"/>
      <c r="AG1670" s="107" t="s">
        <v>333</v>
      </c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</row>
    <row r="1671" spans="1:60" outlineLevel="2">
      <c r="A1671" s="110"/>
      <c r="B1671" s="111"/>
      <c r="C1671" s="198" t="s">
        <v>906</v>
      </c>
      <c r="D1671" s="199"/>
      <c r="E1671" s="199"/>
      <c r="F1671" s="199"/>
      <c r="G1671" s="199"/>
      <c r="H1671" s="114"/>
      <c r="I1671" s="114"/>
      <c r="J1671" s="114"/>
      <c r="K1671" s="114"/>
      <c r="L1671" s="114"/>
      <c r="M1671" s="114"/>
      <c r="N1671" s="113"/>
      <c r="O1671" s="113"/>
      <c r="P1671" s="113"/>
      <c r="Q1671" s="113"/>
      <c r="R1671" s="114"/>
      <c r="S1671" s="114"/>
      <c r="T1671" s="114"/>
      <c r="U1671" s="114"/>
      <c r="V1671" s="114"/>
      <c r="W1671" s="114"/>
      <c r="X1671" s="114"/>
      <c r="Y1671" s="114"/>
      <c r="Z1671" s="107"/>
      <c r="AA1671" s="107"/>
      <c r="AB1671" s="107"/>
      <c r="AC1671" s="107"/>
      <c r="AD1671" s="107"/>
      <c r="AE1671" s="107"/>
      <c r="AF1671" s="107"/>
      <c r="AG1671" s="107" t="s">
        <v>296</v>
      </c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</row>
    <row r="1672" spans="1:60" outlineLevel="1">
      <c r="A1672" s="123">
        <v>536</v>
      </c>
      <c r="B1672" s="124" t="s">
        <v>909</v>
      </c>
      <c r="C1672" s="139" t="s">
        <v>910</v>
      </c>
      <c r="D1672" s="125" t="s">
        <v>289</v>
      </c>
      <c r="E1672" s="126">
        <v>1</v>
      </c>
      <c r="F1672" s="127"/>
      <c r="G1672" s="128">
        <f>ROUND(E1672*F1672,2)</f>
        <v>0</v>
      </c>
      <c r="H1672" s="127"/>
      <c r="I1672" s="128">
        <f>ROUND(E1672*H1672,2)</f>
        <v>0</v>
      </c>
      <c r="J1672" s="127"/>
      <c r="K1672" s="128">
        <f>ROUND(E1672*J1672,2)</f>
        <v>0</v>
      </c>
      <c r="L1672" s="128">
        <v>21</v>
      </c>
      <c r="M1672" s="128">
        <f>G1672*(1+L1672/100)</f>
        <v>0</v>
      </c>
      <c r="N1672" s="126">
        <v>0</v>
      </c>
      <c r="O1672" s="126">
        <f>ROUND(E1672*N1672,2)</f>
        <v>0</v>
      </c>
      <c r="P1672" s="126">
        <v>3.4700000000000002E-2</v>
      </c>
      <c r="Q1672" s="126">
        <f>ROUND(E1672*P1672,2)</f>
        <v>0.03</v>
      </c>
      <c r="R1672" s="128" t="s">
        <v>350</v>
      </c>
      <c r="S1672" s="128" t="s">
        <v>310</v>
      </c>
      <c r="T1672" s="129" t="s">
        <v>331</v>
      </c>
      <c r="U1672" s="114">
        <v>0.56999999999999995</v>
      </c>
      <c r="V1672" s="114">
        <f>ROUND(E1672*U1672,2)</f>
        <v>0.56999999999999995</v>
      </c>
      <c r="W1672" s="114"/>
      <c r="X1672" s="114" t="s">
        <v>332</v>
      </c>
      <c r="Y1672" s="114" t="s">
        <v>293</v>
      </c>
      <c r="Z1672" s="107"/>
      <c r="AA1672" s="107"/>
      <c r="AB1672" s="107"/>
      <c r="AC1672" s="107"/>
      <c r="AD1672" s="107"/>
      <c r="AE1672" s="107"/>
      <c r="AF1672" s="107"/>
      <c r="AG1672" s="107" t="s">
        <v>333</v>
      </c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</row>
    <row r="1673" spans="1:60" outlineLevel="2">
      <c r="A1673" s="110"/>
      <c r="B1673" s="111"/>
      <c r="C1673" s="203" t="s">
        <v>911</v>
      </c>
      <c r="D1673" s="204"/>
      <c r="E1673" s="204"/>
      <c r="F1673" s="204"/>
      <c r="G1673" s="204"/>
      <c r="H1673" s="114"/>
      <c r="I1673" s="114"/>
      <c r="J1673" s="114"/>
      <c r="K1673" s="114"/>
      <c r="L1673" s="114"/>
      <c r="M1673" s="114"/>
      <c r="N1673" s="113"/>
      <c r="O1673" s="113"/>
      <c r="P1673" s="113"/>
      <c r="Q1673" s="113"/>
      <c r="R1673" s="114"/>
      <c r="S1673" s="114"/>
      <c r="T1673" s="114"/>
      <c r="U1673" s="114"/>
      <c r="V1673" s="114"/>
      <c r="W1673" s="114"/>
      <c r="X1673" s="114"/>
      <c r="Y1673" s="114"/>
      <c r="Z1673" s="107"/>
      <c r="AA1673" s="107"/>
      <c r="AB1673" s="107"/>
      <c r="AC1673" s="107"/>
      <c r="AD1673" s="107"/>
      <c r="AE1673" s="107"/>
      <c r="AF1673" s="107"/>
      <c r="AG1673" s="107" t="s">
        <v>451</v>
      </c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</row>
    <row r="1674" spans="1:60" outlineLevel="2">
      <c r="A1674" s="110"/>
      <c r="B1674" s="111"/>
      <c r="C1674" s="200" t="s">
        <v>906</v>
      </c>
      <c r="D1674" s="201"/>
      <c r="E1674" s="201"/>
      <c r="F1674" s="201"/>
      <c r="G1674" s="201"/>
      <c r="H1674" s="114"/>
      <c r="I1674" s="114"/>
      <c r="J1674" s="114"/>
      <c r="K1674" s="114"/>
      <c r="L1674" s="114"/>
      <c r="M1674" s="114"/>
      <c r="N1674" s="113"/>
      <c r="O1674" s="113"/>
      <c r="P1674" s="113"/>
      <c r="Q1674" s="113"/>
      <c r="R1674" s="114"/>
      <c r="S1674" s="114"/>
      <c r="T1674" s="114"/>
      <c r="U1674" s="114"/>
      <c r="V1674" s="114"/>
      <c r="W1674" s="114"/>
      <c r="X1674" s="114"/>
      <c r="Y1674" s="114"/>
      <c r="Z1674" s="107"/>
      <c r="AA1674" s="107"/>
      <c r="AB1674" s="107"/>
      <c r="AC1674" s="107"/>
      <c r="AD1674" s="107"/>
      <c r="AE1674" s="107"/>
      <c r="AF1674" s="107"/>
      <c r="AG1674" s="107" t="s">
        <v>296</v>
      </c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</row>
    <row r="1675" spans="1:60" outlineLevel="3">
      <c r="A1675" s="110"/>
      <c r="B1675" s="111"/>
      <c r="C1675" s="200" t="s">
        <v>912</v>
      </c>
      <c r="D1675" s="201"/>
      <c r="E1675" s="201"/>
      <c r="F1675" s="201"/>
      <c r="G1675" s="201"/>
      <c r="H1675" s="114"/>
      <c r="I1675" s="114"/>
      <c r="J1675" s="114"/>
      <c r="K1675" s="114"/>
      <c r="L1675" s="114"/>
      <c r="M1675" s="114"/>
      <c r="N1675" s="113"/>
      <c r="O1675" s="113"/>
      <c r="P1675" s="113"/>
      <c r="Q1675" s="113"/>
      <c r="R1675" s="114"/>
      <c r="S1675" s="114"/>
      <c r="T1675" s="114"/>
      <c r="U1675" s="114"/>
      <c r="V1675" s="114"/>
      <c r="W1675" s="114"/>
      <c r="X1675" s="114"/>
      <c r="Y1675" s="114"/>
      <c r="Z1675" s="107"/>
      <c r="AA1675" s="107"/>
      <c r="AB1675" s="107"/>
      <c r="AC1675" s="107"/>
      <c r="AD1675" s="107"/>
      <c r="AE1675" s="107"/>
      <c r="AF1675" s="107"/>
      <c r="AG1675" s="107" t="s">
        <v>296</v>
      </c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</row>
    <row r="1676" spans="1:60" outlineLevel="3">
      <c r="A1676" s="110"/>
      <c r="B1676" s="111"/>
      <c r="C1676" s="200" t="s">
        <v>913</v>
      </c>
      <c r="D1676" s="201"/>
      <c r="E1676" s="201"/>
      <c r="F1676" s="201"/>
      <c r="G1676" s="201"/>
      <c r="H1676" s="114"/>
      <c r="I1676" s="114"/>
      <c r="J1676" s="114"/>
      <c r="K1676" s="114"/>
      <c r="L1676" s="114"/>
      <c r="M1676" s="114"/>
      <c r="N1676" s="113"/>
      <c r="O1676" s="113"/>
      <c r="P1676" s="113"/>
      <c r="Q1676" s="113"/>
      <c r="R1676" s="114"/>
      <c r="S1676" s="114"/>
      <c r="T1676" s="114"/>
      <c r="U1676" s="114"/>
      <c r="V1676" s="114"/>
      <c r="W1676" s="114"/>
      <c r="X1676" s="114"/>
      <c r="Y1676" s="114"/>
      <c r="Z1676" s="107"/>
      <c r="AA1676" s="107"/>
      <c r="AB1676" s="107"/>
      <c r="AC1676" s="107"/>
      <c r="AD1676" s="107"/>
      <c r="AE1676" s="107"/>
      <c r="AF1676" s="107"/>
      <c r="AG1676" s="107" t="s">
        <v>296</v>
      </c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</row>
    <row r="1677" spans="1:60" outlineLevel="1">
      <c r="A1677" s="123">
        <v>537</v>
      </c>
      <c r="B1677" s="124" t="s">
        <v>886</v>
      </c>
      <c r="C1677" s="139" t="s">
        <v>887</v>
      </c>
      <c r="D1677" s="125" t="s">
        <v>347</v>
      </c>
      <c r="E1677" s="126">
        <v>1</v>
      </c>
      <c r="F1677" s="127"/>
      <c r="G1677" s="128">
        <f>ROUND(E1677*F1677,2)</f>
        <v>0</v>
      </c>
      <c r="H1677" s="127"/>
      <c r="I1677" s="128">
        <f>ROUND(E1677*H1677,2)</f>
        <v>0</v>
      </c>
      <c r="J1677" s="127"/>
      <c r="K1677" s="128">
        <f>ROUND(E1677*J1677,2)</f>
        <v>0</v>
      </c>
      <c r="L1677" s="128">
        <v>21</v>
      </c>
      <c r="M1677" s="128">
        <f>G1677*(1+L1677/100)</f>
        <v>0</v>
      </c>
      <c r="N1677" s="126">
        <v>1E-4</v>
      </c>
      <c r="O1677" s="126">
        <f>ROUND(E1677*N1677,2)</f>
        <v>0</v>
      </c>
      <c r="P1677" s="126">
        <v>0</v>
      </c>
      <c r="Q1677" s="126">
        <f>ROUND(E1677*P1677,2)</f>
        <v>0</v>
      </c>
      <c r="R1677" s="128"/>
      <c r="S1677" s="128" t="s">
        <v>290</v>
      </c>
      <c r="T1677" s="129" t="s">
        <v>331</v>
      </c>
      <c r="U1677" s="114">
        <v>0.03</v>
      </c>
      <c r="V1677" s="114">
        <f>ROUND(E1677*U1677,2)</f>
        <v>0.03</v>
      </c>
      <c r="W1677" s="114"/>
      <c r="X1677" s="114" t="s">
        <v>332</v>
      </c>
      <c r="Y1677" s="114" t="s">
        <v>293</v>
      </c>
      <c r="Z1677" s="107"/>
      <c r="AA1677" s="107"/>
      <c r="AB1677" s="107"/>
      <c r="AC1677" s="107"/>
      <c r="AD1677" s="107"/>
      <c r="AE1677" s="107"/>
      <c r="AF1677" s="107"/>
      <c r="AG1677" s="107" t="s">
        <v>333</v>
      </c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</row>
    <row r="1678" spans="1:60" outlineLevel="2">
      <c r="A1678" s="110"/>
      <c r="B1678" s="111"/>
      <c r="C1678" s="198" t="s">
        <v>906</v>
      </c>
      <c r="D1678" s="199"/>
      <c r="E1678" s="199"/>
      <c r="F1678" s="199"/>
      <c r="G1678" s="199"/>
      <c r="H1678" s="114"/>
      <c r="I1678" s="114"/>
      <c r="J1678" s="114"/>
      <c r="K1678" s="114"/>
      <c r="L1678" s="114"/>
      <c r="M1678" s="114"/>
      <c r="N1678" s="113"/>
      <c r="O1678" s="113"/>
      <c r="P1678" s="113"/>
      <c r="Q1678" s="113"/>
      <c r="R1678" s="114"/>
      <c r="S1678" s="114"/>
      <c r="T1678" s="114"/>
      <c r="U1678" s="114"/>
      <c r="V1678" s="114"/>
      <c r="W1678" s="114"/>
      <c r="X1678" s="114"/>
      <c r="Y1678" s="114"/>
      <c r="Z1678" s="107"/>
      <c r="AA1678" s="107"/>
      <c r="AB1678" s="107"/>
      <c r="AC1678" s="107"/>
      <c r="AD1678" s="107"/>
      <c r="AE1678" s="107"/>
      <c r="AF1678" s="107"/>
      <c r="AG1678" s="107" t="s">
        <v>296</v>
      </c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</row>
    <row r="1679" spans="1:60" outlineLevel="3">
      <c r="A1679" s="110"/>
      <c r="B1679" s="111"/>
      <c r="C1679" s="200" t="s">
        <v>912</v>
      </c>
      <c r="D1679" s="201"/>
      <c r="E1679" s="201"/>
      <c r="F1679" s="201"/>
      <c r="G1679" s="201"/>
      <c r="H1679" s="114"/>
      <c r="I1679" s="114"/>
      <c r="J1679" s="114"/>
      <c r="K1679" s="114"/>
      <c r="L1679" s="114"/>
      <c r="M1679" s="114"/>
      <c r="N1679" s="113"/>
      <c r="O1679" s="113"/>
      <c r="P1679" s="113"/>
      <c r="Q1679" s="113"/>
      <c r="R1679" s="114"/>
      <c r="S1679" s="114"/>
      <c r="T1679" s="114"/>
      <c r="U1679" s="114"/>
      <c r="V1679" s="114"/>
      <c r="W1679" s="114"/>
      <c r="X1679" s="114"/>
      <c r="Y1679" s="114"/>
      <c r="Z1679" s="107"/>
      <c r="AA1679" s="107"/>
      <c r="AB1679" s="107"/>
      <c r="AC1679" s="107"/>
      <c r="AD1679" s="107"/>
      <c r="AE1679" s="107"/>
      <c r="AF1679" s="107"/>
      <c r="AG1679" s="107" t="s">
        <v>296</v>
      </c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</row>
    <row r="1680" spans="1:60" outlineLevel="3">
      <c r="A1680" s="110"/>
      <c r="B1680" s="111"/>
      <c r="C1680" s="200" t="s">
        <v>913</v>
      </c>
      <c r="D1680" s="201"/>
      <c r="E1680" s="201"/>
      <c r="F1680" s="201"/>
      <c r="G1680" s="201"/>
      <c r="H1680" s="114"/>
      <c r="I1680" s="114"/>
      <c r="J1680" s="114"/>
      <c r="K1680" s="114"/>
      <c r="L1680" s="114"/>
      <c r="M1680" s="114"/>
      <c r="N1680" s="113"/>
      <c r="O1680" s="113"/>
      <c r="P1680" s="113"/>
      <c r="Q1680" s="113"/>
      <c r="R1680" s="114"/>
      <c r="S1680" s="114"/>
      <c r="T1680" s="114"/>
      <c r="U1680" s="114"/>
      <c r="V1680" s="114"/>
      <c r="W1680" s="114"/>
      <c r="X1680" s="114"/>
      <c r="Y1680" s="114"/>
      <c r="Z1680" s="107"/>
      <c r="AA1680" s="107"/>
      <c r="AB1680" s="107"/>
      <c r="AC1680" s="107"/>
      <c r="AD1680" s="107"/>
      <c r="AE1680" s="107"/>
      <c r="AF1680" s="107"/>
      <c r="AG1680" s="107" t="s">
        <v>296</v>
      </c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</row>
    <row r="1681" spans="1:60" outlineLevel="1">
      <c r="A1681" s="130">
        <v>538</v>
      </c>
      <c r="B1681" s="131" t="s">
        <v>351</v>
      </c>
      <c r="C1681" s="140" t="s">
        <v>352</v>
      </c>
      <c r="D1681" s="132" t="s">
        <v>353</v>
      </c>
      <c r="E1681" s="133">
        <v>0.20499000000000001</v>
      </c>
      <c r="F1681" s="134"/>
      <c r="G1681" s="135">
        <f>ROUND(E1681*F1681,2)</f>
        <v>0</v>
      </c>
      <c r="H1681" s="134"/>
      <c r="I1681" s="135">
        <f>ROUND(E1681*H1681,2)</f>
        <v>0</v>
      </c>
      <c r="J1681" s="134"/>
      <c r="K1681" s="135">
        <f>ROUND(E1681*J1681,2)</f>
        <v>0</v>
      </c>
      <c r="L1681" s="135">
        <v>21</v>
      </c>
      <c r="M1681" s="135">
        <f>G1681*(1+L1681/100)</f>
        <v>0</v>
      </c>
      <c r="N1681" s="133">
        <v>0</v>
      </c>
      <c r="O1681" s="133">
        <f>ROUND(E1681*N1681,2)</f>
        <v>0</v>
      </c>
      <c r="P1681" s="133">
        <v>0</v>
      </c>
      <c r="Q1681" s="133">
        <f>ROUND(E1681*P1681,2)</f>
        <v>0</v>
      </c>
      <c r="R1681" s="135"/>
      <c r="S1681" s="135" t="s">
        <v>290</v>
      </c>
      <c r="T1681" s="136" t="s">
        <v>331</v>
      </c>
      <c r="U1681" s="114">
        <v>0</v>
      </c>
      <c r="V1681" s="114">
        <f>ROUND(E1681*U1681,2)</f>
        <v>0</v>
      </c>
      <c r="W1681" s="114"/>
      <c r="X1681" s="114" t="s">
        <v>332</v>
      </c>
      <c r="Y1681" s="114" t="s">
        <v>293</v>
      </c>
      <c r="Z1681" s="107"/>
      <c r="AA1681" s="107"/>
      <c r="AB1681" s="107"/>
      <c r="AC1681" s="107"/>
      <c r="AD1681" s="107"/>
      <c r="AE1681" s="107"/>
      <c r="AF1681" s="107"/>
      <c r="AG1681" s="107" t="s">
        <v>333</v>
      </c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</row>
    <row r="1682" spans="1:60" outlineLevel="1">
      <c r="A1682" s="123">
        <v>539</v>
      </c>
      <c r="B1682" s="124" t="s">
        <v>354</v>
      </c>
      <c r="C1682" s="139" t="s">
        <v>355</v>
      </c>
      <c r="D1682" s="125" t="s">
        <v>353</v>
      </c>
      <c r="E1682" s="126">
        <v>0.20499000000000001</v>
      </c>
      <c r="F1682" s="127"/>
      <c r="G1682" s="128">
        <f>ROUND(E1682*F1682,2)</f>
        <v>0</v>
      </c>
      <c r="H1682" s="127"/>
      <c r="I1682" s="128">
        <f>ROUND(E1682*H1682,2)</f>
        <v>0</v>
      </c>
      <c r="J1682" s="127"/>
      <c r="K1682" s="128">
        <f>ROUND(E1682*J1682,2)</f>
        <v>0</v>
      </c>
      <c r="L1682" s="128">
        <v>21</v>
      </c>
      <c r="M1682" s="128">
        <f>G1682*(1+L1682/100)</f>
        <v>0</v>
      </c>
      <c r="N1682" s="126">
        <v>0</v>
      </c>
      <c r="O1682" s="126">
        <f>ROUND(E1682*N1682,2)</f>
        <v>0</v>
      </c>
      <c r="P1682" s="126">
        <v>0</v>
      </c>
      <c r="Q1682" s="126">
        <f>ROUND(E1682*P1682,2)</f>
        <v>0</v>
      </c>
      <c r="R1682" s="128" t="s">
        <v>356</v>
      </c>
      <c r="S1682" s="128" t="s">
        <v>310</v>
      </c>
      <c r="T1682" s="129" t="s">
        <v>331</v>
      </c>
      <c r="U1682" s="114">
        <v>0.49</v>
      </c>
      <c r="V1682" s="114">
        <f>ROUND(E1682*U1682,2)</f>
        <v>0.1</v>
      </c>
      <c r="W1682" s="114"/>
      <c r="X1682" s="114" t="s">
        <v>357</v>
      </c>
      <c r="Y1682" s="114" t="s">
        <v>293</v>
      </c>
      <c r="Z1682" s="107"/>
      <c r="AA1682" s="107"/>
      <c r="AB1682" s="107"/>
      <c r="AC1682" s="107"/>
      <c r="AD1682" s="107"/>
      <c r="AE1682" s="107"/>
      <c r="AF1682" s="107"/>
      <c r="AG1682" s="107" t="s">
        <v>358</v>
      </c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</row>
    <row r="1683" spans="1:60" outlineLevel="2">
      <c r="A1683" s="110"/>
      <c r="B1683" s="111"/>
      <c r="C1683" s="198" t="s">
        <v>359</v>
      </c>
      <c r="D1683" s="199"/>
      <c r="E1683" s="199"/>
      <c r="F1683" s="199"/>
      <c r="G1683" s="199"/>
      <c r="H1683" s="114"/>
      <c r="I1683" s="114"/>
      <c r="J1683" s="114"/>
      <c r="K1683" s="114"/>
      <c r="L1683" s="114"/>
      <c r="M1683" s="114"/>
      <c r="N1683" s="113"/>
      <c r="O1683" s="113"/>
      <c r="P1683" s="113"/>
      <c r="Q1683" s="113"/>
      <c r="R1683" s="114"/>
      <c r="S1683" s="114"/>
      <c r="T1683" s="114"/>
      <c r="U1683" s="114"/>
      <c r="V1683" s="114"/>
      <c r="W1683" s="114"/>
      <c r="X1683" s="114"/>
      <c r="Y1683" s="114"/>
      <c r="Z1683" s="107"/>
      <c r="AA1683" s="107"/>
      <c r="AB1683" s="107"/>
      <c r="AC1683" s="107"/>
      <c r="AD1683" s="107"/>
      <c r="AE1683" s="107"/>
      <c r="AF1683" s="107"/>
      <c r="AG1683" s="107" t="s">
        <v>296</v>
      </c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</row>
    <row r="1684" spans="1:60" outlineLevel="1">
      <c r="A1684" s="130">
        <v>540</v>
      </c>
      <c r="B1684" s="131" t="s">
        <v>360</v>
      </c>
      <c r="C1684" s="140" t="s">
        <v>361</v>
      </c>
      <c r="D1684" s="132" t="s">
        <v>353</v>
      </c>
      <c r="E1684" s="133">
        <v>0.20499000000000001</v>
      </c>
      <c r="F1684" s="134"/>
      <c r="G1684" s="135">
        <f>ROUND(E1684*F1684,2)</f>
        <v>0</v>
      </c>
      <c r="H1684" s="134"/>
      <c r="I1684" s="135">
        <f>ROUND(E1684*H1684,2)</f>
        <v>0</v>
      </c>
      <c r="J1684" s="134"/>
      <c r="K1684" s="135">
        <f>ROUND(E1684*J1684,2)</f>
        <v>0</v>
      </c>
      <c r="L1684" s="135">
        <v>21</v>
      </c>
      <c r="M1684" s="135">
        <f>G1684*(1+L1684/100)</f>
        <v>0</v>
      </c>
      <c r="N1684" s="133">
        <v>0</v>
      </c>
      <c r="O1684" s="133">
        <f>ROUND(E1684*N1684,2)</f>
        <v>0</v>
      </c>
      <c r="P1684" s="133">
        <v>0</v>
      </c>
      <c r="Q1684" s="133">
        <f>ROUND(E1684*P1684,2)</f>
        <v>0</v>
      </c>
      <c r="R1684" s="135" t="s">
        <v>356</v>
      </c>
      <c r="S1684" s="135" t="s">
        <v>310</v>
      </c>
      <c r="T1684" s="136" t="s">
        <v>331</v>
      </c>
      <c r="U1684" s="114">
        <v>0</v>
      </c>
      <c r="V1684" s="114">
        <f>ROUND(E1684*U1684,2)</f>
        <v>0</v>
      </c>
      <c r="W1684" s="114"/>
      <c r="X1684" s="114" t="s">
        <v>357</v>
      </c>
      <c r="Y1684" s="114" t="s">
        <v>293</v>
      </c>
      <c r="Z1684" s="107"/>
      <c r="AA1684" s="107"/>
      <c r="AB1684" s="107"/>
      <c r="AC1684" s="107"/>
      <c r="AD1684" s="107"/>
      <c r="AE1684" s="107"/>
      <c r="AF1684" s="107"/>
      <c r="AG1684" s="107" t="s">
        <v>358</v>
      </c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</row>
    <row r="1685" spans="1:60">
      <c r="A1685" s="117" t="s">
        <v>285</v>
      </c>
      <c r="B1685" s="118" t="s">
        <v>161</v>
      </c>
      <c r="C1685" s="138" t="s">
        <v>162</v>
      </c>
      <c r="D1685" s="119"/>
      <c r="E1685" s="120"/>
      <c r="F1685" s="121"/>
      <c r="G1685" s="121">
        <f>SUMIF(AG1686:AG1746,"&lt;&gt;NOR",G1686:G1746)</f>
        <v>0</v>
      </c>
      <c r="H1685" s="121"/>
      <c r="I1685" s="121">
        <f>SUM(I1686:I1746)</f>
        <v>0</v>
      </c>
      <c r="J1685" s="121"/>
      <c r="K1685" s="121">
        <f>SUM(K1686:K1746)</f>
        <v>0</v>
      </c>
      <c r="L1685" s="121"/>
      <c r="M1685" s="121">
        <f>SUM(M1686:M1746)</f>
        <v>0</v>
      </c>
      <c r="N1685" s="120"/>
      <c r="O1685" s="120">
        <f>SUM(O1686:O1746)</f>
        <v>0</v>
      </c>
      <c r="P1685" s="120"/>
      <c r="Q1685" s="120">
        <f>SUM(Q1686:Q1746)</f>
        <v>0.23000000000000004</v>
      </c>
      <c r="R1685" s="121"/>
      <c r="S1685" s="121"/>
      <c r="T1685" s="122"/>
      <c r="U1685" s="116"/>
      <c r="V1685" s="116">
        <f>SUM(V1686:V1746)</f>
        <v>24.999999999999996</v>
      </c>
      <c r="W1685" s="116"/>
      <c r="X1685" s="116"/>
      <c r="Y1685" s="116"/>
      <c r="AG1685" t="s">
        <v>286</v>
      </c>
    </row>
    <row r="1686" spans="1:60" outlineLevel="1">
      <c r="A1686" s="123">
        <v>541</v>
      </c>
      <c r="B1686" s="124" t="s">
        <v>879</v>
      </c>
      <c r="C1686" s="139" t="s">
        <v>880</v>
      </c>
      <c r="D1686" s="125" t="s">
        <v>289</v>
      </c>
      <c r="E1686" s="126">
        <v>18</v>
      </c>
      <c r="F1686" s="127"/>
      <c r="G1686" s="128">
        <f>ROUND(E1686*F1686,2)</f>
        <v>0</v>
      </c>
      <c r="H1686" s="127"/>
      <c r="I1686" s="128">
        <f>ROUND(E1686*H1686,2)</f>
        <v>0</v>
      </c>
      <c r="J1686" s="127"/>
      <c r="K1686" s="128">
        <f>ROUND(E1686*J1686,2)</f>
        <v>0</v>
      </c>
      <c r="L1686" s="128">
        <v>21</v>
      </c>
      <c r="M1686" s="128">
        <f>G1686*(1+L1686/100)</f>
        <v>0</v>
      </c>
      <c r="N1686" s="126">
        <v>0</v>
      </c>
      <c r="O1686" s="126">
        <f>ROUND(E1686*N1686,2)</f>
        <v>0</v>
      </c>
      <c r="P1686" s="126">
        <v>1.56E-3</v>
      </c>
      <c r="Q1686" s="126">
        <f>ROUND(E1686*P1686,2)</f>
        <v>0.03</v>
      </c>
      <c r="R1686" s="128" t="s">
        <v>350</v>
      </c>
      <c r="S1686" s="128" t="s">
        <v>310</v>
      </c>
      <c r="T1686" s="129" t="s">
        <v>331</v>
      </c>
      <c r="U1686" s="114">
        <v>0.22</v>
      </c>
      <c r="V1686" s="114">
        <f>ROUND(E1686*U1686,2)</f>
        <v>3.96</v>
      </c>
      <c r="W1686" s="114"/>
      <c r="X1686" s="114" t="s">
        <v>332</v>
      </c>
      <c r="Y1686" s="114" t="s">
        <v>293</v>
      </c>
      <c r="Z1686" s="107"/>
      <c r="AA1686" s="107"/>
      <c r="AB1686" s="107"/>
      <c r="AC1686" s="107"/>
      <c r="AD1686" s="107"/>
      <c r="AE1686" s="107"/>
      <c r="AF1686" s="107"/>
      <c r="AG1686" s="107" t="s">
        <v>333</v>
      </c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</row>
    <row r="1687" spans="1:60" outlineLevel="2">
      <c r="A1687" s="110"/>
      <c r="B1687" s="111"/>
      <c r="C1687" s="198" t="s">
        <v>881</v>
      </c>
      <c r="D1687" s="199"/>
      <c r="E1687" s="199"/>
      <c r="F1687" s="199"/>
      <c r="G1687" s="199"/>
      <c r="H1687" s="114"/>
      <c r="I1687" s="114"/>
      <c r="J1687" s="114"/>
      <c r="K1687" s="114"/>
      <c r="L1687" s="114"/>
      <c r="M1687" s="114"/>
      <c r="N1687" s="113"/>
      <c r="O1687" s="113"/>
      <c r="P1687" s="113"/>
      <c r="Q1687" s="113"/>
      <c r="R1687" s="114"/>
      <c r="S1687" s="114"/>
      <c r="T1687" s="114"/>
      <c r="U1687" s="114"/>
      <c r="V1687" s="114"/>
      <c r="W1687" s="114"/>
      <c r="X1687" s="114"/>
      <c r="Y1687" s="114"/>
      <c r="Z1687" s="107"/>
      <c r="AA1687" s="107"/>
      <c r="AB1687" s="107"/>
      <c r="AC1687" s="107"/>
      <c r="AD1687" s="107"/>
      <c r="AE1687" s="107"/>
      <c r="AF1687" s="107"/>
      <c r="AG1687" s="107" t="s">
        <v>296</v>
      </c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</row>
    <row r="1688" spans="1:60" outlineLevel="1">
      <c r="A1688" s="123">
        <v>542</v>
      </c>
      <c r="B1688" s="124" t="s">
        <v>879</v>
      </c>
      <c r="C1688" s="139" t="s">
        <v>880</v>
      </c>
      <c r="D1688" s="125" t="s">
        <v>289</v>
      </c>
      <c r="E1688" s="126">
        <v>2</v>
      </c>
      <c r="F1688" s="127"/>
      <c r="G1688" s="128">
        <f>ROUND(E1688*F1688,2)</f>
        <v>0</v>
      </c>
      <c r="H1688" s="127"/>
      <c r="I1688" s="128">
        <f>ROUND(E1688*H1688,2)</f>
        <v>0</v>
      </c>
      <c r="J1688" s="127"/>
      <c r="K1688" s="128">
        <f>ROUND(E1688*J1688,2)</f>
        <v>0</v>
      </c>
      <c r="L1688" s="128">
        <v>21</v>
      </c>
      <c r="M1688" s="128">
        <f>G1688*(1+L1688/100)</f>
        <v>0</v>
      </c>
      <c r="N1688" s="126">
        <v>0</v>
      </c>
      <c r="O1688" s="126">
        <f>ROUND(E1688*N1688,2)</f>
        <v>0</v>
      </c>
      <c r="P1688" s="126">
        <v>1.56E-3</v>
      </c>
      <c r="Q1688" s="126">
        <f>ROUND(E1688*P1688,2)</f>
        <v>0</v>
      </c>
      <c r="R1688" s="128" t="s">
        <v>350</v>
      </c>
      <c r="S1688" s="128" t="s">
        <v>310</v>
      </c>
      <c r="T1688" s="129" t="s">
        <v>331</v>
      </c>
      <c r="U1688" s="114">
        <v>0.22</v>
      </c>
      <c r="V1688" s="114">
        <f>ROUND(E1688*U1688,2)</f>
        <v>0.44</v>
      </c>
      <c r="W1688" s="114"/>
      <c r="X1688" s="114" t="s">
        <v>332</v>
      </c>
      <c r="Y1688" s="114" t="s">
        <v>293</v>
      </c>
      <c r="Z1688" s="107"/>
      <c r="AA1688" s="107"/>
      <c r="AB1688" s="107"/>
      <c r="AC1688" s="107"/>
      <c r="AD1688" s="107"/>
      <c r="AE1688" s="107"/>
      <c r="AF1688" s="107"/>
      <c r="AG1688" s="107" t="s">
        <v>333</v>
      </c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</row>
    <row r="1689" spans="1:60" outlineLevel="2">
      <c r="A1689" s="110"/>
      <c r="B1689" s="111"/>
      <c r="C1689" s="198" t="s">
        <v>914</v>
      </c>
      <c r="D1689" s="199"/>
      <c r="E1689" s="199"/>
      <c r="F1689" s="199"/>
      <c r="G1689" s="199"/>
      <c r="H1689" s="114"/>
      <c r="I1689" s="114"/>
      <c r="J1689" s="114"/>
      <c r="K1689" s="114"/>
      <c r="L1689" s="114"/>
      <c r="M1689" s="114"/>
      <c r="N1689" s="113"/>
      <c r="O1689" s="113"/>
      <c r="P1689" s="113"/>
      <c r="Q1689" s="113"/>
      <c r="R1689" s="114"/>
      <c r="S1689" s="114"/>
      <c r="T1689" s="114"/>
      <c r="U1689" s="114"/>
      <c r="V1689" s="114"/>
      <c r="W1689" s="114"/>
      <c r="X1689" s="114"/>
      <c r="Y1689" s="114"/>
      <c r="Z1689" s="107"/>
      <c r="AA1689" s="107"/>
      <c r="AB1689" s="107"/>
      <c r="AC1689" s="107"/>
      <c r="AD1689" s="107"/>
      <c r="AE1689" s="107"/>
      <c r="AF1689" s="107"/>
      <c r="AG1689" s="107" t="s">
        <v>296</v>
      </c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</row>
    <row r="1690" spans="1:60" outlineLevel="1">
      <c r="A1690" s="123">
        <v>543</v>
      </c>
      <c r="B1690" s="124" t="s">
        <v>915</v>
      </c>
      <c r="C1690" s="139" t="s">
        <v>916</v>
      </c>
      <c r="D1690" s="125" t="s">
        <v>289</v>
      </c>
      <c r="E1690" s="126">
        <v>3</v>
      </c>
      <c r="F1690" s="127"/>
      <c r="G1690" s="128">
        <f>ROUND(E1690*F1690,2)</f>
        <v>0</v>
      </c>
      <c r="H1690" s="127"/>
      <c r="I1690" s="128">
        <f>ROUND(E1690*H1690,2)</f>
        <v>0</v>
      </c>
      <c r="J1690" s="127"/>
      <c r="K1690" s="128">
        <f>ROUND(E1690*J1690,2)</f>
        <v>0</v>
      </c>
      <c r="L1690" s="128">
        <v>21</v>
      </c>
      <c r="M1690" s="128">
        <f>G1690*(1+L1690/100)</f>
        <v>0</v>
      </c>
      <c r="N1690" s="126">
        <v>0</v>
      </c>
      <c r="O1690" s="126">
        <f>ROUND(E1690*N1690,2)</f>
        <v>0</v>
      </c>
      <c r="P1690" s="126">
        <v>8.5999999999999998E-4</v>
      </c>
      <c r="Q1690" s="126">
        <f>ROUND(E1690*P1690,2)</f>
        <v>0</v>
      </c>
      <c r="R1690" s="128" t="s">
        <v>350</v>
      </c>
      <c r="S1690" s="128" t="s">
        <v>310</v>
      </c>
      <c r="T1690" s="129" t="s">
        <v>331</v>
      </c>
      <c r="U1690" s="114">
        <v>0.22</v>
      </c>
      <c r="V1690" s="114">
        <f>ROUND(E1690*U1690,2)</f>
        <v>0.66</v>
      </c>
      <c r="W1690" s="114"/>
      <c r="X1690" s="114" t="s">
        <v>332</v>
      </c>
      <c r="Y1690" s="114" t="s">
        <v>293</v>
      </c>
      <c r="Z1690" s="107"/>
      <c r="AA1690" s="107"/>
      <c r="AB1690" s="107"/>
      <c r="AC1690" s="107"/>
      <c r="AD1690" s="107"/>
      <c r="AE1690" s="107"/>
      <c r="AF1690" s="107"/>
      <c r="AG1690" s="107" t="s">
        <v>333</v>
      </c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</row>
    <row r="1691" spans="1:60" outlineLevel="2">
      <c r="A1691" s="110"/>
      <c r="B1691" s="111"/>
      <c r="C1691" s="198" t="s">
        <v>917</v>
      </c>
      <c r="D1691" s="199"/>
      <c r="E1691" s="199"/>
      <c r="F1691" s="199"/>
      <c r="G1691" s="199"/>
      <c r="H1691" s="114"/>
      <c r="I1691" s="114"/>
      <c r="J1691" s="114"/>
      <c r="K1691" s="114"/>
      <c r="L1691" s="114"/>
      <c r="M1691" s="114"/>
      <c r="N1691" s="113"/>
      <c r="O1691" s="113"/>
      <c r="P1691" s="113"/>
      <c r="Q1691" s="113"/>
      <c r="R1691" s="114"/>
      <c r="S1691" s="114"/>
      <c r="T1691" s="114"/>
      <c r="U1691" s="114"/>
      <c r="V1691" s="114"/>
      <c r="W1691" s="114"/>
      <c r="X1691" s="114"/>
      <c r="Y1691" s="114"/>
      <c r="Z1691" s="107"/>
      <c r="AA1691" s="107"/>
      <c r="AB1691" s="107"/>
      <c r="AC1691" s="107"/>
      <c r="AD1691" s="107"/>
      <c r="AE1691" s="107"/>
      <c r="AF1691" s="107"/>
      <c r="AG1691" s="107" t="s">
        <v>296</v>
      </c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</row>
    <row r="1692" spans="1:60" outlineLevel="1">
      <c r="A1692" s="123">
        <v>544</v>
      </c>
      <c r="B1692" s="124" t="s">
        <v>898</v>
      </c>
      <c r="C1692" s="139" t="s">
        <v>899</v>
      </c>
      <c r="D1692" s="125" t="s">
        <v>347</v>
      </c>
      <c r="E1692" s="126">
        <v>6</v>
      </c>
      <c r="F1692" s="127"/>
      <c r="G1692" s="128">
        <f>ROUND(E1692*F1692,2)</f>
        <v>0</v>
      </c>
      <c r="H1692" s="127"/>
      <c r="I1692" s="128">
        <f>ROUND(E1692*H1692,2)</f>
        <v>0</v>
      </c>
      <c r="J1692" s="127"/>
      <c r="K1692" s="128">
        <f>ROUND(E1692*J1692,2)</f>
        <v>0</v>
      </c>
      <c r="L1692" s="128">
        <v>21</v>
      </c>
      <c r="M1692" s="128">
        <f>G1692*(1+L1692/100)</f>
        <v>0</v>
      </c>
      <c r="N1692" s="126">
        <v>0</v>
      </c>
      <c r="O1692" s="126">
        <f>ROUND(E1692*N1692,2)</f>
        <v>0</v>
      </c>
      <c r="P1692" s="126">
        <v>4.8999999999999998E-4</v>
      </c>
      <c r="Q1692" s="126">
        <f>ROUND(E1692*P1692,2)</f>
        <v>0</v>
      </c>
      <c r="R1692" s="128" t="s">
        <v>350</v>
      </c>
      <c r="S1692" s="128" t="s">
        <v>310</v>
      </c>
      <c r="T1692" s="129" t="s">
        <v>331</v>
      </c>
      <c r="U1692" s="114">
        <v>0.11</v>
      </c>
      <c r="V1692" s="114">
        <f>ROUND(E1692*U1692,2)</f>
        <v>0.66</v>
      </c>
      <c r="W1692" s="114"/>
      <c r="X1692" s="114" t="s">
        <v>332</v>
      </c>
      <c r="Y1692" s="114" t="s">
        <v>293</v>
      </c>
      <c r="Z1692" s="107"/>
      <c r="AA1692" s="107"/>
      <c r="AB1692" s="107"/>
      <c r="AC1692" s="107"/>
      <c r="AD1692" s="107"/>
      <c r="AE1692" s="107"/>
      <c r="AF1692" s="107"/>
      <c r="AG1692" s="107" t="s">
        <v>333</v>
      </c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</row>
    <row r="1693" spans="1:60" outlineLevel="2">
      <c r="A1693" s="110"/>
      <c r="B1693" s="111"/>
      <c r="C1693" s="198" t="s">
        <v>917</v>
      </c>
      <c r="D1693" s="199"/>
      <c r="E1693" s="199"/>
      <c r="F1693" s="199"/>
      <c r="G1693" s="199"/>
      <c r="H1693" s="114"/>
      <c r="I1693" s="114"/>
      <c r="J1693" s="114"/>
      <c r="K1693" s="114"/>
      <c r="L1693" s="114"/>
      <c r="M1693" s="114"/>
      <c r="N1693" s="113"/>
      <c r="O1693" s="113"/>
      <c r="P1693" s="113"/>
      <c r="Q1693" s="113"/>
      <c r="R1693" s="114"/>
      <c r="S1693" s="114"/>
      <c r="T1693" s="114"/>
      <c r="U1693" s="114"/>
      <c r="V1693" s="114"/>
      <c r="W1693" s="114"/>
      <c r="X1693" s="114"/>
      <c r="Y1693" s="114"/>
      <c r="Z1693" s="107"/>
      <c r="AA1693" s="107"/>
      <c r="AB1693" s="107"/>
      <c r="AC1693" s="107"/>
      <c r="AD1693" s="107"/>
      <c r="AE1693" s="107"/>
      <c r="AF1693" s="107"/>
      <c r="AG1693" s="107" t="s">
        <v>296</v>
      </c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</row>
    <row r="1694" spans="1:60" outlineLevel="1">
      <c r="A1694" s="123">
        <v>545</v>
      </c>
      <c r="B1694" s="124" t="s">
        <v>901</v>
      </c>
      <c r="C1694" s="139" t="s">
        <v>902</v>
      </c>
      <c r="D1694" s="125" t="s">
        <v>330</v>
      </c>
      <c r="E1694" s="126">
        <v>6</v>
      </c>
      <c r="F1694" s="127"/>
      <c r="G1694" s="128">
        <f>ROUND(E1694*F1694,2)</f>
        <v>0</v>
      </c>
      <c r="H1694" s="127"/>
      <c r="I1694" s="128">
        <f>ROUND(E1694*H1694,2)</f>
        <v>0</v>
      </c>
      <c r="J1694" s="127"/>
      <c r="K1694" s="128">
        <f>ROUND(E1694*J1694,2)</f>
        <v>0</v>
      </c>
      <c r="L1694" s="128">
        <v>21</v>
      </c>
      <c r="M1694" s="128">
        <f>G1694*(1+L1694/100)</f>
        <v>0</v>
      </c>
      <c r="N1694" s="126">
        <v>0</v>
      </c>
      <c r="O1694" s="126">
        <f>ROUND(E1694*N1694,2)</f>
        <v>0</v>
      </c>
      <c r="P1694" s="126">
        <v>0</v>
      </c>
      <c r="Q1694" s="126">
        <f>ROUND(E1694*P1694,2)</f>
        <v>0</v>
      </c>
      <c r="R1694" s="128" t="s">
        <v>903</v>
      </c>
      <c r="S1694" s="128" t="s">
        <v>310</v>
      </c>
      <c r="T1694" s="129" t="s">
        <v>331</v>
      </c>
      <c r="U1694" s="114">
        <v>0.12</v>
      </c>
      <c r="V1694" s="114">
        <f>ROUND(E1694*U1694,2)</f>
        <v>0.72</v>
      </c>
      <c r="W1694" s="114"/>
      <c r="X1694" s="114" t="s">
        <v>332</v>
      </c>
      <c r="Y1694" s="114" t="s">
        <v>293</v>
      </c>
      <c r="Z1694" s="107"/>
      <c r="AA1694" s="107"/>
      <c r="AB1694" s="107"/>
      <c r="AC1694" s="107"/>
      <c r="AD1694" s="107"/>
      <c r="AE1694" s="107"/>
      <c r="AF1694" s="107"/>
      <c r="AG1694" s="107" t="s">
        <v>333</v>
      </c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</row>
    <row r="1695" spans="1:60" outlineLevel="2">
      <c r="A1695" s="110"/>
      <c r="B1695" s="111"/>
      <c r="C1695" s="198" t="s">
        <v>917</v>
      </c>
      <c r="D1695" s="199"/>
      <c r="E1695" s="199"/>
      <c r="F1695" s="199"/>
      <c r="G1695" s="199"/>
      <c r="H1695" s="114"/>
      <c r="I1695" s="114"/>
      <c r="J1695" s="114"/>
      <c r="K1695" s="114"/>
      <c r="L1695" s="114"/>
      <c r="M1695" s="114"/>
      <c r="N1695" s="113"/>
      <c r="O1695" s="113"/>
      <c r="P1695" s="113"/>
      <c r="Q1695" s="113"/>
      <c r="R1695" s="114"/>
      <c r="S1695" s="114"/>
      <c r="T1695" s="114"/>
      <c r="U1695" s="114"/>
      <c r="V1695" s="114"/>
      <c r="W1695" s="114"/>
      <c r="X1695" s="114"/>
      <c r="Y1695" s="114"/>
      <c r="Z1695" s="107"/>
      <c r="AA1695" s="107"/>
      <c r="AB1695" s="107"/>
      <c r="AC1695" s="107"/>
      <c r="AD1695" s="107"/>
      <c r="AE1695" s="107"/>
      <c r="AF1695" s="107"/>
      <c r="AG1695" s="107" t="s">
        <v>296</v>
      </c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</row>
    <row r="1696" spans="1:60" outlineLevel="1">
      <c r="A1696" s="123">
        <v>546</v>
      </c>
      <c r="B1696" s="124" t="s">
        <v>918</v>
      </c>
      <c r="C1696" s="139" t="s">
        <v>919</v>
      </c>
      <c r="D1696" s="125" t="s">
        <v>347</v>
      </c>
      <c r="E1696" s="126">
        <v>3</v>
      </c>
      <c r="F1696" s="127"/>
      <c r="G1696" s="128">
        <f>ROUND(E1696*F1696,2)</f>
        <v>0</v>
      </c>
      <c r="H1696" s="127"/>
      <c r="I1696" s="128">
        <f>ROUND(E1696*H1696,2)</f>
        <v>0</v>
      </c>
      <c r="J1696" s="127"/>
      <c r="K1696" s="128">
        <f>ROUND(E1696*J1696,2)</f>
        <v>0</v>
      </c>
      <c r="L1696" s="128">
        <v>21</v>
      </c>
      <c r="M1696" s="128">
        <f>G1696*(1+L1696/100)</f>
        <v>0</v>
      </c>
      <c r="N1696" s="126">
        <v>3.0000000000000001E-5</v>
      </c>
      <c r="O1696" s="126">
        <f>ROUND(E1696*N1696,2)</f>
        <v>0</v>
      </c>
      <c r="P1696" s="126">
        <v>0</v>
      </c>
      <c r="Q1696" s="126">
        <f>ROUND(E1696*P1696,2)</f>
        <v>0</v>
      </c>
      <c r="R1696" s="128" t="s">
        <v>350</v>
      </c>
      <c r="S1696" s="128" t="s">
        <v>310</v>
      </c>
      <c r="T1696" s="129" t="s">
        <v>331</v>
      </c>
      <c r="U1696" s="114">
        <v>0.9</v>
      </c>
      <c r="V1696" s="114">
        <f>ROUND(E1696*U1696,2)</f>
        <v>2.7</v>
      </c>
      <c r="W1696" s="114"/>
      <c r="X1696" s="114" t="s">
        <v>332</v>
      </c>
      <c r="Y1696" s="114" t="s">
        <v>293</v>
      </c>
      <c r="Z1696" s="107"/>
      <c r="AA1696" s="107"/>
      <c r="AB1696" s="107"/>
      <c r="AC1696" s="107"/>
      <c r="AD1696" s="107"/>
      <c r="AE1696" s="107"/>
      <c r="AF1696" s="107"/>
      <c r="AG1696" s="107" t="s">
        <v>333</v>
      </c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</row>
    <row r="1697" spans="1:60" outlineLevel="2">
      <c r="A1697" s="110"/>
      <c r="B1697" s="111"/>
      <c r="C1697" s="198" t="s">
        <v>917</v>
      </c>
      <c r="D1697" s="199"/>
      <c r="E1697" s="199"/>
      <c r="F1697" s="199"/>
      <c r="G1697" s="199"/>
      <c r="H1697" s="114"/>
      <c r="I1697" s="114"/>
      <c r="J1697" s="114"/>
      <c r="K1697" s="114"/>
      <c r="L1697" s="114"/>
      <c r="M1697" s="114"/>
      <c r="N1697" s="113"/>
      <c r="O1697" s="113"/>
      <c r="P1697" s="113"/>
      <c r="Q1697" s="113"/>
      <c r="R1697" s="114"/>
      <c r="S1697" s="114"/>
      <c r="T1697" s="114"/>
      <c r="U1697" s="114"/>
      <c r="V1697" s="114"/>
      <c r="W1697" s="114"/>
      <c r="X1697" s="114"/>
      <c r="Y1697" s="114"/>
      <c r="Z1697" s="107"/>
      <c r="AA1697" s="107"/>
      <c r="AB1697" s="107"/>
      <c r="AC1697" s="107"/>
      <c r="AD1697" s="107"/>
      <c r="AE1697" s="107"/>
      <c r="AF1697" s="107"/>
      <c r="AG1697" s="107" t="s">
        <v>296</v>
      </c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</row>
    <row r="1698" spans="1:60" outlineLevel="1">
      <c r="A1698" s="123">
        <v>547</v>
      </c>
      <c r="B1698" s="124" t="s">
        <v>915</v>
      </c>
      <c r="C1698" s="139" t="s">
        <v>916</v>
      </c>
      <c r="D1698" s="125" t="s">
        <v>289</v>
      </c>
      <c r="E1698" s="126">
        <v>1</v>
      </c>
      <c r="F1698" s="127"/>
      <c r="G1698" s="128">
        <f>ROUND(E1698*F1698,2)</f>
        <v>0</v>
      </c>
      <c r="H1698" s="127"/>
      <c r="I1698" s="128">
        <f>ROUND(E1698*H1698,2)</f>
        <v>0</v>
      </c>
      <c r="J1698" s="127"/>
      <c r="K1698" s="128">
        <f>ROUND(E1698*J1698,2)</f>
        <v>0</v>
      </c>
      <c r="L1698" s="128">
        <v>21</v>
      </c>
      <c r="M1698" s="128">
        <f>G1698*(1+L1698/100)</f>
        <v>0</v>
      </c>
      <c r="N1698" s="126">
        <v>0</v>
      </c>
      <c r="O1698" s="126">
        <f>ROUND(E1698*N1698,2)</f>
        <v>0</v>
      </c>
      <c r="P1698" s="126">
        <v>8.5999999999999998E-4</v>
      </c>
      <c r="Q1698" s="126">
        <f>ROUND(E1698*P1698,2)</f>
        <v>0</v>
      </c>
      <c r="R1698" s="128" t="s">
        <v>350</v>
      </c>
      <c r="S1698" s="128" t="s">
        <v>310</v>
      </c>
      <c r="T1698" s="129" t="s">
        <v>331</v>
      </c>
      <c r="U1698" s="114">
        <v>0.22</v>
      </c>
      <c r="V1698" s="114">
        <f>ROUND(E1698*U1698,2)</f>
        <v>0.22</v>
      </c>
      <c r="W1698" s="114"/>
      <c r="X1698" s="114" t="s">
        <v>332</v>
      </c>
      <c r="Y1698" s="114" t="s">
        <v>293</v>
      </c>
      <c r="Z1698" s="107"/>
      <c r="AA1698" s="107"/>
      <c r="AB1698" s="107"/>
      <c r="AC1698" s="107"/>
      <c r="AD1698" s="107"/>
      <c r="AE1698" s="107"/>
      <c r="AF1698" s="107"/>
      <c r="AG1698" s="107" t="s">
        <v>333</v>
      </c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</row>
    <row r="1699" spans="1:60" outlineLevel="2">
      <c r="A1699" s="110"/>
      <c r="B1699" s="111"/>
      <c r="C1699" s="198" t="s">
        <v>920</v>
      </c>
      <c r="D1699" s="199"/>
      <c r="E1699" s="199"/>
      <c r="F1699" s="199"/>
      <c r="G1699" s="199"/>
      <c r="H1699" s="114"/>
      <c r="I1699" s="114"/>
      <c r="J1699" s="114"/>
      <c r="K1699" s="114"/>
      <c r="L1699" s="114"/>
      <c r="M1699" s="114"/>
      <c r="N1699" s="113"/>
      <c r="O1699" s="113"/>
      <c r="P1699" s="113"/>
      <c r="Q1699" s="113"/>
      <c r="R1699" s="114"/>
      <c r="S1699" s="114"/>
      <c r="T1699" s="114"/>
      <c r="U1699" s="114"/>
      <c r="V1699" s="114"/>
      <c r="W1699" s="114"/>
      <c r="X1699" s="114"/>
      <c r="Y1699" s="114"/>
      <c r="Z1699" s="107"/>
      <c r="AA1699" s="107"/>
      <c r="AB1699" s="107"/>
      <c r="AC1699" s="107"/>
      <c r="AD1699" s="107"/>
      <c r="AE1699" s="107"/>
      <c r="AF1699" s="107"/>
      <c r="AG1699" s="107" t="s">
        <v>296</v>
      </c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</row>
    <row r="1700" spans="1:60" outlineLevel="3">
      <c r="A1700" s="110"/>
      <c r="B1700" s="111"/>
      <c r="C1700" s="200" t="s">
        <v>921</v>
      </c>
      <c r="D1700" s="201"/>
      <c r="E1700" s="201"/>
      <c r="F1700" s="201"/>
      <c r="G1700" s="201"/>
      <c r="H1700" s="114"/>
      <c r="I1700" s="114"/>
      <c r="J1700" s="114"/>
      <c r="K1700" s="114"/>
      <c r="L1700" s="114"/>
      <c r="M1700" s="114"/>
      <c r="N1700" s="113"/>
      <c r="O1700" s="113"/>
      <c r="P1700" s="113"/>
      <c r="Q1700" s="113"/>
      <c r="R1700" s="114"/>
      <c r="S1700" s="114"/>
      <c r="T1700" s="114"/>
      <c r="U1700" s="114"/>
      <c r="V1700" s="114"/>
      <c r="W1700" s="114"/>
      <c r="X1700" s="114"/>
      <c r="Y1700" s="114"/>
      <c r="Z1700" s="107"/>
      <c r="AA1700" s="107"/>
      <c r="AB1700" s="107"/>
      <c r="AC1700" s="107"/>
      <c r="AD1700" s="107"/>
      <c r="AE1700" s="107"/>
      <c r="AF1700" s="107"/>
      <c r="AG1700" s="107" t="s">
        <v>296</v>
      </c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</row>
    <row r="1701" spans="1:60" outlineLevel="1">
      <c r="A1701" s="123">
        <v>548</v>
      </c>
      <c r="B1701" s="124" t="s">
        <v>898</v>
      </c>
      <c r="C1701" s="139" t="s">
        <v>899</v>
      </c>
      <c r="D1701" s="125" t="s">
        <v>347</v>
      </c>
      <c r="E1701" s="126">
        <v>2</v>
      </c>
      <c r="F1701" s="127"/>
      <c r="G1701" s="128">
        <f>ROUND(E1701*F1701,2)</f>
        <v>0</v>
      </c>
      <c r="H1701" s="127"/>
      <c r="I1701" s="128">
        <f>ROUND(E1701*H1701,2)</f>
        <v>0</v>
      </c>
      <c r="J1701" s="127"/>
      <c r="K1701" s="128">
        <f>ROUND(E1701*J1701,2)</f>
        <v>0</v>
      </c>
      <c r="L1701" s="128">
        <v>21</v>
      </c>
      <c r="M1701" s="128">
        <f>G1701*(1+L1701/100)</f>
        <v>0</v>
      </c>
      <c r="N1701" s="126">
        <v>0</v>
      </c>
      <c r="O1701" s="126">
        <f>ROUND(E1701*N1701,2)</f>
        <v>0</v>
      </c>
      <c r="P1701" s="126">
        <v>4.8999999999999998E-4</v>
      </c>
      <c r="Q1701" s="126">
        <f>ROUND(E1701*P1701,2)</f>
        <v>0</v>
      </c>
      <c r="R1701" s="128" t="s">
        <v>350</v>
      </c>
      <c r="S1701" s="128" t="s">
        <v>310</v>
      </c>
      <c r="T1701" s="129" t="s">
        <v>331</v>
      </c>
      <c r="U1701" s="114">
        <v>0.11</v>
      </c>
      <c r="V1701" s="114">
        <f>ROUND(E1701*U1701,2)</f>
        <v>0.22</v>
      </c>
      <c r="W1701" s="114"/>
      <c r="X1701" s="114" t="s">
        <v>332</v>
      </c>
      <c r="Y1701" s="114" t="s">
        <v>293</v>
      </c>
      <c r="Z1701" s="107"/>
      <c r="AA1701" s="107"/>
      <c r="AB1701" s="107"/>
      <c r="AC1701" s="107"/>
      <c r="AD1701" s="107"/>
      <c r="AE1701" s="107"/>
      <c r="AF1701" s="107"/>
      <c r="AG1701" s="107" t="s">
        <v>333</v>
      </c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</row>
    <row r="1702" spans="1:60" outlineLevel="2">
      <c r="A1702" s="110"/>
      <c r="B1702" s="111"/>
      <c r="C1702" s="198" t="s">
        <v>920</v>
      </c>
      <c r="D1702" s="199"/>
      <c r="E1702" s="199"/>
      <c r="F1702" s="199"/>
      <c r="G1702" s="199"/>
      <c r="H1702" s="114"/>
      <c r="I1702" s="114"/>
      <c r="J1702" s="114"/>
      <c r="K1702" s="114"/>
      <c r="L1702" s="114"/>
      <c r="M1702" s="114"/>
      <c r="N1702" s="113"/>
      <c r="O1702" s="113"/>
      <c r="P1702" s="113"/>
      <c r="Q1702" s="113"/>
      <c r="R1702" s="114"/>
      <c r="S1702" s="114"/>
      <c r="T1702" s="114"/>
      <c r="U1702" s="114"/>
      <c r="V1702" s="114"/>
      <c r="W1702" s="114"/>
      <c r="X1702" s="114"/>
      <c r="Y1702" s="114"/>
      <c r="Z1702" s="107"/>
      <c r="AA1702" s="107"/>
      <c r="AB1702" s="107"/>
      <c r="AC1702" s="107"/>
      <c r="AD1702" s="107"/>
      <c r="AE1702" s="107"/>
      <c r="AF1702" s="107"/>
      <c r="AG1702" s="107" t="s">
        <v>296</v>
      </c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</row>
    <row r="1703" spans="1:60" outlineLevel="1">
      <c r="A1703" s="123">
        <v>549</v>
      </c>
      <c r="B1703" s="124" t="s">
        <v>901</v>
      </c>
      <c r="C1703" s="139" t="s">
        <v>902</v>
      </c>
      <c r="D1703" s="125" t="s">
        <v>330</v>
      </c>
      <c r="E1703" s="126">
        <v>2</v>
      </c>
      <c r="F1703" s="127"/>
      <c r="G1703" s="128">
        <f>ROUND(E1703*F1703,2)</f>
        <v>0</v>
      </c>
      <c r="H1703" s="127"/>
      <c r="I1703" s="128">
        <f>ROUND(E1703*H1703,2)</f>
        <v>0</v>
      </c>
      <c r="J1703" s="127"/>
      <c r="K1703" s="128">
        <f>ROUND(E1703*J1703,2)</f>
        <v>0</v>
      </c>
      <c r="L1703" s="128">
        <v>21</v>
      </c>
      <c r="M1703" s="128">
        <f>G1703*(1+L1703/100)</f>
        <v>0</v>
      </c>
      <c r="N1703" s="126">
        <v>0</v>
      </c>
      <c r="O1703" s="126">
        <f>ROUND(E1703*N1703,2)</f>
        <v>0</v>
      </c>
      <c r="P1703" s="126">
        <v>0</v>
      </c>
      <c r="Q1703" s="126">
        <f>ROUND(E1703*P1703,2)</f>
        <v>0</v>
      </c>
      <c r="R1703" s="128" t="s">
        <v>903</v>
      </c>
      <c r="S1703" s="128" t="s">
        <v>310</v>
      </c>
      <c r="T1703" s="129" t="s">
        <v>331</v>
      </c>
      <c r="U1703" s="114">
        <v>0.12</v>
      </c>
      <c r="V1703" s="114">
        <f>ROUND(E1703*U1703,2)</f>
        <v>0.24</v>
      </c>
      <c r="W1703" s="114"/>
      <c r="X1703" s="114" t="s">
        <v>332</v>
      </c>
      <c r="Y1703" s="114" t="s">
        <v>293</v>
      </c>
      <c r="Z1703" s="107"/>
      <c r="AA1703" s="107"/>
      <c r="AB1703" s="107"/>
      <c r="AC1703" s="107"/>
      <c r="AD1703" s="107"/>
      <c r="AE1703" s="107"/>
      <c r="AF1703" s="107"/>
      <c r="AG1703" s="107" t="s">
        <v>333</v>
      </c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</row>
    <row r="1704" spans="1:60" outlineLevel="2">
      <c r="A1704" s="110"/>
      <c r="B1704" s="111"/>
      <c r="C1704" s="198" t="s">
        <v>920</v>
      </c>
      <c r="D1704" s="199"/>
      <c r="E1704" s="199"/>
      <c r="F1704" s="199"/>
      <c r="G1704" s="199"/>
      <c r="H1704" s="114"/>
      <c r="I1704" s="114"/>
      <c r="J1704" s="114"/>
      <c r="K1704" s="114"/>
      <c r="L1704" s="114"/>
      <c r="M1704" s="114"/>
      <c r="N1704" s="113"/>
      <c r="O1704" s="113"/>
      <c r="P1704" s="113"/>
      <c r="Q1704" s="113"/>
      <c r="R1704" s="114"/>
      <c r="S1704" s="114"/>
      <c r="T1704" s="114"/>
      <c r="U1704" s="114"/>
      <c r="V1704" s="114"/>
      <c r="W1704" s="114"/>
      <c r="X1704" s="114"/>
      <c r="Y1704" s="114"/>
      <c r="Z1704" s="107"/>
      <c r="AA1704" s="107"/>
      <c r="AB1704" s="107"/>
      <c r="AC1704" s="107"/>
      <c r="AD1704" s="107"/>
      <c r="AE1704" s="107"/>
      <c r="AF1704" s="107"/>
      <c r="AG1704" s="107" t="s">
        <v>296</v>
      </c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</row>
    <row r="1705" spans="1:60" outlineLevel="1">
      <c r="A1705" s="123">
        <v>550</v>
      </c>
      <c r="B1705" s="124" t="s">
        <v>918</v>
      </c>
      <c r="C1705" s="139" t="s">
        <v>919</v>
      </c>
      <c r="D1705" s="125" t="s">
        <v>347</v>
      </c>
      <c r="E1705" s="126">
        <v>1</v>
      </c>
      <c r="F1705" s="127"/>
      <c r="G1705" s="128">
        <f>ROUND(E1705*F1705,2)</f>
        <v>0</v>
      </c>
      <c r="H1705" s="127"/>
      <c r="I1705" s="128">
        <f>ROUND(E1705*H1705,2)</f>
        <v>0</v>
      </c>
      <c r="J1705" s="127"/>
      <c r="K1705" s="128">
        <f>ROUND(E1705*J1705,2)</f>
        <v>0</v>
      </c>
      <c r="L1705" s="128">
        <v>21</v>
      </c>
      <c r="M1705" s="128">
        <f>G1705*(1+L1705/100)</f>
        <v>0</v>
      </c>
      <c r="N1705" s="126">
        <v>3.0000000000000001E-5</v>
      </c>
      <c r="O1705" s="126">
        <f>ROUND(E1705*N1705,2)</f>
        <v>0</v>
      </c>
      <c r="P1705" s="126">
        <v>0</v>
      </c>
      <c r="Q1705" s="126">
        <f>ROUND(E1705*P1705,2)</f>
        <v>0</v>
      </c>
      <c r="R1705" s="128" t="s">
        <v>350</v>
      </c>
      <c r="S1705" s="128" t="s">
        <v>310</v>
      </c>
      <c r="T1705" s="129" t="s">
        <v>331</v>
      </c>
      <c r="U1705" s="114">
        <v>0.9</v>
      </c>
      <c r="V1705" s="114">
        <f>ROUND(E1705*U1705,2)</f>
        <v>0.9</v>
      </c>
      <c r="W1705" s="114"/>
      <c r="X1705" s="114" t="s">
        <v>332</v>
      </c>
      <c r="Y1705" s="114" t="s">
        <v>293</v>
      </c>
      <c r="Z1705" s="107"/>
      <c r="AA1705" s="107"/>
      <c r="AB1705" s="107"/>
      <c r="AC1705" s="107"/>
      <c r="AD1705" s="107"/>
      <c r="AE1705" s="107"/>
      <c r="AF1705" s="107"/>
      <c r="AG1705" s="107" t="s">
        <v>333</v>
      </c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</row>
    <row r="1706" spans="1:60" outlineLevel="2">
      <c r="A1706" s="110"/>
      <c r="B1706" s="111"/>
      <c r="C1706" s="198" t="s">
        <v>920</v>
      </c>
      <c r="D1706" s="199"/>
      <c r="E1706" s="199"/>
      <c r="F1706" s="199"/>
      <c r="G1706" s="199"/>
      <c r="H1706" s="114"/>
      <c r="I1706" s="114"/>
      <c r="J1706" s="114"/>
      <c r="K1706" s="114"/>
      <c r="L1706" s="114"/>
      <c r="M1706" s="114"/>
      <c r="N1706" s="113"/>
      <c r="O1706" s="113"/>
      <c r="P1706" s="113"/>
      <c r="Q1706" s="113"/>
      <c r="R1706" s="114"/>
      <c r="S1706" s="114"/>
      <c r="T1706" s="114"/>
      <c r="U1706" s="114"/>
      <c r="V1706" s="114"/>
      <c r="W1706" s="114"/>
      <c r="X1706" s="114"/>
      <c r="Y1706" s="114"/>
      <c r="Z1706" s="107"/>
      <c r="AA1706" s="107"/>
      <c r="AB1706" s="107"/>
      <c r="AC1706" s="107"/>
      <c r="AD1706" s="107"/>
      <c r="AE1706" s="107"/>
      <c r="AF1706" s="107"/>
      <c r="AG1706" s="107" t="s">
        <v>296</v>
      </c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</row>
    <row r="1707" spans="1:60" outlineLevel="1">
      <c r="A1707" s="123">
        <v>551</v>
      </c>
      <c r="B1707" s="124" t="s">
        <v>879</v>
      </c>
      <c r="C1707" s="139" t="s">
        <v>880</v>
      </c>
      <c r="D1707" s="125" t="s">
        <v>289</v>
      </c>
      <c r="E1707" s="126">
        <v>3</v>
      </c>
      <c r="F1707" s="127"/>
      <c r="G1707" s="128">
        <f>ROUND(E1707*F1707,2)</f>
        <v>0</v>
      </c>
      <c r="H1707" s="127"/>
      <c r="I1707" s="128">
        <f>ROUND(E1707*H1707,2)</f>
        <v>0</v>
      </c>
      <c r="J1707" s="127"/>
      <c r="K1707" s="128">
        <f>ROUND(E1707*J1707,2)</f>
        <v>0</v>
      </c>
      <c r="L1707" s="128">
        <v>21</v>
      </c>
      <c r="M1707" s="128">
        <f>G1707*(1+L1707/100)</f>
        <v>0</v>
      </c>
      <c r="N1707" s="126">
        <v>0</v>
      </c>
      <c r="O1707" s="126">
        <f>ROUND(E1707*N1707,2)</f>
        <v>0</v>
      </c>
      <c r="P1707" s="126">
        <v>1.56E-3</v>
      </c>
      <c r="Q1707" s="126">
        <f>ROUND(E1707*P1707,2)</f>
        <v>0</v>
      </c>
      <c r="R1707" s="128" t="s">
        <v>350</v>
      </c>
      <c r="S1707" s="128" t="s">
        <v>310</v>
      </c>
      <c r="T1707" s="129" t="s">
        <v>331</v>
      </c>
      <c r="U1707" s="114">
        <v>0.22</v>
      </c>
      <c r="V1707" s="114">
        <f>ROUND(E1707*U1707,2)</f>
        <v>0.66</v>
      </c>
      <c r="W1707" s="114"/>
      <c r="X1707" s="114" t="s">
        <v>332</v>
      </c>
      <c r="Y1707" s="114" t="s">
        <v>293</v>
      </c>
      <c r="Z1707" s="107"/>
      <c r="AA1707" s="107"/>
      <c r="AB1707" s="107"/>
      <c r="AC1707" s="107"/>
      <c r="AD1707" s="107"/>
      <c r="AE1707" s="107"/>
      <c r="AF1707" s="107"/>
      <c r="AG1707" s="107" t="s">
        <v>333</v>
      </c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</row>
    <row r="1708" spans="1:60" outlineLevel="2">
      <c r="A1708" s="110"/>
      <c r="B1708" s="111"/>
      <c r="C1708" s="198" t="s">
        <v>922</v>
      </c>
      <c r="D1708" s="199"/>
      <c r="E1708" s="199"/>
      <c r="F1708" s="199"/>
      <c r="G1708" s="199"/>
      <c r="H1708" s="114"/>
      <c r="I1708" s="114"/>
      <c r="J1708" s="114"/>
      <c r="K1708" s="114"/>
      <c r="L1708" s="114"/>
      <c r="M1708" s="114"/>
      <c r="N1708" s="113"/>
      <c r="O1708" s="113"/>
      <c r="P1708" s="113"/>
      <c r="Q1708" s="113"/>
      <c r="R1708" s="114"/>
      <c r="S1708" s="114"/>
      <c r="T1708" s="114"/>
      <c r="U1708" s="114"/>
      <c r="V1708" s="114"/>
      <c r="W1708" s="114"/>
      <c r="X1708" s="114"/>
      <c r="Y1708" s="114"/>
      <c r="Z1708" s="107"/>
      <c r="AA1708" s="107"/>
      <c r="AB1708" s="107"/>
      <c r="AC1708" s="107"/>
      <c r="AD1708" s="107"/>
      <c r="AE1708" s="107"/>
      <c r="AF1708" s="107"/>
      <c r="AG1708" s="107" t="s">
        <v>296</v>
      </c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</row>
    <row r="1709" spans="1:60" outlineLevel="1">
      <c r="A1709" s="123">
        <v>552</v>
      </c>
      <c r="B1709" s="124" t="s">
        <v>879</v>
      </c>
      <c r="C1709" s="139" t="s">
        <v>880</v>
      </c>
      <c r="D1709" s="125" t="s">
        <v>289</v>
      </c>
      <c r="E1709" s="126">
        <v>10</v>
      </c>
      <c r="F1709" s="127"/>
      <c r="G1709" s="128">
        <f>ROUND(E1709*F1709,2)</f>
        <v>0</v>
      </c>
      <c r="H1709" s="127"/>
      <c r="I1709" s="128">
        <f>ROUND(E1709*H1709,2)</f>
        <v>0</v>
      </c>
      <c r="J1709" s="127"/>
      <c r="K1709" s="128">
        <f>ROUND(E1709*J1709,2)</f>
        <v>0</v>
      </c>
      <c r="L1709" s="128">
        <v>21</v>
      </c>
      <c r="M1709" s="128">
        <f>G1709*(1+L1709/100)</f>
        <v>0</v>
      </c>
      <c r="N1709" s="126">
        <v>0</v>
      </c>
      <c r="O1709" s="126">
        <f>ROUND(E1709*N1709,2)</f>
        <v>0</v>
      </c>
      <c r="P1709" s="126">
        <v>1.56E-3</v>
      </c>
      <c r="Q1709" s="126">
        <f>ROUND(E1709*P1709,2)</f>
        <v>0.02</v>
      </c>
      <c r="R1709" s="128" t="s">
        <v>350</v>
      </c>
      <c r="S1709" s="128" t="s">
        <v>310</v>
      </c>
      <c r="T1709" s="129" t="s">
        <v>331</v>
      </c>
      <c r="U1709" s="114">
        <v>0.22</v>
      </c>
      <c r="V1709" s="114">
        <f>ROUND(E1709*U1709,2)</f>
        <v>2.2000000000000002</v>
      </c>
      <c r="W1709" s="114"/>
      <c r="X1709" s="114" t="s">
        <v>332</v>
      </c>
      <c r="Y1709" s="114" t="s">
        <v>293</v>
      </c>
      <c r="Z1709" s="107"/>
      <c r="AA1709" s="107"/>
      <c r="AB1709" s="107"/>
      <c r="AC1709" s="107"/>
      <c r="AD1709" s="107"/>
      <c r="AE1709" s="107"/>
      <c r="AF1709" s="107"/>
      <c r="AG1709" s="107" t="s">
        <v>333</v>
      </c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</row>
    <row r="1710" spans="1:60" outlineLevel="2">
      <c r="A1710" s="110"/>
      <c r="B1710" s="111"/>
      <c r="C1710" s="198" t="s">
        <v>890</v>
      </c>
      <c r="D1710" s="199"/>
      <c r="E1710" s="199"/>
      <c r="F1710" s="199"/>
      <c r="G1710" s="199"/>
      <c r="H1710" s="114"/>
      <c r="I1710" s="114"/>
      <c r="J1710" s="114"/>
      <c r="K1710" s="114"/>
      <c r="L1710" s="114"/>
      <c r="M1710" s="114"/>
      <c r="N1710" s="113"/>
      <c r="O1710" s="113"/>
      <c r="P1710" s="113"/>
      <c r="Q1710" s="113"/>
      <c r="R1710" s="114"/>
      <c r="S1710" s="114"/>
      <c r="T1710" s="114"/>
      <c r="U1710" s="114"/>
      <c r="V1710" s="114"/>
      <c r="W1710" s="114"/>
      <c r="X1710" s="114"/>
      <c r="Y1710" s="114"/>
      <c r="Z1710" s="107"/>
      <c r="AA1710" s="107"/>
      <c r="AB1710" s="107"/>
      <c r="AC1710" s="107"/>
      <c r="AD1710" s="107"/>
      <c r="AE1710" s="107"/>
      <c r="AF1710" s="107"/>
      <c r="AG1710" s="107" t="s">
        <v>296</v>
      </c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</row>
    <row r="1711" spans="1:60" outlineLevel="1">
      <c r="A1711" s="123">
        <v>553</v>
      </c>
      <c r="B1711" s="124" t="s">
        <v>879</v>
      </c>
      <c r="C1711" s="139" t="s">
        <v>880</v>
      </c>
      <c r="D1711" s="125" t="s">
        <v>289</v>
      </c>
      <c r="E1711" s="126">
        <v>2</v>
      </c>
      <c r="F1711" s="127"/>
      <c r="G1711" s="128">
        <f>ROUND(E1711*F1711,2)</f>
        <v>0</v>
      </c>
      <c r="H1711" s="127"/>
      <c r="I1711" s="128">
        <f>ROUND(E1711*H1711,2)</f>
        <v>0</v>
      </c>
      <c r="J1711" s="127"/>
      <c r="K1711" s="128">
        <f>ROUND(E1711*J1711,2)</f>
        <v>0</v>
      </c>
      <c r="L1711" s="128">
        <v>21</v>
      </c>
      <c r="M1711" s="128">
        <f>G1711*(1+L1711/100)</f>
        <v>0</v>
      </c>
      <c r="N1711" s="126">
        <v>0</v>
      </c>
      <c r="O1711" s="126">
        <f>ROUND(E1711*N1711,2)</f>
        <v>0</v>
      </c>
      <c r="P1711" s="126">
        <v>1.56E-3</v>
      </c>
      <c r="Q1711" s="126">
        <f>ROUND(E1711*P1711,2)</f>
        <v>0</v>
      </c>
      <c r="R1711" s="128" t="s">
        <v>350</v>
      </c>
      <c r="S1711" s="128" t="s">
        <v>310</v>
      </c>
      <c r="T1711" s="129" t="s">
        <v>331</v>
      </c>
      <c r="U1711" s="114">
        <v>0.22</v>
      </c>
      <c r="V1711" s="114">
        <f>ROUND(E1711*U1711,2)</f>
        <v>0.44</v>
      </c>
      <c r="W1711" s="114"/>
      <c r="X1711" s="114" t="s">
        <v>332</v>
      </c>
      <c r="Y1711" s="114" t="s">
        <v>293</v>
      </c>
      <c r="Z1711" s="107"/>
      <c r="AA1711" s="107"/>
      <c r="AB1711" s="107"/>
      <c r="AC1711" s="107"/>
      <c r="AD1711" s="107"/>
      <c r="AE1711" s="107"/>
      <c r="AF1711" s="107"/>
      <c r="AG1711" s="107" t="s">
        <v>333</v>
      </c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</row>
    <row r="1712" spans="1:60" outlineLevel="2">
      <c r="A1712" s="110"/>
      <c r="B1712" s="111"/>
      <c r="C1712" s="198" t="s">
        <v>892</v>
      </c>
      <c r="D1712" s="199"/>
      <c r="E1712" s="199"/>
      <c r="F1712" s="199"/>
      <c r="G1712" s="199"/>
      <c r="H1712" s="114"/>
      <c r="I1712" s="114"/>
      <c r="J1712" s="114"/>
      <c r="K1712" s="114"/>
      <c r="L1712" s="114"/>
      <c r="M1712" s="114"/>
      <c r="N1712" s="113"/>
      <c r="O1712" s="113"/>
      <c r="P1712" s="113"/>
      <c r="Q1712" s="113"/>
      <c r="R1712" s="114"/>
      <c r="S1712" s="114"/>
      <c r="T1712" s="114"/>
      <c r="U1712" s="114"/>
      <c r="V1712" s="114"/>
      <c r="W1712" s="114"/>
      <c r="X1712" s="114"/>
      <c r="Y1712" s="114"/>
      <c r="Z1712" s="107"/>
      <c r="AA1712" s="107"/>
      <c r="AB1712" s="107"/>
      <c r="AC1712" s="107"/>
      <c r="AD1712" s="107"/>
      <c r="AE1712" s="107"/>
      <c r="AF1712" s="107"/>
      <c r="AG1712" s="107" t="s">
        <v>296</v>
      </c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</row>
    <row r="1713" spans="1:60" outlineLevel="1">
      <c r="A1713" s="123">
        <v>554</v>
      </c>
      <c r="B1713" s="124" t="s">
        <v>893</v>
      </c>
      <c r="C1713" s="139" t="s">
        <v>894</v>
      </c>
      <c r="D1713" s="125" t="s">
        <v>347</v>
      </c>
      <c r="E1713" s="126">
        <v>4</v>
      </c>
      <c r="F1713" s="127"/>
      <c r="G1713" s="128">
        <f>ROUND(E1713*F1713,2)</f>
        <v>0</v>
      </c>
      <c r="H1713" s="127"/>
      <c r="I1713" s="128">
        <f>ROUND(E1713*H1713,2)</f>
        <v>0</v>
      </c>
      <c r="J1713" s="127"/>
      <c r="K1713" s="128">
        <f>ROUND(E1713*J1713,2)</f>
        <v>0</v>
      </c>
      <c r="L1713" s="128">
        <v>21</v>
      </c>
      <c r="M1713" s="128">
        <f>G1713*(1+L1713/100)</f>
        <v>0</v>
      </c>
      <c r="N1713" s="126">
        <v>0</v>
      </c>
      <c r="O1713" s="126">
        <f>ROUND(E1713*N1713,2)</f>
        <v>0</v>
      </c>
      <c r="P1713" s="126">
        <v>2.2499999999999998E-3</v>
      </c>
      <c r="Q1713" s="126">
        <f>ROUND(E1713*P1713,2)</f>
        <v>0.01</v>
      </c>
      <c r="R1713" s="128" t="s">
        <v>350</v>
      </c>
      <c r="S1713" s="128" t="s">
        <v>310</v>
      </c>
      <c r="T1713" s="129" t="s">
        <v>331</v>
      </c>
      <c r="U1713" s="114">
        <v>0.41</v>
      </c>
      <c r="V1713" s="114">
        <f>ROUND(E1713*U1713,2)</f>
        <v>1.64</v>
      </c>
      <c r="W1713" s="114"/>
      <c r="X1713" s="114" t="s">
        <v>332</v>
      </c>
      <c r="Y1713" s="114" t="s">
        <v>293</v>
      </c>
      <c r="Z1713" s="107"/>
      <c r="AA1713" s="107"/>
      <c r="AB1713" s="107"/>
      <c r="AC1713" s="107"/>
      <c r="AD1713" s="107"/>
      <c r="AE1713" s="107"/>
      <c r="AF1713" s="107"/>
      <c r="AG1713" s="107" t="s">
        <v>333</v>
      </c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</row>
    <row r="1714" spans="1:60" outlineLevel="2">
      <c r="A1714" s="110"/>
      <c r="B1714" s="111"/>
      <c r="C1714" s="198" t="s">
        <v>895</v>
      </c>
      <c r="D1714" s="199"/>
      <c r="E1714" s="199"/>
      <c r="F1714" s="199"/>
      <c r="G1714" s="199"/>
      <c r="H1714" s="114"/>
      <c r="I1714" s="114"/>
      <c r="J1714" s="114"/>
      <c r="K1714" s="114"/>
      <c r="L1714" s="114"/>
      <c r="M1714" s="114"/>
      <c r="N1714" s="113"/>
      <c r="O1714" s="113"/>
      <c r="P1714" s="113"/>
      <c r="Q1714" s="113"/>
      <c r="R1714" s="114"/>
      <c r="S1714" s="114"/>
      <c r="T1714" s="114"/>
      <c r="U1714" s="114"/>
      <c r="V1714" s="114"/>
      <c r="W1714" s="114"/>
      <c r="X1714" s="114"/>
      <c r="Y1714" s="114"/>
      <c r="Z1714" s="107"/>
      <c r="AA1714" s="107"/>
      <c r="AB1714" s="107"/>
      <c r="AC1714" s="107"/>
      <c r="AD1714" s="107"/>
      <c r="AE1714" s="107"/>
      <c r="AF1714" s="107"/>
      <c r="AG1714" s="107" t="s">
        <v>296</v>
      </c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</row>
    <row r="1715" spans="1:60" outlineLevel="1">
      <c r="A1715" s="123">
        <v>555</v>
      </c>
      <c r="B1715" s="124" t="s">
        <v>898</v>
      </c>
      <c r="C1715" s="139" t="s">
        <v>899</v>
      </c>
      <c r="D1715" s="125" t="s">
        <v>347</v>
      </c>
      <c r="E1715" s="126">
        <v>11</v>
      </c>
      <c r="F1715" s="127"/>
      <c r="G1715" s="128">
        <f>ROUND(E1715*F1715,2)</f>
        <v>0</v>
      </c>
      <c r="H1715" s="127"/>
      <c r="I1715" s="128">
        <f>ROUND(E1715*H1715,2)</f>
        <v>0</v>
      </c>
      <c r="J1715" s="127"/>
      <c r="K1715" s="128">
        <f>ROUND(E1715*J1715,2)</f>
        <v>0</v>
      </c>
      <c r="L1715" s="128">
        <v>21</v>
      </c>
      <c r="M1715" s="128">
        <f>G1715*(1+L1715/100)</f>
        <v>0</v>
      </c>
      <c r="N1715" s="126">
        <v>0</v>
      </c>
      <c r="O1715" s="126">
        <f>ROUND(E1715*N1715,2)</f>
        <v>0</v>
      </c>
      <c r="P1715" s="126">
        <v>4.8999999999999998E-4</v>
      </c>
      <c r="Q1715" s="126">
        <f>ROUND(E1715*P1715,2)</f>
        <v>0.01</v>
      </c>
      <c r="R1715" s="128" t="s">
        <v>350</v>
      </c>
      <c r="S1715" s="128" t="s">
        <v>310</v>
      </c>
      <c r="T1715" s="129" t="s">
        <v>331</v>
      </c>
      <c r="U1715" s="114">
        <v>0.11</v>
      </c>
      <c r="V1715" s="114">
        <f>ROUND(E1715*U1715,2)</f>
        <v>1.21</v>
      </c>
      <c r="W1715" s="114"/>
      <c r="X1715" s="114" t="s">
        <v>332</v>
      </c>
      <c r="Y1715" s="114" t="s">
        <v>293</v>
      </c>
      <c r="Z1715" s="107"/>
      <c r="AA1715" s="107"/>
      <c r="AB1715" s="107"/>
      <c r="AC1715" s="107"/>
      <c r="AD1715" s="107"/>
      <c r="AE1715" s="107"/>
      <c r="AF1715" s="107"/>
      <c r="AG1715" s="107" t="s">
        <v>333</v>
      </c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</row>
    <row r="1716" spans="1:60" outlineLevel="2">
      <c r="A1716" s="110"/>
      <c r="B1716" s="111"/>
      <c r="C1716" s="198" t="s">
        <v>900</v>
      </c>
      <c r="D1716" s="199"/>
      <c r="E1716" s="199"/>
      <c r="F1716" s="199"/>
      <c r="G1716" s="199"/>
      <c r="H1716" s="114"/>
      <c r="I1716" s="114"/>
      <c r="J1716" s="114"/>
      <c r="K1716" s="114"/>
      <c r="L1716" s="114"/>
      <c r="M1716" s="114"/>
      <c r="N1716" s="113"/>
      <c r="O1716" s="113"/>
      <c r="P1716" s="113"/>
      <c r="Q1716" s="113"/>
      <c r="R1716" s="114"/>
      <c r="S1716" s="114"/>
      <c r="T1716" s="114"/>
      <c r="U1716" s="114"/>
      <c r="V1716" s="114"/>
      <c r="W1716" s="114"/>
      <c r="X1716" s="114"/>
      <c r="Y1716" s="114"/>
      <c r="Z1716" s="107"/>
      <c r="AA1716" s="107"/>
      <c r="AB1716" s="107"/>
      <c r="AC1716" s="107"/>
      <c r="AD1716" s="107"/>
      <c r="AE1716" s="107"/>
      <c r="AF1716" s="107"/>
      <c r="AG1716" s="107" t="s">
        <v>296</v>
      </c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</row>
    <row r="1717" spans="1:60" outlineLevel="1">
      <c r="A1717" s="123">
        <v>556</v>
      </c>
      <c r="B1717" s="124" t="s">
        <v>901</v>
      </c>
      <c r="C1717" s="139" t="s">
        <v>902</v>
      </c>
      <c r="D1717" s="125" t="s">
        <v>330</v>
      </c>
      <c r="E1717" s="126">
        <v>11</v>
      </c>
      <c r="F1717" s="127"/>
      <c r="G1717" s="128">
        <f>ROUND(E1717*F1717,2)</f>
        <v>0</v>
      </c>
      <c r="H1717" s="127"/>
      <c r="I1717" s="128">
        <f>ROUND(E1717*H1717,2)</f>
        <v>0</v>
      </c>
      <c r="J1717" s="127"/>
      <c r="K1717" s="128">
        <f>ROUND(E1717*J1717,2)</f>
        <v>0</v>
      </c>
      <c r="L1717" s="128">
        <v>21</v>
      </c>
      <c r="M1717" s="128">
        <f>G1717*(1+L1717/100)</f>
        <v>0</v>
      </c>
      <c r="N1717" s="126">
        <v>0</v>
      </c>
      <c r="O1717" s="126">
        <f>ROUND(E1717*N1717,2)</f>
        <v>0</v>
      </c>
      <c r="P1717" s="126">
        <v>0</v>
      </c>
      <c r="Q1717" s="126">
        <f>ROUND(E1717*P1717,2)</f>
        <v>0</v>
      </c>
      <c r="R1717" s="128" t="s">
        <v>903</v>
      </c>
      <c r="S1717" s="128" t="s">
        <v>310</v>
      </c>
      <c r="T1717" s="129" t="s">
        <v>331</v>
      </c>
      <c r="U1717" s="114">
        <v>0.12</v>
      </c>
      <c r="V1717" s="114">
        <f>ROUND(E1717*U1717,2)</f>
        <v>1.32</v>
      </c>
      <c r="W1717" s="114"/>
      <c r="X1717" s="114" t="s">
        <v>332</v>
      </c>
      <c r="Y1717" s="114" t="s">
        <v>293</v>
      </c>
      <c r="Z1717" s="107"/>
      <c r="AA1717" s="107"/>
      <c r="AB1717" s="107"/>
      <c r="AC1717" s="107"/>
      <c r="AD1717" s="107"/>
      <c r="AE1717" s="107"/>
      <c r="AF1717" s="107"/>
      <c r="AG1717" s="107" t="s">
        <v>333</v>
      </c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</row>
    <row r="1718" spans="1:60" outlineLevel="2">
      <c r="A1718" s="110"/>
      <c r="B1718" s="111"/>
      <c r="C1718" s="198" t="s">
        <v>900</v>
      </c>
      <c r="D1718" s="199"/>
      <c r="E1718" s="199"/>
      <c r="F1718" s="199"/>
      <c r="G1718" s="199"/>
      <c r="H1718" s="114"/>
      <c r="I1718" s="114"/>
      <c r="J1718" s="114"/>
      <c r="K1718" s="114"/>
      <c r="L1718" s="114"/>
      <c r="M1718" s="114"/>
      <c r="N1718" s="113"/>
      <c r="O1718" s="113"/>
      <c r="P1718" s="113"/>
      <c r="Q1718" s="113"/>
      <c r="R1718" s="114"/>
      <c r="S1718" s="114"/>
      <c r="T1718" s="114"/>
      <c r="U1718" s="114"/>
      <c r="V1718" s="114"/>
      <c r="W1718" s="114"/>
      <c r="X1718" s="114"/>
      <c r="Y1718" s="114"/>
      <c r="Z1718" s="107"/>
      <c r="AA1718" s="107"/>
      <c r="AB1718" s="107"/>
      <c r="AC1718" s="107"/>
      <c r="AD1718" s="107"/>
      <c r="AE1718" s="107"/>
      <c r="AF1718" s="107"/>
      <c r="AG1718" s="107" t="s">
        <v>296</v>
      </c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</row>
    <row r="1719" spans="1:60" outlineLevel="1">
      <c r="A1719" s="123">
        <v>557</v>
      </c>
      <c r="B1719" s="124" t="s">
        <v>898</v>
      </c>
      <c r="C1719" s="139" t="s">
        <v>899</v>
      </c>
      <c r="D1719" s="125" t="s">
        <v>347</v>
      </c>
      <c r="E1719" s="126">
        <v>2</v>
      </c>
      <c r="F1719" s="127"/>
      <c r="G1719" s="128">
        <f>ROUND(E1719*F1719,2)</f>
        <v>0</v>
      </c>
      <c r="H1719" s="127"/>
      <c r="I1719" s="128">
        <f>ROUND(E1719*H1719,2)</f>
        <v>0</v>
      </c>
      <c r="J1719" s="127"/>
      <c r="K1719" s="128">
        <f>ROUND(E1719*J1719,2)</f>
        <v>0</v>
      </c>
      <c r="L1719" s="128">
        <v>21</v>
      </c>
      <c r="M1719" s="128">
        <f>G1719*(1+L1719/100)</f>
        <v>0</v>
      </c>
      <c r="N1719" s="126">
        <v>0</v>
      </c>
      <c r="O1719" s="126">
        <f>ROUND(E1719*N1719,2)</f>
        <v>0</v>
      </c>
      <c r="P1719" s="126">
        <v>4.8999999999999998E-4</v>
      </c>
      <c r="Q1719" s="126">
        <f>ROUND(E1719*P1719,2)</f>
        <v>0</v>
      </c>
      <c r="R1719" s="128" t="s">
        <v>350</v>
      </c>
      <c r="S1719" s="128" t="s">
        <v>310</v>
      </c>
      <c r="T1719" s="129" t="s">
        <v>331</v>
      </c>
      <c r="U1719" s="114">
        <v>0.11</v>
      </c>
      <c r="V1719" s="114">
        <f>ROUND(E1719*U1719,2)</f>
        <v>0.22</v>
      </c>
      <c r="W1719" s="114"/>
      <c r="X1719" s="114" t="s">
        <v>332</v>
      </c>
      <c r="Y1719" s="114" t="s">
        <v>293</v>
      </c>
      <c r="Z1719" s="107"/>
      <c r="AA1719" s="107"/>
      <c r="AB1719" s="107"/>
      <c r="AC1719" s="107"/>
      <c r="AD1719" s="107"/>
      <c r="AE1719" s="107"/>
      <c r="AF1719" s="107"/>
      <c r="AG1719" s="107" t="s">
        <v>333</v>
      </c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</row>
    <row r="1720" spans="1:60" outlineLevel="2">
      <c r="A1720" s="110"/>
      <c r="B1720" s="111"/>
      <c r="C1720" s="198" t="s">
        <v>923</v>
      </c>
      <c r="D1720" s="199"/>
      <c r="E1720" s="199"/>
      <c r="F1720" s="199"/>
      <c r="G1720" s="199"/>
      <c r="H1720" s="114"/>
      <c r="I1720" s="114"/>
      <c r="J1720" s="114"/>
      <c r="K1720" s="114"/>
      <c r="L1720" s="114"/>
      <c r="M1720" s="114"/>
      <c r="N1720" s="113"/>
      <c r="O1720" s="113"/>
      <c r="P1720" s="113"/>
      <c r="Q1720" s="113"/>
      <c r="R1720" s="114"/>
      <c r="S1720" s="114"/>
      <c r="T1720" s="114"/>
      <c r="U1720" s="114"/>
      <c r="V1720" s="114"/>
      <c r="W1720" s="114"/>
      <c r="X1720" s="114"/>
      <c r="Y1720" s="114"/>
      <c r="Z1720" s="107"/>
      <c r="AA1720" s="107"/>
      <c r="AB1720" s="107"/>
      <c r="AC1720" s="107"/>
      <c r="AD1720" s="107"/>
      <c r="AE1720" s="107"/>
      <c r="AF1720" s="107"/>
      <c r="AG1720" s="107" t="s">
        <v>296</v>
      </c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</row>
    <row r="1721" spans="1:60" outlineLevel="1">
      <c r="A1721" s="123">
        <v>558</v>
      </c>
      <c r="B1721" s="124" t="s">
        <v>901</v>
      </c>
      <c r="C1721" s="139" t="s">
        <v>902</v>
      </c>
      <c r="D1721" s="125" t="s">
        <v>330</v>
      </c>
      <c r="E1721" s="126">
        <v>2</v>
      </c>
      <c r="F1721" s="127"/>
      <c r="G1721" s="128">
        <f>ROUND(E1721*F1721,2)</f>
        <v>0</v>
      </c>
      <c r="H1721" s="127"/>
      <c r="I1721" s="128">
        <f>ROUND(E1721*H1721,2)</f>
        <v>0</v>
      </c>
      <c r="J1721" s="127"/>
      <c r="K1721" s="128">
        <f>ROUND(E1721*J1721,2)</f>
        <v>0</v>
      </c>
      <c r="L1721" s="128">
        <v>21</v>
      </c>
      <c r="M1721" s="128">
        <f>G1721*(1+L1721/100)</f>
        <v>0</v>
      </c>
      <c r="N1721" s="126">
        <v>0</v>
      </c>
      <c r="O1721" s="126">
        <f>ROUND(E1721*N1721,2)</f>
        <v>0</v>
      </c>
      <c r="P1721" s="126">
        <v>0</v>
      </c>
      <c r="Q1721" s="126">
        <f>ROUND(E1721*P1721,2)</f>
        <v>0</v>
      </c>
      <c r="R1721" s="128" t="s">
        <v>903</v>
      </c>
      <c r="S1721" s="128" t="s">
        <v>310</v>
      </c>
      <c r="T1721" s="129" t="s">
        <v>331</v>
      </c>
      <c r="U1721" s="114">
        <v>0.12</v>
      </c>
      <c r="V1721" s="114">
        <f>ROUND(E1721*U1721,2)</f>
        <v>0.24</v>
      </c>
      <c r="W1721" s="114"/>
      <c r="X1721" s="114" t="s">
        <v>332</v>
      </c>
      <c r="Y1721" s="114" t="s">
        <v>293</v>
      </c>
      <c r="Z1721" s="107"/>
      <c r="AA1721" s="107"/>
      <c r="AB1721" s="107"/>
      <c r="AC1721" s="107"/>
      <c r="AD1721" s="107"/>
      <c r="AE1721" s="107"/>
      <c r="AF1721" s="107"/>
      <c r="AG1721" s="107" t="s">
        <v>333</v>
      </c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</row>
    <row r="1722" spans="1:60" outlineLevel="2">
      <c r="A1722" s="110"/>
      <c r="B1722" s="111"/>
      <c r="C1722" s="198" t="s">
        <v>923</v>
      </c>
      <c r="D1722" s="199"/>
      <c r="E1722" s="199"/>
      <c r="F1722" s="199"/>
      <c r="G1722" s="199"/>
      <c r="H1722" s="114"/>
      <c r="I1722" s="114"/>
      <c r="J1722" s="114"/>
      <c r="K1722" s="114"/>
      <c r="L1722" s="114"/>
      <c r="M1722" s="114"/>
      <c r="N1722" s="113"/>
      <c r="O1722" s="113"/>
      <c r="P1722" s="113"/>
      <c r="Q1722" s="113"/>
      <c r="R1722" s="114"/>
      <c r="S1722" s="114"/>
      <c r="T1722" s="114"/>
      <c r="U1722" s="114"/>
      <c r="V1722" s="114"/>
      <c r="W1722" s="114"/>
      <c r="X1722" s="114"/>
      <c r="Y1722" s="114"/>
      <c r="Z1722" s="107"/>
      <c r="AA1722" s="107"/>
      <c r="AB1722" s="107"/>
      <c r="AC1722" s="107"/>
      <c r="AD1722" s="107"/>
      <c r="AE1722" s="107"/>
      <c r="AF1722" s="107"/>
      <c r="AG1722" s="107" t="s">
        <v>296</v>
      </c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</row>
    <row r="1723" spans="1:60" outlineLevel="1">
      <c r="A1723" s="123">
        <v>559</v>
      </c>
      <c r="B1723" s="124" t="s">
        <v>907</v>
      </c>
      <c r="C1723" s="139" t="s">
        <v>908</v>
      </c>
      <c r="D1723" s="125" t="s">
        <v>289</v>
      </c>
      <c r="E1723" s="126">
        <v>2</v>
      </c>
      <c r="F1723" s="127"/>
      <c r="G1723" s="128">
        <f>ROUND(E1723*F1723,2)</f>
        <v>0</v>
      </c>
      <c r="H1723" s="127"/>
      <c r="I1723" s="128">
        <f>ROUND(E1723*H1723,2)</f>
        <v>0</v>
      </c>
      <c r="J1723" s="127"/>
      <c r="K1723" s="128">
        <f>ROUND(E1723*J1723,2)</f>
        <v>0</v>
      </c>
      <c r="L1723" s="128">
        <v>21</v>
      </c>
      <c r="M1723" s="128">
        <f>G1723*(1+L1723/100)</f>
        <v>0</v>
      </c>
      <c r="N1723" s="126">
        <v>0</v>
      </c>
      <c r="O1723" s="126">
        <f>ROUND(E1723*N1723,2)</f>
        <v>0</v>
      </c>
      <c r="P1723" s="126">
        <v>1.933E-2</v>
      </c>
      <c r="Q1723" s="126">
        <f>ROUND(E1723*P1723,2)</f>
        <v>0.04</v>
      </c>
      <c r="R1723" s="128"/>
      <c r="S1723" s="128" t="s">
        <v>290</v>
      </c>
      <c r="T1723" s="129" t="s">
        <v>331</v>
      </c>
      <c r="U1723" s="114">
        <v>0.59</v>
      </c>
      <c r="V1723" s="114">
        <f>ROUND(E1723*U1723,2)</f>
        <v>1.18</v>
      </c>
      <c r="W1723" s="114"/>
      <c r="X1723" s="114" t="s">
        <v>332</v>
      </c>
      <c r="Y1723" s="114" t="s">
        <v>293</v>
      </c>
      <c r="Z1723" s="107"/>
      <c r="AA1723" s="107"/>
      <c r="AB1723" s="107"/>
      <c r="AC1723" s="107"/>
      <c r="AD1723" s="107"/>
      <c r="AE1723" s="107"/>
      <c r="AF1723" s="107"/>
      <c r="AG1723" s="107" t="s">
        <v>333</v>
      </c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</row>
    <row r="1724" spans="1:60" outlineLevel="2">
      <c r="A1724" s="110"/>
      <c r="B1724" s="111"/>
      <c r="C1724" s="198" t="s">
        <v>923</v>
      </c>
      <c r="D1724" s="199"/>
      <c r="E1724" s="199"/>
      <c r="F1724" s="199"/>
      <c r="G1724" s="199"/>
      <c r="H1724" s="114"/>
      <c r="I1724" s="114"/>
      <c r="J1724" s="114"/>
      <c r="K1724" s="114"/>
      <c r="L1724" s="114"/>
      <c r="M1724" s="114"/>
      <c r="N1724" s="113"/>
      <c r="O1724" s="113"/>
      <c r="P1724" s="113"/>
      <c r="Q1724" s="113"/>
      <c r="R1724" s="114"/>
      <c r="S1724" s="114"/>
      <c r="T1724" s="114"/>
      <c r="U1724" s="114"/>
      <c r="V1724" s="114"/>
      <c r="W1724" s="114"/>
      <c r="X1724" s="114"/>
      <c r="Y1724" s="114"/>
      <c r="Z1724" s="107"/>
      <c r="AA1724" s="107"/>
      <c r="AB1724" s="107"/>
      <c r="AC1724" s="107"/>
      <c r="AD1724" s="107"/>
      <c r="AE1724" s="107"/>
      <c r="AF1724" s="107"/>
      <c r="AG1724" s="107" t="s">
        <v>296</v>
      </c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</row>
    <row r="1725" spans="1:60" outlineLevel="1">
      <c r="A1725" s="123">
        <v>560</v>
      </c>
      <c r="B1725" s="124" t="s">
        <v>924</v>
      </c>
      <c r="C1725" s="139" t="s">
        <v>925</v>
      </c>
      <c r="D1725" s="125" t="s">
        <v>289</v>
      </c>
      <c r="E1725" s="126">
        <v>1</v>
      </c>
      <c r="F1725" s="127"/>
      <c r="G1725" s="128">
        <f>ROUND(E1725*F1725,2)</f>
        <v>0</v>
      </c>
      <c r="H1725" s="127"/>
      <c r="I1725" s="128">
        <f>ROUND(E1725*H1725,2)</f>
        <v>0</v>
      </c>
      <c r="J1725" s="127"/>
      <c r="K1725" s="128">
        <f>ROUND(E1725*J1725,2)</f>
        <v>0</v>
      </c>
      <c r="L1725" s="128">
        <v>21</v>
      </c>
      <c r="M1725" s="128">
        <f>G1725*(1+L1725/100)</f>
        <v>0</v>
      </c>
      <c r="N1725" s="126">
        <v>0</v>
      </c>
      <c r="O1725" s="126">
        <f>ROUND(E1725*N1725,2)</f>
        <v>0</v>
      </c>
      <c r="P1725" s="126">
        <v>1.933E-2</v>
      </c>
      <c r="Q1725" s="126">
        <f>ROUND(E1725*P1725,2)</f>
        <v>0.02</v>
      </c>
      <c r="R1725" s="128" t="s">
        <v>350</v>
      </c>
      <c r="S1725" s="128" t="s">
        <v>310</v>
      </c>
      <c r="T1725" s="129" t="s">
        <v>331</v>
      </c>
      <c r="U1725" s="114">
        <v>0.59</v>
      </c>
      <c r="V1725" s="114">
        <f>ROUND(E1725*U1725,2)</f>
        <v>0.59</v>
      </c>
      <c r="W1725" s="114"/>
      <c r="X1725" s="114" t="s">
        <v>332</v>
      </c>
      <c r="Y1725" s="114" t="s">
        <v>293</v>
      </c>
      <c r="Z1725" s="107"/>
      <c r="AA1725" s="107"/>
      <c r="AB1725" s="107"/>
      <c r="AC1725" s="107"/>
      <c r="AD1725" s="107"/>
      <c r="AE1725" s="107"/>
      <c r="AF1725" s="107"/>
      <c r="AG1725" s="107" t="s">
        <v>333</v>
      </c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</row>
    <row r="1726" spans="1:60" outlineLevel="2">
      <c r="A1726" s="110"/>
      <c r="B1726" s="111"/>
      <c r="C1726" s="198" t="s">
        <v>926</v>
      </c>
      <c r="D1726" s="199"/>
      <c r="E1726" s="199"/>
      <c r="F1726" s="199"/>
      <c r="G1726" s="199"/>
      <c r="H1726" s="114"/>
      <c r="I1726" s="114"/>
      <c r="J1726" s="114"/>
      <c r="K1726" s="114"/>
      <c r="L1726" s="114"/>
      <c r="M1726" s="114"/>
      <c r="N1726" s="113"/>
      <c r="O1726" s="113"/>
      <c r="P1726" s="113"/>
      <c r="Q1726" s="113"/>
      <c r="R1726" s="114"/>
      <c r="S1726" s="114"/>
      <c r="T1726" s="114"/>
      <c r="U1726" s="114"/>
      <c r="V1726" s="114"/>
      <c r="W1726" s="114"/>
      <c r="X1726" s="114"/>
      <c r="Y1726" s="114"/>
      <c r="Z1726" s="107"/>
      <c r="AA1726" s="107"/>
      <c r="AB1726" s="107"/>
      <c r="AC1726" s="107"/>
      <c r="AD1726" s="107"/>
      <c r="AE1726" s="107"/>
      <c r="AF1726" s="107"/>
      <c r="AG1726" s="107" t="s">
        <v>296</v>
      </c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</row>
    <row r="1727" spans="1:60" outlineLevel="1">
      <c r="A1727" s="123">
        <v>561</v>
      </c>
      <c r="B1727" s="124" t="s">
        <v>927</v>
      </c>
      <c r="C1727" s="139" t="s">
        <v>928</v>
      </c>
      <c r="D1727" s="125" t="s">
        <v>289</v>
      </c>
      <c r="E1727" s="126">
        <v>1</v>
      </c>
      <c r="F1727" s="127"/>
      <c r="G1727" s="128">
        <f>ROUND(E1727*F1727,2)</f>
        <v>0</v>
      </c>
      <c r="H1727" s="127"/>
      <c r="I1727" s="128">
        <f>ROUND(E1727*H1727,2)</f>
        <v>0</v>
      </c>
      <c r="J1727" s="127"/>
      <c r="K1727" s="128">
        <f>ROUND(E1727*J1727,2)</f>
        <v>0</v>
      </c>
      <c r="L1727" s="128">
        <v>21</v>
      </c>
      <c r="M1727" s="128">
        <f>G1727*(1+L1727/100)</f>
        <v>0</v>
      </c>
      <c r="N1727" s="126">
        <v>0</v>
      </c>
      <c r="O1727" s="126">
        <f>ROUND(E1727*N1727,2)</f>
        <v>0</v>
      </c>
      <c r="P1727" s="126">
        <v>1.107E-2</v>
      </c>
      <c r="Q1727" s="126">
        <f>ROUND(E1727*P1727,2)</f>
        <v>0.01</v>
      </c>
      <c r="R1727" s="128" t="s">
        <v>350</v>
      </c>
      <c r="S1727" s="128" t="s">
        <v>310</v>
      </c>
      <c r="T1727" s="129" t="s">
        <v>331</v>
      </c>
      <c r="U1727" s="114">
        <v>0.23</v>
      </c>
      <c r="V1727" s="114">
        <f>ROUND(E1727*U1727,2)</f>
        <v>0.23</v>
      </c>
      <c r="W1727" s="114"/>
      <c r="X1727" s="114" t="s">
        <v>332</v>
      </c>
      <c r="Y1727" s="114" t="s">
        <v>293</v>
      </c>
      <c r="Z1727" s="107"/>
      <c r="AA1727" s="107"/>
      <c r="AB1727" s="107"/>
      <c r="AC1727" s="107"/>
      <c r="AD1727" s="107"/>
      <c r="AE1727" s="107"/>
      <c r="AF1727" s="107"/>
      <c r="AG1727" s="107" t="s">
        <v>333</v>
      </c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</row>
    <row r="1728" spans="1:60" outlineLevel="2">
      <c r="A1728" s="110"/>
      <c r="B1728" s="111"/>
      <c r="C1728" s="198" t="s">
        <v>929</v>
      </c>
      <c r="D1728" s="199"/>
      <c r="E1728" s="199"/>
      <c r="F1728" s="199"/>
      <c r="G1728" s="199"/>
      <c r="H1728" s="114"/>
      <c r="I1728" s="114"/>
      <c r="J1728" s="114"/>
      <c r="K1728" s="114"/>
      <c r="L1728" s="114"/>
      <c r="M1728" s="114"/>
      <c r="N1728" s="113"/>
      <c r="O1728" s="113"/>
      <c r="P1728" s="113"/>
      <c r="Q1728" s="113"/>
      <c r="R1728" s="114"/>
      <c r="S1728" s="114"/>
      <c r="T1728" s="114"/>
      <c r="U1728" s="114"/>
      <c r="V1728" s="114"/>
      <c r="W1728" s="114"/>
      <c r="X1728" s="114"/>
      <c r="Y1728" s="114"/>
      <c r="Z1728" s="107"/>
      <c r="AA1728" s="107"/>
      <c r="AB1728" s="107"/>
      <c r="AC1728" s="107"/>
      <c r="AD1728" s="107"/>
      <c r="AE1728" s="107"/>
      <c r="AF1728" s="107"/>
      <c r="AG1728" s="107" t="s">
        <v>296</v>
      </c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</row>
    <row r="1729" spans="1:60" outlineLevel="1">
      <c r="A1729" s="123">
        <v>562</v>
      </c>
      <c r="B1729" s="124" t="s">
        <v>898</v>
      </c>
      <c r="C1729" s="139" t="s">
        <v>899</v>
      </c>
      <c r="D1729" s="125" t="s">
        <v>347</v>
      </c>
      <c r="E1729" s="126">
        <v>1</v>
      </c>
      <c r="F1729" s="127"/>
      <c r="G1729" s="128">
        <f>ROUND(E1729*F1729,2)</f>
        <v>0</v>
      </c>
      <c r="H1729" s="127"/>
      <c r="I1729" s="128">
        <f>ROUND(E1729*H1729,2)</f>
        <v>0</v>
      </c>
      <c r="J1729" s="127"/>
      <c r="K1729" s="128">
        <f>ROUND(E1729*J1729,2)</f>
        <v>0</v>
      </c>
      <c r="L1729" s="128">
        <v>21</v>
      </c>
      <c r="M1729" s="128">
        <f>G1729*(1+L1729/100)</f>
        <v>0</v>
      </c>
      <c r="N1729" s="126">
        <v>0</v>
      </c>
      <c r="O1729" s="126">
        <f>ROUND(E1729*N1729,2)</f>
        <v>0</v>
      </c>
      <c r="P1729" s="126">
        <v>4.8999999999999998E-4</v>
      </c>
      <c r="Q1729" s="126">
        <f>ROUND(E1729*P1729,2)</f>
        <v>0</v>
      </c>
      <c r="R1729" s="128" t="s">
        <v>350</v>
      </c>
      <c r="S1729" s="128" t="s">
        <v>310</v>
      </c>
      <c r="T1729" s="129" t="s">
        <v>331</v>
      </c>
      <c r="U1729" s="114">
        <v>0.11</v>
      </c>
      <c r="V1729" s="114">
        <f>ROUND(E1729*U1729,2)</f>
        <v>0.11</v>
      </c>
      <c r="W1729" s="114"/>
      <c r="X1729" s="114" t="s">
        <v>332</v>
      </c>
      <c r="Y1729" s="114" t="s">
        <v>293</v>
      </c>
      <c r="Z1729" s="107"/>
      <c r="AA1729" s="107"/>
      <c r="AB1729" s="107"/>
      <c r="AC1729" s="107"/>
      <c r="AD1729" s="107"/>
      <c r="AE1729" s="107"/>
      <c r="AF1729" s="107"/>
      <c r="AG1729" s="107" t="s">
        <v>333</v>
      </c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</row>
    <row r="1730" spans="1:60" outlineLevel="2">
      <c r="A1730" s="110"/>
      <c r="B1730" s="111"/>
      <c r="C1730" s="198" t="s">
        <v>929</v>
      </c>
      <c r="D1730" s="199"/>
      <c r="E1730" s="199"/>
      <c r="F1730" s="199"/>
      <c r="G1730" s="199"/>
      <c r="H1730" s="114"/>
      <c r="I1730" s="114"/>
      <c r="J1730" s="114"/>
      <c r="K1730" s="114"/>
      <c r="L1730" s="114"/>
      <c r="M1730" s="114"/>
      <c r="N1730" s="113"/>
      <c r="O1730" s="113"/>
      <c r="P1730" s="113"/>
      <c r="Q1730" s="113"/>
      <c r="R1730" s="114"/>
      <c r="S1730" s="114"/>
      <c r="T1730" s="114"/>
      <c r="U1730" s="114"/>
      <c r="V1730" s="114"/>
      <c r="W1730" s="114"/>
      <c r="X1730" s="114"/>
      <c r="Y1730" s="114"/>
      <c r="Z1730" s="107"/>
      <c r="AA1730" s="107"/>
      <c r="AB1730" s="107"/>
      <c r="AC1730" s="107"/>
      <c r="AD1730" s="107"/>
      <c r="AE1730" s="107"/>
      <c r="AF1730" s="107"/>
      <c r="AG1730" s="107" t="s">
        <v>296</v>
      </c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</row>
    <row r="1731" spans="1:60" outlineLevel="1">
      <c r="A1731" s="123">
        <v>563</v>
      </c>
      <c r="B1731" s="124" t="s">
        <v>901</v>
      </c>
      <c r="C1731" s="139" t="s">
        <v>902</v>
      </c>
      <c r="D1731" s="125" t="s">
        <v>330</v>
      </c>
      <c r="E1731" s="126">
        <v>1</v>
      </c>
      <c r="F1731" s="127"/>
      <c r="G1731" s="128">
        <f>ROUND(E1731*F1731,2)</f>
        <v>0</v>
      </c>
      <c r="H1731" s="127"/>
      <c r="I1731" s="128">
        <f>ROUND(E1731*H1731,2)</f>
        <v>0</v>
      </c>
      <c r="J1731" s="127"/>
      <c r="K1731" s="128">
        <f>ROUND(E1731*J1731,2)</f>
        <v>0</v>
      </c>
      <c r="L1731" s="128">
        <v>21</v>
      </c>
      <c r="M1731" s="128">
        <f>G1731*(1+L1731/100)</f>
        <v>0</v>
      </c>
      <c r="N1731" s="126">
        <v>0</v>
      </c>
      <c r="O1731" s="126">
        <f>ROUND(E1731*N1731,2)</f>
        <v>0</v>
      </c>
      <c r="P1731" s="126">
        <v>0</v>
      </c>
      <c r="Q1731" s="126">
        <f>ROUND(E1731*P1731,2)</f>
        <v>0</v>
      </c>
      <c r="R1731" s="128" t="s">
        <v>903</v>
      </c>
      <c r="S1731" s="128" t="s">
        <v>310</v>
      </c>
      <c r="T1731" s="129" t="s">
        <v>331</v>
      </c>
      <c r="U1731" s="114">
        <v>0.12</v>
      </c>
      <c r="V1731" s="114">
        <f>ROUND(E1731*U1731,2)</f>
        <v>0.12</v>
      </c>
      <c r="W1731" s="114"/>
      <c r="X1731" s="114" t="s">
        <v>332</v>
      </c>
      <c r="Y1731" s="114" t="s">
        <v>293</v>
      </c>
      <c r="Z1731" s="107"/>
      <c r="AA1731" s="107"/>
      <c r="AB1731" s="107"/>
      <c r="AC1731" s="107"/>
      <c r="AD1731" s="107"/>
      <c r="AE1731" s="107"/>
      <c r="AF1731" s="107"/>
      <c r="AG1731" s="107" t="s">
        <v>333</v>
      </c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</row>
    <row r="1732" spans="1:60" outlineLevel="2">
      <c r="A1732" s="110"/>
      <c r="B1732" s="111"/>
      <c r="C1732" s="198" t="s">
        <v>929</v>
      </c>
      <c r="D1732" s="199"/>
      <c r="E1732" s="199"/>
      <c r="F1732" s="199"/>
      <c r="G1732" s="199"/>
      <c r="H1732" s="114"/>
      <c r="I1732" s="114"/>
      <c r="J1732" s="114"/>
      <c r="K1732" s="114"/>
      <c r="L1732" s="114"/>
      <c r="M1732" s="114"/>
      <c r="N1732" s="113"/>
      <c r="O1732" s="113"/>
      <c r="P1732" s="113"/>
      <c r="Q1732" s="113"/>
      <c r="R1732" s="114"/>
      <c r="S1732" s="114"/>
      <c r="T1732" s="114"/>
      <c r="U1732" s="114"/>
      <c r="V1732" s="114"/>
      <c r="W1732" s="114"/>
      <c r="X1732" s="114"/>
      <c r="Y1732" s="114"/>
      <c r="Z1732" s="107"/>
      <c r="AA1732" s="107"/>
      <c r="AB1732" s="107"/>
      <c r="AC1732" s="107"/>
      <c r="AD1732" s="107"/>
      <c r="AE1732" s="107"/>
      <c r="AF1732" s="107"/>
      <c r="AG1732" s="107" t="s">
        <v>296</v>
      </c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</row>
    <row r="1733" spans="1:60" outlineLevel="1">
      <c r="A1733" s="123">
        <v>564</v>
      </c>
      <c r="B1733" s="124" t="s">
        <v>898</v>
      </c>
      <c r="C1733" s="139" t="s">
        <v>899</v>
      </c>
      <c r="D1733" s="125" t="s">
        <v>347</v>
      </c>
      <c r="E1733" s="126">
        <v>2</v>
      </c>
      <c r="F1733" s="127"/>
      <c r="G1733" s="128">
        <f>ROUND(E1733*F1733,2)</f>
        <v>0</v>
      </c>
      <c r="H1733" s="127"/>
      <c r="I1733" s="128">
        <f>ROUND(E1733*H1733,2)</f>
        <v>0</v>
      </c>
      <c r="J1733" s="127"/>
      <c r="K1733" s="128">
        <f>ROUND(E1733*J1733,2)</f>
        <v>0</v>
      </c>
      <c r="L1733" s="128">
        <v>21</v>
      </c>
      <c r="M1733" s="128">
        <f>G1733*(1+L1733/100)</f>
        <v>0</v>
      </c>
      <c r="N1733" s="126">
        <v>0</v>
      </c>
      <c r="O1733" s="126">
        <f>ROUND(E1733*N1733,2)</f>
        <v>0</v>
      </c>
      <c r="P1733" s="126">
        <v>4.8999999999999998E-4</v>
      </c>
      <c r="Q1733" s="126">
        <f>ROUND(E1733*P1733,2)</f>
        <v>0</v>
      </c>
      <c r="R1733" s="128" t="s">
        <v>350</v>
      </c>
      <c r="S1733" s="128" t="s">
        <v>310</v>
      </c>
      <c r="T1733" s="129" t="s">
        <v>331</v>
      </c>
      <c r="U1733" s="114">
        <v>0.11</v>
      </c>
      <c r="V1733" s="114">
        <f>ROUND(E1733*U1733,2)</f>
        <v>0.22</v>
      </c>
      <c r="W1733" s="114"/>
      <c r="X1733" s="114" t="s">
        <v>332</v>
      </c>
      <c r="Y1733" s="114" t="s">
        <v>293</v>
      </c>
      <c r="Z1733" s="107"/>
      <c r="AA1733" s="107"/>
      <c r="AB1733" s="107"/>
      <c r="AC1733" s="107"/>
      <c r="AD1733" s="107"/>
      <c r="AE1733" s="107"/>
      <c r="AF1733" s="107"/>
      <c r="AG1733" s="107" t="s">
        <v>333</v>
      </c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</row>
    <row r="1734" spans="1:60" outlineLevel="2">
      <c r="A1734" s="110"/>
      <c r="B1734" s="111"/>
      <c r="C1734" s="198" t="s">
        <v>904</v>
      </c>
      <c r="D1734" s="199"/>
      <c r="E1734" s="199"/>
      <c r="F1734" s="199"/>
      <c r="G1734" s="199"/>
      <c r="H1734" s="114"/>
      <c r="I1734" s="114"/>
      <c r="J1734" s="114"/>
      <c r="K1734" s="114"/>
      <c r="L1734" s="114"/>
      <c r="M1734" s="114"/>
      <c r="N1734" s="113"/>
      <c r="O1734" s="113"/>
      <c r="P1734" s="113"/>
      <c r="Q1734" s="113"/>
      <c r="R1734" s="114"/>
      <c r="S1734" s="114"/>
      <c r="T1734" s="114"/>
      <c r="U1734" s="114"/>
      <c r="V1734" s="114"/>
      <c r="W1734" s="114"/>
      <c r="X1734" s="114"/>
      <c r="Y1734" s="114"/>
      <c r="Z1734" s="107"/>
      <c r="AA1734" s="107"/>
      <c r="AB1734" s="107"/>
      <c r="AC1734" s="107"/>
      <c r="AD1734" s="107"/>
      <c r="AE1734" s="107"/>
      <c r="AF1734" s="107"/>
      <c r="AG1734" s="107" t="s">
        <v>296</v>
      </c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</row>
    <row r="1735" spans="1:60" outlineLevel="1">
      <c r="A1735" s="123">
        <v>565</v>
      </c>
      <c r="B1735" s="124" t="s">
        <v>898</v>
      </c>
      <c r="C1735" s="139" t="s">
        <v>899</v>
      </c>
      <c r="D1735" s="125" t="s">
        <v>347</v>
      </c>
      <c r="E1735" s="126">
        <v>1</v>
      </c>
      <c r="F1735" s="127"/>
      <c r="G1735" s="128">
        <f>ROUND(E1735*F1735,2)</f>
        <v>0</v>
      </c>
      <c r="H1735" s="127"/>
      <c r="I1735" s="128">
        <f>ROUND(E1735*H1735,2)</f>
        <v>0</v>
      </c>
      <c r="J1735" s="127"/>
      <c r="K1735" s="128">
        <f>ROUND(E1735*J1735,2)</f>
        <v>0</v>
      </c>
      <c r="L1735" s="128">
        <v>21</v>
      </c>
      <c r="M1735" s="128">
        <f>G1735*(1+L1735/100)</f>
        <v>0</v>
      </c>
      <c r="N1735" s="126">
        <v>0</v>
      </c>
      <c r="O1735" s="126">
        <f>ROUND(E1735*N1735,2)</f>
        <v>0</v>
      </c>
      <c r="P1735" s="126">
        <v>4.8999999999999998E-4</v>
      </c>
      <c r="Q1735" s="126">
        <f>ROUND(E1735*P1735,2)</f>
        <v>0</v>
      </c>
      <c r="R1735" s="128" t="s">
        <v>350</v>
      </c>
      <c r="S1735" s="128" t="s">
        <v>310</v>
      </c>
      <c r="T1735" s="129" t="s">
        <v>331</v>
      </c>
      <c r="U1735" s="114">
        <v>0.11</v>
      </c>
      <c r="V1735" s="114">
        <f>ROUND(E1735*U1735,2)</f>
        <v>0.11</v>
      </c>
      <c r="W1735" s="114"/>
      <c r="X1735" s="114" t="s">
        <v>332</v>
      </c>
      <c r="Y1735" s="114" t="s">
        <v>293</v>
      </c>
      <c r="Z1735" s="107"/>
      <c r="AA1735" s="107"/>
      <c r="AB1735" s="107"/>
      <c r="AC1735" s="107"/>
      <c r="AD1735" s="107"/>
      <c r="AE1735" s="107"/>
      <c r="AF1735" s="107"/>
      <c r="AG1735" s="107" t="s">
        <v>333</v>
      </c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</row>
    <row r="1736" spans="1:60" outlineLevel="2">
      <c r="A1736" s="110"/>
      <c r="B1736" s="111"/>
      <c r="C1736" s="198" t="s">
        <v>930</v>
      </c>
      <c r="D1736" s="199"/>
      <c r="E1736" s="199"/>
      <c r="F1736" s="199"/>
      <c r="G1736" s="199"/>
      <c r="H1736" s="114"/>
      <c r="I1736" s="114"/>
      <c r="J1736" s="114"/>
      <c r="K1736" s="114"/>
      <c r="L1736" s="114"/>
      <c r="M1736" s="114"/>
      <c r="N1736" s="113"/>
      <c r="O1736" s="113"/>
      <c r="P1736" s="113"/>
      <c r="Q1736" s="113"/>
      <c r="R1736" s="114"/>
      <c r="S1736" s="114"/>
      <c r="T1736" s="114"/>
      <c r="U1736" s="114"/>
      <c r="V1736" s="114"/>
      <c r="W1736" s="114"/>
      <c r="X1736" s="114"/>
      <c r="Y1736" s="114"/>
      <c r="Z1736" s="107"/>
      <c r="AA1736" s="107"/>
      <c r="AB1736" s="107"/>
      <c r="AC1736" s="107"/>
      <c r="AD1736" s="107"/>
      <c r="AE1736" s="107"/>
      <c r="AF1736" s="107"/>
      <c r="AG1736" s="107" t="s">
        <v>296</v>
      </c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</row>
    <row r="1737" spans="1:60" outlineLevel="1">
      <c r="A1737" s="123">
        <v>566</v>
      </c>
      <c r="B1737" s="124" t="s">
        <v>879</v>
      </c>
      <c r="C1737" s="139" t="s">
        <v>880</v>
      </c>
      <c r="D1737" s="125" t="s">
        <v>289</v>
      </c>
      <c r="E1737" s="126">
        <v>4</v>
      </c>
      <c r="F1737" s="127"/>
      <c r="G1737" s="128">
        <f>ROUND(E1737*F1737,2)</f>
        <v>0</v>
      </c>
      <c r="H1737" s="127"/>
      <c r="I1737" s="128">
        <f>ROUND(E1737*H1737,2)</f>
        <v>0</v>
      </c>
      <c r="J1737" s="127"/>
      <c r="K1737" s="128">
        <f>ROUND(E1737*J1737,2)</f>
        <v>0</v>
      </c>
      <c r="L1737" s="128">
        <v>21</v>
      </c>
      <c r="M1737" s="128">
        <f>G1737*(1+L1737/100)</f>
        <v>0</v>
      </c>
      <c r="N1737" s="126">
        <v>0</v>
      </c>
      <c r="O1737" s="126">
        <f>ROUND(E1737*N1737,2)</f>
        <v>0</v>
      </c>
      <c r="P1737" s="126">
        <v>1.56E-3</v>
      </c>
      <c r="Q1737" s="126">
        <f>ROUND(E1737*P1737,2)</f>
        <v>0.01</v>
      </c>
      <c r="R1737" s="128" t="s">
        <v>350</v>
      </c>
      <c r="S1737" s="128" t="s">
        <v>310</v>
      </c>
      <c r="T1737" s="129" t="s">
        <v>331</v>
      </c>
      <c r="U1737" s="114">
        <v>0.22</v>
      </c>
      <c r="V1737" s="114">
        <f>ROUND(E1737*U1737,2)</f>
        <v>0.88</v>
      </c>
      <c r="W1737" s="114"/>
      <c r="X1737" s="114" t="s">
        <v>332</v>
      </c>
      <c r="Y1737" s="114" t="s">
        <v>293</v>
      </c>
      <c r="Z1737" s="107"/>
      <c r="AA1737" s="107"/>
      <c r="AB1737" s="107"/>
      <c r="AC1737" s="107"/>
      <c r="AD1737" s="107"/>
      <c r="AE1737" s="107"/>
      <c r="AF1737" s="107"/>
      <c r="AG1737" s="107" t="s">
        <v>333</v>
      </c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</row>
    <row r="1738" spans="1:60" outlineLevel="2">
      <c r="A1738" s="110"/>
      <c r="B1738" s="111"/>
      <c r="C1738" s="198" t="s">
        <v>906</v>
      </c>
      <c r="D1738" s="199"/>
      <c r="E1738" s="199"/>
      <c r="F1738" s="199"/>
      <c r="G1738" s="199"/>
      <c r="H1738" s="114"/>
      <c r="I1738" s="114"/>
      <c r="J1738" s="114"/>
      <c r="K1738" s="114"/>
      <c r="L1738" s="114"/>
      <c r="M1738" s="114"/>
      <c r="N1738" s="113"/>
      <c r="O1738" s="113"/>
      <c r="P1738" s="113"/>
      <c r="Q1738" s="113"/>
      <c r="R1738" s="114"/>
      <c r="S1738" s="114"/>
      <c r="T1738" s="114"/>
      <c r="U1738" s="114"/>
      <c r="V1738" s="114"/>
      <c r="W1738" s="114"/>
      <c r="X1738" s="114"/>
      <c r="Y1738" s="114"/>
      <c r="Z1738" s="107"/>
      <c r="AA1738" s="107"/>
      <c r="AB1738" s="107"/>
      <c r="AC1738" s="107"/>
      <c r="AD1738" s="107"/>
      <c r="AE1738" s="107"/>
      <c r="AF1738" s="107"/>
      <c r="AG1738" s="107" t="s">
        <v>296</v>
      </c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</row>
    <row r="1739" spans="1:60" outlineLevel="1">
      <c r="A1739" s="123">
        <v>567</v>
      </c>
      <c r="B1739" s="124" t="s">
        <v>898</v>
      </c>
      <c r="C1739" s="139" t="s">
        <v>899</v>
      </c>
      <c r="D1739" s="125" t="s">
        <v>347</v>
      </c>
      <c r="E1739" s="126">
        <v>4</v>
      </c>
      <c r="F1739" s="127"/>
      <c r="G1739" s="128">
        <f>ROUND(E1739*F1739,2)</f>
        <v>0</v>
      </c>
      <c r="H1739" s="127"/>
      <c r="I1739" s="128">
        <f>ROUND(E1739*H1739,2)</f>
        <v>0</v>
      </c>
      <c r="J1739" s="127"/>
      <c r="K1739" s="128">
        <f>ROUND(E1739*J1739,2)</f>
        <v>0</v>
      </c>
      <c r="L1739" s="128">
        <v>21</v>
      </c>
      <c r="M1739" s="128">
        <f>G1739*(1+L1739/100)</f>
        <v>0</v>
      </c>
      <c r="N1739" s="126">
        <v>0</v>
      </c>
      <c r="O1739" s="126">
        <f>ROUND(E1739*N1739,2)</f>
        <v>0</v>
      </c>
      <c r="P1739" s="126">
        <v>4.8999999999999998E-4</v>
      </c>
      <c r="Q1739" s="126">
        <f>ROUND(E1739*P1739,2)</f>
        <v>0</v>
      </c>
      <c r="R1739" s="128" t="s">
        <v>350</v>
      </c>
      <c r="S1739" s="128" t="s">
        <v>310</v>
      </c>
      <c r="T1739" s="129" t="s">
        <v>331</v>
      </c>
      <c r="U1739" s="114">
        <v>0.11</v>
      </c>
      <c r="V1739" s="114">
        <f>ROUND(E1739*U1739,2)</f>
        <v>0.44</v>
      </c>
      <c r="W1739" s="114"/>
      <c r="X1739" s="114" t="s">
        <v>332</v>
      </c>
      <c r="Y1739" s="114" t="s">
        <v>293</v>
      </c>
      <c r="Z1739" s="107"/>
      <c r="AA1739" s="107"/>
      <c r="AB1739" s="107"/>
      <c r="AC1739" s="107"/>
      <c r="AD1739" s="107"/>
      <c r="AE1739" s="107"/>
      <c r="AF1739" s="107"/>
      <c r="AG1739" s="107" t="s">
        <v>333</v>
      </c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</row>
    <row r="1740" spans="1:60" outlineLevel="2">
      <c r="A1740" s="110"/>
      <c r="B1740" s="111"/>
      <c r="C1740" s="198" t="s">
        <v>906</v>
      </c>
      <c r="D1740" s="199"/>
      <c r="E1740" s="199"/>
      <c r="F1740" s="199"/>
      <c r="G1740" s="199"/>
      <c r="H1740" s="114"/>
      <c r="I1740" s="114"/>
      <c r="J1740" s="114"/>
      <c r="K1740" s="114"/>
      <c r="L1740" s="114"/>
      <c r="M1740" s="114"/>
      <c r="N1740" s="113"/>
      <c r="O1740" s="113"/>
      <c r="P1740" s="113"/>
      <c r="Q1740" s="113"/>
      <c r="R1740" s="114"/>
      <c r="S1740" s="114"/>
      <c r="T1740" s="114"/>
      <c r="U1740" s="114"/>
      <c r="V1740" s="114"/>
      <c r="W1740" s="114"/>
      <c r="X1740" s="114"/>
      <c r="Y1740" s="114"/>
      <c r="Z1740" s="107"/>
      <c r="AA1740" s="107"/>
      <c r="AB1740" s="107"/>
      <c r="AC1740" s="107"/>
      <c r="AD1740" s="107"/>
      <c r="AE1740" s="107"/>
      <c r="AF1740" s="107"/>
      <c r="AG1740" s="107" t="s">
        <v>296</v>
      </c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</row>
    <row r="1741" spans="1:60" outlineLevel="1">
      <c r="A1741" s="123">
        <v>568</v>
      </c>
      <c r="B1741" s="124" t="s">
        <v>907</v>
      </c>
      <c r="C1741" s="139" t="s">
        <v>908</v>
      </c>
      <c r="D1741" s="125" t="s">
        <v>289</v>
      </c>
      <c r="E1741" s="126">
        <v>4</v>
      </c>
      <c r="F1741" s="127"/>
      <c r="G1741" s="128">
        <f>ROUND(E1741*F1741,2)</f>
        <v>0</v>
      </c>
      <c r="H1741" s="127"/>
      <c r="I1741" s="128">
        <f>ROUND(E1741*H1741,2)</f>
        <v>0</v>
      </c>
      <c r="J1741" s="127"/>
      <c r="K1741" s="128">
        <f>ROUND(E1741*J1741,2)</f>
        <v>0</v>
      </c>
      <c r="L1741" s="128">
        <v>21</v>
      </c>
      <c r="M1741" s="128">
        <f>G1741*(1+L1741/100)</f>
        <v>0</v>
      </c>
      <c r="N1741" s="126">
        <v>0</v>
      </c>
      <c r="O1741" s="126">
        <f>ROUND(E1741*N1741,2)</f>
        <v>0</v>
      </c>
      <c r="P1741" s="126">
        <v>1.933E-2</v>
      </c>
      <c r="Q1741" s="126">
        <f>ROUND(E1741*P1741,2)</f>
        <v>0.08</v>
      </c>
      <c r="R1741" s="128"/>
      <c r="S1741" s="128" t="s">
        <v>290</v>
      </c>
      <c r="T1741" s="129" t="s">
        <v>331</v>
      </c>
      <c r="U1741" s="114">
        <v>0.59</v>
      </c>
      <c r="V1741" s="114">
        <f>ROUND(E1741*U1741,2)</f>
        <v>2.36</v>
      </c>
      <c r="W1741" s="114"/>
      <c r="X1741" s="114" t="s">
        <v>332</v>
      </c>
      <c r="Y1741" s="114" t="s">
        <v>293</v>
      </c>
      <c r="Z1741" s="107"/>
      <c r="AA1741" s="107"/>
      <c r="AB1741" s="107"/>
      <c r="AC1741" s="107"/>
      <c r="AD1741" s="107"/>
      <c r="AE1741" s="107"/>
      <c r="AF1741" s="107"/>
      <c r="AG1741" s="107" t="s">
        <v>333</v>
      </c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</row>
    <row r="1742" spans="1:60" outlineLevel="2">
      <c r="A1742" s="110"/>
      <c r="B1742" s="111"/>
      <c r="C1742" s="198" t="s">
        <v>906</v>
      </c>
      <c r="D1742" s="199"/>
      <c r="E1742" s="199"/>
      <c r="F1742" s="199"/>
      <c r="G1742" s="199"/>
      <c r="H1742" s="114"/>
      <c r="I1742" s="114"/>
      <c r="J1742" s="114"/>
      <c r="K1742" s="114"/>
      <c r="L1742" s="114"/>
      <c r="M1742" s="114"/>
      <c r="N1742" s="113"/>
      <c r="O1742" s="113"/>
      <c r="P1742" s="113"/>
      <c r="Q1742" s="113"/>
      <c r="R1742" s="114"/>
      <c r="S1742" s="114"/>
      <c r="T1742" s="114"/>
      <c r="U1742" s="114"/>
      <c r="V1742" s="114"/>
      <c r="W1742" s="114"/>
      <c r="X1742" s="114"/>
      <c r="Y1742" s="114"/>
      <c r="Z1742" s="107"/>
      <c r="AA1742" s="107"/>
      <c r="AB1742" s="107"/>
      <c r="AC1742" s="107"/>
      <c r="AD1742" s="107"/>
      <c r="AE1742" s="107"/>
      <c r="AF1742" s="107"/>
      <c r="AG1742" s="107" t="s">
        <v>296</v>
      </c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</row>
    <row r="1743" spans="1:60" outlineLevel="1">
      <c r="A1743" s="130">
        <v>569</v>
      </c>
      <c r="B1743" s="131" t="s">
        <v>351</v>
      </c>
      <c r="C1743" s="140" t="s">
        <v>352</v>
      </c>
      <c r="D1743" s="132" t="s">
        <v>353</v>
      </c>
      <c r="E1743" s="133">
        <v>0.23386999999999999</v>
      </c>
      <c r="F1743" s="134"/>
      <c r="G1743" s="135">
        <f>ROUND(E1743*F1743,2)</f>
        <v>0</v>
      </c>
      <c r="H1743" s="134"/>
      <c r="I1743" s="135">
        <f>ROUND(E1743*H1743,2)</f>
        <v>0</v>
      </c>
      <c r="J1743" s="134"/>
      <c r="K1743" s="135">
        <f>ROUND(E1743*J1743,2)</f>
        <v>0</v>
      </c>
      <c r="L1743" s="135">
        <v>21</v>
      </c>
      <c r="M1743" s="135">
        <f>G1743*(1+L1743/100)</f>
        <v>0</v>
      </c>
      <c r="N1743" s="133">
        <v>0</v>
      </c>
      <c r="O1743" s="133">
        <f>ROUND(E1743*N1743,2)</f>
        <v>0</v>
      </c>
      <c r="P1743" s="133">
        <v>0</v>
      </c>
      <c r="Q1743" s="133">
        <f>ROUND(E1743*P1743,2)</f>
        <v>0</v>
      </c>
      <c r="R1743" s="135"/>
      <c r="S1743" s="135" t="s">
        <v>290</v>
      </c>
      <c r="T1743" s="136" t="s">
        <v>331</v>
      </c>
      <c r="U1743" s="114">
        <v>0</v>
      </c>
      <c r="V1743" s="114">
        <f>ROUND(E1743*U1743,2)</f>
        <v>0</v>
      </c>
      <c r="W1743" s="114"/>
      <c r="X1743" s="114" t="s">
        <v>332</v>
      </c>
      <c r="Y1743" s="114" t="s">
        <v>293</v>
      </c>
      <c r="Z1743" s="107"/>
      <c r="AA1743" s="107"/>
      <c r="AB1743" s="107"/>
      <c r="AC1743" s="107"/>
      <c r="AD1743" s="107"/>
      <c r="AE1743" s="107"/>
      <c r="AF1743" s="107"/>
      <c r="AG1743" s="107" t="s">
        <v>333</v>
      </c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</row>
    <row r="1744" spans="1:60" outlineLevel="1">
      <c r="A1744" s="123">
        <v>570</v>
      </c>
      <c r="B1744" s="124" t="s">
        <v>354</v>
      </c>
      <c r="C1744" s="139" t="s">
        <v>355</v>
      </c>
      <c r="D1744" s="125" t="s">
        <v>353</v>
      </c>
      <c r="E1744" s="126">
        <v>0.23386999999999999</v>
      </c>
      <c r="F1744" s="127"/>
      <c r="G1744" s="128">
        <f>ROUND(E1744*F1744,2)</f>
        <v>0</v>
      </c>
      <c r="H1744" s="127"/>
      <c r="I1744" s="128">
        <f>ROUND(E1744*H1744,2)</f>
        <v>0</v>
      </c>
      <c r="J1744" s="127"/>
      <c r="K1744" s="128">
        <f>ROUND(E1744*J1744,2)</f>
        <v>0</v>
      </c>
      <c r="L1744" s="128">
        <v>21</v>
      </c>
      <c r="M1744" s="128">
        <f>G1744*(1+L1744/100)</f>
        <v>0</v>
      </c>
      <c r="N1744" s="126">
        <v>0</v>
      </c>
      <c r="O1744" s="126">
        <f>ROUND(E1744*N1744,2)</f>
        <v>0</v>
      </c>
      <c r="P1744" s="126">
        <v>0</v>
      </c>
      <c r="Q1744" s="126">
        <f>ROUND(E1744*P1744,2)</f>
        <v>0</v>
      </c>
      <c r="R1744" s="128" t="s">
        <v>356</v>
      </c>
      <c r="S1744" s="128" t="s">
        <v>310</v>
      </c>
      <c r="T1744" s="129" t="s">
        <v>331</v>
      </c>
      <c r="U1744" s="114">
        <v>0.49</v>
      </c>
      <c r="V1744" s="114">
        <f>ROUND(E1744*U1744,2)</f>
        <v>0.11</v>
      </c>
      <c r="W1744" s="114"/>
      <c r="X1744" s="114" t="s">
        <v>357</v>
      </c>
      <c r="Y1744" s="114" t="s">
        <v>293</v>
      </c>
      <c r="Z1744" s="107"/>
      <c r="AA1744" s="107"/>
      <c r="AB1744" s="107"/>
      <c r="AC1744" s="107"/>
      <c r="AD1744" s="107"/>
      <c r="AE1744" s="107"/>
      <c r="AF1744" s="107"/>
      <c r="AG1744" s="107" t="s">
        <v>358</v>
      </c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</row>
    <row r="1745" spans="1:60" outlineLevel="2">
      <c r="A1745" s="110"/>
      <c r="B1745" s="111"/>
      <c r="C1745" s="198" t="s">
        <v>359</v>
      </c>
      <c r="D1745" s="199"/>
      <c r="E1745" s="199"/>
      <c r="F1745" s="199"/>
      <c r="G1745" s="199"/>
      <c r="H1745" s="114"/>
      <c r="I1745" s="114"/>
      <c r="J1745" s="114"/>
      <c r="K1745" s="114"/>
      <c r="L1745" s="114"/>
      <c r="M1745" s="114"/>
      <c r="N1745" s="113"/>
      <c r="O1745" s="113"/>
      <c r="P1745" s="113"/>
      <c r="Q1745" s="113"/>
      <c r="R1745" s="114"/>
      <c r="S1745" s="114"/>
      <c r="T1745" s="114"/>
      <c r="U1745" s="114"/>
      <c r="V1745" s="114"/>
      <c r="W1745" s="114"/>
      <c r="X1745" s="114"/>
      <c r="Y1745" s="114"/>
      <c r="Z1745" s="107"/>
      <c r="AA1745" s="107"/>
      <c r="AB1745" s="107"/>
      <c r="AC1745" s="107"/>
      <c r="AD1745" s="107"/>
      <c r="AE1745" s="107"/>
      <c r="AF1745" s="107"/>
      <c r="AG1745" s="107" t="s">
        <v>296</v>
      </c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</row>
    <row r="1746" spans="1:60" outlineLevel="1">
      <c r="A1746" s="130">
        <v>571</v>
      </c>
      <c r="B1746" s="131" t="s">
        <v>360</v>
      </c>
      <c r="C1746" s="140" t="s">
        <v>361</v>
      </c>
      <c r="D1746" s="132" t="s">
        <v>353</v>
      </c>
      <c r="E1746" s="133">
        <v>0.23386999999999999</v>
      </c>
      <c r="F1746" s="134"/>
      <c r="G1746" s="135">
        <f>ROUND(E1746*F1746,2)</f>
        <v>0</v>
      </c>
      <c r="H1746" s="134"/>
      <c r="I1746" s="135">
        <f>ROUND(E1746*H1746,2)</f>
        <v>0</v>
      </c>
      <c r="J1746" s="134"/>
      <c r="K1746" s="135">
        <f>ROUND(E1746*J1746,2)</f>
        <v>0</v>
      </c>
      <c r="L1746" s="135">
        <v>21</v>
      </c>
      <c r="M1746" s="135">
        <f>G1746*(1+L1746/100)</f>
        <v>0</v>
      </c>
      <c r="N1746" s="133">
        <v>0</v>
      </c>
      <c r="O1746" s="133">
        <f>ROUND(E1746*N1746,2)</f>
        <v>0</v>
      </c>
      <c r="P1746" s="133">
        <v>0</v>
      </c>
      <c r="Q1746" s="133">
        <f>ROUND(E1746*P1746,2)</f>
        <v>0</v>
      </c>
      <c r="R1746" s="135" t="s">
        <v>356</v>
      </c>
      <c r="S1746" s="135" t="s">
        <v>310</v>
      </c>
      <c r="T1746" s="136" t="s">
        <v>331</v>
      </c>
      <c r="U1746" s="114">
        <v>0</v>
      </c>
      <c r="V1746" s="114">
        <f>ROUND(E1746*U1746,2)</f>
        <v>0</v>
      </c>
      <c r="W1746" s="114"/>
      <c r="X1746" s="114" t="s">
        <v>357</v>
      </c>
      <c r="Y1746" s="114" t="s">
        <v>293</v>
      </c>
      <c r="Z1746" s="107"/>
      <c r="AA1746" s="107"/>
      <c r="AB1746" s="107"/>
      <c r="AC1746" s="107"/>
      <c r="AD1746" s="107"/>
      <c r="AE1746" s="107"/>
      <c r="AF1746" s="107"/>
      <c r="AG1746" s="107" t="s">
        <v>358</v>
      </c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</row>
    <row r="1747" spans="1:60">
      <c r="A1747" s="117" t="s">
        <v>285</v>
      </c>
      <c r="B1747" s="118" t="s">
        <v>163</v>
      </c>
      <c r="C1747" s="138" t="s">
        <v>164</v>
      </c>
      <c r="D1747" s="119"/>
      <c r="E1747" s="120"/>
      <c r="F1747" s="121"/>
      <c r="G1747" s="121">
        <f>SUMIF(AG1748:AG1796,"&lt;&gt;NOR",G1748:G1796)</f>
        <v>0</v>
      </c>
      <c r="H1747" s="121"/>
      <c r="I1747" s="121">
        <f>SUM(I1748:I1796)</f>
        <v>0</v>
      </c>
      <c r="J1747" s="121"/>
      <c r="K1747" s="121">
        <f>SUM(K1748:K1796)</f>
        <v>0</v>
      </c>
      <c r="L1747" s="121"/>
      <c r="M1747" s="121">
        <f>SUM(M1748:M1796)</f>
        <v>0</v>
      </c>
      <c r="N1747" s="120"/>
      <c r="O1747" s="120">
        <f>SUM(O1748:O1796)</f>
        <v>0</v>
      </c>
      <c r="P1747" s="120"/>
      <c r="Q1747" s="120">
        <f>SUM(Q1748:Q1796)</f>
        <v>0.16</v>
      </c>
      <c r="R1747" s="121"/>
      <c r="S1747" s="121"/>
      <c r="T1747" s="122"/>
      <c r="U1747" s="116"/>
      <c r="V1747" s="116">
        <f>SUM(V1748:V1796)</f>
        <v>29.559999999999995</v>
      </c>
      <c r="W1747" s="116"/>
      <c r="X1747" s="116"/>
      <c r="Y1747" s="116"/>
      <c r="AG1747" t="s">
        <v>286</v>
      </c>
    </row>
    <row r="1748" spans="1:60" outlineLevel="1">
      <c r="A1748" s="123">
        <v>572</v>
      </c>
      <c r="B1748" s="124" t="s">
        <v>879</v>
      </c>
      <c r="C1748" s="139" t="s">
        <v>880</v>
      </c>
      <c r="D1748" s="125" t="s">
        <v>289</v>
      </c>
      <c r="E1748" s="126">
        <v>30</v>
      </c>
      <c r="F1748" s="127"/>
      <c r="G1748" s="128">
        <f>ROUND(E1748*F1748,2)</f>
        <v>0</v>
      </c>
      <c r="H1748" s="127"/>
      <c r="I1748" s="128">
        <f>ROUND(E1748*H1748,2)</f>
        <v>0</v>
      </c>
      <c r="J1748" s="127"/>
      <c r="K1748" s="128">
        <f>ROUND(E1748*J1748,2)</f>
        <v>0</v>
      </c>
      <c r="L1748" s="128">
        <v>21</v>
      </c>
      <c r="M1748" s="128">
        <f>G1748*(1+L1748/100)</f>
        <v>0</v>
      </c>
      <c r="N1748" s="126">
        <v>0</v>
      </c>
      <c r="O1748" s="126">
        <f>ROUND(E1748*N1748,2)</f>
        <v>0</v>
      </c>
      <c r="P1748" s="126">
        <v>1.56E-3</v>
      </c>
      <c r="Q1748" s="126">
        <f>ROUND(E1748*P1748,2)</f>
        <v>0.05</v>
      </c>
      <c r="R1748" s="128" t="s">
        <v>350</v>
      </c>
      <c r="S1748" s="128" t="s">
        <v>310</v>
      </c>
      <c r="T1748" s="129" t="s">
        <v>331</v>
      </c>
      <c r="U1748" s="114">
        <v>0.22</v>
      </c>
      <c r="V1748" s="114">
        <f>ROUND(E1748*U1748,2)</f>
        <v>6.6</v>
      </c>
      <c r="W1748" s="114"/>
      <c r="X1748" s="114" t="s">
        <v>332</v>
      </c>
      <c r="Y1748" s="114" t="s">
        <v>293</v>
      </c>
      <c r="Z1748" s="107"/>
      <c r="AA1748" s="107"/>
      <c r="AB1748" s="107"/>
      <c r="AC1748" s="107"/>
      <c r="AD1748" s="107"/>
      <c r="AE1748" s="107"/>
      <c r="AF1748" s="107"/>
      <c r="AG1748" s="107" t="s">
        <v>333</v>
      </c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</row>
    <row r="1749" spans="1:60" outlineLevel="2">
      <c r="A1749" s="110"/>
      <c r="B1749" s="111"/>
      <c r="C1749" s="198" t="s">
        <v>881</v>
      </c>
      <c r="D1749" s="199"/>
      <c r="E1749" s="199"/>
      <c r="F1749" s="199"/>
      <c r="G1749" s="199"/>
      <c r="H1749" s="114"/>
      <c r="I1749" s="114"/>
      <c r="J1749" s="114"/>
      <c r="K1749" s="114"/>
      <c r="L1749" s="114"/>
      <c r="M1749" s="114"/>
      <c r="N1749" s="113"/>
      <c r="O1749" s="113"/>
      <c r="P1749" s="113"/>
      <c r="Q1749" s="113"/>
      <c r="R1749" s="114"/>
      <c r="S1749" s="114"/>
      <c r="T1749" s="114"/>
      <c r="U1749" s="114"/>
      <c r="V1749" s="114"/>
      <c r="W1749" s="114"/>
      <c r="X1749" s="114"/>
      <c r="Y1749" s="114"/>
      <c r="Z1749" s="107"/>
      <c r="AA1749" s="107"/>
      <c r="AB1749" s="107"/>
      <c r="AC1749" s="107"/>
      <c r="AD1749" s="107"/>
      <c r="AE1749" s="107"/>
      <c r="AF1749" s="107"/>
      <c r="AG1749" s="107" t="s">
        <v>296</v>
      </c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</row>
    <row r="1750" spans="1:60" outlineLevel="1">
      <c r="A1750" s="123">
        <v>573</v>
      </c>
      <c r="B1750" s="124" t="s">
        <v>879</v>
      </c>
      <c r="C1750" s="139" t="s">
        <v>880</v>
      </c>
      <c r="D1750" s="125" t="s">
        <v>289</v>
      </c>
      <c r="E1750" s="126">
        <v>1</v>
      </c>
      <c r="F1750" s="127"/>
      <c r="G1750" s="128">
        <f>ROUND(E1750*F1750,2)</f>
        <v>0</v>
      </c>
      <c r="H1750" s="127"/>
      <c r="I1750" s="128">
        <f>ROUND(E1750*H1750,2)</f>
        <v>0</v>
      </c>
      <c r="J1750" s="127"/>
      <c r="K1750" s="128">
        <f>ROUND(E1750*J1750,2)</f>
        <v>0</v>
      </c>
      <c r="L1750" s="128">
        <v>21</v>
      </c>
      <c r="M1750" s="128">
        <f>G1750*(1+L1750/100)</f>
        <v>0</v>
      </c>
      <c r="N1750" s="126">
        <v>0</v>
      </c>
      <c r="O1750" s="126">
        <f>ROUND(E1750*N1750,2)</f>
        <v>0</v>
      </c>
      <c r="P1750" s="126">
        <v>1.56E-3</v>
      </c>
      <c r="Q1750" s="126">
        <f>ROUND(E1750*P1750,2)</f>
        <v>0</v>
      </c>
      <c r="R1750" s="128" t="s">
        <v>350</v>
      </c>
      <c r="S1750" s="128" t="s">
        <v>310</v>
      </c>
      <c r="T1750" s="129" t="s">
        <v>331</v>
      </c>
      <c r="U1750" s="114">
        <v>0.22</v>
      </c>
      <c r="V1750" s="114">
        <f>ROUND(E1750*U1750,2)</f>
        <v>0.22</v>
      </c>
      <c r="W1750" s="114"/>
      <c r="X1750" s="114" t="s">
        <v>332</v>
      </c>
      <c r="Y1750" s="114" t="s">
        <v>293</v>
      </c>
      <c r="Z1750" s="107"/>
      <c r="AA1750" s="107"/>
      <c r="AB1750" s="107"/>
      <c r="AC1750" s="107"/>
      <c r="AD1750" s="107"/>
      <c r="AE1750" s="107"/>
      <c r="AF1750" s="107"/>
      <c r="AG1750" s="107" t="s">
        <v>333</v>
      </c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</row>
    <row r="1751" spans="1:60" outlineLevel="2">
      <c r="A1751" s="110"/>
      <c r="B1751" s="111"/>
      <c r="C1751" s="198" t="s">
        <v>931</v>
      </c>
      <c r="D1751" s="199"/>
      <c r="E1751" s="199"/>
      <c r="F1751" s="199"/>
      <c r="G1751" s="199"/>
      <c r="H1751" s="114"/>
      <c r="I1751" s="114"/>
      <c r="J1751" s="114"/>
      <c r="K1751" s="114"/>
      <c r="L1751" s="114"/>
      <c r="M1751" s="114"/>
      <c r="N1751" s="113"/>
      <c r="O1751" s="113"/>
      <c r="P1751" s="113"/>
      <c r="Q1751" s="113"/>
      <c r="R1751" s="114"/>
      <c r="S1751" s="114"/>
      <c r="T1751" s="114"/>
      <c r="U1751" s="114"/>
      <c r="V1751" s="114"/>
      <c r="W1751" s="114"/>
      <c r="X1751" s="114"/>
      <c r="Y1751" s="114"/>
      <c r="Z1751" s="107"/>
      <c r="AA1751" s="107"/>
      <c r="AB1751" s="107"/>
      <c r="AC1751" s="107"/>
      <c r="AD1751" s="107"/>
      <c r="AE1751" s="107"/>
      <c r="AF1751" s="107"/>
      <c r="AG1751" s="107" t="s">
        <v>296</v>
      </c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</row>
    <row r="1752" spans="1:60" outlineLevel="1">
      <c r="A1752" s="123">
        <v>574</v>
      </c>
      <c r="B1752" s="124" t="s">
        <v>879</v>
      </c>
      <c r="C1752" s="139" t="s">
        <v>880</v>
      </c>
      <c r="D1752" s="125" t="s">
        <v>289</v>
      </c>
      <c r="E1752" s="126">
        <v>2</v>
      </c>
      <c r="F1752" s="127"/>
      <c r="G1752" s="128">
        <f>ROUND(E1752*F1752,2)</f>
        <v>0</v>
      </c>
      <c r="H1752" s="127"/>
      <c r="I1752" s="128">
        <f>ROUND(E1752*H1752,2)</f>
        <v>0</v>
      </c>
      <c r="J1752" s="127"/>
      <c r="K1752" s="128">
        <f>ROUND(E1752*J1752,2)</f>
        <v>0</v>
      </c>
      <c r="L1752" s="128">
        <v>21</v>
      </c>
      <c r="M1752" s="128">
        <f>G1752*(1+L1752/100)</f>
        <v>0</v>
      </c>
      <c r="N1752" s="126">
        <v>0</v>
      </c>
      <c r="O1752" s="126">
        <f>ROUND(E1752*N1752,2)</f>
        <v>0</v>
      </c>
      <c r="P1752" s="126">
        <v>1.56E-3</v>
      </c>
      <c r="Q1752" s="126">
        <f>ROUND(E1752*P1752,2)</f>
        <v>0</v>
      </c>
      <c r="R1752" s="128" t="s">
        <v>350</v>
      </c>
      <c r="S1752" s="128" t="s">
        <v>310</v>
      </c>
      <c r="T1752" s="129" t="s">
        <v>331</v>
      </c>
      <c r="U1752" s="114">
        <v>0.22</v>
      </c>
      <c r="V1752" s="114">
        <f>ROUND(E1752*U1752,2)</f>
        <v>0.44</v>
      </c>
      <c r="W1752" s="114"/>
      <c r="X1752" s="114" t="s">
        <v>332</v>
      </c>
      <c r="Y1752" s="114" t="s">
        <v>293</v>
      </c>
      <c r="Z1752" s="107"/>
      <c r="AA1752" s="107"/>
      <c r="AB1752" s="107"/>
      <c r="AC1752" s="107"/>
      <c r="AD1752" s="107"/>
      <c r="AE1752" s="107"/>
      <c r="AF1752" s="107"/>
      <c r="AG1752" s="107" t="s">
        <v>333</v>
      </c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</row>
    <row r="1753" spans="1:60" outlineLevel="2">
      <c r="A1753" s="110"/>
      <c r="B1753" s="111"/>
      <c r="C1753" s="198" t="s">
        <v>932</v>
      </c>
      <c r="D1753" s="199"/>
      <c r="E1753" s="199"/>
      <c r="F1753" s="199"/>
      <c r="G1753" s="199"/>
      <c r="H1753" s="114"/>
      <c r="I1753" s="114"/>
      <c r="J1753" s="114"/>
      <c r="K1753" s="114"/>
      <c r="L1753" s="114"/>
      <c r="M1753" s="114"/>
      <c r="N1753" s="113"/>
      <c r="O1753" s="113"/>
      <c r="P1753" s="113"/>
      <c r="Q1753" s="113"/>
      <c r="R1753" s="114"/>
      <c r="S1753" s="114"/>
      <c r="T1753" s="114"/>
      <c r="U1753" s="114"/>
      <c r="V1753" s="114"/>
      <c r="W1753" s="114"/>
      <c r="X1753" s="114"/>
      <c r="Y1753" s="114"/>
      <c r="Z1753" s="107"/>
      <c r="AA1753" s="107"/>
      <c r="AB1753" s="107"/>
      <c r="AC1753" s="107"/>
      <c r="AD1753" s="107"/>
      <c r="AE1753" s="107"/>
      <c r="AF1753" s="107"/>
      <c r="AG1753" s="107" t="s">
        <v>296</v>
      </c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</row>
    <row r="1754" spans="1:60" outlineLevel="1">
      <c r="A1754" s="123">
        <v>575</v>
      </c>
      <c r="B1754" s="124" t="s">
        <v>915</v>
      </c>
      <c r="C1754" s="139" t="s">
        <v>916</v>
      </c>
      <c r="D1754" s="125" t="s">
        <v>289</v>
      </c>
      <c r="E1754" s="126">
        <v>2</v>
      </c>
      <c r="F1754" s="127"/>
      <c r="G1754" s="128">
        <f>ROUND(E1754*F1754,2)</f>
        <v>0</v>
      </c>
      <c r="H1754" s="127"/>
      <c r="I1754" s="128">
        <f>ROUND(E1754*H1754,2)</f>
        <v>0</v>
      </c>
      <c r="J1754" s="127"/>
      <c r="K1754" s="128">
        <f>ROUND(E1754*J1754,2)</f>
        <v>0</v>
      </c>
      <c r="L1754" s="128">
        <v>21</v>
      </c>
      <c r="M1754" s="128">
        <f>G1754*(1+L1754/100)</f>
        <v>0</v>
      </c>
      <c r="N1754" s="126">
        <v>0</v>
      </c>
      <c r="O1754" s="126">
        <f>ROUND(E1754*N1754,2)</f>
        <v>0</v>
      </c>
      <c r="P1754" s="126">
        <v>8.5999999999999998E-4</v>
      </c>
      <c r="Q1754" s="126">
        <f>ROUND(E1754*P1754,2)</f>
        <v>0</v>
      </c>
      <c r="R1754" s="128" t="s">
        <v>350</v>
      </c>
      <c r="S1754" s="128" t="s">
        <v>310</v>
      </c>
      <c r="T1754" s="129" t="s">
        <v>331</v>
      </c>
      <c r="U1754" s="114">
        <v>0.22</v>
      </c>
      <c r="V1754" s="114">
        <f>ROUND(E1754*U1754,2)</f>
        <v>0.44</v>
      </c>
      <c r="W1754" s="114"/>
      <c r="X1754" s="114" t="s">
        <v>332</v>
      </c>
      <c r="Y1754" s="114" t="s">
        <v>293</v>
      </c>
      <c r="Z1754" s="107"/>
      <c r="AA1754" s="107"/>
      <c r="AB1754" s="107"/>
      <c r="AC1754" s="107"/>
      <c r="AD1754" s="107"/>
      <c r="AE1754" s="107"/>
      <c r="AF1754" s="107"/>
      <c r="AG1754" s="107" t="s">
        <v>333</v>
      </c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</row>
    <row r="1755" spans="1:60" outlineLevel="2">
      <c r="A1755" s="110"/>
      <c r="B1755" s="111"/>
      <c r="C1755" s="198" t="s">
        <v>933</v>
      </c>
      <c r="D1755" s="199"/>
      <c r="E1755" s="199"/>
      <c r="F1755" s="199"/>
      <c r="G1755" s="199"/>
      <c r="H1755" s="114"/>
      <c r="I1755" s="114"/>
      <c r="J1755" s="114"/>
      <c r="K1755" s="114"/>
      <c r="L1755" s="114"/>
      <c r="M1755" s="114"/>
      <c r="N1755" s="113"/>
      <c r="O1755" s="113"/>
      <c r="P1755" s="113"/>
      <c r="Q1755" s="113"/>
      <c r="R1755" s="114"/>
      <c r="S1755" s="114"/>
      <c r="T1755" s="114"/>
      <c r="U1755" s="114"/>
      <c r="V1755" s="114"/>
      <c r="W1755" s="114"/>
      <c r="X1755" s="114"/>
      <c r="Y1755" s="114"/>
      <c r="Z1755" s="107"/>
      <c r="AA1755" s="107"/>
      <c r="AB1755" s="107"/>
      <c r="AC1755" s="107"/>
      <c r="AD1755" s="107"/>
      <c r="AE1755" s="107"/>
      <c r="AF1755" s="107"/>
      <c r="AG1755" s="107" t="s">
        <v>296</v>
      </c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</row>
    <row r="1756" spans="1:60" outlineLevel="3">
      <c r="A1756" s="110"/>
      <c r="B1756" s="111"/>
      <c r="C1756" s="200" t="s">
        <v>934</v>
      </c>
      <c r="D1756" s="201"/>
      <c r="E1756" s="201"/>
      <c r="F1756" s="201"/>
      <c r="G1756" s="201"/>
      <c r="H1756" s="114"/>
      <c r="I1756" s="114"/>
      <c r="J1756" s="114"/>
      <c r="K1756" s="114"/>
      <c r="L1756" s="114"/>
      <c r="M1756" s="114"/>
      <c r="N1756" s="113"/>
      <c r="O1756" s="113"/>
      <c r="P1756" s="113"/>
      <c r="Q1756" s="113"/>
      <c r="R1756" s="114"/>
      <c r="S1756" s="114"/>
      <c r="T1756" s="114"/>
      <c r="U1756" s="114"/>
      <c r="V1756" s="114"/>
      <c r="W1756" s="114"/>
      <c r="X1756" s="114"/>
      <c r="Y1756" s="114"/>
      <c r="Z1756" s="107"/>
      <c r="AA1756" s="107"/>
      <c r="AB1756" s="107"/>
      <c r="AC1756" s="107"/>
      <c r="AD1756" s="107"/>
      <c r="AE1756" s="107"/>
      <c r="AF1756" s="107"/>
      <c r="AG1756" s="107" t="s">
        <v>296</v>
      </c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</row>
    <row r="1757" spans="1:60" outlineLevel="1">
      <c r="A1757" s="123">
        <v>576</v>
      </c>
      <c r="B1757" s="124" t="s">
        <v>898</v>
      </c>
      <c r="C1757" s="139" t="s">
        <v>899</v>
      </c>
      <c r="D1757" s="125" t="s">
        <v>347</v>
      </c>
      <c r="E1757" s="126">
        <v>4</v>
      </c>
      <c r="F1757" s="127"/>
      <c r="G1757" s="128">
        <f>ROUND(E1757*F1757,2)</f>
        <v>0</v>
      </c>
      <c r="H1757" s="127"/>
      <c r="I1757" s="128">
        <f>ROUND(E1757*H1757,2)</f>
        <v>0</v>
      </c>
      <c r="J1757" s="127"/>
      <c r="K1757" s="128">
        <f>ROUND(E1757*J1757,2)</f>
        <v>0</v>
      </c>
      <c r="L1757" s="128">
        <v>21</v>
      </c>
      <c r="M1757" s="128">
        <f>G1757*(1+L1757/100)</f>
        <v>0</v>
      </c>
      <c r="N1757" s="126">
        <v>0</v>
      </c>
      <c r="O1757" s="126">
        <f>ROUND(E1757*N1757,2)</f>
        <v>0</v>
      </c>
      <c r="P1757" s="126">
        <v>4.8999999999999998E-4</v>
      </c>
      <c r="Q1757" s="126">
        <f>ROUND(E1757*P1757,2)</f>
        <v>0</v>
      </c>
      <c r="R1757" s="128" t="s">
        <v>350</v>
      </c>
      <c r="S1757" s="128" t="s">
        <v>310</v>
      </c>
      <c r="T1757" s="129" t="s">
        <v>331</v>
      </c>
      <c r="U1757" s="114">
        <v>0.11</v>
      </c>
      <c r="V1757" s="114">
        <f>ROUND(E1757*U1757,2)</f>
        <v>0.44</v>
      </c>
      <c r="W1757" s="114"/>
      <c r="X1757" s="114" t="s">
        <v>332</v>
      </c>
      <c r="Y1757" s="114" t="s">
        <v>293</v>
      </c>
      <c r="Z1757" s="107"/>
      <c r="AA1757" s="107"/>
      <c r="AB1757" s="107"/>
      <c r="AC1757" s="107"/>
      <c r="AD1757" s="107"/>
      <c r="AE1757" s="107"/>
      <c r="AF1757" s="107"/>
      <c r="AG1757" s="107" t="s">
        <v>333</v>
      </c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</row>
    <row r="1758" spans="1:60" outlineLevel="2">
      <c r="A1758" s="110"/>
      <c r="B1758" s="111"/>
      <c r="C1758" s="198" t="s">
        <v>933</v>
      </c>
      <c r="D1758" s="199"/>
      <c r="E1758" s="199"/>
      <c r="F1758" s="199"/>
      <c r="G1758" s="199"/>
      <c r="H1758" s="114"/>
      <c r="I1758" s="114"/>
      <c r="J1758" s="114"/>
      <c r="K1758" s="114"/>
      <c r="L1758" s="114"/>
      <c r="M1758" s="114"/>
      <c r="N1758" s="113"/>
      <c r="O1758" s="113"/>
      <c r="P1758" s="113"/>
      <c r="Q1758" s="113"/>
      <c r="R1758" s="114"/>
      <c r="S1758" s="114"/>
      <c r="T1758" s="114"/>
      <c r="U1758" s="114"/>
      <c r="V1758" s="114"/>
      <c r="W1758" s="114"/>
      <c r="X1758" s="114"/>
      <c r="Y1758" s="114"/>
      <c r="Z1758" s="107"/>
      <c r="AA1758" s="107"/>
      <c r="AB1758" s="107"/>
      <c r="AC1758" s="107"/>
      <c r="AD1758" s="107"/>
      <c r="AE1758" s="107"/>
      <c r="AF1758" s="107"/>
      <c r="AG1758" s="107" t="s">
        <v>296</v>
      </c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</row>
    <row r="1759" spans="1:60" outlineLevel="1">
      <c r="A1759" s="123">
        <v>577</v>
      </c>
      <c r="B1759" s="124" t="s">
        <v>935</v>
      </c>
      <c r="C1759" s="139" t="s">
        <v>936</v>
      </c>
      <c r="D1759" s="125" t="s">
        <v>289</v>
      </c>
      <c r="E1759" s="126">
        <v>2</v>
      </c>
      <c r="F1759" s="127"/>
      <c r="G1759" s="128">
        <f>ROUND(E1759*F1759,2)</f>
        <v>0</v>
      </c>
      <c r="H1759" s="127"/>
      <c r="I1759" s="128">
        <f>ROUND(E1759*H1759,2)</f>
        <v>0</v>
      </c>
      <c r="J1759" s="127"/>
      <c r="K1759" s="128">
        <f>ROUND(E1759*J1759,2)</f>
        <v>0</v>
      </c>
      <c r="L1759" s="128">
        <v>21</v>
      </c>
      <c r="M1759" s="128">
        <f>G1759*(1+L1759/100)</f>
        <v>0</v>
      </c>
      <c r="N1759" s="126">
        <v>1.67E-3</v>
      </c>
      <c r="O1759" s="126">
        <f>ROUND(E1759*N1759,2)</f>
        <v>0</v>
      </c>
      <c r="P1759" s="126">
        <v>0</v>
      </c>
      <c r="Q1759" s="126">
        <f>ROUND(E1759*P1759,2)</f>
        <v>0</v>
      </c>
      <c r="R1759" s="128"/>
      <c r="S1759" s="128" t="s">
        <v>290</v>
      </c>
      <c r="T1759" s="129" t="s">
        <v>331</v>
      </c>
      <c r="U1759" s="114">
        <v>2.52</v>
      </c>
      <c r="V1759" s="114">
        <f>ROUND(E1759*U1759,2)</f>
        <v>5.04</v>
      </c>
      <c r="W1759" s="114"/>
      <c r="X1759" s="114" t="s">
        <v>332</v>
      </c>
      <c r="Y1759" s="114" t="s">
        <v>293</v>
      </c>
      <c r="Z1759" s="107"/>
      <c r="AA1759" s="107"/>
      <c r="AB1759" s="107"/>
      <c r="AC1759" s="107"/>
      <c r="AD1759" s="107"/>
      <c r="AE1759" s="107"/>
      <c r="AF1759" s="107"/>
      <c r="AG1759" s="107" t="s">
        <v>333</v>
      </c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</row>
    <row r="1760" spans="1:60" outlineLevel="2">
      <c r="A1760" s="110"/>
      <c r="B1760" s="111"/>
      <c r="C1760" s="198" t="s">
        <v>933</v>
      </c>
      <c r="D1760" s="199"/>
      <c r="E1760" s="199"/>
      <c r="F1760" s="199"/>
      <c r="G1760" s="199"/>
      <c r="H1760" s="114"/>
      <c r="I1760" s="114"/>
      <c r="J1760" s="114"/>
      <c r="K1760" s="114"/>
      <c r="L1760" s="114"/>
      <c r="M1760" s="114"/>
      <c r="N1760" s="113"/>
      <c r="O1760" s="113"/>
      <c r="P1760" s="113"/>
      <c r="Q1760" s="113"/>
      <c r="R1760" s="114"/>
      <c r="S1760" s="114"/>
      <c r="T1760" s="114"/>
      <c r="U1760" s="114"/>
      <c r="V1760" s="114"/>
      <c r="W1760" s="114"/>
      <c r="X1760" s="114"/>
      <c r="Y1760" s="114"/>
      <c r="Z1760" s="107"/>
      <c r="AA1760" s="107"/>
      <c r="AB1760" s="107"/>
      <c r="AC1760" s="107"/>
      <c r="AD1760" s="107"/>
      <c r="AE1760" s="107"/>
      <c r="AF1760" s="107"/>
      <c r="AG1760" s="107" t="s">
        <v>296</v>
      </c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</row>
    <row r="1761" spans="1:60" outlineLevel="1">
      <c r="A1761" s="123">
        <v>578</v>
      </c>
      <c r="B1761" s="124" t="s">
        <v>901</v>
      </c>
      <c r="C1761" s="139" t="s">
        <v>902</v>
      </c>
      <c r="D1761" s="125" t="s">
        <v>330</v>
      </c>
      <c r="E1761" s="126">
        <v>4</v>
      </c>
      <c r="F1761" s="127"/>
      <c r="G1761" s="128">
        <f>ROUND(E1761*F1761,2)</f>
        <v>0</v>
      </c>
      <c r="H1761" s="127"/>
      <c r="I1761" s="128">
        <f>ROUND(E1761*H1761,2)</f>
        <v>0</v>
      </c>
      <c r="J1761" s="127"/>
      <c r="K1761" s="128">
        <f>ROUND(E1761*J1761,2)</f>
        <v>0</v>
      </c>
      <c r="L1761" s="128">
        <v>21</v>
      </c>
      <c r="M1761" s="128">
        <f>G1761*(1+L1761/100)</f>
        <v>0</v>
      </c>
      <c r="N1761" s="126">
        <v>0</v>
      </c>
      <c r="O1761" s="126">
        <f>ROUND(E1761*N1761,2)</f>
        <v>0</v>
      </c>
      <c r="P1761" s="126">
        <v>0</v>
      </c>
      <c r="Q1761" s="126">
        <f>ROUND(E1761*P1761,2)</f>
        <v>0</v>
      </c>
      <c r="R1761" s="128" t="s">
        <v>903</v>
      </c>
      <c r="S1761" s="128" t="s">
        <v>310</v>
      </c>
      <c r="T1761" s="129" t="s">
        <v>331</v>
      </c>
      <c r="U1761" s="114">
        <v>0.12</v>
      </c>
      <c r="V1761" s="114">
        <f>ROUND(E1761*U1761,2)</f>
        <v>0.48</v>
      </c>
      <c r="W1761" s="114"/>
      <c r="X1761" s="114" t="s">
        <v>332</v>
      </c>
      <c r="Y1761" s="114" t="s">
        <v>293</v>
      </c>
      <c r="Z1761" s="107"/>
      <c r="AA1761" s="107"/>
      <c r="AB1761" s="107"/>
      <c r="AC1761" s="107"/>
      <c r="AD1761" s="107"/>
      <c r="AE1761" s="107"/>
      <c r="AF1761" s="107"/>
      <c r="AG1761" s="107" t="s">
        <v>333</v>
      </c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</row>
    <row r="1762" spans="1:60" outlineLevel="2">
      <c r="A1762" s="110"/>
      <c r="B1762" s="111"/>
      <c r="C1762" s="198" t="s">
        <v>933</v>
      </c>
      <c r="D1762" s="199"/>
      <c r="E1762" s="199"/>
      <c r="F1762" s="199"/>
      <c r="G1762" s="199"/>
      <c r="H1762" s="114"/>
      <c r="I1762" s="114"/>
      <c r="J1762" s="114"/>
      <c r="K1762" s="114"/>
      <c r="L1762" s="114"/>
      <c r="M1762" s="114"/>
      <c r="N1762" s="113"/>
      <c r="O1762" s="113"/>
      <c r="P1762" s="113"/>
      <c r="Q1762" s="113"/>
      <c r="R1762" s="114"/>
      <c r="S1762" s="114"/>
      <c r="T1762" s="114"/>
      <c r="U1762" s="114"/>
      <c r="V1762" s="114"/>
      <c r="W1762" s="114"/>
      <c r="X1762" s="114"/>
      <c r="Y1762" s="114"/>
      <c r="Z1762" s="107"/>
      <c r="AA1762" s="107"/>
      <c r="AB1762" s="107"/>
      <c r="AC1762" s="107"/>
      <c r="AD1762" s="107"/>
      <c r="AE1762" s="107"/>
      <c r="AF1762" s="107"/>
      <c r="AG1762" s="107" t="s">
        <v>296</v>
      </c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</row>
    <row r="1763" spans="1:60" outlineLevel="1">
      <c r="A1763" s="123">
        <v>579</v>
      </c>
      <c r="B1763" s="124" t="s">
        <v>879</v>
      </c>
      <c r="C1763" s="139" t="s">
        <v>880</v>
      </c>
      <c r="D1763" s="125" t="s">
        <v>289</v>
      </c>
      <c r="E1763" s="126">
        <v>3</v>
      </c>
      <c r="F1763" s="127"/>
      <c r="G1763" s="128">
        <f>ROUND(E1763*F1763,2)</f>
        <v>0</v>
      </c>
      <c r="H1763" s="127"/>
      <c r="I1763" s="128">
        <f>ROUND(E1763*H1763,2)</f>
        <v>0</v>
      </c>
      <c r="J1763" s="127"/>
      <c r="K1763" s="128">
        <f>ROUND(E1763*J1763,2)</f>
        <v>0</v>
      </c>
      <c r="L1763" s="128">
        <v>21</v>
      </c>
      <c r="M1763" s="128">
        <f>G1763*(1+L1763/100)</f>
        <v>0</v>
      </c>
      <c r="N1763" s="126">
        <v>0</v>
      </c>
      <c r="O1763" s="126">
        <f>ROUND(E1763*N1763,2)</f>
        <v>0</v>
      </c>
      <c r="P1763" s="126">
        <v>1.56E-3</v>
      </c>
      <c r="Q1763" s="126">
        <f>ROUND(E1763*P1763,2)</f>
        <v>0</v>
      </c>
      <c r="R1763" s="128" t="s">
        <v>350</v>
      </c>
      <c r="S1763" s="128" t="s">
        <v>310</v>
      </c>
      <c r="T1763" s="129" t="s">
        <v>331</v>
      </c>
      <c r="U1763" s="114">
        <v>0.22</v>
      </c>
      <c r="V1763" s="114">
        <f>ROUND(E1763*U1763,2)</f>
        <v>0.66</v>
      </c>
      <c r="W1763" s="114"/>
      <c r="X1763" s="114" t="s">
        <v>332</v>
      </c>
      <c r="Y1763" s="114" t="s">
        <v>293</v>
      </c>
      <c r="Z1763" s="107"/>
      <c r="AA1763" s="107"/>
      <c r="AB1763" s="107"/>
      <c r="AC1763" s="107"/>
      <c r="AD1763" s="107"/>
      <c r="AE1763" s="107"/>
      <c r="AF1763" s="107"/>
      <c r="AG1763" s="107" t="s">
        <v>333</v>
      </c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</row>
    <row r="1764" spans="1:60" outlineLevel="2">
      <c r="A1764" s="110"/>
      <c r="B1764" s="111"/>
      <c r="C1764" s="198" t="s">
        <v>891</v>
      </c>
      <c r="D1764" s="199"/>
      <c r="E1764" s="199"/>
      <c r="F1764" s="199"/>
      <c r="G1764" s="199"/>
      <c r="H1764" s="114"/>
      <c r="I1764" s="114"/>
      <c r="J1764" s="114"/>
      <c r="K1764" s="114"/>
      <c r="L1764" s="114"/>
      <c r="M1764" s="114"/>
      <c r="N1764" s="113"/>
      <c r="O1764" s="113"/>
      <c r="P1764" s="113"/>
      <c r="Q1764" s="113"/>
      <c r="R1764" s="114"/>
      <c r="S1764" s="114"/>
      <c r="T1764" s="114"/>
      <c r="U1764" s="114"/>
      <c r="V1764" s="114"/>
      <c r="W1764" s="114"/>
      <c r="X1764" s="114"/>
      <c r="Y1764" s="114"/>
      <c r="Z1764" s="107"/>
      <c r="AA1764" s="107"/>
      <c r="AB1764" s="107"/>
      <c r="AC1764" s="107"/>
      <c r="AD1764" s="107"/>
      <c r="AE1764" s="107"/>
      <c r="AF1764" s="107"/>
      <c r="AG1764" s="107" t="s">
        <v>296</v>
      </c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</row>
    <row r="1765" spans="1:60" outlineLevel="1">
      <c r="A1765" s="123">
        <v>580</v>
      </c>
      <c r="B1765" s="124" t="s">
        <v>879</v>
      </c>
      <c r="C1765" s="139" t="s">
        <v>880</v>
      </c>
      <c r="D1765" s="125" t="s">
        <v>289</v>
      </c>
      <c r="E1765" s="126">
        <v>20</v>
      </c>
      <c r="F1765" s="127"/>
      <c r="G1765" s="128">
        <f>ROUND(E1765*F1765,2)</f>
        <v>0</v>
      </c>
      <c r="H1765" s="127"/>
      <c r="I1765" s="128">
        <f>ROUND(E1765*H1765,2)</f>
        <v>0</v>
      </c>
      <c r="J1765" s="127"/>
      <c r="K1765" s="128">
        <f>ROUND(E1765*J1765,2)</f>
        <v>0</v>
      </c>
      <c r="L1765" s="128">
        <v>21</v>
      </c>
      <c r="M1765" s="128">
        <f>G1765*(1+L1765/100)</f>
        <v>0</v>
      </c>
      <c r="N1765" s="126">
        <v>0</v>
      </c>
      <c r="O1765" s="126">
        <f>ROUND(E1765*N1765,2)</f>
        <v>0</v>
      </c>
      <c r="P1765" s="126">
        <v>1.56E-3</v>
      </c>
      <c r="Q1765" s="126">
        <f>ROUND(E1765*P1765,2)</f>
        <v>0.03</v>
      </c>
      <c r="R1765" s="128" t="s">
        <v>350</v>
      </c>
      <c r="S1765" s="128" t="s">
        <v>310</v>
      </c>
      <c r="T1765" s="129" t="s">
        <v>331</v>
      </c>
      <c r="U1765" s="114">
        <v>0.22</v>
      </c>
      <c r="V1765" s="114">
        <f>ROUND(E1765*U1765,2)</f>
        <v>4.4000000000000004</v>
      </c>
      <c r="W1765" s="114"/>
      <c r="X1765" s="114" t="s">
        <v>332</v>
      </c>
      <c r="Y1765" s="114" t="s">
        <v>293</v>
      </c>
      <c r="Z1765" s="107"/>
      <c r="AA1765" s="107"/>
      <c r="AB1765" s="107"/>
      <c r="AC1765" s="107"/>
      <c r="AD1765" s="107"/>
      <c r="AE1765" s="107"/>
      <c r="AF1765" s="107"/>
      <c r="AG1765" s="107" t="s">
        <v>333</v>
      </c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</row>
    <row r="1766" spans="1:60" outlineLevel="2">
      <c r="A1766" s="110"/>
      <c r="B1766" s="111"/>
      <c r="C1766" s="198" t="s">
        <v>892</v>
      </c>
      <c r="D1766" s="199"/>
      <c r="E1766" s="199"/>
      <c r="F1766" s="199"/>
      <c r="G1766" s="199"/>
      <c r="H1766" s="114"/>
      <c r="I1766" s="114"/>
      <c r="J1766" s="114"/>
      <c r="K1766" s="114"/>
      <c r="L1766" s="114"/>
      <c r="M1766" s="114"/>
      <c r="N1766" s="113"/>
      <c r="O1766" s="113"/>
      <c r="P1766" s="113"/>
      <c r="Q1766" s="113"/>
      <c r="R1766" s="114"/>
      <c r="S1766" s="114"/>
      <c r="T1766" s="114"/>
      <c r="U1766" s="114"/>
      <c r="V1766" s="114"/>
      <c r="W1766" s="114"/>
      <c r="X1766" s="114"/>
      <c r="Y1766" s="114"/>
      <c r="Z1766" s="107"/>
      <c r="AA1766" s="107"/>
      <c r="AB1766" s="107"/>
      <c r="AC1766" s="107"/>
      <c r="AD1766" s="107"/>
      <c r="AE1766" s="107"/>
      <c r="AF1766" s="107"/>
      <c r="AG1766" s="107" t="s">
        <v>296</v>
      </c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</row>
    <row r="1767" spans="1:60" outlineLevel="1">
      <c r="A1767" s="123">
        <v>581</v>
      </c>
      <c r="B1767" s="124" t="s">
        <v>879</v>
      </c>
      <c r="C1767" s="139" t="s">
        <v>880</v>
      </c>
      <c r="D1767" s="125" t="s">
        <v>289</v>
      </c>
      <c r="E1767" s="126">
        <v>1</v>
      </c>
      <c r="F1767" s="127"/>
      <c r="G1767" s="128">
        <f>ROUND(E1767*F1767,2)</f>
        <v>0</v>
      </c>
      <c r="H1767" s="127"/>
      <c r="I1767" s="128">
        <f>ROUND(E1767*H1767,2)</f>
        <v>0</v>
      </c>
      <c r="J1767" s="127"/>
      <c r="K1767" s="128">
        <f>ROUND(E1767*J1767,2)</f>
        <v>0</v>
      </c>
      <c r="L1767" s="128">
        <v>21</v>
      </c>
      <c r="M1767" s="128">
        <f>G1767*(1+L1767/100)</f>
        <v>0</v>
      </c>
      <c r="N1767" s="126">
        <v>0</v>
      </c>
      <c r="O1767" s="126">
        <f>ROUND(E1767*N1767,2)</f>
        <v>0</v>
      </c>
      <c r="P1767" s="126">
        <v>1.56E-3</v>
      </c>
      <c r="Q1767" s="126">
        <f>ROUND(E1767*P1767,2)</f>
        <v>0</v>
      </c>
      <c r="R1767" s="128" t="s">
        <v>350</v>
      </c>
      <c r="S1767" s="128" t="s">
        <v>310</v>
      </c>
      <c r="T1767" s="129" t="s">
        <v>331</v>
      </c>
      <c r="U1767" s="114">
        <v>0.22</v>
      </c>
      <c r="V1767" s="114">
        <f>ROUND(E1767*U1767,2)</f>
        <v>0.22</v>
      </c>
      <c r="W1767" s="114"/>
      <c r="X1767" s="114" t="s">
        <v>332</v>
      </c>
      <c r="Y1767" s="114" t="s">
        <v>293</v>
      </c>
      <c r="Z1767" s="107"/>
      <c r="AA1767" s="107"/>
      <c r="AB1767" s="107"/>
      <c r="AC1767" s="107"/>
      <c r="AD1767" s="107"/>
      <c r="AE1767" s="107"/>
      <c r="AF1767" s="107"/>
      <c r="AG1767" s="107" t="s">
        <v>333</v>
      </c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</row>
    <row r="1768" spans="1:60" outlineLevel="2">
      <c r="A1768" s="110"/>
      <c r="B1768" s="111"/>
      <c r="C1768" s="198" t="s">
        <v>937</v>
      </c>
      <c r="D1768" s="199"/>
      <c r="E1768" s="199"/>
      <c r="F1768" s="199"/>
      <c r="G1768" s="199"/>
      <c r="H1768" s="114"/>
      <c r="I1768" s="114"/>
      <c r="J1768" s="114"/>
      <c r="K1768" s="114"/>
      <c r="L1768" s="114"/>
      <c r="M1768" s="114"/>
      <c r="N1768" s="113"/>
      <c r="O1768" s="113"/>
      <c r="P1768" s="113"/>
      <c r="Q1768" s="113"/>
      <c r="R1768" s="114"/>
      <c r="S1768" s="114"/>
      <c r="T1768" s="114"/>
      <c r="U1768" s="114"/>
      <c r="V1768" s="114"/>
      <c r="W1768" s="114"/>
      <c r="X1768" s="114"/>
      <c r="Y1768" s="114"/>
      <c r="Z1768" s="107"/>
      <c r="AA1768" s="107"/>
      <c r="AB1768" s="107"/>
      <c r="AC1768" s="107"/>
      <c r="AD1768" s="107"/>
      <c r="AE1768" s="107"/>
      <c r="AF1768" s="107"/>
      <c r="AG1768" s="107" t="s">
        <v>296</v>
      </c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</row>
    <row r="1769" spans="1:60" outlineLevel="1">
      <c r="A1769" s="123">
        <v>582</v>
      </c>
      <c r="B1769" s="124" t="s">
        <v>915</v>
      </c>
      <c r="C1769" s="139" t="s">
        <v>916</v>
      </c>
      <c r="D1769" s="125" t="s">
        <v>289</v>
      </c>
      <c r="E1769" s="126">
        <v>1</v>
      </c>
      <c r="F1769" s="127"/>
      <c r="G1769" s="128">
        <f>ROUND(E1769*F1769,2)</f>
        <v>0</v>
      </c>
      <c r="H1769" s="127"/>
      <c r="I1769" s="128">
        <f>ROUND(E1769*H1769,2)</f>
        <v>0</v>
      </c>
      <c r="J1769" s="127"/>
      <c r="K1769" s="128">
        <f>ROUND(E1769*J1769,2)</f>
        <v>0</v>
      </c>
      <c r="L1769" s="128">
        <v>21</v>
      </c>
      <c r="M1769" s="128">
        <f>G1769*(1+L1769/100)</f>
        <v>0</v>
      </c>
      <c r="N1769" s="126">
        <v>0</v>
      </c>
      <c r="O1769" s="126">
        <f>ROUND(E1769*N1769,2)</f>
        <v>0</v>
      </c>
      <c r="P1769" s="126">
        <v>8.5999999999999998E-4</v>
      </c>
      <c r="Q1769" s="126">
        <f>ROUND(E1769*P1769,2)</f>
        <v>0</v>
      </c>
      <c r="R1769" s="128" t="s">
        <v>350</v>
      </c>
      <c r="S1769" s="128" t="s">
        <v>310</v>
      </c>
      <c r="T1769" s="129" t="s">
        <v>331</v>
      </c>
      <c r="U1769" s="114">
        <v>0.22</v>
      </c>
      <c r="V1769" s="114">
        <f>ROUND(E1769*U1769,2)</f>
        <v>0.22</v>
      </c>
      <c r="W1769" s="114"/>
      <c r="X1769" s="114" t="s">
        <v>332</v>
      </c>
      <c r="Y1769" s="114" t="s">
        <v>293</v>
      </c>
      <c r="Z1769" s="107"/>
      <c r="AA1769" s="107"/>
      <c r="AB1769" s="107"/>
      <c r="AC1769" s="107"/>
      <c r="AD1769" s="107"/>
      <c r="AE1769" s="107"/>
      <c r="AF1769" s="107"/>
      <c r="AG1769" s="107" t="s">
        <v>333</v>
      </c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</row>
    <row r="1770" spans="1:60" outlineLevel="2">
      <c r="A1770" s="110"/>
      <c r="B1770" s="111"/>
      <c r="C1770" s="198" t="s">
        <v>938</v>
      </c>
      <c r="D1770" s="199"/>
      <c r="E1770" s="199"/>
      <c r="F1770" s="199"/>
      <c r="G1770" s="199"/>
      <c r="H1770" s="114"/>
      <c r="I1770" s="114"/>
      <c r="J1770" s="114"/>
      <c r="K1770" s="114"/>
      <c r="L1770" s="114"/>
      <c r="M1770" s="114"/>
      <c r="N1770" s="113"/>
      <c r="O1770" s="113"/>
      <c r="P1770" s="113"/>
      <c r="Q1770" s="113"/>
      <c r="R1770" s="114"/>
      <c r="S1770" s="114"/>
      <c r="T1770" s="114"/>
      <c r="U1770" s="114"/>
      <c r="V1770" s="114"/>
      <c r="W1770" s="114"/>
      <c r="X1770" s="114"/>
      <c r="Y1770" s="114"/>
      <c r="Z1770" s="107"/>
      <c r="AA1770" s="107"/>
      <c r="AB1770" s="107"/>
      <c r="AC1770" s="107"/>
      <c r="AD1770" s="107"/>
      <c r="AE1770" s="107"/>
      <c r="AF1770" s="107"/>
      <c r="AG1770" s="107" t="s">
        <v>296</v>
      </c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</row>
    <row r="1771" spans="1:60" outlineLevel="1">
      <c r="A1771" s="123">
        <v>583</v>
      </c>
      <c r="B1771" s="124" t="s">
        <v>898</v>
      </c>
      <c r="C1771" s="139" t="s">
        <v>899</v>
      </c>
      <c r="D1771" s="125" t="s">
        <v>347</v>
      </c>
      <c r="E1771" s="126">
        <v>2</v>
      </c>
      <c r="F1771" s="127"/>
      <c r="G1771" s="128">
        <f>ROUND(E1771*F1771,2)</f>
        <v>0</v>
      </c>
      <c r="H1771" s="127"/>
      <c r="I1771" s="128">
        <f>ROUND(E1771*H1771,2)</f>
        <v>0</v>
      </c>
      <c r="J1771" s="127"/>
      <c r="K1771" s="128">
        <f>ROUND(E1771*J1771,2)</f>
        <v>0</v>
      </c>
      <c r="L1771" s="128">
        <v>21</v>
      </c>
      <c r="M1771" s="128">
        <f>G1771*(1+L1771/100)</f>
        <v>0</v>
      </c>
      <c r="N1771" s="126">
        <v>0</v>
      </c>
      <c r="O1771" s="126">
        <f>ROUND(E1771*N1771,2)</f>
        <v>0</v>
      </c>
      <c r="P1771" s="126">
        <v>4.8999999999999998E-4</v>
      </c>
      <c r="Q1771" s="126">
        <f>ROUND(E1771*P1771,2)</f>
        <v>0</v>
      </c>
      <c r="R1771" s="128" t="s">
        <v>350</v>
      </c>
      <c r="S1771" s="128" t="s">
        <v>310</v>
      </c>
      <c r="T1771" s="129" t="s">
        <v>331</v>
      </c>
      <c r="U1771" s="114">
        <v>0.11</v>
      </c>
      <c r="V1771" s="114">
        <f>ROUND(E1771*U1771,2)</f>
        <v>0.22</v>
      </c>
      <c r="W1771" s="114"/>
      <c r="X1771" s="114" t="s">
        <v>332</v>
      </c>
      <c r="Y1771" s="114" t="s">
        <v>293</v>
      </c>
      <c r="Z1771" s="107"/>
      <c r="AA1771" s="107"/>
      <c r="AB1771" s="107"/>
      <c r="AC1771" s="107"/>
      <c r="AD1771" s="107"/>
      <c r="AE1771" s="107"/>
      <c r="AF1771" s="107"/>
      <c r="AG1771" s="107" t="s">
        <v>333</v>
      </c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</row>
    <row r="1772" spans="1:60" outlineLevel="2">
      <c r="A1772" s="110"/>
      <c r="B1772" s="111"/>
      <c r="C1772" s="198" t="s">
        <v>938</v>
      </c>
      <c r="D1772" s="199"/>
      <c r="E1772" s="199"/>
      <c r="F1772" s="199"/>
      <c r="G1772" s="199"/>
      <c r="H1772" s="114"/>
      <c r="I1772" s="114"/>
      <c r="J1772" s="114"/>
      <c r="K1772" s="114"/>
      <c r="L1772" s="114"/>
      <c r="M1772" s="114"/>
      <c r="N1772" s="113"/>
      <c r="O1772" s="113"/>
      <c r="P1772" s="113"/>
      <c r="Q1772" s="113"/>
      <c r="R1772" s="114"/>
      <c r="S1772" s="114"/>
      <c r="T1772" s="114"/>
      <c r="U1772" s="114"/>
      <c r="V1772" s="114"/>
      <c r="W1772" s="114"/>
      <c r="X1772" s="114"/>
      <c r="Y1772" s="114"/>
      <c r="Z1772" s="107"/>
      <c r="AA1772" s="107"/>
      <c r="AB1772" s="107"/>
      <c r="AC1772" s="107"/>
      <c r="AD1772" s="107"/>
      <c r="AE1772" s="107"/>
      <c r="AF1772" s="107"/>
      <c r="AG1772" s="107" t="s">
        <v>296</v>
      </c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</row>
    <row r="1773" spans="1:60" outlineLevel="1">
      <c r="A1773" s="123">
        <v>584</v>
      </c>
      <c r="B1773" s="124" t="s">
        <v>901</v>
      </c>
      <c r="C1773" s="139" t="s">
        <v>902</v>
      </c>
      <c r="D1773" s="125" t="s">
        <v>330</v>
      </c>
      <c r="E1773" s="126">
        <v>2</v>
      </c>
      <c r="F1773" s="127"/>
      <c r="G1773" s="128">
        <f>ROUND(E1773*F1773,2)</f>
        <v>0</v>
      </c>
      <c r="H1773" s="127"/>
      <c r="I1773" s="128">
        <f>ROUND(E1773*H1773,2)</f>
        <v>0</v>
      </c>
      <c r="J1773" s="127"/>
      <c r="K1773" s="128">
        <f>ROUND(E1773*J1773,2)</f>
        <v>0</v>
      </c>
      <c r="L1773" s="128">
        <v>21</v>
      </c>
      <c r="M1773" s="128">
        <f>G1773*(1+L1773/100)</f>
        <v>0</v>
      </c>
      <c r="N1773" s="126">
        <v>0</v>
      </c>
      <c r="O1773" s="126">
        <f>ROUND(E1773*N1773,2)</f>
        <v>0</v>
      </c>
      <c r="P1773" s="126">
        <v>0</v>
      </c>
      <c r="Q1773" s="126">
        <f>ROUND(E1773*P1773,2)</f>
        <v>0</v>
      </c>
      <c r="R1773" s="128" t="s">
        <v>903</v>
      </c>
      <c r="S1773" s="128" t="s">
        <v>310</v>
      </c>
      <c r="T1773" s="129" t="s">
        <v>331</v>
      </c>
      <c r="U1773" s="114">
        <v>0.12</v>
      </c>
      <c r="V1773" s="114">
        <f>ROUND(E1773*U1773,2)</f>
        <v>0.24</v>
      </c>
      <c r="W1773" s="114"/>
      <c r="X1773" s="114" t="s">
        <v>332</v>
      </c>
      <c r="Y1773" s="114" t="s">
        <v>293</v>
      </c>
      <c r="Z1773" s="107"/>
      <c r="AA1773" s="107"/>
      <c r="AB1773" s="107"/>
      <c r="AC1773" s="107"/>
      <c r="AD1773" s="107"/>
      <c r="AE1773" s="107"/>
      <c r="AF1773" s="107"/>
      <c r="AG1773" s="107" t="s">
        <v>333</v>
      </c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</row>
    <row r="1774" spans="1:60" outlineLevel="2">
      <c r="A1774" s="110"/>
      <c r="B1774" s="111"/>
      <c r="C1774" s="198" t="s">
        <v>938</v>
      </c>
      <c r="D1774" s="199"/>
      <c r="E1774" s="199"/>
      <c r="F1774" s="199"/>
      <c r="G1774" s="199"/>
      <c r="H1774" s="114"/>
      <c r="I1774" s="114"/>
      <c r="J1774" s="114"/>
      <c r="K1774" s="114"/>
      <c r="L1774" s="114"/>
      <c r="M1774" s="114"/>
      <c r="N1774" s="113"/>
      <c r="O1774" s="113"/>
      <c r="P1774" s="113"/>
      <c r="Q1774" s="113"/>
      <c r="R1774" s="114"/>
      <c r="S1774" s="114"/>
      <c r="T1774" s="114"/>
      <c r="U1774" s="114"/>
      <c r="V1774" s="114"/>
      <c r="W1774" s="114"/>
      <c r="X1774" s="114"/>
      <c r="Y1774" s="114"/>
      <c r="Z1774" s="107"/>
      <c r="AA1774" s="107"/>
      <c r="AB1774" s="107"/>
      <c r="AC1774" s="107"/>
      <c r="AD1774" s="107"/>
      <c r="AE1774" s="107"/>
      <c r="AF1774" s="107"/>
      <c r="AG1774" s="107" t="s">
        <v>296</v>
      </c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</row>
    <row r="1775" spans="1:60" outlineLevel="1">
      <c r="A1775" s="123">
        <v>585</v>
      </c>
      <c r="B1775" s="124" t="s">
        <v>879</v>
      </c>
      <c r="C1775" s="139" t="s">
        <v>880</v>
      </c>
      <c r="D1775" s="125" t="s">
        <v>289</v>
      </c>
      <c r="E1775" s="126">
        <v>5</v>
      </c>
      <c r="F1775" s="127"/>
      <c r="G1775" s="128">
        <f>ROUND(E1775*F1775,2)</f>
        <v>0</v>
      </c>
      <c r="H1775" s="127"/>
      <c r="I1775" s="128">
        <f>ROUND(E1775*H1775,2)</f>
        <v>0</v>
      </c>
      <c r="J1775" s="127"/>
      <c r="K1775" s="128">
        <f>ROUND(E1775*J1775,2)</f>
        <v>0</v>
      </c>
      <c r="L1775" s="128">
        <v>21</v>
      </c>
      <c r="M1775" s="128">
        <f>G1775*(1+L1775/100)</f>
        <v>0</v>
      </c>
      <c r="N1775" s="126">
        <v>0</v>
      </c>
      <c r="O1775" s="126">
        <f>ROUND(E1775*N1775,2)</f>
        <v>0</v>
      </c>
      <c r="P1775" s="126">
        <v>1.56E-3</v>
      </c>
      <c r="Q1775" s="126">
        <f>ROUND(E1775*P1775,2)</f>
        <v>0.01</v>
      </c>
      <c r="R1775" s="128" t="s">
        <v>350</v>
      </c>
      <c r="S1775" s="128" t="s">
        <v>310</v>
      </c>
      <c r="T1775" s="129" t="s">
        <v>331</v>
      </c>
      <c r="U1775" s="114">
        <v>0.22</v>
      </c>
      <c r="V1775" s="114">
        <f>ROUND(E1775*U1775,2)</f>
        <v>1.1000000000000001</v>
      </c>
      <c r="W1775" s="114"/>
      <c r="X1775" s="114" t="s">
        <v>332</v>
      </c>
      <c r="Y1775" s="114" t="s">
        <v>293</v>
      </c>
      <c r="Z1775" s="107"/>
      <c r="AA1775" s="107"/>
      <c r="AB1775" s="107"/>
      <c r="AC1775" s="107"/>
      <c r="AD1775" s="107"/>
      <c r="AE1775" s="107"/>
      <c r="AF1775" s="107"/>
      <c r="AG1775" s="107" t="s">
        <v>333</v>
      </c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</row>
    <row r="1776" spans="1:60" outlineLevel="2">
      <c r="A1776" s="110"/>
      <c r="B1776" s="111"/>
      <c r="C1776" s="198" t="s">
        <v>890</v>
      </c>
      <c r="D1776" s="199"/>
      <c r="E1776" s="199"/>
      <c r="F1776" s="199"/>
      <c r="G1776" s="199"/>
      <c r="H1776" s="114"/>
      <c r="I1776" s="114"/>
      <c r="J1776" s="114"/>
      <c r="K1776" s="114"/>
      <c r="L1776" s="114"/>
      <c r="M1776" s="114"/>
      <c r="N1776" s="113"/>
      <c r="O1776" s="113"/>
      <c r="P1776" s="113"/>
      <c r="Q1776" s="113"/>
      <c r="R1776" s="114"/>
      <c r="S1776" s="114"/>
      <c r="T1776" s="114"/>
      <c r="U1776" s="114"/>
      <c r="V1776" s="114"/>
      <c r="W1776" s="114"/>
      <c r="X1776" s="114"/>
      <c r="Y1776" s="114"/>
      <c r="Z1776" s="107"/>
      <c r="AA1776" s="107"/>
      <c r="AB1776" s="107"/>
      <c r="AC1776" s="107"/>
      <c r="AD1776" s="107"/>
      <c r="AE1776" s="107"/>
      <c r="AF1776" s="107"/>
      <c r="AG1776" s="107" t="s">
        <v>296</v>
      </c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</row>
    <row r="1777" spans="1:60" outlineLevel="1">
      <c r="A1777" s="123">
        <v>586</v>
      </c>
      <c r="B1777" s="124" t="s">
        <v>893</v>
      </c>
      <c r="C1777" s="139" t="s">
        <v>894</v>
      </c>
      <c r="D1777" s="125" t="s">
        <v>347</v>
      </c>
      <c r="E1777" s="126">
        <v>7</v>
      </c>
      <c r="F1777" s="127"/>
      <c r="G1777" s="128">
        <f>ROUND(E1777*F1777,2)</f>
        <v>0</v>
      </c>
      <c r="H1777" s="127"/>
      <c r="I1777" s="128">
        <f>ROUND(E1777*H1777,2)</f>
        <v>0</v>
      </c>
      <c r="J1777" s="127"/>
      <c r="K1777" s="128">
        <f>ROUND(E1777*J1777,2)</f>
        <v>0</v>
      </c>
      <c r="L1777" s="128">
        <v>21</v>
      </c>
      <c r="M1777" s="128">
        <f>G1777*(1+L1777/100)</f>
        <v>0</v>
      </c>
      <c r="N1777" s="126">
        <v>0</v>
      </c>
      <c r="O1777" s="126">
        <f>ROUND(E1777*N1777,2)</f>
        <v>0</v>
      </c>
      <c r="P1777" s="126">
        <v>2.2499999999999998E-3</v>
      </c>
      <c r="Q1777" s="126">
        <f>ROUND(E1777*P1777,2)</f>
        <v>0.02</v>
      </c>
      <c r="R1777" s="128" t="s">
        <v>350</v>
      </c>
      <c r="S1777" s="128" t="s">
        <v>310</v>
      </c>
      <c r="T1777" s="129" t="s">
        <v>331</v>
      </c>
      <c r="U1777" s="114">
        <v>0.41</v>
      </c>
      <c r="V1777" s="114">
        <f>ROUND(E1777*U1777,2)</f>
        <v>2.87</v>
      </c>
      <c r="W1777" s="114"/>
      <c r="X1777" s="114" t="s">
        <v>332</v>
      </c>
      <c r="Y1777" s="114" t="s">
        <v>293</v>
      </c>
      <c r="Z1777" s="107"/>
      <c r="AA1777" s="107"/>
      <c r="AB1777" s="107"/>
      <c r="AC1777" s="107"/>
      <c r="AD1777" s="107"/>
      <c r="AE1777" s="107"/>
      <c r="AF1777" s="107"/>
      <c r="AG1777" s="107" t="s">
        <v>333</v>
      </c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</row>
    <row r="1778" spans="1:60" outlineLevel="2">
      <c r="A1778" s="110"/>
      <c r="B1778" s="111"/>
      <c r="C1778" s="198" t="s">
        <v>895</v>
      </c>
      <c r="D1778" s="199"/>
      <c r="E1778" s="199"/>
      <c r="F1778" s="199"/>
      <c r="G1778" s="199"/>
      <c r="H1778" s="114"/>
      <c r="I1778" s="114"/>
      <c r="J1778" s="114"/>
      <c r="K1778" s="114"/>
      <c r="L1778" s="114"/>
      <c r="M1778" s="114"/>
      <c r="N1778" s="113"/>
      <c r="O1778" s="113"/>
      <c r="P1778" s="113"/>
      <c r="Q1778" s="113"/>
      <c r="R1778" s="114"/>
      <c r="S1778" s="114"/>
      <c r="T1778" s="114"/>
      <c r="U1778" s="114"/>
      <c r="V1778" s="114"/>
      <c r="W1778" s="114"/>
      <c r="X1778" s="114"/>
      <c r="Y1778" s="114"/>
      <c r="Z1778" s="107"/>
      <c r="AA1778" s="107"/>
      <c r="AB1778" s="107"/>
      <c r="AC1778" s="107"/>
      <c r="AD1778" s="107"/>
      <c r="AE1778" s="107"/>
      <c r="AF1778" s="107"/>
      <c r="AG1778" s="107" t="s">
        <v>296</v>
      </c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</row>
    <row r="1779" spans="1:60" outlineLevel="1">
      <c r="A1779" s="123">
        <v>587</v>
      </c>
      <c r="B1779" s="124" t="s">
        <v>898</v>
      </c>
      <c r="C1779" s="139" t="s">
        <v>899</v>
      </c>
      <c r="D1779" s="125" t="s">
        <v>347</v>
      </c>
      <c r="E1779" s="126">
        <v>8</v>
      </c>
      <c r="F1779" s="127"/>
      <c r="G1779" s="128">
        <f>ROUND(E1779*F1779,2)</f>
        <v>0</v>
      </c>
      <c r="H1779" s="127"/>
      <c r="I1779" s="128">
        <f>ROUND(E1779*H1779,2)</f>
        <v>0</v>
      </c>
      <c r="J1779" s="127"/>
      <c r="K1779" s="128">
        <f>ROUND(E1779*J1779,2)</f>
        <v>0</v>
      </c>
      <c r="L1779" s="128">
        <v>21</v>
      </c>
      <c r="M1779" s="128">
        <f>G1779*(1+L1779/100)</f>
        <v>0</v>
      </c>
      <c r="N1779" s="126">
        <v>0</v>
      </c>
      <c r="O1779" s="126">
        <f>ROUND(E1779*N1779,2)</f>
        <v>0</v>
      </c>
      <c r="P1779" s="126">
        <v>4.8999999999999998E-4</v>
      </c>
      <c r="Q1779" s="126">
        <f>ROUND(E1779*P1779,2)</f>
        <v>0</v>
      </c>
      <c r="R1779" s="128" t="s">
        <v>350</v>
      </c>
      <c r="S1779" s="128" t="s">
        <v>310</v>
      </c>
      <c r="T1779" s="129" t="s">
        <v>331</v>
      </c>
      <c r="U1779" s="114">
        <v>0.11</v>
      </c>
      <c r="V1779" s="114">
        <f>ROUND(E1779*U1779,2)</f>
        <v>0.88</v>
      </c>
      <c r="W1779" s="114"/>
      <c r="X1779" s="114" t="s">
        <v>332</v>
      </c>
      <c r="Y1779" s="114" t="s">
        <v>293</v>
      </c>
      <c r="Z1779" s="107"/>
      <c r="AA1779" s="107"/>
      <c r="AB1779" s="107"/>
      <c r="AC1779" s="107"/>
      <c r="AD1779" s="107"/>
      <c r="AE1779" s="107"/>
      <c r="AF1779" s="107"/>
      <c r="AG1779" s="107" t="s">
        <v>333</v>
      </c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</row>
    <row r="1780" spans="1:60" outlineLevel="2">
      <c r="A1780" s="110"/>
      <c r="B1780" s="111"/>
      <c r="C1780" s="198" t="s">
        <v>900</v>
      </c>
      <c r="D1780" s="199"/>
      <c r="E1780" s="199"/>
      <c r="F1780" s="199"/>
      <c r="G1780" s="199"/>
      <c r="H1780" s="114"/>
      <c r="I1780" s="114"/>
      <c r="J1780" s="114"/>
      <c r="K1780" s="114"/>
      <c r="L1780" s="114"/>
      <c r="M1780" s="114"/>
      <c r="N1780" s="113"/>
      <c r="O1780" s="113"/>
      <c r="P1780" s="113"/>
      <c r="Q1780" s="113"/>
      <c r="R1780" s="114"/>
      <c r="S1780" s="114"/>
      <c r="T1780" s="114"/>
      <c r="U1780" s="114"/>
      <c r="V1780" s="114"/>
      <c r="W1780" s="114"/>
      <c r="X1780" s="114"/>
      <c r="Y1780" s="114"/>
      <c r="Z1780" s="107"/>
      <c r="AA1780" s="107"/>
      <c r="AB1780" s="107"/>
      <c r="AC1780" s="107"/>
      <c r="AD1780" s="107"/>
      <c r="AE1780" s="107"/>
      <c r="AF1780" s="107"/>
      <c r="AG1780" s="107" t="s">
        <v>296</v>
      </c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</row>
    <row r="1781" spans="1:60" outlineLevel="1">
      <c r="A1781" s="123">
        <v>588</v>
      </c>
      <c r="B1781" s="124" t="s">
        <v>901</v>
      </c>
      <c r="C1781" s="139" t="s">
        <v>902</v>
      </c>
      <c r="D1781" s="125" t="s">
        <v>330</v>
      </c>
      <c r="E1781" s="126">
        <v>8</v>
      </c>
      <c r="F1781" s="127"/>
      <c r="G1781" s="128">
        <f>ROUND(E1781*F1781,2)</f>
        <v>0</v>
      </c>
      <c r="H1781" s="127"/>
      <c r="I1781" s="128">
        <f>ROUND(E1781*H1781,2)</f>
        <v>0</v>
      </c>
      <c r="J1781" s="127"/>
      <c r="K1781" s="128">
        <f>ROUND(E1781*J1781,2)</f>
        <v>0</v>
      </c>
      <c r="L1781" s="128">
        <v>21</v>
      </c>
      <c r="M1781" s="128">
        <f>G1781*(1+L1781/100)</f>
        <v>0</v>
      </c>
      <c r="N1781" s="126">
        <v>0</v>
      </c>
      <c r="O1781" s="126">
        <f>ROUND(E1781*N1781,2)</f>
        <v>0</v>
      </c>
      <c r="P1781" s="126">
        <v>0</v>
      </c>
      <c r="Q1781" s="126">
        <f>ROUND(E1781*P1781,2)</f>
        <v>0</v>
      </c>
      <c r="R1781" s="128" t="s">
        <v>903</v>
      </c>
      <c r="S1781" s="128" t="s">
        <v>310</v>
      </c>
      <c r="T1781" s="129" t="s">
        <v>331</v>
      </c>
      <c r="U1781" s="114">
        <v>0.12</v>
      </c>
      <c r="V1781" s="114">
        <f>ROUND(E1781*U1781,2)</f>
        <v>0.96</v>
      </c>
      <c r="W1781" s="114"/>
      <c r="X1781" s="114" t="s">
        <v>332</v>
      </c>
      <c r="Y1781" s="114" t="s">
        <v>293</v>
      </c>
      <c r="Z1781" s="107"/>
      <c r="AA1781" s="107"/>
      <c r="AB1781" s="107"/>
      <c r="AC1781" s="107"/>
      <c r="AD1781" s="107"/>
      <c r="AE1781" s="107"/>
      <c r="AF1781" s="107"/>
      <c r="AG1781" s="107" t="s">
        <v>333</v>
      </c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</row>
    <row r="1782" spans="1:60" outlineLevel="2">
      <c r="A1782" s="110"/>
      <c r="B1782" s="111"/>
      <c r="C1782" s="198" t="s">
        <v>900</v>
      </c>
      <c r="D1782" s="199"/>
      <c r="E1782" s="199"/>
      <c r="F1782" s="199"/>
      <c r="G1782" s="199"/>
      <c r="H1782" s="114"/>
      <c r="I1782" s="114"/>
      <c r="J1782" s="114"/>
      <c r="K1782" s="114"/>
      <c r="L1782" s="114"/>
      <c r="M1782" s="114"/>
      <c r="N1782" s="113"/>
      <c r="O1782" s="113"/>
      <c r="P1782" s="113"/>
      <c r="Q1782" s="113"/>
      <c r="R1782" s="114"/>
      <c r="S1782" s="114"/>
      <c r="T1782" s="114"/>
      <c r="U1782" s="114"/>
      <c r="V1782" s="114"/>
      <c r="W1782" s="114"/>
      <c r="X1782" s="114"/>
      <c r="Y1782" s="114"/>
      <c r="Z1782" s="107"/>
      <c r="AA1782" s="107"/>
      <c r="AB1782" s="107"/>
      <c r="AC1782" s="107"/>
      <c r="AD1782" s="107"/>
      <c r="AE1782" s="107"/>
      <c r="AF1782" s="107"/>
      <c r="AG1782" s="107" t="s">
        <v>296</v>
      </c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</row>
    <row r="1783" spans="1:60" outlineLevel="1">
      <c r="A1783" s="123">
        <v>589</v>
      </c>
      <c r="B1783" s="124" t="s">
        <v>898</v>
      </c>
      <c r="C1783" s="139" t="s">
        <v>899</v>
      </c>
      <c r="D1783" s="125" t="s">
        <v>347</v>
      </c>
      <c r="E1783" s="126">
        <v>11</v>
      </c>
      <c r="F1783" s="127"/>
      <c r="G1783" s="128">
        <f>ROUND(E1783*F1783,2)</f>
        <v>0</v>
      </c>
      <c r="H1783" s="127"/>
      <c r="I1783" s="128">
        <f>ROUND(E1783*H1783,2)</f>
        <v>0</v>
      </c>
      <c r="J1783" s="127"/>
      <c r="K1783" s="128">
        <f>ROUND(E1783*J1783,2)</f>
        <v>0</v>
      </c>
      <c r="L1783" s="128">
        <v>21</v>
      </c>
      <c r="M1783" s="128">
        <f>G1783*(1+L1783/100)</f>
        <v>0</v>
      </c>
      <c r="N1783" s="126">
        <v>0</v>
      </c>
      <c r="O1783" s="126">
        <f>ROUND(E1783*N1783,2)</f>
        <v>0</v>
      </c>
      <c r="P1783" s="126">
        <v>4.8999999999999998E-4</v>
      </c>
      <c r="Q1783" s="126">
        <f>ROUND(E1783*P1783,2)</f>
        <v>0.01</v>
      </c>
      <c r="R1783" s="128" t="s">
        <v>350</v>
      </c>
      <c r="S1783" s="128" t="s">
        <v>310</v>
      </c>
      <c r="T1783" s="129" t="s">
        <v>331</v>
      </c>
      <c r="U1783" s="114">
        <v>0.11</v>
      </c>
      <c r="V1783" s="114">
        <f>ROUND(E1783*U1783,2)</f>
        <v>1.21</v>
      </c>
      <c r="W1783" s="114"/>
      <c r="X1783" s="114" t="s">
        <v>332</v>
      </c>
      <c r="Y1783" s="114" t="s">
        <v>293</v>
      </c>
      <c r="Z1783" s="107"/>
      <c r="AA1783" s="107"/>
      <c r="AB1783" s="107"/>
      <c r="AC1783" s="107"/>
      <c r="AD1783" s="107"/>
      <c r="AE1783" s="107"/>
      <c r="AF1783" s="107"/>
      <c r="AG1783" s="107" t="s">
        <v>333</v>
      </c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</row>
    <row r="1784" spans="1:60" outlineLevel="2">
      <c r="A1784" s="110"/>
      <c r="B1784" s="111"/>
      <c r="C1784" s="198" t="s">
        <v>904</v>
      </c>
      <c r="D1784" s="199"/>
      <c r="E1784" s="199"/>
      <c r="F1784" s="199"/>
      <c r="G1784" s="199"/>
      <c r="H1784" s="114"/>
      <c r="I1784" s="114"/>
      <c r="J1784" s="114"/>
      <c r="K1784" s="114"/>
      <c r="L1784" s="114"/>
      <c r="M1784" s="114"/>
      <c r="N1784" s="113"/>
      <c r="O1784" s="113"/>
      <c r="P1784" s="113"/>
      <c r="Q1784" s="113"/>
      <c r="R1784" s="114"/>
      <c r="S1784" s="114"/>
      <c r="T1784" s="114"/>
      <c r="U1784" s="114"/>
      <c r="V1784" s="114"/>
      <c r="W1784" s="114"/>
      <c r="X1784" s="114"/>
      <c r="Y1784" s="114"/>
      <c r="Z1784" s="107"/>
      <c r="AA1784" s="107"/>
      <c r="AB1784" s="107"/>
      <c r="AC1784" s="107"/>
      <c r="AD1784" s="107"/>
      <c r="AE1784" s="107"/>
      <c r="AF1784" s="107"/>
      <c r="AG1784" s="107" t="s">
        <v>296</v>
      </c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</row>
    <row r="1785" spans="1:60" outlineLevel="1">
      <c r="A1785" s="123">
        <v>590</v>
      </c>
      <c r="B1785" s="124" t="s">
        <v>898</v>
      </c>
      <c r="C1785" s="139" t="s">
        <v>899</v>
      </c>
      <c r="D1785" s="125" t="s">
        <v>347</v>
      </c>
      <c r="E1785" s="126">
        <v>9</v>
      </c>
      <c r="F1785" s="127"/>
      <c r="G1785" s="128">
        <f>ROUND(E1785*F1785,2)</f>
        <v>0</v>
      </c>
      <c r="H1785" s="127"/>
      <c r="I1785" s="128">
        <f>ROUND(E1785*H1785,2)</f>
        <v>0</v>
      </c>
      <c r="J1785" s="127"/>
      <c r="K1785" s="128">
        <f>ROUND(E1785*J1785,2)</f>
        <v>0</v>
      </c>
      <c r="L1785" s="128">
        <v>21</v>
      </c>
      <c r="M1785" s="128">
        <f>G1785*(1+L1785/100)</f>
        <v>0</v>
      </c>
      <c r="N1785" s="126">
        <v>0</v>
      </c>
      <c r="O1785" s="126">
        <f>ROUND(E1785*N1785,2)</f>
        <v>0</v>
      </c>
      <c r="P1785" s="126">
        <v>4.8999999999999998E-4</v>
      </c>
      <c r="Q1785" s="126">
        <f>ROUND(E1785*P1785,2)</f>
        <v>0</v>
      </c>
      <c r="R1785" s="128" t="s">
        <v>350</v>
      </c>
      <c r="S1785" s="128" t="s">
        <v>310</v>
      </c>
      <c r="T1785" s="129" t="s">
        <v>331</v>
      </c>
      <c r="U1785" s="114">
        <v>0.11</v>
      </c>
      <c r="V1785" s="114">
        <f>ROUND(E1785*U1785,2)</f>
        <v>0.99</v>
      </c>
      <c r="W1785" s="114"/>
      <c r="X1785" s="114" t="s">
        <v>332</v>
      </c>
      <c r="Y1785" s="114" t="s">
        <v>293</v>
      </c>
      <c r="Z1785" s="107"/>
      <c r="AA1785" s="107"/>
      <c r="AB1785" s="107"/>
      <c r="AC1785" s="107"/>
      <c r="AD1785" s="107"/>
      <c r="AE1785" s="107"/>
      <c r="AF1785" s="107"/>
      <c r="AG1785" s="107" t="s">
        <v>333</v>
      </c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</row>
    <row r="1786" spans="1:60" outlineLevel="2">
      <c r="A1786" s="110"/>
      <c r="B1786" s="111"/>
      <c r="C1786" s="198" t="s">
        <v>905</v>
      </c>
      <c r="D1786" s="199"/>
      <c r="E1786" s="199"/>
      <c r="F1786" s="199"/>
      <c r="G1786" s="199"/>
      <c r="H1786" s="114"/>
      <c r="I1786" s="114"/>
      <c r="J1786" s="114"/>
      <c r="K1786" s="114"/>
      <c r="L1786" s="114"/>
      <c r="M1786" s="114"/>
      <c r="N1786" s="113"/>
      <c r="O1786" s="113"/>
      <c r="P1786" s="113"/>
      <c r="Q1786" s="113"/>
      <c r="R1786" s="114"/>
      <c r="S1786" s="114"/>
      <c r="T1786" s="114"/>
      <c r="U1786" s="114"/>
      <c r="V1786" s="114"/>
      <c r="W1786" s="114"/>
      <c r="X1786" s="114"/>
      <c r="Y1786" s="114"/>
      <c r="Z1786" s="107"/>
      <c r="AA1786" s="107"/>
      <c r="AB1786" s="107"/>
      <c r="AC1786" s="107"/>
      <c r="AD1786" s="107"/>
      <c r="AE1786" s="107"/>
      <c r="AF1786" s="107"/>
      <c r="AG1786" s="107" t="s">
        <v>296</v>
      </c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</row>
    <row r="1787" spans="1:60" outlineLevel="1">
      <c r="A1787" s="123">
        <v>591</v>
      </c>
      <c r="B1787" s="124" t="s">
        <v>879</v>
      </c>
      <c r="C1787" s="139" t="s">
        <v>880</v>
      </c>
      <c r="D1787" s="125" t="s">
        <v>289</v>
      </c>
      <c r="E1787" s="126">
        <v>2</v>
      </c>
      <c r="F1787" s="127"/>
      <c r="G1787" s="128">
        <f>ROUND(E1787*F1787,2)</f>
        <v>0</v>
      </c>
      <c r="H1787" s="127"/>
      <c r="I1787" s="128">
        <f>ROUND(E1787*H1787,2)</f>
        <v>0</v>
      </c>
      <c r="J1787" s="127"/>
      <c r="K1787" s="128">
        <f>ROUND(E1787*J1787,2)</f>
        <v>0</v>
      </c>
      <c r="L1787" s="128">
        <v>21</v>
      </c>
      <c r="M1787" s="128">
        <f>G1787*(1+L1787/100)</f>
        <v>0</v>
      </c>
      <c r="N1787" s="126">
        <v>0</v>
      </c>
      <c r="O1787" s="126">
        <f>ROUND(E1787*N1787,2)</f>
        <v>0</v>
      </c>
      <c r="P1787" s="126">
        <v>1.56E-3</v>
      </c>
      <c r="Q1787" s="126">
        <f>ROUND(E1787*P1787,2)</f>
        <v>0</v>
      </c>
      <c r="R1787" s="128" t="s">
        <v>350</v>
      </c>
      <c r="S1787" s="128" t="s">
        <v>310</v>
      </c>
      <c r="T1787" s="129" t="s">
        <v>331</v>
      </c>
      <c r="U1787" s="114">
        <v>0.22</v>
      </c>
      <c r="V1787" s="114">
        <f>ROUND(E1787*U1787,2)</f>
        <v>0.44</v>
      </c>
      <c r="W1787" s="114"/>
      <c r="X1787" s="114" t="s">
        <v>332</v>
      </c>
      <c r="Y1787" s="114" t="s">
        <v>293</v>
      </c>
      <c r="Z1787" s="107"/>
      <c r="AA1787" s="107"/>
      <c r="AB1787" s="107"/>
      <c r="AC1787" s="107"/>
      <c r="AD1787" s="107"/>
      <c r="AE1787" s="107"/>
      <c r="AF1787" s="107"/>
      <c r="AG1787" s="107" t="s">
        <v>333</v>
      </c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</row>
    <row r="1788" spans="1:60" outlineLevel="2">
      <c r="A1788" s="110"/>
      <c r="B1788" s="111"/>
      <c r="C1788" s="198" t="s">
        <v>906</v>
      </c>
      <c r="D1788" s="199"/>
      <c r="E1788" s="199"/>
      <c r="F1788" s="199"/>
      <c r="G1788" s="199"/>
      <c r="H1788" s="114"/>
      <c r="I1788" s="114"/>
      <c r="J1788" s="114"/>
      <c r="K1788" s="114"/>
      <c r="L1788" s="114"/>
      <c r="M1788" s="114"/>
      <c r="N1788" s="113"/>
      <c r="O1788" s="113"/>
      <c r="P1788" s="113"/>
      <c r="Q1788" s="113"/>
      <c r="R1788" s="114"/>
      <c r="S1788" s="114"/>
      <c r="T1788" s="114"/>
      <c r="U1788" s="114"/>
      <c r="V1788" s="114"/>
      <c r="W1788" s="114"/>
      <c r="X1788" s="114"/>
      <c r="Y1788" s="114"/>
      <c r="Z1788" s="107"/>
      <c r="AA1788" s="107"/>
      <c r="AB1788" s="107"/>
      <c r="AC1788" s="107"/>
      <c r="AD1788" s="107"/>
      <c r="AE1788" s="107"/>
      <c r="AF1788" s="107"/>
      <c r="AG1788" s="107" t="s">
        <v>296</v>
      </c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</row>
    <row r="1789" spans="1:60" outlineLevel="1">
      <c r="A1789" s="123">
        <v>592</v>
      </c>
      <c r="B1789" s="124" t="s">
        <v>898</v>
      </c>
      <c r="C1789" s="139" t="s">
        <v>899</v>
      </c>
      <c r="D1789" s="125" t="s">
        <v>347</v>
      </c>
      <c r="E1789" s="126">
        <v>2</v>
      </c>
      <c r="F1789" s="127"/>
      <c r="G1789" s="128">
        <f>ROUND(E1789*F1789,2)</f>
        <v>0</v>
      </c>
      <c r="H1789" s="127"/>
      <c r="I1789" s="128">
        <f>ROUND(E1789*H1789,2)</f>
        <v>0</v>
      </c>
      <c r="J1789" s="127"/>
      <c r="K1789" s="128">
        <f>ROUND(E1789*J1789,2)</f>
        <v>0</v>
      </c>
      <c r="L1789" s="128">
        <v>21</v>
      </c>
      <c r="M1789" s="128">
        <f>G1789*(1+L1789/100)</f>
        <v>0</v>
      </c>
      <c r="N1789" s="126">
        <v>0</v>
      </c>
      <c r="O1789" s="126">
        <f>ROUND(E1789*N1789,2)</f>
        <v>0</v>
      </c>
      <c r="P1789" s="126">
        <v>4.8999999999999998E-4</v>
      </c>
      <c r="Q1789" s="126">
        <f>ROUND(E1789*P1789,2)</f>
        <v>0</v>
      </c>
      <c r="R1789" s="128" t="s">
        <v>350</v>
      </c>
      <c r="S1789" s="128" t="s">
        <v>310</v>
      </c>
      <c r="T1789" s="129" t="s">
        <v>331</v>
      </c>
      <c r="U1789" s="114">
        <v>0.11</v>
      </c>
      <c r="V1789" s="114">
        <f>ROUND(E1789*U1789,2)</f>
        <v>0.22</v>
      </c>
      <c r="W1789" s="114"/>
      <c r="X1789" s="114" t="s">
        <v>332</v>
      </c>
      <c r="Y1789" s="114" t="s">
        <v>293</v>
      </c>
      <c r="Z1789" s="107"/>
      <c r="AA1789" s="107"/>
      <c r="AB1789" s="107"/>
      <c r="AC1789" s="107"/>
      <c r="AD1789" s="107"/>
      <c r="AE1789" s="107"/>
      <c r="AF1789" s="107"/>
      <c r="AG1789" s="107" t="s">
        <v>333</v>
      </c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</row>
    <row r="1790" spans="1:60" outlineLevel="2">
      <c r="A1790" s="110"/>
      <c r="B1790" s="111"/>
      <c r="C1790" s="198" t="s">
        <v>906</v>
      </c>
      <c r="D1790" s="199"/>
      <c r="E1790" s="199"/>
      <c r="F1790" s="199"/>
      <c r="G1790" s="199"/>
      <c r="H1790" s="114"/>
      <c r="I1790" s="114"/>
      <c r="J1790" s="114"/>
      <c r="K1790" s="114"/>
      <c r="L1790" s="114"/>
      <c r="M1790" s="114"/>
      <c r="N1790" s="113"/>
      <c r="O1790" s="113"/>
      <c r="P1790" s="113"/>
      <c r="Q1790" s="113"/>
      <c r="R1790" s="114"/>
      <c r="S1790" s="114"/>
      <c r="T1790" s="114"/>
      <c r="U1790" s="114"/>
      <c r="V1790" s="114"/>
      <c r="W1790" s="114"/>
      <c r="X1790" s="114"/>
      <c r="Y1790" s="114"/>
      <c r="Z1790" s="107"/>
      <c r="AA1790" s="107"/>
      <c r="AB1790" s="107"/>
      <c r="AC1790" s="107"/>
      <c r="AD1790" s="107"/>
      <c r="AE1790" s="107"/>
      <c r="AF1790" s="107"/>
      <c r="AG1790" s="107" t="s">
        <v>296</v>
      </c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</row>
    <row r="1791" spans="1:60" outlineLevel="1">
      <c r="A1791" s="123">
        <v>593</v>
      </c>
      <c r="B1791" s="124" t="s">
        <v>907</v>
      </c>
      <c r="C1791" s="139" t="s">
        <v>908</v>
      </c>
      <c r="D1791" s="125" t="s">
        <v>289</v>
      </c>
      <c r="E1791" s="126">
        <v>2</v>
      </c>
      <c r="F1791" s="127"/>
      <c r="G1791" s="128">
        <f>ROUND(E1791*F1791,2)</f>
        <v>0</v>
      </c>
      <c r="H1791" s="127"/>
      <c r="I1791" s="128">
        <f>ROUND(E1791*H1791,2)</f>
        <v>0</v>
      </c>
      <c r="J1791" s="127"/>
      <c r="K1791" s="128">
        <f>ROUND(E1791*J1791,2)</f>
        <v>0</v>
      </c>
      <c r="L1791" s="128">
        <v>21</v>
      </c>
      <c r="M1791" s="128">
        <f>G1791*(1+L1791/100)</f>
        <v>0</v>
      </c>
      <c r="N1791" s="126">
        <v>0</v>
      </c>
      <c r="O1791" s="126">
        <f>ROUND(E1791*N1791,2)</f>
        <v>0</v>
      </c>
      <c r="P1791" s="126">
        <v>1.933E-2</v>
      </c>
      <c r="Q1791" s="126">
        <f>ROUND(E1791*P1791,2)</f>
        <v>0.04</v>
      </c>
      <c r="R1791" s="128"/>
      <c r="S1791" s="128" t="s">
        <v>290</v>
      </c>
      <c r="T1791" s="129" t="s">
        <v>331</v>
      </c>
      <c r="U1791" s="114">
        <v>0.59</v>
      </c>
      <c r="V1791" s="114">
        <f>ROUND(E1791*U1791,2)</f>
        <v>1.18</v>
      </c>
      <c r="W1791" s="114"/>
      <c r="X1791" s="114" t="s">
        <v>332</v>
      </c>
      <c r="Y1791" s="114" t="s">
        <v>293</v>
      </c>
      <c r="Z1791" s="107"/>
      <c r="AA1791" s="107"/>
      <c r="AB1791" s="107"/>
      <c r="AC1791" s="107"/>
      <c r="AD1791" s="107"/>
      <c r="AE1791" s="107"/>
      <c r="AF1791" s="107"/>
      <c r="AG1791" s="107" t="s">
        <v>333</v>
      </c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</row>
    <row r="1792" spans="1:60" outlineLevel="2">
      <c r="A1792" s="110"/>
      <c r="B1792" s="111"/>
      <c r="C1792" s="198" t="s">
        <v>906</v>
      </c>
      <c r="D1792" s="199"/>
      <c r="E1792" s="199"/>
      <c r="F1792" s="199"/>
      <c r="G1792" s="199"/>
      <c r="H1792" s="114"/>
      <c r="I1792" s="114"/>
      <c r="J1792" s="114"/>
      <c r="K1792" s="114"/>
      <c r="L1792" s="114"/>
      <c r="M1792" s="114"/>
      <c r="N1792" s="113"/>
      <c r="O1792" s="113"/>
      <c r="P1792" s="113"/>
      <c r="Q1792" s="113"/>
      <c r="R1792" s="114"/>
      <c r="S1792" s="114"/>
      <c r="T1792" s="114"/>
      <c r="U1792" s="114"/>
      <c r="V1792" s="114"/>
      <c r="W1792" s="114"/>
      <c r="X1792" s="114"/>
      <c r="Y1792" s="114"/>
      <c r="Z1792" s="107"/>
      <c r="AA1792" s="107"/>
      <c r="AB1792" s="107"/>
      <c r="AC1792" s="107"/>
      <c r="AD1792" s="107"/>
      <c r="AE1792" s="107"/>
      <c r="AF1792" s="107"/>
      <c r="AG1792" s="107" t="s">
        <v>296</v>
      </c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</row>
    <row r="1793" spans="1:60" outlineLevel="1">
      <c r="A1793" s="130">
        <v>594</v>
      </c>
      <c r="B1793" s="131" t="s">
        <v>351</v>
      </c>
      <c r="C1793" s="140" t="s">
        <v>352</v>
      </c>
      <c r="D1793" s="132" t="s">
        <v>353</v>
      </c>
      <c r="E1793" s="133">
        <v>0.19897000000000001</v>
      </c>
      <c r="F1793" s="134"/>
      <c r="G1793" s="135">
        <f>ROUND(E1793*F1793,2)</f>
        <v>0</v>
      </c>
      <c r="H1793" s="134"/>
      <c r="I1793" s="135">
        <f>ROUND(E1793*H1793,2)</f>
        <v>0</v>
      </c>
      <c r="J1793" s="134"/>
      <c r="K1793" s="135">
        <f>ROUND(E1793*J1793,2)</f>
        <v>0</v>
      </c>
      <c r="L1793" s="135">
        <v>21</v>
      </c>
      <c r="M1793" s="135">
        <f>G1793*(1+L1793/100)</f>
        <v>0</v>
      </c>
      <c r="N1793" s="133">
        <v>0</v>
      </c>
      <c r="O1793" s="133">
        <f>ROUND(E1793*N1793,2)</f>
        <v>0</v>
      </c>
      <c r="P1793" s="133">
        <v>0</v>
      </c>
      <c r="Q1793" s="133">
        <f>ROUND(E1793*P1793,2)</f>
        <v>0</v>
      </c>
      <c r="R1793" s="135"/>
      <c r="S1793" s="135" t="s">
        <v>290</v>
      </c>
      <c r="T1793" s="136" t="s">
        <v>331</v>
      </c>
      <c r="U1793" s="114">
        <v>0</v>
      </c>
      <c r="V1793" s="114">
        <f>ROUND(E1793*U1793,2)</f>
        <v>0</v>
      </c>
      <c r="W1793" s="114"/>
      <c r="X1793" s="114" t="s">
        <v>332</v>
      </c>
      <c r="Y1793" s="114" t="s">
        <v>293</v>
      </c>
      <c r="Z1793" s="107"/>
      <c r="AA1793" s="107"/>
      <c r="AB1793" s="107"/>
      <c r="AC1793" s="107"/>
      <c r="AD1793" s="107"/>
      <c r="AE1793" s="107"/>
      <c r="AF1793" s="107"/>
      <c r="AG1793" s="107" t="s">
        <v>333</v>
      </c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</row>
    <row r="1794" spans="1:60" outlineLevel="1">
      <c r="A1794" s="123">
        <v>595</v>
      </c>
      <c r="B1794" s="124" t="s">
        <v>354</v>
      </c>
      <c r="C1794" s="139" t="s">
        <v>355</v>
      </c>
      <c r="D1794" s="125" t="s">
        <v>353</v>
      </c>
      <c r="E1794" s="126">
        <v>0.17446999999999999</v>
      </c>
      <c r="F1794" s="127"/>
      <c r="G1794" s="128">
        <f>ROUND(E1794*F1794,2)</f>
        <v>0</v>
      </c>
      <c r="H1794" s="127"/>
      <c r="I1794" s="128">
        <f>ROUND(E1794*H1794,2)</f>
        <v>0</v>
      </c>
      <c r="J1794" s="127"/>
      <c r="K1794" s="128">
        <f>ROUND(E1794*J1794,2)</f>
        <v>0</v>
      </c>
      <c r="L1794" s="128">
        <v>21</v>
      </c>
      <c r="M1794" s="128">
        <f>G1794*(1+L1794/100)</f>
        <v>0</v>
      </c>
      <c r="N1794" s="126">
        <v>0</v>
      </c>
      <c r="O1794" s="126">
        <f>ROUND(E1794*N1794,2)</f>
        <v>0</v>
      </c>
      <c r="P1794" s="126">
        <v>0</v>
      </c>
      <c r="Q1794" s="126">
        <f>ROUND(E1794*P1794,2)</f>
        <v>0</v>
      </c>
      <c r="R1794" s="128" t="s">
        <v>356</v>
      </c>
      <c r="S1794" s="128" t="s">
        <v>310</v>
      </c>
      <c r="T1794" s="129" t="s">
        <v>331</v>
      </c>
      <c r="U1794" s="114">
        <v>0.49</v>
      </c>
      <c r="V1794" s="114">
        <f>ROUND(E1794*U1794,2)</f>
        <v>0.09</v>
      </c>
      <c r="W1794" s="114"/>
      <c r="X1794" s="114" t="s">
        <v>357</v>
      </c>
      <c r="Y1794" s="114" t="s">
        <v>293</v>
      </c>
      <c r="Z1794" s="107"/>
      <c r="AA1794" s="107"/>
      <c r="AB1794" s="107"/>
      <c r="AC1794" s="107"/>
      <c r="AD1794" s="107"/>
      <c r="AE1794" s="107"/>
      <c r="AF1794" s="107"/>
      <c r="AG1794" s="107" t="s">
        <v>358</v>
      </c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</row>
    <row r="1795" spans="1:60" outlineLevel="2">
      <c r="A1795" s="110"/>
      <c r="B1795" s="111"/>
      <c r="C1795" s="198" t="s">
        <v>359</v>
      </c>
      <c r="D1795" s="199"/>
      <c r="E1795" s="199"/>
      <c r="F1795" s="199"/>
      <c r="G1795" s="199"/>
      <c r="H1795" s="114"/>
      <c r="I1795" s="114"/>
      <c r="J1795" s="114"/>
      <c r="K1795" s="114"/>
      <c r="L1795" s="114"/>
      <c r="M1795" s="114"/>
      <c r="N1795" s="113"/>
      <c r="O1795" s="113"/>
      <c r="P1795" s="113"/>
      <c r="Q1795" s="113"/>
      <c r="R1795" s="114"/>
      <c r="S1795" s="114"/>
      <c r="T1795" s="114"/>
      <c r="U1795" s="114"/>
      <c r="V1795" s="114"/>
      <c r="W1795" s="114"/>
      <c r="X1795" s="114"/>
      <c r="Y1795" s="114"/>
      <c r="Z1795" s="107"/>
      <c r="AA1795" s="107"/>
      <c r="AB1795" s="107"/>
      <c r="AC1795" s="107"/>
      <c r="AD1795" s="107"/>
      <c r="AE1795" s="107"/>
      <c r="AF1795" s="107"/>
      <c r="AG1795" s="107" t="s">
        <v>296</v>
      </c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</row>
    <row r="1796" spans="1:60" outlineLevel="1">
      <c r="A1796" s="130">
        <v>596</v>
      </c>
      <c r="B1796" s="131" t="s">
        <v>360</v>
      </c>
      <c r="C1796" s="140" t="s">
        <v>361</v>
      </c>
      <c r="D1796" s="132" t="s">
        <v>353</v>
      </c>
      <c r="E1796" s="133">
        <v>0.17446999999999999</v>
      </c>
      <c r="F1796" s="134"/>
      <c r="G1796" s="135">
        <f>ROUND(E1796*F1796,2)</f>
        <v>0</v>
      </c>
      <c r="H1796" s="134"/>
      <c r="I1796" s="135">
        <f>ROUND(E1796*H1796,2)</f>
        <v>0</v>
      </c>
      <c r="J1796" s="134"/>
      <c r="K1796" s="135">
        <f>ROUND(E1796*J1796,2)</f>
        <v>0</v>
      </c>
      <c r="L1796" s="135">
        <v>21</v>
      </c>
      <c r="M1796" s="135">
        <f>G1796*(1+L1796/100)</f>
        <v>0</v>
      </c>
      <c r="N1796" s="133">
        <v>0</v>
      </c>
      <c r="O1796" s="133">
        <f>ROUND(E1796*N1796,2)</f>
        <v>0</v>
      </c>
      <c r="P1796" s="133">
        <v>0</v>
      </c>
      <c r="Q1796" s="133">
        <f>ROUND(E1796*P1796,2)</f>
        <v>0</v>
      </c>
      <c r="R1796" s="135" t="s">
        <v>356</v>
      </c>
      <c r="S1796" s="135" t="s">
        <v>310</v>
      </c>
      <c r="T1796" s="136" t="s">
        <v>331</v>
      </c>
      <c r="U1796" s="114">
        <v>0</v>
      </c>
      <c r="V1796" s="114">
        <f>ROUND(E1796*U1796,2)</f>
        <v>0</v>
      </c>
      <c r="W1796" s="114"/>
      <c r="X1796" s="114" t="s">
        <v>357</v>
      </c>
      <c r="Y1796" s="114" t="s">
        <v>293</v>
      </c>
      <c r="Z1796" s="107"/>
      <c r="AA1796" s="107"/>
      <c r="AB1796" s="107"/>
      <c r="AC1796" s="107"/>
      <c r="AD1796" s="107"/>
      <c r="AE1796" s="107"/>
      <c r="AF1796" s="107"/>
      <c r="AG1796" s="107" t="s">
        <v>358</v>
      </c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</row>
    <row r="1797" spans="1:60">
      <c r="A1797" s="117" t="s">
        <v>285</v>
      </c>
      <c r="B1797" s="118" t="s">
        <v>165</v>
      </c>
      <c r="C1797" s="138" t="s">
        <v>166</v>
      </c>
      <c r="D1797" s="119"/>
      <c r="E1797" s="120"/>
      <c r="F1797" s="121"/>
      <c r="G1797" s="121">
        <f>SUMIF(AG1798:AG1863,"&lt;&gt;NOR",G1798:G1863)</f>
        <v>0</v>
      </c>
      <c r="H1797" s="121"/>
      <c r="I1797" s="121">
        <f>SUM(I1798:I1863)</f>
        <v>0</v>
      </c>
      <c r="J1797" s="121"/>
      <c r="K1797" s="121">
        <f>SUM(K1798:K1863)</f>
        <v>0</v>
      </c>
      <c r="L1797" s="121"/>
      <c r="M1797" s="121">
        <f>SUM(M1798:M1863)</f>
        <v>0</v>
      </c>
      <c r="N1797" s="120"/>
      <c r="O1797" s="120">
        <f>SUM(O1798:O1863)</f>
        <v>0</v>
      </c>
      <c r="P1797" s="120"/>
      <c r="Q1797" s="120">
        <f>SUM(Q1798:Q1863)</f>
        <v>0.27</v>
      </c>
      <c r="R1797" s="121"/>
      <c r="S1797" s="121"/>
      <c r="T1797" s="122"/>
      <c r="U1797" s="116"/>
      <c r="V1797" s="116">
        <f>SUM(V1798:V1863)</f>
        <v>29.090000000000007</v>
      </c>
      <c r="W1797" s="116"/>
      <c r="X1797" s="116"/>
      <c r="Y1797" s="116"/>
      <c r="AG1797" t="s">
        <v>286</v>
      </c>
    </row>
    <row r="1798" spans="1:60" outlineLevel="1">
      <c r="A1798" s="123">
        <v>597</v>
      </c>
      <c r="B1798" s="124" t="s">
        <v>879</v>
      </c>
      <c r="C1798" s="139" t="s">
        <v>880</v>
      </c>
      <c r="D1798" s="125" t="s">
        <v>289</v>
      </c>
      <c r="E1798" s="126">
        <v>34</v>
      </c>
      <c r="F1798" s="127"/>
      <c r="G1798" s="128">
        <f>ROUND(E1798*F1798,2)</f>
        <v>0</v>
      </c>
      <c r="H1798" s="127"/>
      <c r="I1798" s="128">
        <f>ROUND(E1798*H1798,2)</f>
        <v>0</v>
      </c>
      <c r="J1798" s="127"/>
      <c r="K1798" s="128">
        <f>ROUND(E1798*J1798,2)</f>
        <v>0</v>
      </c>
      <c r="L1798" s="128">
        <v>21</v>
      </c>
      <c r="M1798" s="128">
        <f>G1798*(1+L1798/100)</f>
        <v>0</v>
      </c>
      <c r="N1798" s="126">
        <v>0</v>
      </c>
      <c r="O1798" s="126">
        <f>ROUND(E1798*N1798,2)</f>
        <v>0</v>
      </c>
      <c r="P1798" s="126">
        <v>1.56E-3</v>
      </c>
      <c r="Q1798" s="126">
        <f>ROUND(E1798*P1798,2)</f>
        <v>0.05</v>
      </c>
      <c r="R1798" s="128" t="s">
        <v>350</v>
      </c>
      <c r="S1798" s="128" t="s">
        <v>310</v>
      </c>
      <c r="T1798" s="129" t="s">
        <v>331</v>
      </c>
      <c r="U1798" s="114">
        <v>0.22</v>
      </c>
      <c r="V1798" s="114">
        <f>ROUND(E1798*U1798,2)</f>
        <v>7.48</v>
      </c>
      <c r="W1798" s="114"/>
      <c r="X1798" s="114" t="s">
        <v>332</v>
      </c>
      <c r="Y1798" s="114" t="s">
        <v>293</v>
      </c>
      <c r="Z1798" s="107"/>
      <c r="AA1798" s="107"/>
      <c r="AB1798" s="107"/>
      <c r="AC1798" s="107"/>
      <c r="AD1798" s="107"/>
      <c r="AE1798" s="107"/>
      <c r="AF1798" s="107"/>
      <c r="AG1798" s="107" t="s">
        <v>333</v>
      </c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</row>
    <row r="1799" spans="1:60" outlineLevel="2">
      <c r="A1799" s="110"/>
      <c r="B1799" s="111"/>
      <c r="C1799" s="198" t="s">
        <v>881</v>
      </c>
      <c r="D1799" s="199"/>
      <c r="E1799" s="199"/>
      <c r="F1799" s="199"/>
      <c r="G1799" s="199"/>
      <c r="H1799" s="114"/>
      <c r="I1799" s="114"/>
      <c r="J1799" s="114"/>
      <c r="K1799" s="114"/>
      <c r="L1799" s="114"/>
      <c r="M1799" s="114"/>
      <c r="N1799" s="113"/>
      <c r="O1799" s="113"/>
      <c r="P1799" s="113"/>
      <c r="Q1799" s="113"/>
      <c r="R1799" s="114"/>
      <c r="S1799" s="114"/>
      <c r="T1799" s="114"/>
      <c r="U1799" s="114"/>
      <c r="V1799" s="114"/>
      <c r="W1799" s="114"/>
      <c r="X1799" s="114"/>
      <c r="Y1799" s="114"/>
      <c r="Z1799" s="107"/>
      <c r="AA1799" s="107"/>
      <c r="AB1799" s="107"/>
      <c r="AC1799" s="107"/>
      <c r="AD1799" s="107"/>
      <c r="AE1799" s="107"/>
      <c r="AF1799" s="107"/>
      <c r="AG1799" s="107" t="s">
        <v>296</v>
      </c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</row>
    <row r="1800" spans="1:60" outlineLevel="1">
      <c r="A1800" s="123">
        <v>598</v>
      </c>
      <c r="B1800" s="124" t="s">
        <v>915</v>
      </c>
      <c r="C1800" s="139" t="s">
        <v>916</v>
      </c>
      <c r="D1800" s="125" t="s">
        <v>289</v>
      </c>
      <c r="E1800" s="126">
        <v>2</v>
      </c>
      <c r="F1800" s="127"/>
      <c r="G1800" s="128">
        <f>ROUND(E1800*F1800,2)</f>
        <v>0</v>
      </c>
      <c r="H1800" s="127"/>
      <c r="I1800" s="128">
        <f>ROUND(E1800*H1800,2)</f>
        <v>0</v>
      </c>
      <c r="J1800" s="127"/>
      <c r="K1800" s="128">
        <f>ROUND(E1800*J1800,2)</f>
        <v>0</v>
      </c>
      <c r="L1800" s="128">
        <v>21</v>
      </c>
      <c r="M1800" s="128">
        <f>G1800*(1+L1800/100)</f>
        <v>0</v>
      </c>
      <c r="N1800" s="126">
        <v>0</v>
      </c>
      <c r="O1800" s="126">
        <f>ROUND(E1800*N1800,2)</f>
        <v>0</v>
      </c>
      <c r="P1800" s="126">
        <v>8.5999999999999998E-4</v>
      </c>
      <c r="Q1800" s="126">
        <f>ROUND(E1800*P1800,2)</f>
        <v>0</v>
      </c>
      <c r="R1800" s="128" t="s">
        <v>350</v>
      </c>
      <c r="S1800" s="128" t="s">
        <v>310</v>
      </c>
      <c r="T1800" s="129" t="s">
        <v>331</v>
      </c>
      <c r="U1800" s="114">
        <v>0.22</v>
      </c>
      <c r="V1800" s="114">
        <f>ROUND(E1800*U1800,2)</f>
        <v>0.44</v>
      </c>
      <c r="W1800" s="114"/>
      <c r="X1800" s="114" t="s">
        <v>332</v>
      </c>
      <c r="Y1800" s="114" t="s">
        <v>293</v>
      </c>
      <c r="Z1800" s="107"/>
      <c r="AA1800" s="107"/>
      <c r="AB1800" s="107"/>
      <c r="AC1800" s="107"/>
      <c r="AD1800" s="107"/>
      <c r="AE1800" s="107"/>
      <c r="AF1800" s="107"/>
      <c r="AG1800" s="107" t="s">
        <v>333</v>
      </c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</row>
    <row r="1801" spans="1:60" outlineLevel="2">
      <c r="A1801" s="110"/>
      <c r="B1801" s="111"/>
      <c r="C1801" s="198" t="s">
        <v>917</v>
      </c>
      <c r="D1801" s="199"/>
      <c r="E1801" s="199"/>
      <c r="F1801" s="199"/>
      <c r="G1801" s="199"/>
      <c r="H1801" s="114"/>
      <c r="I1801" s="114"/>
      <c r="J1801" s="114"/>
      <c r="K1801" s="114"/>
      <c r="L1801" s="114"/>
      <c r="M1801" s="114"/>
      <c r="N1801" s="113"/>
      <c r="O1801" s="113"/>
      <c r="P1801" s="113"/>
      <c r="Q1801" s="113"/>
      <c r="R1801" s="114"/>
      <c r="S1801" s="114"/>
      <c r="T1801" s="114"/>
      <c r="U1801" s="114"/>
      <c r="V1801" s="114"/>
      <c r="W1801" s="114"/>
      <c r="X1801" s="114"/>
      <c r="Y1801" s="114"/>
      <c r="Z1801" s="107"/>
      <c r="AA1801" s="107"/>
      <c r="AB1801" s="107"/>
      <c r="AC1801" s="107"/>
      <c r="AD1801" s="107"/>
      <c r="AE1801" s="107"/>
      <c r="AF1801" s="107"/>
      <c r="AG1801" s="107" t="s">
        <v>296</v>
      </c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</row>
    <row r="1802" spans="1:60" outlineLevel="1">
      <c r="A1802" s="123">
        <v>599</v>
      </c>
      <c r="B1802" s="124" t="s">
        <v>898</v>
      </c>
      <c r="C1802" s="139" t="s">
        <v>899</v>
      </c>
      <c r="D1802" s="125" t="s">
        <v>347</v>
      </c>
      <c r="E1802" s="126">
        <v>4</v>
      </c>
      <c r="F1802" s="127"/>
      <c r="G1802" s="128">
        <f>ROUND(E1802*F1802,2)</f>
        <v>0</v>
      </c>
      <c r="H1802" s="127"/>
      <c r="I1802" s="128">
        <f>ROUND(E1802*H1802,2)</f>
        <v>0</v>
      </c>
      <c r="J1802" s="127"/>
      <c r="K1802" s="128">
        <f>ROUND(E1802*J1802,2)</f>
        <v>0</v>
      </c>
      <c r="L1802" s="128">
        <v>21</v>
      </c>
      <c r="M1802" s="128">
        <f>G1802*(1+L1802/100)</f>
        <v>0</v>
      </c>
      <c r="N1802" s="126">
        <v>0</v>
      </c>
      <c r="O1802" s="126">
        <f>ROUND(E1802*N1802,2)</f>
        <v>0</v>
      </c>
      <c r="P1802" s="126">
        <v>4.8999999999999998E-4</v>
      </c>
      <c r="Q1802" s="126">
        <f>ROUND(E1802*P1802,2)</f>
        <v>0</v>
      </c>
      <c r="R1802" s="128" t="s">
        <v>350</v>
      </c>
      <c r="S1802" s="128" t="s">
        <v>310</v>
      </c>
      <c r="T1802" s="129" t="s">
        <v>331</v>
      </c>
      <c r="U1802" s="114">
        <v>0.11</v>
      </c>
      <c r="V1802" s="114">
        <f>ROUND(E1802*U1802,2)</f>
        <v>0.44</v>
      </c>
      <c r="W1802" s="114"/>
      <c r="X1802" s="114" t="s">
        <v>332</v>
      </c>
      <c r="Y1802" s="114" t="s">
        <v>293</v>
      </c>
      <c r="Z1802" s="107"/>
      <c r="AA1802" s="107"/>
      <c r="AB1802" s="107"/>
      <c r="AC1802" s="107"/>
      <c r="AD1802" s="107"/>
      <c r="AE1802" s="107"/>
      <c r="AF1802" s="107"/>
      <c r="AG1802" s="107" t="s">
        <v>333</v>
      </c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</row>
    <row r="1803" spans="1:60" outlineLevel="2">
      <c r="A1803" s="110"/>
      <c r="B1803" s="111"/>
      <c r="C1803" s="198" t="s">
        <v>917</v>
      </c>
      <c r="D1803" s="199"/>
      <c r="E1803" s="199"/>
      <c r="F1803" s="199"/>
      <c r="G1803" s="199"/>
      <c r="H1803" s="114"/>
      <c r="I1803" s="114"/>
      <c r="J1803" s="114"/>
      <c r="K1803" s="114"/>
      <c r="L1803" s="114"/>
      <c r="M1803" s="114"/>
      <c r="N1803" s="113"/>
      <c r="O1803" s="113"/>
      <c r="P1803" s="113"/>
      <c r="Q1803" s="113"/>
      <c r="R1803" s="114"/>
      <c r="S1803" s="114"/>
      <c r="T1803" s="114"/>
      <c r="U1803" s="114"/>
      <c r="V1803" s="114"/>
      <c r="W1803" s="114"/>
      <c r="X1803" s="114"/>
      <c r="Y1803" s="114"/>
      <c r="Z1803" s="107"/>
      <c r="AA1803" s="107"/>
      <c r="AB1803" s="107"/>
      <c r="AC1803" s="107"/>
      <c r="AD1803" s="107"/>
      <c r="AE1803" s="107"/>
      <c r="AF1803" s="107"/>
      <c r="AG1803" s="107" t="s">
        <v>296</v>
      </c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</row>
    <row r="1804" spans="1:60" outlineLevel="1">
      <c r="A1804" s="123">
        <v>600</v>
      </c>
      <c r="B1804" s="124" t="s">
        <v>901</v>
      </c>
      <c r="C1804" s="139" t="s">
        <v>902</v>
      </c>
      <c r="D1804" s="125" t="s">
        <v>330</v>
      </c>
      <c r="E1804" s="126">
        <v>4</v>
      </c>
      <c r="F1804" s="127"/>
      <c r="G1804" s="128">
        <f>ROUND(E1804*F1804,2)</f>
        <v>0</v>
      </c>
      <c r="H1804" s="127"/>
      <c r="I1804" s="128">
        <f>ROUND(E1804*H1804,2)</f>
        <v>0</v>
      </c>
      <c r="J1804" s="127"/>
      <c r="K1804" s="128">
        <f>ROUND(E1804*J1804,2)</f>
        <v>0</v>
      </c>
      <c r="L1804" s="128">
        <v>21</v>
      </c>
      <c r="M1804" s="128">
        <f>G1804*(1+L1804/100)</f>
        <v>0</v>
      </c>
      <c r="N1804" s="126">
        <v>0</v>
      </c>
      <c r="O1804" s="126">
        <f>ROUND(E1804*N1804,2)</f>
        <v>0</v>
      </c>
      <c r="P1804" s="126">
        <v>0</v>
      </c>
      <c r="Q1804" s="126">
        <f>ROUND(E1804*P1804,2)</f>
        <v>0</v>
      </c>
      <c r="R1804" s="128" t="s">
        <v>903</v>
      </c>
      <c r="S1804" s="128" t="s">
        <v>310</v>
      </c>
      <c r="T1804" s="129" t="s">
        <v>331</v>
      </c>
      <c r="U1804" s="114">
        <v>0.12</v>
      </c>
      <c r="V1804" s="114">
        <f>ROUND(E1804*U1804,2)</f>
        <v>0.48</v>
      </c>
      <c r="W1804" s="114"/>
      <c r="X1804" s="114" t="s">
        <v>332</v>
      </c>
      <c r="Y1804" s="114" t="s">
        <v>293</v>
      </c>
      <c r="Z1804" s="107"/>
      <c r="AA1804" s="107"/>
      <c r="AB1804" s="107"/>
      <c r="AC1804" s="107"/>
      <c r="AD1804" s="107"/>
      <c r="AE1804" s="107"/>
      <c r="AF1804" s="107"/>
      <c r="AG1804" s="107" t="s">
        <v>333</v>
      </c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</row>
    <row r="1805" spans="1:60" outlineLevel="2">
      <c r="A1805" s="110"/>
      <c r="B1805" s="111"/>
      <c r="C1805" s="198" t="s">
        <v>917</v>
      </c>
      <c r="D1805" s="199"/>
      <c r="E1805" s="199"/>
      <c r="F1805" s="199"/>
      <c r="G1805" s="199"/>
      <c r="H1805" s="114"/>
      <c r="I1805" s="114"/>
      <c r="J1805" s="114"/>
      <c r="K1805" s="114"/>
      <c r="L1805" s="114"/>
      <c r="M1805" s="114"/>
      <c r="N1805" s="113"/>
      <c r="O1805" s="113"/>
      <c r="P1805" s="113"/>
      <c r="Q1805" s="113"/>
      <c r="R1805" s="114"/>
      <c r="S1805" s="114"/>
      <c r="T1805" s="114"/>
      <c r="U1805" s="114"/>
      <c r="V1805" s="114"/>
      <c r="W1805" s="114"/>
      <c r="X1805" s="114"/>
      <c r="Y1805" s="114"/>
      <c r="Z1805" s="107"/>
      <c r="AA1805" s="107"/>
      <c r="AB1805" s="107"/>
      <c r="AC1805" s="107"/>
      <c r="AD1805" s="107"/>
      <c r="AE1805" s="107"/>
      <c r="AF1805" s="107"/>
      <c r="AG1805" s="107" t="s">
        <v>296</v>
      </c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</row>
    <row r="1806" spans="1:60" outlineLevel="1">
      <c r="A1806" s="123">
        <v>601</v>
      </c>
      <c r="B1806" s="124" t="s">
        <v>918</v>
      </c>
      <c r="C1806" s="139" t="s">
        <v>919</v>
      </c>
      <c r="D1806" s="125" t="s">
        <v>347</v>
      </c>
      <c r="E1806" s="126">
        <v>2</v>
      </c>
      <c r="F1806" s="127"/>
      <c r="G1806" s="128">
        <f>ROUND(E1806*F1806,2)</f>
        <v>0</v>
      </c>
      <c r="H1806" s="127"/>
      <c r="I1806" s="128">
        <f>ROUND(E1806*H1806,2)</f>
        <v>0</v>
      </c>
      <c r="J1806" s="127"/>
      <c r="K1806" s="128">
        <f>ROUND(E1806*J1806,2)</f>
        <v>0</v>
      </c>
      <c r="L1806" s="128">
        <v>21</v>
      </c>
      <c r="M1806" s="128">
        <f>G1806*(1+L1806/100)</f>
        <v>0</v>
      </c>
      <c r="N1806" s="126">
        <v>3.0000000000000001E-5</v>
      </c>
      <c r="O1806" s="126">
        <f>ROUND(E1806*N1806,2)</f>
        <v>0</v>
      </c>
      <c r="P1806" s="126">
        <v>0</v>
      </c>
      <c r="Q1806" s="126">
        <f>ROUND(E1806*P1806,2)</f>
        <v>0</v>
      </c>
      <c r="R1806" s="128" t="s">
        <v>350</v>
      </c>
      <c r="S1806" s="128" t="s">
        <v>310</v>
      </c>
      <c r="T1806" s="129" t="s">
        <v>331</v>
      </c>
      <c r="U1806" s="114">
        <v>0.9</v>
      </c>
      <c r="V1806" s="114">
        <f>ROUND(E1806*U1806,2)</f>
        <v>1.8</v>
      </c>
      <c r="W1806" s="114"/>
      <c r="X1806" s="114" t="s">
        <v>332</v>
      </c>
      <c r="Y1806" s="114" t="s">
        <v>293</v>
      </c>
      <c r="Z1806" s="107"/>
      <c r="AA1806" s="107"/>
      <c r="AB1806" s="107"/>
      <c r="AC1806" s="107"/>
      <c r="AD1806" s="107"/>
      <c r="AE1806" s="107"/>
      <c r="AF1806" s="107"/>
      <c r="AG1806" s="107" t="s">
        <v>333</v>
      </c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</row>
    <row r="1807" spans="1:60" outlineLevel="2">
      <c r="A1807" s="110"/>
      <c r="B1807" s="111"/>
      <c r="C1807" s="198" t="s">
        <v>917</v>
      </c>
      <c r="D1807" s="199"/>
      <c r="E1807" s="199"/>
      <c r="F1807" s="199"/>
      <c r="G1807" s="199"/>
      <c r="H1807" s="114"/>
      <c r="I1807" s="114"/>
      <c r="J1807" s="114"/>
      <c r="K1807" s="114"/>
      <c r="L1807" s="114"/>
      <c r="M1807" s="114"/>
      <c r="N1807" s="113"/>
      <c r="O1807" s="113"/>
      <c r="P1807" s="113"/>
      <c r="Q1807" s="113"/>
      <c r="R1807" s="114"/>
      <c r="S1807" s="114"/>
      <c r="T1807" s="114"/>
      <c r="U1807" s="114"/>
      <c r="V1807" s="114"/>
      <c r="W1807" s="114"/>
      <c r="X1807" s="114"/>
      <c r="Y1807" s="114"/>
      <c r="Z1807" s="107"/>
      <c r="AA1807" s="107"/>
      <c r="AB1807" s="107"/>
      <c r="AC1807" s="107"/>
      <c r="AD1807" s="107"/>
      <c r="AE1807" s="107"/>
      <c r="AF1807" s="107"/>
      <c r="AG1807" s="107" t="s">
        <v>296</v>
      </c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</row>
    <row r="1808" spans="1:60" outlineLevel="1">
      <c r="A1808" s="123">
        <v>602</v>
      </c>
      <c r="B1808" s="124" t="s">
        <v>879</v>
      </c>
      <c r="C1808" s="139" t="s">
        <v>880</v>
      </c>
      <c r="D1808" s="125" t="s">
        <v>289</v>
      </c>
      <c r="E1808" s="126">
        <v>4</v>
      </c>
      <c r="F1808" s="127"/>
      <c r="G1808" s="128">
        <f>ROUND(E1808*F1808,2)</f>
        <v>0</v>
      </c>
      <c r="H1808" s="127"/>
      <c r="I1808" s="128">
        <f>ROUND(E1808*H1808,2)</f>
        <v>0</v>
      </c>
      <c r="J1808" s="127"/>
      <c r="K1808" s="128">
        <f>ROUND(E1808*J1808,2)</f>
        <v>0</v>
      </c>
      <c r="L1808" s="128">
        <v>21</v>
      </c>
      <c r="M1808" s="128">
        <f>G1808*(1+L1808/100)</f>
        <v>0</v>
      </c>
      <c r="N1808" s="126">
        <v>0</v>
      </c>
      <c r="O1808" s="126">
        <f>ROUND(E1808*N1808,2)</f>
        <v>0</v>
      </c>
      <c r="P1808" s="126">
        <v>1.56E-3</v>
      </c>
      <c r="Q1808" s="126">
        <f>ROUND(E1808*P1808,2)</f>
        <v>0.01</v>
      </c>
      <c r="R1808" s="128" t="s">
        <v>350</v>
      </c>
      <c r="S1808" s="128" t="s">
        <v>310</v>
      </c>
      <c r="T1808" s="129" t="s">
        <v>331</v>
      </c>
      <c r="U1808" s="114">
        <v>0.22</v>
      </c>
      <c r="V1808" s="114">
        <f>ROUND(E1808*U1808,2)</f>
        <v>0.88</v>
      </c>
      <c r="W1808" s="114"/>
      <c r="X1808" s="114" t="s">
        <v>332</v>
      </c>
      <c r="Y1808" s="114" t="s">
        <v>293</v>
      </c>
      <c r="Z1808" s="107"/>
      <c r="AA1808" s="107"/>
      <c r="AB1808" s="107"/>
      <c r="AC1808" s="107"/>
      <c r="AD1808" s="107"/>
      <c r="AE1808" s="107"/>
      <c r="AF1808" s="107"/>
      <c r="AG1808" s="107" t="s">
        <v>333</v>
      </c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</row>
    <row r="1809" spans="1:60" outlineLevel="2">
      <c r="A1809" s="110"/>
      <c r="B1809" s="111"/>
      <c r="C1809" s="198" t="s">
        <v>914</v>
      </c>
      <c r="D1809" s="199"/>
      <c r="E1809" s="199"/>
      <c r="F1809" s="199"/>
      <c r="G1809" s="199"/>
      <c r="H1809" s="114"/>
      <c r="I1809" s="114"/>
      <c r="J1809" s="114"/>
      <c r="K1809" s="114"/>
      <c r="L1809" s="114"/>
      <c r="M1809" s="114"/>
      <c r="N1809" s="113"/>
      <c r="O1809" s="113"/>
      <c r="P1809" s="113"/>
      <c r="Q1809" s="113"/>
      <c r="R1809" s="114"/>
      <c r="S1809" s="114"/>
      <c r="T1809" s="114"/>
      <c r="U1809" s="114"/>
      <c r="V1809" s="114"/>
      <c r="W1809" s="114"/>
      <c r="X1809" s="114"/>
      <c r="Y1809" s="114"/>
      <c r="Z1809" s="107"/>
      <c r="AA1809" s="107"/>
      <c r="AB1809" s="107"/>
      <c r="AC1809" s="107"/>
      <c r="AD1809" s="107"/>
      <c r="AE1809" s="107"/>
      <c r="AF1809" s="107"/>
      <c r="AG1809" s="107" t="s">
        <v>296</v>
      </c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</row>
    <row r="1810" spans="1:60" outlineLevel="1">
      <c r="A1810" s="123">
        <v>603</v>
      </c>
      <c r="B1810" s="124" t="s">
        <v>879</v>
      </c>
      <c r="C1810" s="139" t="s">
        <v>880</v>
      </c>
      <c r="D1810" s="125" t="s">
        <v>289</v>
      </c>
      <c r="E1810" s="126">
        <v>1</v>
      </c>
      <c r="F1810" s="127"/>
      <c r="G1810" s="128">
        <f>ROUND(E1810*F1810,2)</f>
        <v>0</v>
      </c>
      <c r="H1810" s="127"/>
      <c r="I1810" s="128">
        <f>ROUND(E1810*H1810,2)</f>
        <v>0</v>
      </c>
      <c r="J1810" s="127"/>
      <c r="K1810" s="128">
        <f>ROUND(E1810*J1810,2)</f>
        <v>0</v>
      </c>
      <c r="L1810" s="128">
        <v>21</v>
      </c>
      <c r="M1810" s="128">
        <f>G1810*(1+L1810/100)</f>
        <v>0</v>
      </c>
      <c r="N1810" s="126">
        <v>0</v>
      </c>
      <c r="O1810" s="126">
        <f>ROUND(E1810*N1810,2)</f>
        <v>0</v>
      </c>
      <c r="P1810" s="126">
        <v>1.56E-3</v>
      </c>
      <c r="Q1810" s="126">
        <f>ROUND(E1810*P1810,2)</f>
        <v>0</v>
      </c>
      <c r="R1810" s="128" t="s">
        <v>350</v>
      </c>
      <c r="S1810" s="128" t="s">
        <v>310</v>
      </c>
      <c r="T1810" s="129" t="s">
        <v>331</v>
      </c>
      <c r="U1810" s="114">
        <v>0.22</v>
      </c>
      <c r="V1810" s="114">
        <f>ROUND(E1810*U1810,2)</f>
        <v>0.22</v>
      </c>
      <c r="W1810" s="114"/>
      <c r="X1810" s="114" t="s">
        <v>332</v>
      </c>
      <c r="Y1810" s="114" t="s">
        <v>293</v>
      </c>
      <c r="Z1810" s="107"/>
      <c r="AA1810" s="107"/>
      <c r="AB1810" s="107"/>
      <c r="AC1810" s="107"/>
      <c r="AD1810" s="107"/>
      <c r="AE1810" s="107"/>
      <c r="AF1810" s="107"/>
      <c r="AG1810" s="107" t="s">
        <v>333</v>
      </c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</row>
    <row r="1811" spans="1:60" outlineLevel="2">
      <c r="A1811" s="110"/>
      <c r="B1811" s="111"/>
      <c r="C1811" s="198" t="s">
        <v>931</v>
      </c>
      <c r="D1811" s="199"/>
      <c r="E1811" s="199"/>
      <c r="F1811" s="199"/>
      <c r="G1811" s="199"/>
      <c r="H1811" s="114"/>
      <c r="I1811" s="114"/>
      <c r="J1811" s="114"/>
      <c r="K1811" s="114"/>
      <c r="L1811" s="114"/>
      <c r="M1811" s="114"/>
      <c r="N1811" s="113"/>
      <c r="O1811" s="113"/>
      <c r="P1811" s="113"/>
      <c r="Q1811" s="113"/>
      <c r="R1811" s="114"/>
      <c r="S1811" s="114"/>
      <c r="T1811" s="114"/>
      <c r="U1811" s="114"/>
      <c r="V1811" s="114"/>
      <c r="W1811" s="114"/>
      <c r="X1811" s="114"/>
      <c r="Y1811" s="114"/>
      <c r="Z1811" s="107"/>
      <c r="AA1811" s="107"/>
      <c r="AB1811" s="107"/>
      <c r="AC1811" s="107"/>
      <c r="AD1811" s="107"/>
      <c r="AE1811" s="107"/>
      <c r="AF1811" s="107"/>
      <c r="AG1811" s="107" t="s">
        <v>296</v>
      </c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</row>
    <row r="1812" spans="1:60" outlineLevel="1">
      <c r="A1812" s="123">
        <v>604</v>
      </c>
      <c r="B1812" s="124" t="s">
        <v>879</v>
      </c>
      <c r="C1812" s="139" t="s">
        <v>880</v>
      </c>
      <c r="D1812" s="125" t="s">
        <v>289</v>
      </c>
      <c r="E1812" s="126">
        <v>7</v>
      </c>
      <c r="F1812" s="127"/>
      <c r="G1812" s="128">
        <f>ROUND(E1812*F1812,2)</f>
        <v>0</v>
      </c>
      <c r="H1812" s="127"/>
      <c r="I1812" s="128">
        <f>ROUND(E1812*H1812,2)</f>
        <v>0</v>
      </c>
      <c r="J1812" s="127"/>
      <c r="K1812" s="128">
        <f>ROUND(E1812*J1812,2)</f>
        <v>0</v>
      </c>
      <c r="L1812" s="128">
        <v>21</v>
      </c>
      <c r="M1812" s="128">
        <f>G1812*(1+L1812/100)</f>
        <v>0</v>
      </c>
      <c r="N1812" s="126">
        <v>0</v>
      </c>
      <c r="O1812" s="126">
        <f>ROUND(E1812*N1812,2)</f>
        <v>0</v>
      </c>
      <c r="P1812" s="126">
        <v>1.56E-3</v>
      </c>
      <c r="Q1812" s="126">
        <f>ROUND(E1812*P1812,2)</f>
        <v>0.01</v>
      </c>
      <c r="R1812" s="128" t="s">
        <v>350</v>
      </c>
      <c r="S1812" s="128" t="s">
        <v>310</v>
      </c>
      <c r="T1812" s="129" t="s">
        <v>331</v>
      </c>
      <c r="U1812" s="114">
        <v>0.22</v>
      </c>
      <c r="V1812" s="114">
        <f>ROUND(E1812*U1812,2)</f>
        <v>1.54</v>
      </c>
      <c r="W1812" s="114"/>
      <c r="X1812" s="114" t="s">
        <v>332</v>
      </c>
      <c r="Y1812" s="114" t="s">
        <v>293</v>
      </c>
      <c r="Z1812" s="107"/>
      <c r="AA1812" s="107"/>
      <c r="AB1812" s="107"/>
      <c r="AC1812" s="107"/>
      <c r="AD1812" s="107"/>
      <c r="AE1812" s="107"/>
      <c r="AF1812" s="107"/>
      <c r="AG1812" s="107" t="s">
        <v>333</v>
      </c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</row>
    <row r="1813" spans="1:60" outlineLevel="2">
      <c r="A1813" s="110"/>
      <c r="B1813" s="111"/>
      <c r="C1813" s="198" t="s">
        <v>890</v>
      </c>
      <c r="D1813" s="199"/>
      <c r="E1813" s="199"/>
      <c r="F1813" s="199"/>
      <c r="G1813" s="199"/>
      <c r="H1813" s="114"/>
      <c r="I1813" s="114"/>
      <c r="J1813" s="114"/>
      <c r="K1813" s="114"/>
      <c r="L1813" s="114"/>
      <c r="M1813" s="114"/>
      <c r="N1813" s="113"/>
      <c r="O1813" s="113"/>
      <c r="P1813" s="113"/>
      <c r="Q1813" s="113"/>
      <c r="R1813" s="114"/>
      <c r="S1813" s="114"/>
      <c r="T1813" s="114"/>
      <c r="U1813" s="114"/>
      <c r="V1813" s="114"/>
      <c r="W1813" s="114"/>
      <c r="X1813" s="114"/>
      <c r="Y1813" s="114"/>
      <c r="Z1813" s="107"/>
      <c r="AA1813" s="107"/>
      <c r="AB1813" s="107"/>
      <c r="AC1813" s="107"/>
      <c r="AD1813" s="107"/>
      <c r="AE1813" s="107"/>
      <c r="AF1813" s="107"/>
      <c r="AG1813" s="107" t="s">
        <v>296</v>
      </c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</row>
    <row r="1814" spans="1:60" outlineLevel="1">
      <c r="A1814" s="123">
        <v>605</v>
      </c>
      <c r="B1814" s="124" t="s">
        <v>879</v>
      </c>
      <c r="C1814" s="139" t="s">
        <v>880</v>
      </c>
      <c r="D1814" s="125" t="s">
        <v>289</v>
      </c>
      <c r="E1814" s="126">
        <v>15</v>
      </c>
      <c r="F1814" s="127"/>
      <c r="G1814" s="128">
        <f>ROUND(E1814*F1814,2)</f>
        <v>0</v>
      </c>
      <c r="H1814" s="127"/>
      <c r="I1814" s="128">
        <f>ROUND(E1814*H1814,2)</f>
        <v>0</v>
      </c>
      <c r="J1814" s="127"/>
      <c r="K1814" s="128">
        <f>ROUND(E1814*J1814,2)</f>
        <v>0</v>
      </c>
      <c r="L1814" s="128">
        <v>21</v>
      </c>
      <c r="M1814" s="128">
        <f>G1814*(1+L1814/100)</f>
        <v>0</v>
      </c>
      <c r="N1814" s="126">
        <v>0</v>
      </c>
      <c r="O1814" s="126">
        <f>ROUND(E1814*N1814,2)</f>
        <v>0</v>
      </c>
      <c r="P1814" s="126">
        <v>1.56E-3</v>
      </c>
      <c r="Q1814" s="126">
        <f>ROUND(E1814*P1814,2)</f>
        <v>0.02</v>
      </c>
      <c r="R1814" s="128" t="s">
        <v>350</v>
      </c>
      <c r="S1814" s="128" t="s">
        <v>310</v>
      </c>
      <c r="T1814" s="129" t="s">
        <v>331</v>
      </c>
      <c r="U1814" s="114">
        <v>0.22</v>
      </c>
      <c r="V1814" s="114">
        <f>ROUND(E1814*U1814,2)</f>
        <v>3.3</v>
      </c>
      <c r="W1814" s="114"/>
      <c r="X1814" s="114" t="s">
        <v>332</v>
      </c>
      <c r="Y1814" s="114" t="s">
        <v>293</v>
      </c>
      <c r="Z1814" s="107"/>
      <c r="AA1814" s="107"/>
      <c r="AB1814" s="107"/>
      <c r="AC1814" s="107"/>
      <c r="AD1814" s="107"/>
      <c r="AE1814" s="107"/>
      <c r="AF1814" s="107"/>
      <c r="AG1814" s="107" t="s">
        <v>333</v>
      </c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</row>
    <row r="1815" spans="1:60" outlineLevel="2">
      <c r="A1815" s="110"/>
      <c r="B1815" s="111"/>
      <c r="C1815" s="198" t="s">
        <v>892</v>
      </c>
      <c r="D1815" s="199"/>
      <c r="E1815" s="199"/>
      <c r="F1815" s="199"/>
      <c r="G1815" s="199"/>
      <c r="H1815" s="114"/>
      <c r="I1815" s="114"/>
      <c r="J1815" s="114"/>
      <c r="K1815" s="114"/>
      <c r="L1815" s="114"/>
      <c r="M1815" s="114"/>
      <c r="N1815" s="113"/>
      <c r="O1815" s="113"/>
      <c r="P1815" s="113"/>
      <c r="Q1815" s="113"/>
      <c r="R1815" s="114"/>
      <c r="S1815" s="114"/>
      <c r="T1815" s="114"/>
      <c r="U1815" s="114"/>
      <c r="V1815" s="114"/>
      <c r="W1815" s="114"/>
      <c r="X1815" s="114"/>
      <c r="Y1815" s="114"/>
      <c r="Z1815" s="107"/>
      <c r="AA1815" s="107"/>
      <c r="AB1815" s="107"/>
      <c r="AC1815" s="107"/>
      <c r="AD1815" s="107"/>
      <c r="AE1815" s="107"/>
      <c r="AF1815" s="107"/>
      <c r="AG1815" s="107" t="s">
        <v>296</v>
      </c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</row>
    <row r="1816" spans="1:60" outlineLevel="1">
      <c r="A1816" s="123">
        <v>606</v>
      </c>
      <c r="B1816" s="124" t="s">
        <v>879</v>
      </c>
      <c r="C1816" s="139" t="s">
        <v>880</v>
      </c>
      <c r="D1816" s="125" t="s">
        <v>289</v>
      </c>
      <c r="E1816" s="126">
        <v>1</v>
      </c>
      <c r="F1816" s="127"/>
      <c r="G1816" s="128">
        <f>ROUND(E1816*F1816,2)</f>
        <v>0</v>
      </c>
      <c r="H1816" s="127"/>
      <c r="I1816" s="128">
        <f>ROUND(E1816*H1816,2)</f>
        <v>0</v>
      </c>
      <c r="J1816" s="127"/>
      <c r="K1816" s="128">
        <f>ROUND(E1816*J1816,2)</f>
        <v>0</v>
      </c>
      <c r="L1816" s="128">
        <v>21</v>
      </c>
      <c r="M1816" s="128">
        <f>G1816*(1+L1816/100)</f>
        <v>0</v>
      </c>
      <c r="N1816" s="126">
        <v>0</v>
      </c>
      <c r="O1816" s="126">
        <f>ROUND(E1816*N1816,2)</f>
        <v>0</v>
      </c>
      <c r="P1816" s="126">
        <v>1.56E-3</v>
      </c>
      <c r="Q1816" s="126">
        <f>ROUND(E1816*P1816,2)</f>
        <v>0</v>
      </c>
      <c r="R1816" s="128" t="s">
        <v>350</v>
      </c>
      <c r="S1816" s="128" t="s">
        <v>310</v>
      </c>
      <c r="T1816" s="129" t="s">
        <v>331</v>
      </c>
      <c r="U1816" s="114">
        <v>0.22</v>
      </c>
      <c r="V1816" s="114">
        <f>ROUND(E1816*U1816,2)</f>
        <v>0.22</v>
      </c>
      <c r="W1816" s="114"/>
      <c r="X1816" s="114" t="s">
        <v>332</v>
      </c>
      <c r="Y1816" s="114" t="s">
        <v>293</v>
      </c>
      <c r="Z1816" s="107"/>
      <c r="AA1816" s="107"/>
      <c r="AB1816" s="107"/>
      <c r="AC1816" s="107"/>
      <c r="AD1816" s="107"/>
      <c r="AE1816" s="107"/>
      <c r="AF1816" s="107"/>
      <c r="AG1816" s="107" t="s">
        <v>333</v>
      </c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</row>
    <row r="1817" spans="1:60" outlineLevel="2">
      <c r="A1817" s="110"/>
      <c r="B1817" s="111"/>
      <c r="C1817" s="198" t="s">
        <v>937</v>
      </c>
      <c r="D1817" s="199"/>
      <c r="E1817" s="199"/>
      <c r="F1817" s="199"/>
      <c r="G1817" s="199"/>
      <c r="H1817" s="114"/>
      <c r="I1817" s="114"/>
      <c r="J1817" s="114"/>
      <c r="K1817" s="114"/>
      <c r="L1817" s="114"/>
      <c r="M1817" s="114"/>
      <c r="N1817" s="113"/>
      <c r="O1817" s="113"/>
      <c r="P1817" s="113"/>
      <c r="Q1817" s="113"/>
      <c r="R1817" s="114"/>
      <c r="S1817" s="114"/>
      <c r="T1817" s="114"/>
      <c r="U1817" s="114"/>
      <c r="V1817" s="114"/>
      <c r="W1817" s="114"/>
      <c r="X1817" s="114"/>
      <c r="Y1817" s="114"/>
      <c r="Z1817" s="107"/>
      <c r="AA1817" s="107"/>
      <c r="AB1817" s="107"/>
      <c r="AC1817" s="107"/>
      <c r="AD1817" s="107"/>
      <c r="AE1817" s="107"/>
      <c r="AF1817" s="107"/>
      <c r="AG1817" s="107" t="s">
        <v>296</v>
      </c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</row>
    <row r="1818" spans="1:60" outlineLevel="1">
      <c r="A1818" s="123">
        <v>607</v>
      </c>
      <c r="B1818" s="124" t="s">
        <v>893</v>
      </c>
      <c r="C1818" s="139" t="s">
        <v>894</v>
      </c>
      <c r="D1818" s="125" t="s">
        <v>347</v>
      </c>
      <c r="E1818" s="126">
        <v>8</v>
      </c>
      <c r="F1818" s="127"/>
      <c r="G1818" s="128">
        <f>ROUND(E1818*F1818,2)</f>
        <v>0</v>
      </c>
      <c r="H1818" s="127"/>
      <c r="I1818" s="128">
        <f>ROUND(E1818*H1818,2)</f>
        <v>0</v>
      </c>
      <c r="J1818" s="127"/>
      <c r="K1818" s="128">
        <f>ROUND(E1818*J1818,2)</f>
        <v>0</v>
      </c>
      <c r="L1818" s="128">
        <v>21</v>
      </c>
      <c r="M1818" s="128">
        <f>G1818*(1+L1818/100)</f>
        <v>0</v>
      </c>
      <c r="N1818" s="126">
        <v>0</v>
      </c>
      <c r="O1818" s="126">
        <f>ROUND(E1818*N1818,2)</f>
        <v>0</v>
      </c>
      <c r="P1818" s="126">
        <v>2.2499999999999998E-3</v>
      </c>
      <c r="Q1818" s="126">
        <f>ROUND(E1818*P1818,2)</f>
        <v>0.02</v>
      </c>
      <c r="R1818" s="128" t="s">
        <v>350</v>
      </c>
      <c r="S1818" s="128" t="s">
        <v>310</v>
      </c>
      <c r="T1818" s="129" t="s">
        <v>331</v>
      </c>
      <c r="U1818" s="114">
        <v>0.41</v>
      </c>
      <c r="V1818" s="114">
        <f>ROUND(E1818*U1818,2)</f>
        <v>3.28</v>
      </c>
      <c r="W1818" s="114"/>
      <c r="X1818" s="114" t="s">
        <v>332</v>
      </c>
      <c r="Y1818" s="114" t="s">
        <v>293</v>
      </c>
      <c r="Z1818" s="107"/>
      <c r="AA1818" s="107"/>
      <c r="AB1818" s="107"/>
      <c r="AC1818" s="107"/>
      <c r="AD1818" s="107"/>
      <c r="AE1818" s="107"/>
      <c r="AF1818" s="107"/>
      <c r="AG1818" s="107" t="s">
        <v>333</v>
      </c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</row>
    <row r="1819" spans="1:60" outlineLevel="2">
      <c r="A1819" s="110"/>
      <c r="B1819" s="111"/>
      <c r="C1819" s="198" t="s">
        <v>895</v>
      </c>
      <c r="D1819" s="199"/>
      <c r="E1819" s="199"/>
      <c r="F1819" s="199"/>
      <c r="G1819" s="199"/>
      <c r="H1819" s="114"/>
      <c r="I1819" s="114"/>
      <c r="J1819" s="114"/>
      <c r="K1819" s="114"/>
      <c r="L1819" s="114"/>
      <c r="M1819" s="114"/>
      <c r="N1819" s="113"/>
      <c r="O1819" s="113"/>
      <c r="P1819" s="113"/>
      <c r="Q1819" s="113"/>
      <c r="R1819" s="114"/>
      <c r="S1819" s="114"/>
      <c r="T1819" s="114"/>
      <c r="U1819" s="114"/>
      <c r="V1819" s="114"/>
      <c r="W1819" s="114"/>
      <c r="X1819" s="114"/>
      <c r="Y1819" s="114"/>
      <c r="Z1819" s="107"/>
      <c r="AA1819" s="107"/>
      <c r="AB1819" s="107"/>
      <c r="AC1819" s="107"/>
      <c r="AD1819" s="107"/>
      <c r="AE1819" s="107"/>
      <c r="AF1819" s="107"/>
      <c r="AG1819" s="107" t="s">
        <v>296</v>
      </c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</row>
    <row r="1820" spans="1:60" outlineLevel="1">
      <c r="A1820" s="123">
        <v>608</v>
      </c>
      <c r="B1820" s="124" t="s">
        <v>898</v>
      </c>
      <c r="C1820" s="139" t="s">
        <v>899</v>
      </c>
      <c r="D1820" s="125" t="s">
        <v>347</v>
      </c>
      <c r="E1820" s="126">
        <v>9</v>
      </c>
      <c r="F1820" s="127"/>
      <c r="G1820" s="128">
        <f>ROUND(E1820*F1820,2)</f>
        <v>0</v>
      </c>
      <c r="H1820" s="127"/>
      <c r="I1820" s="128">
        <f>ROUND(E1820*H1820,2)</f>
        <v>0</v>
      </c>
      <c r="J1820" s="127"/>
      <c r="K1820" s="128">
        <f>ROUND(E1820*J1820,2)</f>
        <v>0</v>
      </c>
      <c r="L1820" s="128">
        <v>21</v>
      </c>
      <c r="M1820" s="128">
        <f>G1820*(1+L1820/100)</f>
        <v>0</v>
      </c>
      <c r="N1820" s="126">
        <v>0</v>
      </c>
      <c r="O1820" s="126">
        <f>ROUND(E1820*N1820,2)</f>
        <v>0</v>
      </c>
      <c r="P1820" s="126">
        <v>4.8999999999999998E-4</v>
      </c>
      <c r="Q1820" s="126">
        <f>ROUND(E1820*P1820,2)</f>
        <v>0</v>
      </c>
      <c r="R1820" s="128" t="s">
        <v>350</v>
      </c>
      <c r="S1820" s="128" t="s">
        <v>310</v>
      </c>
      <c r="T1820" s="129" t="s">
        <v>331</v>
      </c>
      <c r="U1820" s="114">
        <v>0.11</v>
      </c>
      <c r="V1820" s="114">
        <f>ROUND(E1820*U1820,2)</f>
        <v>0.99</v>
      </c>
      <c r="W1820" s="114"/>
      <c r="X1820" s="114" t="s">
        <v>332</v>
      </c>
      <c r="Y1820" s="114" t="s">
        <v>293</v>
      </c>
      <c r="Z1820" s="107"/>
      <c r="AA1820" s="107"/>
      <c r="AB1820" s="107"/>
      <c r="AC1820" s="107"/>
      <c r="AD1820" s="107"/>
      <c r="AE1820" s="107"/>
      <c r="AF1820" s="107"/>
      <c r="AG1820" s="107" t="s">
        <v>333</v>
      </c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</row>
    <row r="1821" spans="1:60" outlineLevel="2">
      <c r="A1821" s="110"/>
      <c r="B1821" s="111"/>
      <c r="C1821" s="198" t="s">
        <v>900</v>
      </c>
      <c r="D1821" s="199"/>
      <c r="E1821" s="199"/>
      <c r="F1821" s="199"/>
      <c r="G1821" s="199"/>
      <c r="H1821" s="114"/>
      <c r="I1821" s="114"/>
      <c r="J1821" s="114"/>
      <c r="K1821" s="114"/>
      <c r="L1821" s="114"/>
      <c r="M1821" s="114"/>
      <c r="N1821" s="113"/>
      <c r="O1821" s="113"/>
      <c r="P1821" s="113"/>
      <c r="Q1821" s="113"/>
      <c r="R1821" s="114"/>
      <c r="S1821" s="114"/>
      <c r="T1821" s="114"/>
      <c r="U1821" s="114"/>
      <c r="V1821" s="114"/>
      <c r="W1821" s="114"/>
      <c r="X1821" s="114"/>
      <c r="Y1821" s="114"/>
      <c r="Z1821" s="107"/>
      <c r="AA1821" s="107"/>
      <c r="AB1821" s="107"/>
      <c r="AC1821" s="107"/>
      <c r="AD1821" s="107"/>
      <c r="AE1821" s="107"/>
      <c r="AF1821" s="107"/>
      <c r="AG1821" s="107" t="s">
        <v>296</v>
      </c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</row>
    <row r="1822" spans="1:60" outlineLevel="1">
      <c r="A1822" s="123">
        <v>609</v>
      </c>
      <c r="B1822" s="124" t="s">
        <v>901</v>
      </c>
      <c r="C1822" s="139" t="s">
        <v>902</v>
      </c>
      <c r="D1822" s="125" t="s">
        <v>330</v>
      </c>
      <c r="E1822" s="126">
        <v>9</v>
      </c>
      <c r="F1822" s="127"/>
      <c r="G1822" s="128">
        <f>ROUND(E1822*F1822,2)</f>
        <v>0</v>
      </c>
      <c r="H1822" s="127"/>
      <c r="I1822" s="128">
        <f>ROUND(E1822*H1822,2)</f>
        <v>0</v>
      </c>
      <c r="J1822" s="127"/>
      <c r="K1822" s="128">
        <f>ROUND(E1822*J1822,2)</f>
        <v>0</v>
      </c>
      <c r="L1822" s="128">
        <v>21</v>
      </c>
      <c r="M1822" s="128">
        <f>G1822*(1+L1822/100)</f>
        <v>0</v>
      </c>
      <c r="N1822" s="126">
        <v>0</v>
      </c>
      <c r="O1822" s="126">
        <f>ROUND(E1822*N1822,2)</f>
        <v>0</v>
      </c>
      <c r="P1822" s="126">
        <v>0</v>
      </c>
      <c r="Q1822" s="126">
        <f>ROUND(E1822*P1822,2)</f>
        <v>0</v>
      </c>
      <c r="R1822" s="128" t="s">
        <v>903</v>
      </c>
      <c r="S1822" s="128" t="s">
        <v>310</v>
      </c>
      <c r="T1822" s="129" t="s">
        <v>331</v>
      </c>
      <c r="U1822" s="114">
        <v>0.12</v>
      </c>
      <c r="V1822" s="114">
        <f>ROUND(E1822*U1822,2)</f>
        <v>1.08</v>
      </c>
      <c r="W1822" s="114"/>
      <c r="X1822" s="114" t="s">
        <v>332</v>
      </c>
      <c r="Y1822" s="114" t="s">
        <v>293</v>
      </c>
      <c r="Z1822" s="107"/>
      <c r="AA1822" s="107"/>
      <c r="AB1822" s="107"/>
      <c r="AC1822" s="107"/>
      <c r="AD1822" s="107"/>
      <c r="AE1822" s="107"/>
      <c r="AF1822" s="107"/>
      <c r="AG1822" s="107" t="s">
        <v>333</v>
      </c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</row>
    <row r="1823" spans="1:60" outlineLevel="2">
      <c r="A1823" s="110"/>
      <c r="B1823" s="111"/>
      <c r="C1823" s="198" t="s">
        <v>900</v>
      </c>
      <c r="D1823" s="199"/>
      <c r="E1823" s="199"/>
      <c r="F1823" s="199"/>
      <c r="G1823" s="199"/>
      <c r="H1823" s="114"/>
      <c r="I1823" s="114"/>
      <c r="J1823" s="114"/>
      <c r="K1823" s="114"/>
      <c r="L1823" s="114"/>
      <c r="M1823" s="114"/>
      <c r="N1823" s="113"/>
      <c r="O1823" s="113"/>
      <c r="P1823" s="113"/>
      <c r="Q1823" s="113"/>
      <c r="R1823" s="114"/>
      <c r="S1823" s="114"/>
      <c r="T1823" s="114"/>
      <c r="U1823" s="114"/>
      <c r="V1823" s="114"/>
      <c r="W1823" s="114"/>
      <c r="X1823" s="114"/>
      <c r="Y1823" s="114"/>
      <c r="Z1823" s="107"/>
      <c r="AA1823" s="107"/>
      <c r="AB1823" s="107"/>
      <c r="AC1823" s="107"/>
      <c r="AD1823" s="107"/>
      <c r="AE1823" s="107"/>
      <c r="AF1823" s="107"/>
      <c r="AG1823" s="107" t="s">
        <v>296</v>
      </c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</row>
    <row r="1824" spans="1:60" outlineLevel="2">
      <c r="A1824" s="110"/>
      <c r="B1824" s="111"/>
      <c r="C1824" s="146" t="s">
        <v>939</v>
      </c>
      <c r="D1824" s="143"/>
      <c r="E1824" s="144">
        <v>9</v>
      </c>
      <c r="F1824" s="114"/>
      <c r="G1824" s="114"/>
      <c r="H1824" s="114"/>
      <c r="I1824" s="114"/>
      <c r="J1824" s="114"/>
      <c r="K1824" s="114"/>
      <c r="L1824" s="114"/>
      <c r="M1824" s="114"/>
      <c r="N1824" s="113"/>
      <c r="O1824" s="113"/>
      <c r="P1824" s="113"/>
      <c r="Q1824" s="113"/>
      <c r="R1824" s="114"/>
      <c r="S1824" s="114"/>
      <c r="T1824" s="114"/>
      <c r="U1824" s="114"/>
      <c r="V1824" s="114"/>
      <c r="W1824" s="114"/>
      <c r="X1824" s="114"/>
      <c r="Y1824" s="114"/>
      <c r="Z1824" s="107"/>
      <c r="AA1824" s="107"/>
      <c r="AB1824" s="107"/>
      <c r="AC1824" s="107"/>
      <c r="AD1824" s="107"/>
      <c r="AE1824" s="107"/>
      <c r="AF1824" s="107"/>
      <c r="AG1824" s="107" t="s">
        <v>341</v>
      </c>
      <c r="AH1824" s="107">
        <v>5</v>
      </c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</row>
    <row r="1825" spans="1:60" outlineLevel="1">
      <c r="A1825" s="123">
        <v>610</v>
      </c>
      <c r="B1825" s="124" t="s">
        <v>898</v>
      </c>
      <c r="C1825" s="139" t="s">
        <v>899</v>
      </c>
      <c r="D1825" s="125" t="s">
        <v>347</v>
      </c>
      <c r="E1825" s="126">
        <v>1</v>
      </c>
      <c r="F1825" s="127"/>
      <c r="G1825" s="128">
        <f>ROUND(E1825*F1825,2)</f>
        <v>0</v>
      </c>
      <c r="H1825" s="127"/>
      <c r="I1825" s="128">
        <f>ROUND(E1825*H1825,2)</f>
        <v>0</v>
      </c>
      <c r="J1825" s="127"/>
      <c r="K1825" s="128">
        <f>ROUND(E1825*J1825,2)</f>
        <v>0</v>
      </c>
      <c r="L1825" s="128">
        <v>21</v>
      </c>
      <c r="M1825" s="128">
        <f>G1825*(1+L1825/100)</f>
        <v>0</v>
      </c>
      <c r="N1825" s="126">
        <v>0</v>
      </c>
      <c r="O1825" s="126">
        <f>ROUND(E1825*N1825,2)</f>
        <v>0</v>
      </c>
      <c r="P1825" s="126">
        <v>4.8999999999999998E-4</v>
      </c>
      <c r="Q1825" s="126">
        <f>ROUND(E1825*P1825,2)</f>
        <v>0</v>
      </c>
      <c r="R1825" s="128" t="s">
        <v>350</v>
      </c>
      <c r="S1825" s="128" t="s">
        <v>310</v>
      </c>
      <c r="T1825" s="129" t="s">
        <v>331</v>
      </c>
      <c r="U1825" s="114">
        <v>0.11</v>
      </c>
      <c r="V1825" s="114">
        <f>ROUND(E1825*U1825,2)</f>
        <v>0.11</v>
      </c>
      <c r="W1825" s="114"/>
      <c r="X1825" s="114" t="s">
        <v>332</v>
      </c>
      <c r="Y1825" s="114" t="s">
        <v>293</v>
      </c>
      <c r="Z1825" s="107"/>
      <c r="AA1825" s="107"/>
      <c r="AB1825" s="107"/>
      <c r="AC1825" s="107"/>
      <c r="AD1825" s="107"/>
      <c r="AE1825" s="107"/>
      <c r="AF1825" s="107"/>
      <c r="AG1825" s="107" t="s">
        <v>333</v>
      </c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</row>
    <row r="1826" spans="1:60" outlineLevel="2">
      <c r="A1826" s="110"/>
      <c r="B1826" s="111"/>
      <c r="C1826" s="198" t="s">
        <v>940</v>
      </c>
      <c r="D1826" s="199"/>
      <c r="E1826" s="199"/>
      <c r="F1826" s="199"/>
      <c r="G1826" s="199"/>
      <c r="H1826" s="114"/>
      <c r="I1826" s="114"/>
      <c r="J1826" s="114"/>
      <c r="K1826" s="114"/>
      <c r="L1826" s="114"/>
      <c r="M1826" s="114"/>
      <c r="N1826" s="113"/>
      <c r="O1826" s="113"/>
      <c r="P1826" s="113"/>
      <c r="Q1826" s="113"/>
      <c r="R1826" s="114"/>
      <c r="S1826" s="114"/>
      <c r="T1826" s="114"/>
      <c r="U1826" s="114"/>
      <c r="V1826" s="114"/>
      <c r="W1826" s="114"/>
      <c r="X1826" s="114"/>
      <c r="Y1826" s="114"/>
      <c r="Z1826" s="107"/>
      <c r="AA1826" s="107"/>
      <c r="AB1826" s="107"/>
      <c r="AC1826" s="107"/>
      <c r="AD1826" s="107"/>
      <c r="AE1826" s="107"/>
      <c r="AF1826" s="107"/>
      <c r="AG1826" s="107" t="s">
        <v>296</v>
      </c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</row>
    <row r="1827" spans="1:60" outlineLevel="1">
      <c r="A1827" s="123">
        <v>611</v>
      </c>
      <c r="B1827" s="124" t="s">
        <v>901</v>
      </c>
      <c r="C1827" s="139" t="s">
        <v>902</v>
      </c>
      <c r="D1827" s="125" t="s">
        <v>330</v>
      </c>
      <c r="E1827" s="126">
        <v>1</v>
      </c>
      <c r="F1827" s="127"/>
      <c r="G1827" s="128">
        <f>ROUND(E1827*F1827,2)</f>
        <v>0</v>
      </c>
      <c r="H1827" s="127"/>
      <c r="I1827" s="128">
        <f>ROUND(E1827*H1827,2)</f>
        <v>0</v>
      </c>
      <c r="J1827" s="127"/>
      <c r="K1827" s="128">
        <f>ROUND(E1827*J1827,2)</f>
        <v>0</v>
      </c>
      <c r="L1827" s="128">
        <v>21</v>
      </c>
      <c r="M1827" s="128">
        <f>G1827*(1+L1827/100)</f>
        <v>0</v>
      </c>
      <c r="N1827" s="126">
        <v>0</v>
      </c>
      <c r="O1827" s="126">
        <f>ROUND(E1827*N1827,2)</f>
        <v>0</v>
      </c>
      <c r="P1827" s="126">
        <v>0</v>
      </c>
      <c r="Q1827" s="126">
        <f>ROUND(E1827*P1827,2)</f>
        <v>0</v>
      </c>
      <c r="R1827" s="128" t="s">
        <v>903</v>
      </c>
      <c r="S1827" s="128" t="s">
        <v>310</v>
      </c>
      <c r="T1827" s="129" t="s">
        <v>331</v>
      </c>
      <c r="U1827" s="114">
        <v>0.12</v>
      </c>
      <c r="V1827" s="114">
        <f>ROUND(E1827*U1827,2)</f>
        <v>0.12</v>
      </c>
      <c r="W1827" s="114"/>
      <c r="X1827" s="114" t="s">
        <v>332</v>
      </c>
      <c r="Y1827" s="114" t="s">
        <v>293</v>
      </c>
      <c r="Z1827" s="107"/>
      <c r="AA1827" s="107"/>
      <c r="AB1827" s="107"/>
      <c r="AC1827" s="107"/>
      <c r="AD1827" s="107"/>
      <c r="AE1827" s="107"/>
      <c r="AF1827" s="107"/>
      <c r="AG1827" s="107" t="s">
        <v>333</v>
      </c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</row>
    <row r="1828" spans="1:60" outlineLevel="2">
      <c r="A1828" s="110"/>
      <c r="B1828" s="111"/>
      <c r="C1828" s="198" t="s">
        <v>940</v>
      </c>
      <c r="D1828" s="199"/>
      <c r="E1828" s="199"/>
      <c r="F1828" s="199"/>
      <c r="G1828" s="199"/>
      <c r="H1828" s="114"/>
      <c r="I1828" s="114"/>
      <c r="J1828" s="114"/>
      <c r="K1828" s="114"/>
      <c r="L1828" s="114"/>
      <c r="M1828" s="114"/>
      <c r="N1828" s="113"/>
      <c r="O1828" s="113"/>
      <c r="P1828" s="113"/>
      <c r="Q1828" s="113"/>
      <c r="R1828" s="114"/>
      <c r="S1828" s="114"/>
      <c r="T1828" s="114"/>
      <c r="U1828" s="114"/>
      <c r="V1828" s="114"/>
      <c r="W1828" s="114"/>
      <c r="X1828" s="114"/>
      <c r="Y1828" s="114"/>
      <c r="Z1828" s="107"/>
      <c r="AA1828" s="107"/>
      <c r="AB1828" s="107"/>
      <c r="AC1828" s="107"/>
      <c r="AD1828" s="107"/>
      <c r="AE1828" s="107"/>
      <c r="AF1828" s="107"/>
      <c r="AG1828" s="107" t="s">
        <v>296</v>
      </c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</row>
    <row r="1829" spans="1:60" outlineLevel="2">
      <c r="A1829" s="110"/>
      <c r="B1829" s="111"/>
      <c r="C1829" s="146" t="s">
        <v>941</v>
      </c>
      <c r="D1829" s="143"/>
      <c r="E1829" s="144">
        <v>1</v>
      </c>
      <c r="F1829" s="114"/>
      <c r="G1829" s="114"/>
      <c r="H1829" s="114"/>
      <c r="I1829" s="114"/>
      <c r="J1829" s="114"/>
      <c r="K1829" s="114"/>
      <c r="L1829" s="114"/>
      <c r="M1829" s="114"/>
      <c r="N1829" s="113"/>
      <c r="O1829" s="113"/>
      <c r="P1829" s="113"/>
      <c r="Q1829" s="113"/>
      <c r="R1829" s="114"/>
      <c r="S1829" s="114"/>
      <c r="T1829" s="114"/>
      <c r="U1829" s="114"/>
      <c r="V1829" s="114"/>
      <c r="W1829" s="114"/>
      <c r="X1829" s="114"/>
      <c r="Y1829" s="114"/>
      <c r="Z1829" s="107"/>
      <c r="AA1829" s="107"/>
      <c r="AB1829" s="107"/>
      <c r="AC1829" s="107"/>
      <c r="AD1829" s="107"/>
      <c r="AE1829" s="107"/>
      <c r="AF1829" s="107"/>
      <c r="AG1829" s="107" t="s">
        <v>341</v>
      </c>
      <c r="AH1829" s="107">
        <v>5</v>
      </c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</row>
    <row r="1830" spans="1:60" outlineLevel="1">
      <c r="A1830" s="123">
        <v>612</v>
      </c>
      <c r="B1830" s="124" t="s">
        <v>942</v>
      </c>
      <c r="C1830" s="139" t="s">
        <v>908</v>
      </c>
      <c r="D1830" s="125" t="s">
        <v>289</v>
      </c>
      <c r="E1830" s="126">
        <v>1</v>
      </c>
      <c r="F1830" s="127"/>
      <c r="G1830" s="128">
        <f>ROUND(E1830*F1830,2)</f>
        <v>0</v>
      </c>
      <c r="H1830" s="127"/>
      <c r="I1830" s="128">
        <f>ROUND(E1830*H1830,2)</f>
        <v>0</v>
      </c>
      <c r="J1830" s="127"/>
      <c r="K1830" s="128">
        <f>ROUND(E1830*J1830,2)</f>
        <v>0</v>
      </c>
      <c r="L1830" s="128">
        <v>21</v>
      </c>
      <c r="M1830" s="128">
        <f>G1830*(1+L1830/100)</f>
        <v>0</v>
      </c>
      <c r="N1830" s="126">
        <v>0</v>
      </c>
      <c r="O1830" s="126">
        <f>ROUND(E1830*N1830,2)</f>
        <v>0</v>
      </c>
      <c r="P1830" s="126">
        <v>1.933E-2</v>
      </c>
      <c r="Q1830" s="126">
        <f>ROUND(E1830*P1830,2)</f>
        <v>0.02</v>
      </c>
      <c r="R1830" s="128"/>
      <c r="S1830" s="128" t="s">
        <v>290</v>
      </c>
      <c r="T1830" s="129" t="s">
        <v>331</v>
      </c>
      <c r="U1830" s="114">
        <v>0.59</v>
      </c>
      <c r="V1830" s="114">
        <f>ROUND(E1830*U1830,2)</f>
        <v>0.59</v>
      </c>
      <c r="W1830" s="114"/>
      <c r="X1830" s="114" t="s">
        <v>332</v>
      </c>
      <c r="Y1830" s="114" t="s">
        <v>293</v>
      </c>
      <c r="Z1830" s="107"/>
      <c r="AA1830" s="107"/>
      <c r="AB1830" s="107"/>
      <c r="AC1830" s="107"/>
      <c r="AD1830" s="107"/>
      <c r="AE1830" s="107"/>
      <c r="AF1830" s="107"/>
      <c r="AG1830" s="107" t="s">
        <v>333</v>
      </c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</row>
    <row r="1831" spans="1:60" outlineLevel="2">
      <c r="A1831" s="110"/>
      <c r="B1831" s="111"/>
      <c r="C1831" s="198" t="s">
        <v>940</v>
      </c>
      <c r="D1831" s="199"/>
      <c r="E1831" s="199"/>
      <c r="F1831" s="199"/>
      <c r="G1831" s="199"/>
      <c r="H1831" s="114"/>
      <c r="I1831" s="114"/>
      <c r="J1831" s="114"/>
      <c r="K1831" s="114"/>
      <c r="L1831" s="114"/>
      <c r="M1831" s="114"/>
      <c r="N1831" s="113"/>
      <c r="O1831" s="113"/>
      <c r="P1831" s="113"/>
      <c r="Q1831" s="113"/>
      <c r="R1831" s="114"/>
      <c r="S1831" s="114"/>
      <c r="T1831" s="114"/>
      <c r="U1831" s="114"/>
      <c r="V1831" s="114"/>
      <c r="W1831" s="114"/>
      <c r="X1831" s="114"/>
      <c r="Y1831" s="114"/>
      <c r="Z1831" s="107"/>
      <c r="AA1831" s="107"/>
      <c r="AB1831" s="107"/>
      <c r="AC1831" s="107"/>
      <c r="AD1831" s="107"/>
      <c r="AE1831" s="107"/>
      <c r="AF1831" s="107"/>
      <c r="AG1831" s="107" t="s">
        <v>296</v>
      </c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</row>
    <row r="1832" spans="1:60" outlineLevel="2">
      <c r="A1832" s="110"/>
      <c r="B1832" s="111"/>
      <c r="C1832" s="146" t="s">
        <v>941</v>
      </c>
      <c r="D1832" s="143"/>
      <c r="E1832" s="144">
        <v>1</v>
      </c>
      <c r="F1832" s="114"/>
      <c r="G1832" s="114"/>
      <c r="H1832" s="114"/>
      <c r="I1832" s="114"/>
      <c r="J1832" s="114"/>
      <c r="K1832" s="114"/>
      <c r="L1832" s="114"/>
      <c r="M1832" s="114"/>
      <c r="N1832" s="113"/>
      <c r="O1832" s="113"/>
      <c r="P1832" s="113"/>
      <c r="Q1832" s="113"/>
      <c r="R1832" s="114"/>
      <c r="S1832" s="114"/>
      <c r="T1832" s="114"/>
      <c r="U1832" s="114"/>
      <c r="V1832" s="114"/>
      <c r="W1832" s="114"/>
      <c r="X1832" s="114"/>
      <c r="Y1832" s="114"/>
      <c r="Z1832" s="107"/>
      <c r="AA1832" s="107"/>
      <c r="AB1832" s="107"/>
      <c r="AC1832" s="107"/>
      <c r="AD1832" s="107"/>
      <c r="AE1832" s="107"/>
      <c r="AF1832" s="107"/>
      <c r="AG1832" s="107" t="s">
        <v>341</v>
      </c>
      <c r="AH1832" s="107">
        <v>5</v>
      </c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</row>
    <row r="1833" spans="1:60" outlineLevel="1">
      <c r="A1833" s="123">
        <v>613</v>
      </c>
      <c r="B1833" s="124" t="s">
        <v>898</v>
      </c>
      <c r="C1833" s="139" t="s">
        <v>899</v>
      </c>
      <c r="D1833" s="125" t="s">
        <v>347</v>
      </c>
      <c r="E1833" s="126">
        <v>4</v>
      </c>
      <c r="F1833" s="127"/>
      <c r="G1833" s="128">
        <f>ROUND(E1833*F1833,2)</f>
        <v>0</v>
      </c>
      <c r="H1833" s="127"/>
      <c r="I1833" s="128">
        <f>ROUND(E1833*H1833,2)</f>
        <v>0</v>
      </c>
      <c r="J1833" s="127"/>
      <c r="K1833" s="128">
        <f>ROUND(E1833*J1833,2)</f>
        <v>0</v>
      </c>
      <c r="L1833" s="128">
        <v>21</v>
      </c>
      <c r="M1833" s="128">
        <f>G1833*(1+L1833/100)</f>
        <v>0</v>
      </c>
      <c r="N1833" s="126">
        <v>0</v>
      </c>
      <c r="O1833" s="126">
        <f>ROUND(E1833*N1833,2)</f>
        <v>0</v>
      </c>
      <c r="P1833" s="126">
        <v>4.8999999999999998E-4</v>
      </c>
      <c r="Q1833" s="126">
        <f>ROUND(E1833*P1833,2)</f>
        <v>0</v>
      </c>
      <c r="R1833" s="128" t="s">
        <v>350</v>
      </c>
      <c r="S1833" s="128" t="s">
        <v>310</v>
      </c>
      <c r="T1833" s="129" t="s">
        <v>331</v>
      </c>
      <c r="U1833" s="114">
        <v>0.11</v>
      </c>
      <c r="V1833" s="114">
        <f>ROUND(E1833*U1833,2)</f>
        <v>0.44</v>
      </c>
      <c r="W1833" s="114"/>
      <c r="X1833" s="114" t="s">
        <v>332</v>
      </c>
      <c r="Y1833" s="114" t="s">
        <v>293</v>
      </c>
      <c r="Z1833" s="107"/>
      <c r="AA1833" s="107"/>
      <c r="AB1833" s="107"/>
      <c r="AC1833" s="107"/>
      <c r="AD1833" s="107"/>
      <c r="AE1833" s="107"/>
      <c r="AF1833" s="107"/>
      <c r="AG1833" s="107" t="s">
        <v>333</v>
      </c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</row>
    <row r="1834" spans="1:60" outlineLevel="2">
      <c r="A1834" s="110"/>
      <c r="B1834" s="111"/>
      <c r="C1834" s="198" t="s">
        <v>943</v>
      </c>
      <c r="D1834" s="199"/>
      <c r="E1834" s="199"/>
      <c r="F1834" s="199"/>
      <c r="G1834" s="199"/>
      <c r="H1834" s="114"/>
      <c r="I1834" s="114"/>
      <c r="J1834" s="114"/>
      <c r="K1834" s="114"/>
      <c r="L1834" s="114"/>
      <c r="M1834" s="114"/>
      <c r="N1834" s="113"/>
      <c r="O1834" s="113"/>
      <c r="P1834" s="113"/>
      <c r="Q1834" s="113"/>
      <c r="R1834" s="114"/>
      <c r="S1834" s="114"/>
      <c r="T1834" s="114"/>
      <c r="U1834" s="114"/>
      <c r="V1834" s="114"/>
      <c r="W1834" s="114"/>
      <c r="X1834" s="114"/>
      <c r="Y1834" s="114"/>
      <c r="Z1834" s="107"/>
      <c r="AA1834" s="107"/>
      <c r="AB1834" s="107"/>
      <c r="AC1834" s="107"/>
      <c r="AD1834" s="107"/>
      <c r="AE1834" s="107"/>
      <c r="AF1834" s="107"/>
      <c r="AG1834" s="107" t="s">
        <v>296</v>
      </c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</row>
    <row r="1835" spans="1:60" outlineLevel="1">
      <c r="A1835" s="123">
        <v>614</v>
      </c>
      <c r="B1835" s="124" t="s">
        <v>901</v>
      </c>
      <c r="C1835" s="139" t="s">
        <v>902</v>
      </c>
      <c r="D1835" s="125" t="s">
        <v>330</v>
      </c>
      <c r="E1835" s="126">
        <v>4</v>
      </c>
      <c r="F1835" s="127"/>
      <c r="G1835" s="128">
        <f>ROUND(E1835*F1835,2)</f>
        <v>0</v>
      </c>
      <c r="H1835" s="127"/>
      <c r="I1835" s="128">
        <f>ROUND(E1835*H1835,2)</f>
        <v>0</v>
      </c>
      <c r="J1835" s="127"/>
      <c r="K1835" s="128">
        <f>ROUND(E1835*J1835,2)</f>
        <v>0</v>
      </c>
      <c r="L1835" s="128">
        <v>21</v>
      </c>
      <c r="M1835" s="128">
        <f>G1835*(1+L1835/100)</f>
        <v>0</v>
      </c>
      <c r="N1835" s="126">
        <v>0</v>
      </c>
      <c r="O1835" s="126">
        <f>ROUND(E1835*N1835,2)</f>
        <v>0</v>
      </c>
      <c r="P1835" s="126">
        <v>0</v>
      </c>
      <c r="Q1835" s="126">
        <f>ROUND(E1835*P1835,2)</f>
        <v>0</v>
      </c>
      <c r="R1835" s="128" t="s">
        <v>903</v>
      </c>
      <c r="S1835" s="128" t="s">
        <v>310</v>
      </c>
      <c r="T1835" s="129" t="s">
        <v>331</v>
      </c>
      <c r="U1835" s="114">
        <v>0.12</v>
      </c>
      <c r="V1835" s="114">
        <f>ROUND(E1835*U1835,2)</f>
        <v>0.48</v>
      </c>
      <c r="W1835" s="114"/>
      <c r="X1835" s="114" t="s">
        <v>332</v>
      </c>
      <c r="Y1835" s="114" t="s">
        <v>293</v>
      </c>
      <c r="Z1835" s="107"/>
      <c r="AA1835" s="107"/>
      <c r="AB1835" s="107"/>
      <c r="AC1835" s="107"/>
      <c r="AD1835" s="107"/>
      <c r="AE1835" s="107"/>
      <c r="AF1835" s="107"/>
      <c r="AG1835" s="107" t="s">
        <v>333</v>
      </c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</row>
    <row r="1836" spans="1:60" outlineLevel="2">
      <c r="A1836" s="110"/>
      <c r="B1836" s="111"/>
      <c r="C1836" s="198" t="s">
        <v>943</v>
      </c>
      <c r="D1836" s="199"/>
      <c r="E1836" s="199"/>
      <c r="F1836" s="199"/>
      <c r="G1836" s="199"/>
      <c r="H1836" s="114"/>
      <c r="I1836" s="114"/>
      <c r="J1836" s="114"/>
      <c r="K1836" s="114"/>
      <c r="L1836" s="114"/>
      <c r="M1836" s="114"/>
      <c r="N1836" s="113"/>
      <c r="O1836" s="113"/>
      <c r="P1836" s="113"/>
      <c r="Q1836" s="113"/>
      <c r="R1836" s="114"/>
      <c r="S1836" s="114"/>
      <c r="T1836" s="114"/>
      <c r="U1836" s="114"/>
      <c r="V1836" s="114"/>
      <c r="W1836" s="114"/>
      <c r="X1836" s="114"/>
      <c r="Y1836" s="114"/>
      <c r="Z1836" s="107"/>
      <c r="AA1836" s="107"/>
      <c r="AB1836" s="107"/>
      <c r="AC1836" s="107"/>
      <c r="AD1836" s="107"/>
      <c r="AE1836" s="107"/>
      <c r="AF1836" s="107"/>
      <c r="AG1836" s="107" t="s">
        <v>296</v>
      </c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</row>
    <row r="1837" spans="1:60" outlineLevel="2">
      <c r="A1837" s="110"/>
      <c r="B1837" s="111"/>
      <c r="C1837" s="146" t="s">
        <v>944</v>
      </c>
      <c r="D1837" s="143"/>
      <c r="E1837" s="144">
        <v>4</v>
      </c>
      <c r="F1837" s="114"/>
      <c r="G1837" s="114"/>
      <c r="H1837" s="114"/>
      <c r="I1837" s="114"/>
      <c r="J1837" s="114"/>
      <c r="K1837" s="114"/>
      <c r="L1837" s="114"/>
      <c r="M1837" s="114"/>
      <c r="N1837" s="113"/>
      <c r="O1837" s="113"/>
      <c r="P1837" s="113"/>
      <c r="Q1837" s="113"/>
      <c r="R1837" s="114"/>
      <c r="S1837" s="114"/>
      <c r="T1837" s="114"/>
      <c r="U1837" s="114"/>
      <c r="V1837" s="114"/>
      <c r="W1837" s="114"/>
      <c r="X1837" s="114"/>
      <c r="Y1837" s="114"/>
      <c r="Z1837" s="107"/>
      <c r="AA1837" s="107"/>
      <c r="AB1837" s="107"/>
      <c r="AC1837" s="107"/>
      <c r="AD1837" s="107"/>
      <c r="AE1837" s="107"/>
      <c r="AF1837" s="107"/>
      <c r="AG1837" s="107" t="s">
        <v>341</v>
      </c>
      <c r="AH1837" s="107">
        <v>5</v>
      </c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</row>
    <row r="1838" spans="1:60" outlineLevel="1">
      <c r="A1838" s="123">
        <v>615</v>
      </c>
      <c r="B1838" s="124" t="s">
        <v>898</v>
      </c>
      <c r="C1838" s="139" t="s">
        <v>899</v>
      </c>
      <c r="D1838" s="125" t="s">
        <v>347</v>
      </c>
      <c r="E1838" s="126">
        <v>2</v>
      </c>
      <c r="F1838" s="127"/>
      <c r="G1838" s="128">
        <f>ROUND(E1838*F1838,2)</f>
        <v>0</v>
      </c>
      <c r="H1838" s="127"/>
      <c r="I1838" s="128">
        <f>ROUND(E1838*H1838,2)</f>
        <v>0</v>
      </c>
      <c r="J1838" s="127"/>
      <c r="K1838" s="128">
        <f>ROUND(E1838*J1838,2)</f>
        <v>0</v>
      </c>
      <c r="L1838" s="128">
        <v>21</v>
      </c>
      <c r="M1838" s="128">
        <f>G1838*(1+L1838/100)</f>
        <v>0</v>
      </c>
      <c r="N1838" s="126">
        <v>0</v>
      </c>
      <c r="O1838" s="126">
        <f>ROUND(E1838*N1838,2)</f>
        <v>0</v>
      </c>
      <c r="P1838" s="126">
        <v>4.8999999999999998E-4</v>
      </c>
      <c r="Q1838" s="126">
        <f>ROUND(E1838*P1838,2)</f>
        <v>0</v>
      </c>
      <c r="R1838" s="128" t="s">
        <v>350</v>
      </c>
      <c r="S1838" s="128" t="s">
        <v>310</v>
      </c>
      <c r="T1838" s="129" t="s">
        <v>331</v>
      </c>
      <c r="U1838" s="114">
        <v>0.11</v>
      </c>
      <c r="V1838" s="114">
        <f>ROUND(E1838*U1838,2)</f>
        <v>0.22</v>
      </c>
      <c r="W1838" s="114"/>
      <c r="X1838" s="114" t="s">
        <v>332</v>
      </c>
      <c r="Y1838" s="114" t="s">
        <v>293</v>
      </c>
      <c r="Z1838" s="107"/>
      <c r="AA1838" s="107"/>
      <c r="AB1838" s="107"/>
      <c r="AC1838" s="107"/>
      <c r="AD1838" s="107"/>
      <c r="AE1838" s="107"/>
      <c r="AF1838" s="107"/>
      <c r="AG1838" s="107" t="s">
        <v>333</v>
      </c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</row>
    <row r="1839" spans="1:60" outlineLevel="2">
      <c r="A1839" s="110"/>
      <c r="B1839" s="111"/>
      <c r="C1839" s="198" t="s">
        <v>904</v>
      </c>
      <c r="D1839" s="199"/>
      <c r="E1839" s="199"/>
      <c r="F1839" s="199"/>
      <c r="G1839" s="199"/>
      <c r="H1839" s="114"/>
      <c r="I1839" s="114"/>
      <c r="J1839" s="114"/>
      <c r="K1839" s="114"/>
      <c r="L1839" s="114"/>
      <c r="M1839" s="114"/>
      <c r="N1839" s="113"/>
      <c r="O1839" s="113"/>
      <c r="P1839" s="113"/>
      <c r="Q1839" s="113"/>
      <c r="R1839" s="114"/>
      <c r="S1839" s="114"/>
      <c r="T1839" s="114"/>
      <c r="U1839" s="114"/>
      <c r="V1839" s="114"/>
      <c r="W1839" s="114"/>
      <c r="X1839" s="114"/>
      <c r="Y1839" s="114"/>
      <c r="Z1839" s="107"/>
      <c r="AA1839" s="107"/>
      <c r="AB1839" s="107"/>
      <c r="AC1839" s="107"/>
      <c r="AD1839" s="107"/>
      <c r="AE1839" s="107"/>
      <c r="AF1839" s="107"/>
      <c r="AG1839" s="107" t="s">
        <v>296</v>
      </c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</row>
    <row r="1840" spans="1:60" outlineLevel="1">
      <c r="A1840" s="123">
        <v>616</v>
      </c>
      <c r="B1840" s="124" t="s">
        <v>898</v>
      </c>
      <c r="C1840" s="139" t="s">
        <v>899</v>
      </c>
      <c r="D1840" s="125" t="s">
        <v>347</v>
      </c>
      <c r="E1840" s="126">
        <v>1</v>
      </c>
      <c r="F1840" s="127"/>
      <c r="G1840" s="128">
        <f>ROUND(E1840*F1840,2)</f>
        <v>0</v>
      </c>
      <c r="H1840" s="127"/>
      <c r="I1840" s="128">
        <f>ROUND(E1840*H1840,2)</f>
        <v>0</v>
      </c>
      <c r="J1840" s="127"/>
      <c r="K1840" s="128">
        <f>ROUND(E1840*J1840,2)</f>
        <v>0</v>
      </c>
      <c r="L1840" s="128">
        <v>21</v>
      </c>
      <c r="M1840" s="128">
        <f>G1840*(1+L1840/100)</f>
        <v>0</v>
      </c>
      <c r="N1840" s="126">
        <v>0</v>
      </c>
      <c r="O1840" s="126">
        <f>ROUND(E1840*N1840,2)</f>
        <v>0</v>
      </c>
      <c r="P1840" s="126">
        <v>4.8999999999999998E-4</v>
      </c>
      <c r="Q1840" s="126">
        <f>ROUND(E1840*P1840,2)</f>
        <v>0</v>
      </c>
      <c r="R1840" s="128" t="s">
        <v>350</v>
      </c>
      <c r="S1840" s="128" t="s">
        <v>310</v>
      </c>
      <c r="T1840" s="129" t="s">
        <v>331</v>
      </c>
      <c r="U1840" s="114">
        <v>0.11</v>
      </c>
      <c r="V1840" s="114">
        <f>ROUND(E1840*U1840,2)</f>
        <v>0.11</v>
      </c>
      <c r="W1840" s="114"/>
      <c r="X1840" s="114" t="s">
        <v>332</v>
      </c>
      <c r="Y1840" s="114" t="s">
        <v>293</v>
      </c>
      <c r="Z1840" s="107"/>
      <c r="AA1840" s="107"/>
      <c r="AB1840" s="107"/>
      <c r="AC1840" s="107"/>
      <c r="AD1840" s="107"/>
      <c r="AE1840" s="107"/>
      <c r="AF1840" s="107"/>
      <c r="AG1840" s="107" t="s">
        <v>333</v>
      </c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</row>
    <row r="1841" spans="1:60" outlineLevel="2">
      <c r="A1841" s="110"/>
      <c r="B1841" s="111"/>
      <c r="C1841" s="198" t="s">
        <v>905</v>
      </c>
      <c r="D1841" s="199"/>
      <c r="E1841" s="199"/>
      <c r="F1841" s="199"/>
      <c r="G1841" s="199"/>
      <c r="H1841" s="114"/>
      <c r="I1841" s="114"/>
      <c r="J1841" s="114"/>
      <c r="K1841" s="114"/>
      <c r="L1841" s="114"/>
      <c r="M1841" s="114"/>
      <c r="N1841" s="113"/>
      <c r="O1841" s="113"/>
      <c r="P1841" s="113"/>
      <c r="Q1841" s="113"/>
      <c r="R1841" s="114"/>
      <c r="S1841" s="114"/>
      <c r="T1841" s="114"/>
      <c r="U1841" s="114"/>
      <c r="V1841" s="114"/>
      <c r="W1841" s="114"/>
      <c r="X1841" s="114"/>
      <c r="Y1841" s="114"/>
      <c r="Z1841" s="107"/>
      <c r="AA1841" s="107"/>
      <c r="AB1841" s="107"/>
      <c r="AC1841" s="107"/>
      <c r="AD1841" s="107"/>
      <c r="AE1841" s="107"/>
      <c r="AF1841" s="107"/>
      <c r="AG1841" s="107" t="s">
        <v>296</v>
      </c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</row>
    <row r="1842" spans="1:60" outlineLevel="1">
      <c r="A1842" s="123">
        <v>617</v>
      </c>
      <c r="B1842" s="124" t="s">
        <v>898</v>
      </c>
      <c r="C1842" s="139" t="s">
        <v>899</v>
      </c>
      <c r="D1842" s="125" t="s">
        <v>347</v>
      </c>
      <c r="E1842" s="126">
        <v>1</v>
      </c>
      <c r="F1842" s="127"/>
      <c r="G1842" s="128">
        <f>ROUND(E1842*F1842,2)</f>
        <v>0</v>
      </c>
      <c r="H1842" s="127"/>
      <c r="I1842" s="128">
        <f>ROUND(E1842*H1842,2)</f>
        <v>0</v>
      </c>
      <c r="J1842" s="127"/>
      <c r="K1842" s="128">
        <f>ROUND(E1842*J1842,2)</f>
        <v>0</v>
      </c>
      <c r="L1842" s="128">
        <v>21</v>
      </c>
      <c r="M1842" s="128">
        <f>G1842*(1+L1842/100)</f>
        <v>0</v>
      </c>
      <c r="N1842" s="126">
        <v>0</v>
      </c>
      <c r="O1842" s="126">
        <f>ROUND(E1842*N1842,2)</f>
        <v>0</v>
      </c>
      <c r="P1842" s="126">
        <v>4.8999999999999998E-4</v>
      </c>
      <c r="Q1842" s="126">
        <f>ROUND(E1842*P1842,2)</f>
        <v>0</v>
      </c>
      <c r="R1842" s="128" t="s">
        <v>350</v>
      </c>
      <c r="S1842" s="128" t="s">
        <v>310</v>
      </c>
      <c r="T1842" s="129" t="s">
        <v>331</v>
      </c>
      <c r="U1842" s="114">
        <v>0.11</v>
      </c>
      <c r="V1842" s="114">
        <f>ROUND(E1842*U1842,2)</f>
        <v>0.11</v>
      </c>
      <c r="W1842" s="114"/>
      <c r="X1842" s="114" t="s">
        <v>332</v>
      </c>
      <c r="Y1842" s="114" t="s">
        <v>293</v>
      </c>
      <c r="Z1842" s="107"/>
      <c r="AA1842" s="107"/>
      <c r="AB1842" s="107"/>
      <c r="AC1842" s="107"/>
      <c r="AD1842" s="107"/>
      <c r="AE1842" s="107"/>
      <c r="AF1842" s="107"/>
      <c r="AG1842" s="107" t="s">
        <v>333</v>
      </c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</row>
    <row r="1843" spans="1:60" outlineLevel="2">
      <c r="A1843" s="110"/>
      <c r="B1843" s="111"/>
      <c r="C1843" s="198" t="s">
        <v>930</v>
      </c>
      <c r="D1843" s="199"/>
      <c r="E1843" s="199"/>
      <c r="F1843" s="199"/>
      <c r="G1843" s="199"/>
      <c r="H1843" s="114"/>
      <c r="I1843" s="114"/>
      <c r="J1843" s="114"/>
      <c r="K1843" s="114"/>
      <c r="L1843" s="114"/>
      <c r="M1843" s="114"/>
      <c r="N1843" s="113"/>
      <c r="O1843" s="113"/>
      <c r="P1843" s="113"/>
      <c r="Q1843" s="113"/>
      <c r="R1843" s="114"/>
      <c r="S1843" s="114"/>
      <c r="T1843" s="114"/>
      <c r="U1843" s="114"/>
      <c r="V1843" s="114"/>
      <c r="W1843" s="114"/>
      <c r="X1843" s="114"/>
      <c r="Y1843" s="114"/>
      <c r="Z1843" s="107"/>
      <c r="AA1843" s="107"/>
      <c r="AB1843" s="107"/>
      <c r="AC1843" s="107"/>
      <c r="AD1843" s="107"/>
      <c r="AE1843" s="107"/>
      <c r="AF1843" s="107"/>
      <c r="AG1843" s="107" t="s">
        <v>296</v>
      </c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</row>
    <row r="1844" spans="1:60" outlineLevel="1">
      <c r="A1844" s="123">
        <v>618</v>
      </c>
      <c r="B1844" s="124" t="s">
        <v>879</v>
      </c>
      <c r="C1844" s="139" t="s">
        <v>880</v>
      </c>
      <c r="D1844" s="125" t="s">
        <v>289</v>
      </c>
      <c r="E1844" s="126">
        <v>5</v>
      </c>
      <c r="F1844" s="127"/>
      <c r="G1844" s="128">
        <f>ROUND(E1844*F1844,2)</f>
        <v>0</v>
      </c>
      <c r="H1844" s="127"/>
      <c r="I1844" s="128">
        <f>ROUND(E1844*H1844,2)</f>
        <v>0</v>
      </c>
      <c r="J1844" s="127"/>
      <c r="K1844" s="128">
        <f>ROUND(E1844*J1844,2)</f>
        <v>0</v>
      </c>
      <c r="L1844" s="128">
        <v>21</v>
      </c>
      <c r="M1844" s="128">
        <f>G1844*(1+L1844/100)</f>
        <v>0</v>
      </c>
      <c r="N1844" s="126">
        <v>0</v>
      </c>
      <c r="O1844" s="126">
        <f>ROUND(E1844*N1844,2)</f>
        <v>0</v>
      </c>
      <c r="P1844" s="126">
        <v>1.56E-3</v>
      </c>
      <c r="Q1844" s="126">
        <f>ROUND(E1844*P1844,2)</f>
        <v>0.01</v>
      </c>
      <c r="R1844" s="128" t="s">
        <v>350</v>
      </c>
      <c r="S1844" s="128" t="s">
        <v>310</v>
      </c>
      <c r="T1844" s="129" t="s">
        <v>331</v>
      </c>
      <c r="U1844" s="114">
        <v>0.22</v>
      </c>
      <c r="V1844" s="114">
        <f>ROUND(E1844*U1844,2)</f>
        <v>1.1000000000000001</v>
      </c>
      <c r="W1844" s="114"/>
      <c r="X1844" s="114" t="s">
        <v>332</v>
      </c>
      <c r="Y1844" s="114" t="s">
        <v>293</v>
      </c>
      <c r="Z1844" s="107"/>
      <c r="AA1844" s="107"/>
      <c r="AB1844" s="107"/>
      <c r="AC1844" s="107"/>
      <c r="AD1844" s="107"/>
      <c r="AE1844" s="107"/>
      <c r="AF1844" s="107"/>
      <c r="AG1844" s="107" t="s">
        <v>333</v>
      </c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</row>
    <row r="1845" spans="1:60" outlineLevel="2">
      <c r="A1845" s="110"/>
      <c r="B1845" s="111"/>
      <c r="C1845" s="198" t="s">
        <v>906</v>
      </c>
      <c r="D1845" s="199"/>
      <c r="E1845" s="199"/>
      <c r="F1845" s="199"/>
      <c r="G1845" s="199"/>
      <c r="H1845" s="114"/>
      <c r="I1845" s="114"/>
      <c r="J1845" s="114"/>
      <c r="K1845" s="114"/>
      <c r="L1845" s="114"/>
      <c r="M1845" s="114"/>
      <c r="N1845" s="113"/>
      <c r="O1845" s="113"/>
      <c r="P1845" s="113"/>
      <c r="Q1845" s="113"/>
      <c r="R1845" s="114"/>
      <c r="S1845" s="114"/>
      <c r="T1845" s="114"/>
      <c r="U1845" s="114"/>
      <c r="V1845" s="114"/>
      <c r="W1845" s="114"/>
      <c r="X1845" s="114"/>
      <c r="Y1845" s="114"/>
      <c r="Z1845" s="107"/>
      <c r="AA1845" s="107"/>
      <c r="AB1845" s="107"/>
      <c r="AC1845" s="107"/>
      <c r="AD1845" s="107"/>
      <c r="AE1845" s="107"/>
      <c r="AF1845" s="107"/>
      <c r="AG1845" s="107" t="s">
        <v>296</v>
      </c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</row>
    <row r="1846" spans="1:60" outlineLevel="1">
      <c r="A1846" s="123">
        <v>619</v>
      </c>
      <c r="B1846" s="124" t="s">
        <v>898</v>
      </c>
      <c r="C1846" s="139" t="s">
        <v>899</v>
      </c>
      <c r="D1846" s="125" t="s">
        <v>347</v>
      </c>
      <c r="E1846" s="126">
        <v>5</v>
      </c>
      <c r="F1846" s="127"/>
      <c r="G1846" s="128">
        <f>ROUND(E1846*F1846,2)</f>
        <v>0</v>
      </c>
      <c r="H1846" s="127"/>
      <c r="I1846" s="128">
        <f>ROUND(E1846*H1846,2)</f>
        <v>0</v>
      </c>
      <c r="J1846" s="127"/>
      <c r="K1846" s="128">
        <f>ROUND(E1846*J1846,2)</f>
        <v>0</v>
      </c>
      <c r="L1846" s="128">
        <v>21</v>
      </c>
      <c r="M1846" s="128">
        <f>G1846*(1+L1846/100)</f>
        <v>0</v>
      </c>
      <c r="N1846" s="126">
        <v>0</v>
      </c>
      <c r="O1846" s="126">
        <f>ROUND(E1846*N1846,2)</f>
        <v>0</v>
      </c>
      <c r="P1846" s="126">
        <v>4.8999999999999998E-4</v>
      </c>
      <c r="Q1846" s="126">
        <f>ROUND(E1846*P1846,2)</f>
        <v>0</v>
      </c>
      <c r="R1846" s="128" t="s">
        <v>350</v>
      </c>
      <c r="S1846" s="128" t="s">
        <v>310</v>
      </c>
      <c r="T1846" s="129" t="s">
        <v>331</v>
      </c>
      <c r="U1846" s="114">
        <v>0.11</v>
      </c>
      <c r="V1846" s="114">
        <f>ROUND(E1846*U1846,2)</f>
        <v>0.55000000000000004</v>
      </c>
      <c r="W1846" s="114"/>
      <c r="X1846" s="114" t="s">
        <v>332</v>
      </c>
      <c r="Y1846" s="114" t="s">
        <v>293</v>
      </c>
      <c r="Z1846" s="107"/>
      <c r="AA1846" s="107"/>
      <c r="AB1846" s="107"/>
      <c r="AC1846" s="107"/>
      <c r="AD1846" s="107"/>
      <c r="AE1846" s="107"/>
      <c r="AF1846" s="107"/>
      <c r="AG1846" s="107" t="s">
        <v>333</v>
      </c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</row>
    <row r="1847" spans="1:60" outlineLevel="2">
      <c r="A1847" s="110"/>
      <c r="B1847" s="111"/>
      <c r="C1847" s="198" t="s">
        <v>906</v>
      </c>
      <c r="D1847" s="199"/>
      <c r="E1847" s="199"/>
      <c r="F1847" s="199"/>
      <c r="G1847" s="199"/>
      <c r="H1847" s="114"/>
      <c r="I1847" s="114"/>
      <c r="J1847" s="114"/>
      <c r="K1847" s="114"/>
      <c r="L1847" s="114"/>
      <c r="M1847" s="114"/>
      <c r="N1847" s="113"/>
      <c r="O1847" s="113"/>
      <c r="P1847" s="113"/>
      <c r="Q1847" s="113"/>
      <c r="R1847" s="114"/>
      <c r="S1847" s="114"/>
      <c r="T1847" s="114"/>
      <c r="U1847" s="114"/>
      <c r="V1847" s="114"/>
      <c r="W1847" s="114"/>
      <c r="X1847" s="114"/>
      <c r="Y1847" s="114"/>
      <c r="Z1847" s="107"/>
      <c r="AA1847" s="107"/>
      <c r="AB1847" s="107"/>
      <c r="AC1847" s="107"/>
      <c r="AD1847" s="107"/>
      <c r="AE1847" s="107"/>
      <c r="AF1847" s="107"/>
      <c r="AG1847" s="107" t="s">
        <v>296</v>
      </c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</row>
    <row r="1848" spans="1:60" outlineLevel="2">
      <c r="A1848" s="110"/>
      <c r="B1848" s="111"/>
      <c r="C1848" s="146" t="s">
        <v>945</v>
      </c>
      <c r="D1848" s="143"/>
      <c r="E1848" s="144">
        <v>5</v>
      </c>
      <c r="F1848" s="114"/>
      <c r="G1848" s="114"/>
      <c r="H1848" s="114"/>
      <c r="I1848" s="114"/>
      <c r="J1848" s="114"/>
      <c r="K1848" s="114"/>
      <c r="L1848" s="114"/>
      <c r="M1848" s="114"/>
      <c r="N1848" s="113"/>
      <c r="O1848" s="113"/>
      <c r="P1848" s="113"/>
      <c r="Q1848" s="113"/>
      <c r="R1848" s="114"/>
      <c r="S1848" s="114"/>
      <c r="T1848" s="114"/>
      <c r="U1848" s="114"/>
      <c r="V1848" s="114"/>
      <c r="W1848" s="114"/>
      <c r="X1848" s="114"/>
      <c r="Y1848" s="114"/>
      <c r="Z1848" s="107"/>
      <c r="AA1848" s="107"/>
      <c r="AB1848" s="107"/>
      <c r="AC1848" s="107"/>
      <c r="AD1848" s="107"/>
      <c r="AE1848" s="107"/>
      <c r="AF1848" s="107"/>
      <c r="AG1848" s="107" t="s">
        <v>341</v>
      </c>
      <c r="AH1848" s="107">
        <v>5</v>
      </c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</row>
    <row r="1849" spans="1:60" outlineLevel="1">
      <c r="A1849" s="123">
        <v>620</v>
      </c>
      <c r="B1849" s="124" t="s">
        <v>907</v>
      </c>
      <c r="C1849" s="139" t="s">
        <v>908</v>
      </c>
      <c r="D1849" s="125" t="s">
        <v>289</v>
      </c>
      <c r="E1849" s="126">
        <v>3</v>
      </c>
      <c r="F1849" s="127"/>
      <c r="G1849" s="128">
        <f>ROUND(E1849*F1849,2)</f>
        <v>0</v>
      </c>
      <c r="H1849" s="127"/>
      <c r="I1849" s="128">
        <f>ROUND(E1849*H1849,2)</f>
        <v>0</v>
      </c>
      <c r="J1849" s="127"/>
      <c r="K1849" s="128">
        <f>ROUND(E1849*J1849,2)</f>
        <v>0</v>
      </c>
      <c r="L1849" s="128">
        <v>21</v>
      </c>
      <c r="M1849" s="128">
        <f>G1849*(1+L1849/100)</f>
        <v>0</v>
      </c>
      <c r="N1849" s="126">
        <v>0</v>
      </c>
      <c r="O1849" s="126">
        <f>ROUND(E1849*N1849,2)</f>
        <v>0</v>
      </c>
      <c r="P1849" s="126">
        <v>1.933E-2</v>
      </c>
      <c r="Q1849" s="126">
        <f>ROUND(E1849*P1849,2)</f>
        <v>0.06</v>
      </c>
      <c r="R1849" s="128"/>
      <c r="S1849" s="128" t="s">
        <v>290</v>
      </c>
      <c r="T1849" s="129" t="s">
        <v>331</v>
      </c>
      <c r="U1849" s="114">
        <v>0.59</v>
      </c>
      <c r="V1849" s="114">
        <f>ROUND(E1849*U1849,2)</f>
        <v>1.77</v>
      </c>
      <c r="W1849" s="114"/>
      <c r="X1849" s="114" t="s">
        <v>332</v>
      </c>
      <c r="Y1849" s="114" t="s">
        <v>293</v>
      </c>
      <c r="Z1849" s="107"/>
      <c r="AA1849" s="107"/>
      <c r="AB1849" s="107"/>
      <c r="AC1849" s="107"/>
      <c r="AD1849" s="107"/>
      <c r="AE1849" s="107"/>
      <c r="AF1849" s="107"/>
      <c r="AG1849" s="107" t="s">
        <v>333</v>
      </c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</row>
    <row r="1850" spans="1:60" outlineLevel="2">
      <c r="A1850" s="110"/>
      <c r="B1850" s="111"/>
      <c r="C1850" s="198" t="s">
        <v>906</v>
      </c>
      <c r="D1850" s="199"/>
      <c r="E1850" s="199"/>
      <c r="F1850" s="199"/>
      <c r="G1850" s="199"/>
      <c r="H1850" s="114"/>
      <c r="I1850" s="114"/>
      <c r="J1850" s="114"/>
      <c r="K1850" s="114"/>
      <c r="L1850" s="114"/>
      <c r="M1850" s="114"/>
      <c r="N1850" s="113"/>
      <c r="O1850" s="113"/>
      <c r="P1850" s="113"/>
      <c r="Q1850" s="113"/>
      <c r="R1850" s="114"/>
      <c r="S1850" s="114"/>
      <c r="T1850" s="114"/>
      <c r="U1850" s="114"/>
      <c r="V1850" s="114"/>
      <c r="W1850" s="114"/>
      <c r="X1850" s="114"/>
      <c r="Y1850" s="114"/>
      <c r="Z1850" s="107"/>
      <c r="AA1850" s="107"/>
      <c r="AB1850" s="107"/>
      <c r="AC1850" s="107"/>
      <c r="AD1850" s="107"/>
      <c r="AE1850" s="107"/>
      <c r="AF1850" s="107"/>
      <c r="AG1850" s="107" t="s">
        <v>296</v>
      </c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</row>
    <row r="1851" spans="1:60" outlineLevel="1">
      <c r="A1851" s="123">
        <v>621</v>
      </c>
      <c r="B1851" s="124" t="s">
        <v>909</v>
      </c>
      <c r="C1851" s="139" t="s">
        <v>910</v>
      </c>
      <c r="D1851" s="125" t="s">
        <v>289</v>
      </c>
      <c r="E1851" s="126">
        <v>2</v>
      </c>
      <c r="F1851" s="127"/>
      <c r="G1851" s="128">
        <f>ROUND(E1851*F1851,2)</f>
        <v>0</v>
      </c>
      <c r="H1851" s="127"/>
      <c r="I1851" s="128">
        <f>ROUND(E1851*H1851,2)</f>
        <v>0</v>
      </c>
      <c r="J1851" s="127"/>
      <c r="K1851" s="128">
        <f>ROUND(E1851*J1851,2)</f>
        <v>0</v>
      </c>
      <c r="L1851" s="128">
        <v>21</v>
      </c>
      <c r="M1851" s="128">
        <f>G1851*(1+L1851/100)</f>
        <v>0</v>
      </c>
      <c r="N1851" s="126">
        <v>0</v>
      </c>
      <c r="O1851" s="126">
        <f>ROUND(E1851*N1851,2)</f>
        <v>0</v>
      </c>
      <c r="P1851" s="126">
        <v>3.4700000000000002E-2</v>
      </c>
      <c r="Q1851" s="126">
        <f>ROUND(E1851*P1851,2)</f>
        <v>7.0000000000000007E-2</v>
      </c>
      <c r="R1851" s="128" t="s">
        <v>350</v>
      </c>
      <c r="S1851" s="128" t="s">
        <v>310</v>
      </c>
      <c r="T1851" s="129" t="s">
        <v>331</v>
      </c>
      <c r="U1851" s="114">
        <v>0.56999999999999995</v>
      </c>
      <c r="V1851" s="114">
        <f>ROUND(E1851*U1851,2)</f>
        <v>1.1399999999999999</v>
      </c>
      <c r="W1851" s="114"/>
      <c r="X1851" s="114" t="s">
        <v>332</v>
      </c>
      <c r="Y1851" s="114" t="s">
        <v>293</v>
      </c>
      <c r="Z1851" s="107"/>
      <c r="AA1851" s="107"/>
      <c r="AB1851" s="107"/>
      <c r="AC1851" s="107"/>
      <c r="AD1851" s="107"/>
      <c r="AE1851" s="107"/>
      <c r="AF1851" s="107"/>
      <c r="AG1851" s="107" t="s">
        <v>333</v>
      </c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</row>
    <row r="1852" spans="1:60" outlineLevel="2">
      <c r="A1852" s="110"/>
      <c r="B1852" s="111"/>
      <c r="C1852" s="203" t="s">
        <v>911</v>
      </c>
      <c r="D1852" s="204"/>
      <c r="E1852" s="204"/>
      <c r="F1852" s="204"/>
      <c r="G1852" s="204"/>
      <c r="H1852" s="114"/>
      <c r="I1852" s="114"/>
      <c r="J1852" s="114"/>
      <c r="K1852" s="114"/>
      <c r="L1852" s="114"/>
      <c r="M1852" s="114"/>
      <c r="N1852" s="113"/>
      <c r="O1852" s="113"/>
      <c r="P1852" s="113"/>
      <c r="Q1852" s="113"/>
      <c r="R1852" s="114"/>
      <c r="S1852" s="114"/>
      <c r="T1852" s="114"/>
      <c r="U1852" s="114"/>
      <c r="V1852" s="114"/>
      <c r="W1852" s="114"/>
      <c r="X1852" s="114"/>
      <c r="Y1852" s="114"/>
      <c r="Z1852" s="107"/>
      <c r="AA1852" s="107"/>
      <c r="AB1852" s="107"/>
      <c r="AC1852" s="107"/>
      <c r="AD1852" s="107"/>
      <c r="AE1852" s="107"/>
      <c r="AF1852" s="107"/>
      <c r="AG1852" s="107" t="s">
        <v>451</v>
      </c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</row>
    <row r="1853" spans="1:60" outlineLevel="2">
      <c r="A1853" s="110"/>
      <c r="B1853" s="111"/>
      <c r="C1853" s="200" t="s">
        <v>906</v>
      </c>
      <c r="D1853" s="201"/>
      <c r="E1853" s="201"/>
      <c r="F1853" s="201"/>
      <c r="G1853" s="201"/>
      <c r="H1853" s="114"/>
      <c r="I1853" s="114"/>
      <c r="J1853" s="114"/>
      <c r="K1853" s="114"/>
      <c r="L1853" s="114"/>
      <c r="M1853" s="114"/>
      <c r="N1853" s="113"/>
      <c r="O1853" s="113"/>
      <c r="P1853" s="113"/>
      <c r="Q1853" s="113"/>
      <c r="R1853" s="114"/>
      <c r="S1853" s="114"/>
      <c r="T1853" s="114"/>
      <c r="U1853" s="114"/>
      <c r="V1853" s="114"/>
      <c r="W1853" s="114"/>
      <c r="X1853" s="114"/>
      <c r="Y1853" s="114"/>
      <c r="Z1853" s="107"/>
      <c r="AA1853" s="107"/>
      <c r="AB1853" s="107"/>
      <c r="AC1853" s="107"/>
      <c r="AD1853" s="107"/>
      <c r="AE1853" s="107"/>
      <c r="AF1853" s="107"/>
      <c r="AG1853" s="107" t="s">
        <v>296</v>
      </c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</row>
    <row r="1854" spans="1:60" outlineLevel="3">
      <c r="A1854" s="110"/>
      <c r="B1854" s="111"/>
      <c r="C1854" s="200" t="s">
        <v>946</v>
      </c>
      <c r="D1854" s="201"/>
      <c r="E1854" s="201"/>
      <c r="F1854" s="201"/>
      <c r="G1854" s="201"/>
      <c r="H1854" s="114"/>
      <c r="I1854" s="114"/>
      <c r="J1854" s="114"/>
      <c r="K1854" s="114"/>
      <c r="L1854" s="114"/>
      <c r="M1854" s="114"/>
      <c r="N1854" s="113"/>
      <c r="O1854" s="113"/>
      <c r="P1854" s="113"/>
      <c r="Q1854" s="113"/>
      <c r="R1854" s="114"/>
      <c r="S1854" s="114"/>
      <c r="T1854" s="114"/>
      <c r="U1854" s="114"/>
      <c r="V1854" s="114"/>
      <c r="W1854" s="114"/>
      <c r="X1854" s="114"/>
      <c r="Y1854" s="114"/>
      <c r="Z1854" s="107"/>
      <c r="AA1854" s="107"/>
      <c r="AB1854" s="107"/>
      <c r="AC1854" s="107"/>
      <c r="AD1854" s="107"/>
      <c r="AE1854" s="107"/>
      <c r="AF1854" s="107"/>
      <c r="AG1854" s="107" t="s">
        <v>296</v>
      </c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</row>
    <row r="1855" spans="1:60" outlineLevel="3">
      <c r="A1855" s="110"/>
      <c r="B1855" s="111"/>
      <c r="C1855" s="200" t="s">
        <v>913</v>
      </c>
      <c r="D1855" s="201"/>
      <c r="E1855" s="201"/>
      <c r="F1855" s="201"/>
      <c r="G1855" s="201"/>
      <c r="H1855" s="114"/>
      <c r="I1855" s="114"/>
      <c r="J1855" s="114"/>
      <c r="K1855" s="114"/>
      <c r="L1855" s="114"/>
      <c r="M1855" s="114"/>
      <c r="N1855" s="113"/>
      <c r="O1855" s="113"/>
      <c r="P1855" s="113"/>
      <c r="Q1855" s="113"/>
      <c r="R1855" s="114"/>
      <c r="S1855" s="114"/>
      <c r="T1855" s="114"/>
      <c r="U1855" s="114"/>
      <c r="V1855" s="114"/>
      <c r="W1855" s="114"/>
      <c r="X1855" s="114"/>
      <c r="Y1855" s="114"/>
      <c r="Z1855" s="107"/>
      <c r="AA1855" s="107"/>
      <c r="AB1855" s="107"/>
      <c r="AC1855" s="107"/>
      <c r="AD1855" s="107"/>
      <c r="AE1855" s="107"/>
      <c r="AF1855" s="107"/>
      <c r="AG1855" s="107" t="s">
        <v>296</v>
      </c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</row>
    <row r="1856" spans="1:60" outlineLevel="1">
      <c r="A1856" s="123">
        <v>622</v>
      </c>
      <c r="B1856" s="124" t="s">
        <v>886</v>
      </c>
      <c r="C1856" s="139" t="s">
        <v>887</v>
      </c>
      <c r="D1856" s="125" t="s">
        <v>347</v>
      </c>
      <c r="E1856" s="126">
        <v>2</v>
      </c>
      <c r="F1856" s="127"/>
      <c r="G1856" s="128">
        <f>ROUND(E1856*F1856,2)</f>
        <v>0</v>
      </c>
      <c r="H1856" s="127"/>
      <c r="I1856" s="128">
        <f>ROUND(E1856*H1856,2)</f>
        <v>0</v>
      </c>
      <c r="J1856" s="127"/>
      <c r="K1856" s="128">
        <f>ROUND(E1856*J1856,2)</f>
        <v>0</v>
      </c>
      <c r="L1856" s="128">
        <v>21</v>
      </c>
      <c r="M1856" s="128">
        <f>G1856*(1+L1856/100)</f>
        <v>0</v>
      </c>
      <c r="N1856" s="126">
        <v>1E-4</v>
      </c>
      <c r="O1856" s="126">
        <f>ROUND(E1856*N1856,2)</f>
        <v>0</v>
      </c>
      <c r="P1856" s="126">
        <v>0</v>
      </c>
      <c r="Q1856" s="126">
        <f>ROUND(E1856*P1856,2)</f>
        <v>0</v>
      </c>
      <c r="R1856" s="128"/>
      <c r="S1856" s="128" t="s">
        <v>290</v>
      </c>
      <c r="T1856" s="129" t="s">
        <v>331</v>
      </c>
      <c r="U1856" s="114">
        <v>0.03</v>
      </c>
      <c r="V1856" s="114">
        <f>ROUND(E1856*U1856,2)</f>
        <v>0.06</v>
      </c>
      <c r="W1856" s="114"/>
      <c r="X1856" s="114" t="s">
        <v>332</v>
      </c>
      <c r="Y1856" s="114" t="s">
        <v>293</v>
      </c>
      <c r="Z1856" s="107"/>
      <c r="AA1856" s="107"/>
      <c r="AB1856" s="107"/>
      <c r="AC1856" s="107"/>
      <c r="AD1856" s="107"/>
      <c r="AE1856" s="107"/>
      <c r="AF1856" s="107"/>
      <c r="AG1856" s="107" t="s">
        <v>333</v>
      </c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</row>
    <row r="1857" spans="1:60" outlineLevel="2">
      <c r="A1857" s="110"/>
      <c r="B1857" s="111"/>
      <c r="C1857" s="198" t="s">
        <v>906</v>
      </c>
      <c r="D1857" s="199"/>
      <c r="E1857" s="199"/>
      <c r="F1857" s="199"/>
      <c r="G1857" s="199"/>
      <c r="H1857" s="114"/>
      <c r="I1857" s="114"/>
      <c r="J1857" s="114"/>
      <c r="K1857" s="114"/>
      <c r="L1857" s="114"/>
      <c r="M1857" s="114"/>
      <c r="N1857" s="113"/>
      <c r="O1857" s="113"/>
      <c r="P1857" s="113"/>
      <c r="Q1857" s="113"/>
      <c r="R1857" s="114"/>
      <c r="S1857" s="114"/>
      <c r="T1857" s="114"/>
      <c r="U1857" s="114"/>
      <c r="V1857" s="114"/>
      <c r="W1857" s="114"/>
      <c r="X1857" s="114"/>
      <c r="Y1857" s="114"/>
      <c r="Z1857" s="107"/>
      <c r="AA1857" s="107"/>
      <c r="AB1857" s="107"/>
      <c r="AC1857" s="107"/>
      <c r="AD1857" s="107"/>
      <c r="AE1857" s="107"/>
      <c r="AF1857" s="107"/>
      <c r="AG1857" s="107" t="s">
        <v>296</v>
      </c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</row>
    <row r="1858" spans="1:60" outlineLevel="3">
      <c r="A1858" s="110"/>
      <c r="B1858" s="111"/>
      <c r="C1858" s="200" t="s">
        <v>946</v>
      </c>
      <c r="D1858" s="201"/>
      <c r="E1858" s="201"/>
      <c r="F1858" s="201"/>
      <c r="G1858" s="201"/>
      <c r="H1858" s="114"/>
      <c r="I1858" s="114"/>
      <c r="J1858" s="114"/>
      <c r="K1858" s="114"/>
      <c r="L1858" s="114"/>
      <c r="M1858" s="114"/>
      <c r="N1858" s="113"/>
      <c r="O1858" s="113"/>
      <c r="P1858" s="113"/>
      <c r="Q1858" s="113"/>
      <c r="R1858" s="114"/>
      <c r="S1858" s="114"/>
      <c r="T1858" s="114"/>
      <c r="U1858" s="114"/>
      <c r="V1858" s="114"/>
      <c r="W1858" s="114"/>
      <c r="X1858" s="114"/>
      <c r="Y1858" s="114"/>
      <c r="Z1858" s="107"/>
      <c r="AA1858" s="107"/>
      <c r="AB1858" s="107"/>
      <c r="AC1858" s="107"/>
      <c r="AD1858" s="107"/>
      <c r="AE1858" s="107"/>
      <c r="AF1858" s="107"/>
      <c r="AG1858" s="107" t="s">
        <v>296</v>
      </c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</row>
    <row r="1859" spans="1:60" outlineLevel="3">
      <c r="A1859" s="110"/>
      <c r="B1859" s="111"/>
      <c r="C1859" s="200" t="s">
        <v>913</v>
      </c>
      <c r="D1859" s="201"/>
      <c r="E1859" s="201"/>
      <c r="F1859" s="201"/>
      <c r="G1859" s="201"/>
      <c r="H1859" s="114"/>
      <c r="I1859" s="114"/>
      <c r="J1859" s="114"/>
      <c r="K1859" s="114"/>
      <c r="L1859" s="114"/>
      <c r="M1859" s="114"/>
      <c r="N1859" s="113"/>
      <c r="O1859" s="113"/>
      <c r="P1859" s="113"/>
      <c r="Q1859" s="113"/>
      <c r="R1859" s="114"/>
      <c r="S1859" s="114"/>
      <c r="T1859" s="114"/>
      <c r="U1859" s="114"/>
      <c r="V1859" s="114"/>
      <c r="W1859" s="114"/>
      <c r="X1859" s="114"/>
      <c r="Y1859" s="114"/>
      <c r="Z1859" s="107"/>
      <c r="AA1859" s="107"/>
      <c r="AB1859" s="107"/>
      <c r="AC1859" s="107"/>
      <c r="AD1859" s="107"/>
      <c r="AE1859" s="107"/>
      <c r="AF1859" s="107"/>
      <c r="AG1859" s="107" t="s">
        <v>296</v>
      </c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</row>
    <row r="1860" spans="1:60" outlineLevel="1">
      <c r="A1860" s="130">
        <v>623</v>
      </c>
      <c r="B1860" s="131" t="s">
        <v>351</v>
      </c>
      <c r="C1860" s="140" t="s">
        <v>352</v>
      </c>
      <c r="D1860" s="132" t="s">
        <v>353</v>
      </c>
      <c r="E1860" s="133">
        <v>0.28419</v>
      </c>
      <c r="F1860" s="134"/>
      <c r="G1860" s="135">
        <f>ROUND(E1860*F1860,2)</f>
        <v>0</v>
      </c>
      <c r="H1860" s="134"/>
      <c r="I1860" s="135">
        <f>ROUND(E1860*H1860,2)</f>
        <v>0</v>
      </c>
      <c r="J1860" s="134"/>
      <c r="K1860" s="135">
        <f>ROUND(E1860*J1860,2)</f>
        <v>0</v>
      </c>
      <c r="L1860" s="135">
        <v>21</v>
      </c>
      <c r="M1860" s="135">
        <f>G1860*(1+L1860/100)</f>
        <v>0</v>
      </c>
      <c r="N1860" s="133">
        <v>0</v>
      </c>
      <c r="O1860" s="133">
        <f>ROUND(E1860*N1860,2)</f>
        <v>0</v>
      </c>
      <c r="P1860" s="133">
        <v>0</v>
      </c>
      <c r="Q1860" s="133">
        <f>ROUND(E1860*P1860,2)</f>
        <v>0</v>
      </c>
      <c r="R1860" s="135"/>
      <c r="S1860" s="135" t="s">
        <v>290</v>
      </c>
      <c r="T1860" s="136" t="s">
        <v>331</v>
      </c>
      <c r="U1860" s="114">
        <v>0</v>
      </c>
      <c r="V1860" s="114">
        <f>ROUND(E1860*U1860,2)</f>
        <v>0</v>
      </c>
      <c r="W1860" s="114"/>
      <c r="X1860" s="114" t="s">
        <v>332</v>
      </c>
      <c r="Y1860" s="114" t="s">
        <v>293</v>
      </c>
      <c r="Z1860" s="107"/>
      <c r="AA1860" s="107"/>
      <c r="AB1860" s="107"/>
      <c r="AC1860" s="107"/>
      <c r="AD1860" s="107"/>
      <c r="AE1860" s="107"/>
      <c r="AF1860" s="107"/>
      <c r="AG1860" s="107" t="s">
        <v>333</v>
      </c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</row>
    <row r="1861" spans="1:60" outlineLevel="1">
      <c r="A1861" s="123">
        <v>624</v>
      </c>
      <c r="B1861" s="124" t="s">
        <v>354</v>
      </c>
      <c r="C1861" s="139" t="s">
        <v>355</v>
      </c>
      <c r="D1861" s="125" t="s">
        <v>353</v>
      </c>
      <c r="E1861" s="126">
        <v>0.28419</v>
      </c>
      <c r="F1861" s="127"/>
      <c r="G1861" s="128">
        <f>ROUND(E1861*F1861,2)</f>
        <v>0</v>
      </c>
      <c r="H1861" s="127"/>
      <c r="I1861" s="128">
        <f>ROUND(E1861*H1861,2)</f>
        <v>0</v>
      </c>
      <c r="J1861" s="127"/>
      <c r="K1861" s="128">
        <f>ROUND(E1861*J1861,2)</f>
        <v>0</v>
      </c>
      <c r="L1861" s="128">
        <v>21</v>
      </c>
      <c r="M1861" s="128">
        <f>G1861*(1+L1861/100)</f>
        <v>0</v>
      </c>
      <c r="N1861" s="126">
        <v>0</v>
      </c>
      <c r="O1861" s="126">
        <f>ROUND(E1861*N1861,2)</f>
        <v>0</v>
      </c>
      <c r="P1861" s="126">
        <v>0</v>
      </c>
      <c r="Q1861" s="126">
        <f>ROUND(E1861*P1861,2)</f>
        <v>0</v>
      </c>
      <c r="R1861" s="128" t="s">
        <v>356</v>
      </c>
      <c r="S1861" s="128" t="s">
        <v>310</v>
      </c>
      <c r="T1861" s="129" t="s">
        <v>331</v>
      </c>
      <c r="U1861" s="114">
        <v>0.49</v>
      </c>
      <c r="V1861" s="114">
        <f>ROUND(E1861*U1861,2)</f>
        <v>0.14000000000000001</v>
      </c>
      <c r="W1861" s="114"/>
      <c r="X1861" s="114" t="s">
        <v>357</v>
      </c>
      <c r="Y1861" s="114" t="s">
        <v>293</v>
      </c>
      <c r="Z1861" s="107"/>
      <c r="AA1861" s="107"/>
      <c r="AB1861" s="107"/>
      <c r="AC1861" s="107"/>
      <c r="AD1861" s="107"/>
      <c r="AE1861" s="107"/>
      <c r="AF1861" s="107"/>
      <c r="AG1861" s="107" t="s">
        <v>358</v>
      </c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</row>
    <row r="1862" spans="1:60" outlineLevel="2">
      <c r="A1862" s="110"/>
      <c r="B1862" s="111"/>
      <c r="C1862" s="198" t="s">
        <v>359</v>
      </c>
      <c r="D1862" s="199"/>
      <c r="E1862" s="199"/>
      <c r="F1862" s="199"/>
      <c r="G1862" s="199"/>
      <c r="H1862" s="114"/>
      <c r="I1862" s="114"/>
      <c r="J1862" s="114"/>
      <c r="K1862" s="114"/>
      <c r="L1862" s="114"/>
      <c r="M1862" s="114"/>
      <c r="N1862" s="113"/>
      <c r="O1862" s="113"/>
      <c r="P1862" s="113"/>
      <c r="Q1862" s="113"/>
      <c r="R1862" s="114"/>
      <c r="S1862" s="114"/>
      <c r="T1862" s="114"/>
      <c r="U1862" s="114"/>
      <c r="V1862" s="114"/>
      <c r="W1862" s="114"/>
      <c r="X1862" s="114"/>
      <c r="Y1862" s="114"/>
      <c r="Z1862" s="107"/>
      <c r="AA1862" s="107"/>
      <c r="AB1862" s="107"/>
      <c r="AC1862" s="107"/>
      <c r="AD1862" s="107"/>
      <c r="AE1862" s="107"/>
      <c r="AF1862" s="107"/>
      <c r="AG1862" s="107" t="s">
        <v>296</v>
      </c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</row>
    <row r="1863" spans="1:60" outlineLevel="1">
      <c r="A1863" s="130">
        <v>625</v>
      </c>
      <c r="B1863" s="131" t="s">
        <v>360</v>
      </c>
      <c r="C1863" s="140" t="s">
        <v>361</v>
      </c>
      <c r="D1863" s="132" t="s">
        <v>353</v>
      </c>
      <c r="E1863" s="133">
        <v>0.28419</v>
      </c>
      <c r="F1863" s="134"/>
      <c r="G1863" s="135">
        <f>ROUND(E1863*F1863,2)</f>
        <v>0</v>
      </c>
      <c r="H1863" s="134"/>
      <c r="I1863" s="135">
        <f>ROUND(E1863*H1863,2)</f>
        <v>0</v>
      </c>
      <c r="J1863" s="134"/>
      <c r="K1863" s="135">
        <f>ROUND(E1863*J1863,2)</f>
        <v>0</v>
      </c>
      <c r="L1863" s="135">
        <v>21</v>
      </c>
      <c r="M1863" s="135">
        <f>G1863*(1+L1863/100)</f>
        <v>0</v>
      </c>
      <c r="N1863" s="133">
        <v>0</v>
      </c>
      <c r="O1863" s="133">
        <f>ROUND(E1863*N1863,2)</f>
        <v>0</v>
      </c>
      <c r="P1863" s="133">
        <v>0</v>
      </c>
      <c r="Q1863" s="133">
        <f>ROUND(E1863*P1863,2)</f>
        <v>0</v>
      </c>
      <c r="R1863" s="135" t="s">
        <v>356</v>
      </c>
      <c r="S1863" s="135" t="s">
        <v>310</v>
      </c>
      <c r="T1863" s="136" t="s">
        <v>331</v>
      </c>
      <c r="U1863" s="114">
        <v>0</v>
      </c>
      <c r="V1863" s="114">
        <f>ROUND(E1863*U1863,2)</f>
        <v>0</v>
      </c>
      <c r="W1863" s="114"/>
      <c r="X1863" s="114" t="s">
        <v>357</v>
      </c>
      <c r="Y1863" s="114" t="s">
        <v>293</v>
      </c>
      <c r="Z1863" s="107"/>
      <c r="AA1863" s="107"/>
      <c r="AB1863" s="107"/>
      <c r="AC1863" s="107"/>
      <c r="AD1863" s="107"/>
      <c r="AE1863" s="107"/>
      <c r="AF1863" s="107"/>
      <c r="AG1863" s="107" t="s">
        <v>358</v>
      </c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</row>
    <row r="1864" spans="1:60">
      <c r="A1864" s="117" t="s">
        <v>285</v>
      </c>
      <c r="B1864" s="118" t="s">
        <v>167</v>
      </c>
      <c r="C1864" s="138" t="s">
        <v>168</v>
      </c>
      <c r="D1864" s="119"/>
      <c r="E1864" s="120"/>
      <c r="F1864" s="121"/>
      <c r="G1864" s="121">
        <f>SUMIF(AG1865:AG1872,"&lt;&gt;NOR",G1865:G1872)</f>
        <v>0</v>
      </c>
      <c r="H1864" s="121"/>
      <c r="I1864" s="121">
        <f>SUM(I1865:I1872)</f>
        <v>0</v>
      </c>
      <c r="J1864" s="121"/>
      <c r="K1864" s="121">
        <f>SUM(K1865:K1872)</f>
        <v>0</v>
      </c>
      <c r="L1864" s="121"/>
      <c r="M1864" s="121">
        <f>SUM(M1865:M1872)</f>
        <v>0</v>
      </c>
      <c r="N1864" s="120"/>
      <c r="O1864" s="120">
        <f>SUM(O1865:O1872)</f>
        <v>0</v>
      </c>
      <c r="P1864" s="120"/>
      <c r="Q1864" s="120">
        <f>SUM(Q1865:Q1872)</f>
        <v>0</v>
      </c>
      <c r="R1864" s="121"/>
      <c r="S1864" s="121"/>
      <c r="T1864" s="122"/>
      <c r="U1864" s="116"/>
      <c r="V1864" s="116">
        <f>SUM(V1865:V1872)</f>
        <v>1.1200000000000001</v>
      </c>
      <c r="W1864" s="116"/>
      <c r="X1864" s="116"/>
      <c r="Y1864" s="116"/>
      <c r="AG1864" t="s">
        <v>286</v>
      </c>
    </row>
    <row r="1865" spans="1:60" outlineLevel="1">
      <c r="A1865" s="123">
        <v>626</v>
      </c>
      <c r="B1865" s="124" t="s">
        <v>879</v>
      </c>
      <c r="C1865" s="139" t="s">
        <v>880</v>
      </c>
      <c r="D1865" s="125" t="s">
        <v>289</v>
      </c>
      <c r="E1865" s="126">
        <v>1</v>
      </c>
      <c r="F1865" s="127"/>
      <c r="G1865" s="128">
        <f>ROUND(E1865*F1865,2)</f>
        <v>0</v>
      </c>
      <c r="H1865" s="127"/>
      <c r="I1865" s="128">
        <f>ROUND(E1865*H1865,2)</f>
        <v>0</v>
      </c>
      <c r="J1865" s="127"/>
      <c r="K1865" s="128">
        <f>ROUND(E1865*J1865,2)</f>
        <v>0</v>
      </c>
      <c r="L1865" s="128">
        <v>21</v>
      </c>
      <c r="M1865" s="128">
        <f>G1865*(1+L1865/100)</f>
        <v>0</v>
      </c>
      <c r="N1865" s="126">
        <v>0</v>
      </c>
      <c r="O1865" s="126">
        <f>ROUND(E1865*N1865,2)</f>
        <v>0</v>
      </c>
      <c r="P1865" s="126">
        <v>1.56E-3</v>
      </c>
      <c r="Q1865" s="126">
        <f>ROUND(E1865*P1865,2)</f>
        <v>0</v>
      </c>
      <c r="R1865" s="128" t="s">
        <v>350</v>
      </c>
      <c r="S1865" s="128" t="s">
        <v>310</v>
      </c>
      <c r="T1865" s="129" t="s">
        <v>331</v>
      </c>
      <c r="U1865" s="114">
        <v>0.22</v>
      </c>
      <c r="V1865" s="114">
        <f>ROUND(E1865*U1865,2)</f>
        <v>0.22</v>
      </c>
      <c r="W1865" s="114"/>
      <c r="X1865" s="114" t="s">
        <v>332</v>
      </c>
      <c r="Y1865" s="114" t="s">
        <v>293</v>
      </c>
      <c r="Z1865" s="107"/>
      <c r="AA1865" s="107"/>
      <c r="AB1865" s="107"/>
      <c r="AC1865" s="107"/>
      <c r="AD1865" s="107"/>
      <c r="AE1865" s="107"/>
      <c r="AF1865" s="107"/>
      <c r="AG1865" s="107" t="s">
        <v>333</v>
      </c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</row>
    <row r="1866" spans="1:60" outlineLevel="2">
      <c r="A1866" s="110"/>
      <c r="B1866" s="111"/>
      <c r="C1866" s="198" t="s">
        <v>881</v>
      </c>
      <c r="D1866" s="199"/>
      <c r="E1866" s="199"/>
      <c r="F1866" s="199"/>
      <c r="G1866" s="199"/>
      <c r="H1866" s="114"/>
      <c r="I1866" s="114"/>
      <c r="J1866" s="114"/>
      <c r="K1866" s="114"/>
      <c r="L1866" s="114"/>
      <c r="M1866" s="114"/>
      <c r="N1866" s="113"/>
      <c r="O1866" s="113"/>
      <c r="P1866" s="113"/>
      <c r="Q1866" s="113"/>
      <c r="R1866" s="114"/>
      <c r="S1866" s="114"/>
      <c r="T1866" s="114"/>
      <c r="U1866" s="114"/>
      <c r="V1866" s="114"/>
      <c r="W1866" s="114"/>
      <c r="X1866" s="114"/>
      <c r="Y1866" s="114"/>
      <c r="Z1866" s="107"/>
      <c r="AA1866" s="107"/>
      <c r="AB1866" s="107"/>
      <c r="AC1866" s="107"/>
      <c r="AD1866" s="107"/>
      <c r="AE1866" s="107"/>
      <c r="AF1866" s="107"/>
      <c r="AG1866" s="107" t="s">
        <v>296</v>
      </c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</row>
    <row r="1867" spans="1:60" outlineLevel="1">
      <c r="A1867" s="123">
        <v>627</v>
      </c>
      <c r="B1867" s="124" t="s">
        <v>918</v>
      </c>
      <c r="C1867" s="139" t="s">
        <v>919</v>
      </c>
      <c r="D1867" s="125" t="s">
        <v>347</v>
      </c>
      <c r="E1867" s="126">
        <v>1</v>
      </c>
      <c r="F1867" s="127"/>
      <c r="G1867" s="128">
        <f>ROUND(E1867*F1867,2)</f>
        <v>0</v>
      </c>
      <c r="H1867" s="127"/>
      <c r="I1867" s="128">
        <f>ROUND(E1867*H1867,2)</f>
        <v>0</v>
      </c>
      <c r="J1867" s="127"/>
      <c r="K1867" s="128">
        <f>ROUND(E1867*J1867,2)</f>
        <v>0</v>
      </c>
      <c r="L1867" s="128">
        <v>21</v>
      </c>
      <c r="M1867" s="128">
        <f>G1867*(1+L1867/100)</f>
        <v>0</v>
      </c>
      <c r="N1867" s="126">
        <v>3.0000000000000001E-5</v>
      </c>
      <c r="O1867" s="126">
        <f>ROUND(E1867*N1867,2)</f>
        <v>0</v>
      </c>
      <c r="P1867" s="126">
        <v>0</v>
      </c>
      <c r="Q1867" s="126">
        <f>ROUND(E1867*P1867,2)</f>
        <v>0</v>
      </c>
      <c r="R1867" s="128" t="s">
        <v>350</v>
      </c>
      <c r="S1867" s="128" t="s">
        <v>310</v>
      </c>
      <c r="T1867" s="129" t="s">
        <v>331</v>
      </c>
      <c r="U1867" s="114">
        <v>0.9</v>
      </c>
      <c r="V1867" s="114">
        <f>ROUND(E1867*U1867,2)</f>
        <v>0.9</v>
      </c>
      <c r="W1867" s="114"/>
      <c r="X1867" s="114" t="s">
        <v>332</v>
      </c>
      <c r="Y1867" s="114" t="s">
        <v>293</v>
      </c>
      <c r="Z1867" s="107"/>
      <c r="AA1867" s="107"/>
      <c r="AB1867" s="107"/>
      <c r="AC1867" s="107"/>
      <c r="AD1867" s="107"/>
      <c r="AE1867" s="107"/>
      <c r="AF1867" s="107"/>
      <c r="AG1867" s="107" t="s">
        <v>333</v>
      </c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</row>
    <row r="1868" spans="1:60" outlineLevel="2">
      <c r="A1868" s="110"/>
      <c r="B1868" s="111"/>
      <c r="C1868" s="198" t="s">
        <v>881</v>
      </c>
      <c r="D1868" s="199"/>
      <c r="E1868" s="199"/>
      <c r="F1868" s="199"/>
      <c r="G1868" s="199"/>
      <c r="H1868" s="114"/>
      <c r="I1868" s="114"/>
      <c r="J1868" s="114"/>
      <c r="K1868" s="114"/>
      <c r="L1868" s="114"/>
      <c r="M1868" s="114"/>
      <c r="N1868" s="113"/>
      <c r="O1868" s="113"/>
      <c r="P1868" s="113"/>
      <c r="Q1868" s="113"/>
      <c r="R1868" s="114"/>
      <c r="S1868" s="114"/>
      <c r="T1868" s="114"/>
      <c r="U1868" s="114"/>
      <c r="V1868" s="114"/>
      <c r="W1868" s="114"/>
      <c r="X1868" s="114"/>
      <c r="Y1868" s="114"/>
      <c r="Z1868" s="107"/>
      <c r="AA1868" s="107"/>
      <c r="AB1868" s="107"/>
      <c r="AC1868" s="107"/>
      <c r="AD1868" s="107"/>
      <c r="AE1868" s="107"/>
      <c r="AF1868" s="107"/>
      <c r="AG1868" s="107" t="s">
        <v>296</v>
      </c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</row>
    <row r="1869" spans="1:60" outlineLevel="1">
      <c r="A1869" s="130">
        <v>628</v>
      </c>
      <c r="B1869" s="131" t="s">
        <v>351</v>
      </c>
      <c r="C1869" s="140" t="s">
        <v>352</v>
      </c>
      <c r="D1869" s="132" t="s">
        <v>353</v>
      </c>
      <c r="E1869" s="133">
        <v>1.56E-3</v>
      </c>
      <c r="F1869" s="134"/>
      <c r="G1869" s="135">
        <f>ROUND(E1869*F1869,2)</f>
        <v>0</v>
      </c>
      <c r="H1869" s="134"/>
      <c r="I1869" s="135">
        <f>ROUND(E1869*H1869,2)</f>
        <v>0</v>
      </c>
      <c r="J1869" s="134"/>
      <c r="K1869" s="135">
        <f>ROUND(E1869*J1869,2)</f>
        <v>0</v>
      </c>
      <c r="L1869" s="135">
        <v>21</v>
      </c>
      <c r="M1869" s="135">
        <f>G1869*(1+L1869/100)</f>
        <v>0</v>
      </c>
      <c r="N1869" s="133">
        <v>0</v>
      </c>
      <c r="O1869" s="133">
        <f>ROUND(E1869*N1869,2)</f>
        <v>0</v>
      </c>
      <c r="P1869" s="133">
        <v>0</v>
      </c>
      <c r="Q1869" s="133">
        <f>ROUND(E1869*P1869,2)</f>
        <v>0</v>
      </c>
      <c r="R1869" s="135"/>
      <c r="S1869" s="135" t="s">
        <v>290</v>
      </c>
      <c r="T1869" s="136" t="s">
        <v>368</v>
      </c>
      <c r="U1869" s="114">
        <v>0</v>
      </c>
      <c r="V1869" s="114">
        <f>ROUND(E1869*U1869,2)</f>
        <v>0</v>
      </c>
      <c r="W1869" s="114"/>
      <c r="X1869" s="114" t="s">
        <v>332</v>
      </c>
      <c r="Y1869" s="114" t="s">
        <v>293</v>
      </c>
      <c r="Z1869" s="107"/>
      <c r="AA1869" s="107"/>
      <c r="AB1869" s="107"/>
      <c r="AC1869" s="107"/>
      <c r="AD1869" s="107"/>
      <c r="AE1869" s="107"/>
      <c r="AF1869" s="107"/>
      <c r="AG1869" s="107" t="s">
        <v>333</v>
      </c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</row>
    <row r="1870" spans="1:60" outlineLevel="1">
      <c r="A1870" s="123">
        <v>629</v>
      </c>
      <c r="B1870" s="124" t="s">
        <v>354</v>
      </c>
      <c r="C1870" s="139" t="s">
        <v>355</v>
      </c>
      <c r="D1870" s="125" t="s">
        <v>353</v>
      </c>
      <c r="E1870" s="126">
        <v>1.56E-3</v>
      </c>
      <c r="F1870" s="127"/>
      <c r="G1870" s="128">
        <f>ROUND(E1870*F1870,2)</f>
        <v>0</v>
      </c>
      <c r="H1870" s="127"/>
      <c r="I1870" s="128">
        <f>ROUND(E1870*H1870,2)</f>
        <v>0</v>
      </c>
      <c r="J1870" s="127"/>
      <c r="K1870" s="128">
        <f>ROUND(E1870*J1870,2)</f>
        <v>0</v>
      </c>
      <c r="L1870" s="128">
        <v>21</v>
      </c>
      <c r="M1870" s="128">
        <f>G1870*(1+L1870/100)</f>
        <v>0</v>
      </c>
      <c r="N1870" s="126">
        <v>0</v>
      </c>
      <c r="O1870" s="126">
        <f>ROUND(E1870*N1870,2)</f>
        <v>0</v>
      </c>
      <c r="P1870" s="126">
        <v>0</v>
      </c>
      <c r="Q1870" s="126">
        <f>ROUND(E1870*P1870,2)</f>
        <v>0</v>
      </c>
      <c r="R1870" s="128" t="s">
        <v>356</v>
      </c>
      <c r="S1870" s="128" t="s">
        <v>310</v>
      </c>
      <c r="T1870" s="129" t="s">
        <v>331</v>
      </c>
      <c r="U1870" s="114">
        <v>0.49</v>
      </c>
      <c r="V1870" s="114">
        <f>ROUND(E1870*U1870,2)</f>
        <v>0</v>
      </c>
      <c r="W1870" s="114"/>
      <c r="X1870" s="114" t="s">
        <v>357</v>
      </c>
      <c r="Y1870" s="114" t="s">
        <v>293</v>
      </c>
      <c r="Z1870" s="107"/>
      <c r="AA1870" s="107"/>
      <c r="AB1870" s="107"/>
      <c r="AC1870" s="107"/>
      <c r="AD1870" s="107"/>
      <c r="AE1870" s="107"/>
      <c r="AF1870" s="107"/>
      <c r="AG1870" s="107" t="s">
        <v>358</v>
      </c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</row>
    <row r="1871" spans="1:60" outlineLevel="2">
      <c r="A1871" s="110"/>
      <c r="B1871" s="111"/>
      <c r="C1871" s="198" t="s">
        <v>359</v>
      </c>
      <c r="D1871" s="199"/>
      <c r="E1871" s="199"/>
      <c r="F1871" s="199"/>
      <c r="G1871" s="199"/>
      <c r="H1871" s="114"/>
      <c r="I1871" s="114"/>
      <c r="J1871" s="114"/>
      <c r="K1871" s="114"/>
      <c r="L1871" s="114"/>
      <c r="M1871" s="114"/>
      <c r="N1871" s="113"/>
      <c r="O1871" s="113"/>
      <c r="P1871" s="113"/>
      <c r="Q1871" s="113"/>
      <c r="R1871" s="114"/>
      <c r="S1871" s="114"/>
      <c r="T1871" s="114"/>
      <c r="U1871" s="114"/>
      <c r="V1871" s="114"/>
      <c r="W1871" s="114"/>
      <c r="X1871" s="114"/>
      <c r="Y1871" s="114"/>
      <c r="Z1871" s="107"/>
      <c r="AA1871" s="107"/>
      <c r="AB1871" s="107"/>
      <c r="AC1871" s="107"/>
      <c r="AD1871" s="107"/>
      <c r="AE1871" s="107"/>
      <c r="AF1871" s="107"/>
      <c r="AG1871" s="107" t="s">
        <v>296</v>
      </c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</row>
    <row r="1872" spans="1:60" outlineLevel="1">
      <c r="A1872" s="130">
        <v>630</v>
      </c>
      <c r="B1872" s="131" t="s">
        <v>360</v>
      </c>
      <c r="C1872" s="140" t="s">
        <v>361</v>
      </c>
      <c r="D1872" s="132" t="s">
        <v>353</v>
      </c>
      <c r="E1872" s="133">
        <v>1.56E-3</v>
      </c>
      <c r="F1872" s="134"/>
      <c r="G1872" s="135">
        <f>ROUND(E1872*F1872,2)</f>
        <v>0</v>
      </c>
      <c r="H1872" s="134"/>
      <c r="I1872" s="135">
        <f>ROUND(E1872*H1872,2)</f>
        <v>0</v>
      </c>
      <c r="J1872" s="134"/>
      <c r="K1872" s="135">
        <f>ROUND(E1872*J1872,2)</f>
        <v>0</v>
      </c>
      <c r="L1872" s="135">
        <v>21</v>
      </c>
      <c r="M1872" s="135">
        <f>G1872*(1+L1872/100)</f>
        <v>0</v>
      </c>
      <c r="N1872" s="133">
        <v>0</v>
      </c>
      <c r="O1872" s="133">
        <f>ROUND(E1872*N1872,2)</f>
        <v>0</v>
      </c>
      <c r="P1872" s="133">
        <v>0</v>
      </c>
      <c r="Q1872" s="133">
        <f>ROUND(E1872*P1872,2)</f>
        <v>0</v>
      </c>
      <c r="R1872" s="135" t="s">
        <v>356</v>
      </c>
      <c r="S1872" s="135" t="s">
        <v>310</v>
      </c>
      <c r="T1872" s="136" t="s">
        <v>331</v>
      </c>
      <c r="U1872" s="114">
        <v>0</v>
      </c>
      <c r="V1872" s="114">
        <f>ROUND(E1872*U1872,2)</f>
        <v>0</v>
      </c>
      <c r="W1872" s="114"/>
      <c r="X1872" s="114" t="s">
        <v>357</v>
      </c>
      <c r="Y1872" s="114" t="s">
        <v>293</v>
      </c>
      <c r="Z1872" s="107"/>
      <c r="AA1872" s="107"/>
      <c r="AB1872" s="107"/>
      <c r="AC1872" s="107"/>
      <c r="AD1872" s="107"/>
      <c r="AE1872" s="107"/>
      <c r="AF1872" s="107"/>
      <c r="AG1872" s="107" t="s">
        <v>358</v>
      </c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</row>
    <row r="1873" spans="1:60">
      <c r="A1873" s="117" t="s">
        <v>285</v>
      </c>
      <c r="B1873" s="118" t="s">
        <v>169</v>
      </c>
      <c r="C1873" s="138" t="s">
        <v>170</v>
      </c>
      <c r="D1873" s="119"/>
      <c r="E1873" s="120"/>
      <c r="F1873" s="121"/>
      <c r="G1873" s="121">
        <f>SUMIF(AG1874:AG1910,"&lt;&gt;NOR",G1874:G1910)</f>
        <v>0</v>
      </c>
      <c r="H1873" s="121"/>
      <c r="I1873" s="121">
        <f>SUM(I1874:I1910)</f>
        <v>0</v>
      </c>
      <c r="J1873" s="121"/>
      <c r="K1873" s="121">
        <f>SUM(K1874:K1910)</f>
        <v>0</v>
      </c>
      <c r="L1873" s="121"/>
      <c r="M1873" s="121">
        <f>SUM(M1874:M1910)</f>
        <v>0</v>
      </c>
      <c r="N1873" s="120"/>
      <c r="O1873" s="120">
        <f>SUM(O1874:O1910)</f>
        <v>0</v>
      </c>
      <c r="P1873" s="120"/>
      <c r="Q1873" s="120">
        <f>SUM(Q1874:Q1910)</f>
        <v>0.19</v>
      </c>
      <c r="R1873" s="121"/>
      <c r="S1873" s="121"/>
      <c r="T1873" s="122"/>
      <c r="U1873" s="116"/>
      <c r="V1873" s="116">
        <f>SUM(V1874:V1910)</f>
        <v>319.05999999999995</v>
      </c>
      <c r="W1873" s="116"/>
      <c r="X1873" s="116"/>
      <c r="Y1873" s="116"/>
      <c r="AG1873" t="s">
        <v>286</v>
      </c>
    </row>
    <row r="1874" spans="1:60" outlineLevel="1">
      <c r="A1874" s="123">
        <v>631</v>
      </c>
      <c r="B1874" s="124" t="s">
        <v>947</v>
      </c>
      <c r="C1874" s="139" t="s">
        <v>948</v>
      </c>
      <c r="D1874" s="125" t="s">
        <v>347</v>
      </c>
      <c r="E1874" s="126">
        <v>18</v>
      </c>
      <c r="F1874" s="127"/>
      <c r="G1874" s="128">
        <f>ROUND(E1874*F1874,2)</f>
        <v>0</v>
      </c>
      <c r="H1874" s="127"/>
      <c r="I1874" s="128">
        <f>ROUND(E1874*H1874,2)</f>
        <v>0</v>
      </c>
      <c r="J1874" s="127"/>
      <c r="K1874" s="128">
        <f>ROUND(E1874*J1874,2)</f>
        <v>0</v>
      </c>
      <c r="L1874" s="128">
        <v>21</v>
      </c>
      <c r="M1874" s="128">
        <f>G1874*(1+L1874/100)</f>
        <v>0</v>
      </c>
      <c r="N1874" s="126">
        <v>0</v>
      </c>
      <c r="O1874" s="126">
        <f>ROUND(E1874*N1874,2)</f>
        <v>0</v>
      </c>
      <c r="P1874" s="126">
        <v>0</v>
      </c>
      <c r="Q1874" s="126">
        <f>ROUND(E1874*P1874,2)</f>
        <v>0</v>
      </c>
      <c r="R1874" s="128"/>
      <c r="S1874" s="128" t="s">
        <v>290</v>
      </c>
      <c r="T1874" s="129" t="s">
        <v>291</v>
      </c>
      <c r="U1874" s="114">
        <v>0</v>
      </c>
      <c r="V1874" s="114">
        <f>ROUND(E1874*U1874,2)</f>
        <v>0</v>
      </c>
      <c r="W1874" s="114"/>
      <c r="X1874" s="114" t="s">
        <v>414</v>
      </c>
      <c r="Y1874" s="114" t="s">
        <v>293</v>
      </c>
      <c r="Z1874" s="107"/>
      <c r="AA1874" s="107"/>
      <c r="AB1874" s="107"/>
      <c r="AC1874" s="107"/>
      <c r="AD1874" s="107"/>
      <c r="AE1874" s="107"/>
      <c r="AF1874" s="107"/>
      <c r="AG1874" s="107" t="s">
        <v>415</v>
      </c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</row>
    <row r="1875" spans="1:60" outlineLevel="2">
      <c r="A1875" s="110"/>
      <c r="B1875" s="111"/>
      <c r="C1875" s="198" t="s">
        <v>949</v>
      </c>
      <c r="D1875" s="199"/>
      <c r="E1875" s="199"/>
      <c r="F1875" s="199"/>
      <c r="G1875" s="199"/>
      <c r="H1875" s="114"/>
      <c r="I1875" s="114"/>
      <c r="J1875" s="114"/>
      <c r="K1875" s="114"/>
      <c r="L1875" s="114"/>
      <c r="M1875" s="114"/>
      <c r="N1875" s="113"/>
      <c r="O1875" s="113"/>
      <c r="P1875" s="113"/>
      <c r="Q1875" s="113"/>
      <c r="R1875" s="114"/>
      <c r="S1875" s="114"/>
      <c r="T1875" s="114"/>
      <c r="U1875" s="114"/>
      <c r="V1875" s="114"/>
      <c r="W1875" s="114"/>
      <c r="X1875" s="114"/>
      <c r="Y1875" s="114"/>
      <c r="Z1875" s="107"/>
      <c r="AA1875" s="107"/>
      <c r="AB1875" s="107"/>
      <c r="AC1875" s="107"/>
      <c r="AD1875" s="107"/>
      <c r="AE1875" s="107"/>
      <c r="AF1875" s="107"/>
      <c r="AG1875" s="107" t="s">
        <v>296</v>
      </c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</row>
    <row r="1876" spans="1:60" outlineLevel="3">
      <c r="A1876" s="110"/>
      <c r="B1876" s="111"/>
      <c r="C1876" s="200" t="s">
        <v>950</v>
      </c>
      <c r="D1876" s="201"/>
      <c r="E1876" s="201"/>
      <c r="F1876" s="201"/>
      <c r="G1876" s="201"/>
      <c r="H1876" s="114"/>
      <c r="I1876" s="114"/>
      <c r="J1876" s="114"/>
      <c r="K1876" s="114"/>
      <c r="L1876" s="114"/>
      <c r="M1876" s="114"/>
      <c r="N1876" s="113"/>
      <c r="O1876" s="113"/>
      <c r="P1876" s="113"/>
      <c r="Q1876" s="113"/>
      <c r="R1876" s="114"/>
      <c r="S1876" s="114"/>
      <c r="T1876" s="114"/>
      <c r="U1876" s="114"/>
      <c r="V1876" s="114"/>
      <c r="W1876" s="114"/>
      <c r="X1876" s="114"/>
      <c r="Y1876" s="114"/>
      <c r="Z1876" s="107"/>
      <c r="AA1876" s="107"/>
      <c r="AB1876" s="107"/>
      <c r="AC1876" s="107"/>
      <c r="AD1876" s="107"/>
      <c r="AE1876" s="107"/>
      <c r="AF1876" s="107"/>
      <c r="AG1876" s="107" t="s">
        <v>296</v>
      </c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</row>
    <row r="1877" spans="1:60" outlineLevel="3">
      <c r="A1877" s="110"/>
      <c r="B1877" s="111"/>
      <c r="C1877" s="200" t="s">
        <v>951</v>
      </c>
      <c r="D1877" s="201"/>
      <c r="E1877" s="201"/>
      <c r="F1877" s="201"/>
      <c r="G1877" s="201"/>
      <c r="H1877" s="114"/>
      <c r="I1877" s="114"/>
      <c r="J1877" s="114"/>
      <c r="K1877" s="114"/>
      <c r="L1877" s="114"/>
      <c r="M1877" s="114"/>
      <c r="N1877" s="113"/>
      <c r="O1877" s="113"/>
      <c r="P1877" s="113"/>
      <c r="Q1877" s="113"/>
      <c r="R1877" s="114"/>
      <c r="S1877" s="114"/>
      <c r="T1877" s="114"/>
      <c r="U1877" s="114"/>
      <c r="V1877" s="114"/>
      <c r="W1877" s="114"/>
      <c r="X1877" s="114"/>
      <c r="Y1877" s="114"/>
      <c r="Z1877" s="107"/>
      <c r="AA1877" s="107"/>
      <c r="AB1877" s="107"/>
      <c r="AC1877" s="107"/>
      <c r="AD1877" s="107"/>
      <c r="AE1877" s="107"/>
      <c r="AF1877" s="107"/>
      <c r="AG1877" s="107" t="s">
        <v>296</v>
      </c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</row>
    <row r="1878" spans="1:60" outlineLevel="3">
      <c r="A1878" s="110"/>
      <c r="B1878" s="111"/>
      <c r="C1878" s="200" t="s">
        <v>952</v>
      </c>
      <c r="D1878" s="201"/>
      <c r="E1878" s="201"/>
      <c r="F1878" s="201"/>
      <c r="G1878" s="201"/>
      <c r="H1878" s="114"/>
      <c r="I1878" s="114"/>
      <c r="J1878" s="114"/>
      <c r="K1878" s="114"/>
      <c r="L1878" s="114"/>
      <c r="M1878" s="114"/>
      <c r="N1878" s="113"/>
      <c r="O1878" s="113"/>
      <c r="P1878" s="113"/>
      <c r="Q1878" s="113"/>
      <c r="R1878" s="114"/>
      <c r="S1878" s="114"/>
      <c r="T1878" s="114"/>
      <c r="U1878" s="114"/>
      <c r="V1878" s="114"/>
      <c r="W1878" s="114"/>
      <c r="X1878" s="114"/>
      <c r="Y1878" s="114"/>
      <c r="Z1878" s="107"/>
      <c r="AA1878" s="107"/>
      <c r="AB1878" s="107"/>
      <c r="AC1878" s="107"/>
      <c r="AD1878" s="107"/>
      <c r="AE1878" s="107"/>
      <c r="AF1878" s="107"/>
      <c r="AG1878" s="107" t="s">
        <v>296</v>
      </c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</row>
    <row r="1879" spans="1:60" outlineLevel="1">
      <c r="A1879" s="123">
        <v>632</v>
      </c>
      <c r="B1879" s="124" t="s">
        <v>953</v>
      </c>
      <c r="C1879" s="139" t="s">
        <v>954</v>
      </c>
      <c r="D1879" s="125" t="s">
        <v>347</v>
      </c>
      <c r="E1879" s="126">
        <v>12</v>
      </c>
      <c r="F1879" s="127"/>
      <c r="G1879" s="128">
        <f>ROUND(E1879*F1879,2)</f>
        <v>0</v>
      </c>
      <c r="H1879" s="127"/>
      <c r="I1879" s="128">
        <f>ROUND(E1879*H1879,2)</f>
        <v>0</v>
      </c>
      <c r="J1879" s="127"/>
      <c r="K1879" s="128">
        <f>ROUND(E1879*J1879,2)</f>
        <v>0</v>
      </c>
      <c r="L1879" s="128">
        <v>21</v>
      </c>
      <c r="M1879" s="128">
        <f>G1879*(1+L1879/100)</f>
        <v>0</v>
      </c>
      <c r="N1879" s="126">
        <v>0</v>
      </c>
      <c r="O1879" s="126">
        <f>ROUND(E1879*N1879,2)</f>
        <v>0</v>
      </c>
      <c r="P1879" s="126">
        <v>0</v>
      </c>
      <c r="Q1879" s="126">
        <f>ROUND(E1879*P1879,2)</f>
        <v>0</v>
      </c>
      <c r="R1879" s="128"/>
      <c r="S1879" s="128" t="s">
        <v>290</v>
      </c>
      <c r="T1879" s="129" t="s">
        <v>291</v>
      </c>
      <c r="U1879" s="114">
        <v>0</v>
      </c>
      <c r="V1879" s="114">
        <f>ROUND(E1879*U1879,2)</f>
        <v>0</v>
      </c>
      <c r="W1879" s="114"/>
      <c r="X1879" s="114" t="s">
        <v>414</v>
      </c>
      <c r="Y1879" s="114" t="s">
        <v>293</v>
      </c>
      <c r="Z1879" s="107"/>
      <c r="AA1879" s="107"/>
      <c r="AB1879" s="107"/>
      <c r="AC1879" s="107"/>
      <c r="AD1879" s="107"/>
      <c r="AE1879" s="107"/>
      <c r="AF1879" s="107"/>
      <c r="AG1879" s="107" t="s">
        <v>415</v>
      </c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</row>
    <row r="1880" spans="1:60" outlineLevel="2">
      <c r="A1880" s="110"/>
      <c r="B1880" s="111"/>
      <c r="C1880" s="198" t="s">
        <v>949</v>
      </c>
      <c r="D1880" s="199"/>
      <c r="E1880" s="199"/>
      <c r="F1880" s="199"/>
      <c r="G1880" s="199"/>
      <c r="H1880" s="114"/>
      <c r="I1880" s="114"/>
      <c r="J1880" s="114"/>
      <c r="K1880" s="114"/>
      <c r="L1880" s="114"/>
      <c r="M1880" s="114"/>
      <c r="N1880" s="113"/>
      <c r="O1880" s="113"/>
      <c r="P1880" s="113"/>
      <c r="Q1880" s="113"/>
      <c r="R1880" s="114"/>
      <c r="S1880" s="114"/>
      <c r="T1880" s="114"/>
      <c r="U1880" s="114"/>
      <c r="V1880" s="114"/>
      <c r="W1880" s="114"/>
      <c r="X1880" s="114"/>
      <c r="Y1880" s="114"/>
      <c r="Z1880" s="107"/>
      <c r="AA1880" s="107"/>
      <c r="AB1880" s="107"/>
      <c r="AC1880" s="107"/>
      <c r="AD1880" s="107"/>
      <c r="AE1880" s="107"/>
      <c r="AF1880" s="107"/>
      <c r="AG1880" s="107" t="s">
        <v>296</v>
      </c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</row>
    <row r="1881" spans="1:60" outlineLevel="3">
      <c r="A1881" s="110"/>
      <c r="B1881" s="111"/>
      <c r="C1881" s="200" t="s">
        <v>955</v>
      </c>
      <c r="D1881" s="201"/>
      <c r="E1881" s="201"/>
      <c r="F1881" s="201"/>
      <c r="G1881" s="201"/>
      <c r="H1881" s="114"/>
      <c r="I1881" s="114"/>
      <c r="J1881" s="114"/>
      <c r="K1881" s="114"/>
      <c r="L1881" s="114"/>
      <c r="M1881" s="114"/>
      <c r="N1881" s="113"/>
      <c r="O1881" s="113"/>
      <c r="P1881" s="113"/>
      <c r="Q1881" s="113"/>
      <c r="R1881" s="114"/>
      <c r="S1881" s="114"/>
      <c r="T1881" s="114"/>
      <c r="U1881" s="114"/>
      <c r="V1881" s="114"/>
      <c r="W1881" s="114"/>
      <c r="X1881" s="114"/>
      <c r="Y1881" s="114"/>
      <c r="Z1881" s="107"/>
      <c r="AA1881" s="107"/>
      <c r="AB1881" s="107"/>
      <c r="AC1881" s="107"/>
      <c r="AD1881" s="107"/>
      <c r="AE1881" s="107"/>
      <c r="AF1881" s="107"/>
      <c r="AG1881" s="107" t="s">
        <v>296</v>
      </c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</row>
    <row r="1882" spans="1:60" outlineLevel="3">
      <c r="A1882" s="110"/>
      <c r="B1882" s="111"/>
      <c r="C1882" s="200" t="s">
        <v>951</v>
      </c>
      <c r="D1882" s="201"/>
      <c r="E1882" s="201"/>
      <c r="F1882" s="201"/>
      <c r="G1882" s="201"/>
      <c r="H1882" s="114"/>
      <c r="I1882" s="114"/>
      <c r="J1882" s="114"/>
      <c r="K1882" s="114"/>
      <c r="L1882" s="114"/>
      <c r="M1882" s="114"/>
      <c r="N1882" s="113"/>
      <c r="O1882" s="113"/>
      <c r="P1882" s="113"/>
      <c r="Q1882" s="113"/>
      <c r="R1882" s="114"/>
      <c r="S1882" s="114"/>
      <c r="T1882" s="114"/>
      <c r="U1882" s="114"/>
      <c r="V1882" s="114"/>
      <c r="W1882" s="114"/>
      <c r="X1882" s="114"/>
      <c r="Y1882" s="114"/>
      <c r="Z1882" s="107"/>
      <c r="AA1882" s="107"/>
      <c r="AB1882" s="107"/>
      <c r="AC1882" s="107"/>
      <c r="AD1882" s="107"/>
      <c r="AE1882" s="107"/>
      <c r="AF1882" s="107"/>
      <c r="AG1882" s="107" t="s">
        <v>296</v>
      </c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</row>
    <row r="1883" spans="1:60" outlineLevel="3">
      <c r="A1883" s="110"/>
      <c r="B1883" s="111"/>
      <c r="C1883" s="200" t="s">
        <v>952</v>
      </c>
      <c r="D1883" s="201"/>
      <c r="E1883" s="201"/>
      <c r="F1883" s="201"/>
      <c r="G1883" s="201"/>
      <c r="H1883" s="114"/>
      <c r="I1883" s="114"/>
      <c r="J1883" s="114"/>
      <c r="K1883" s="114"/>
      <c r="L1883" s="114"/>
      <c r="M1883" s="114"/>
      <c r="N1883" s="113"/>
      <c r="O1883" s="113"/>
      <c r="P1883" s="113"/>
      <c r="Q1883" s="113"/>
      <c r="R1883" s="114"/>
      <c r="S1883" s="114"/>
      <c r="T1883" s="114"/>
      <c r="U1883" s="114"/>
      <c r="V1883" s="114"/>
      <c r="W1883" s="114"/>
      <c r="X1883" s="114"/>
      <c r="Y1883" s="114"/>
      <c r="Z1883" s="107"/>
      <c r="AA1883" s="107"/>
      <c r="AB1883" s="107"/>
      <c r="AC1883" s="107"/>
      <c r="AD1883" s="107"/>
      <c r="AE1883" s="107"/>
      <c r="AF1883" s="107"/>
      <c r="AG1883" s="107" t="s">
        <v>296</v>
      </c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</row>
    <row r="1884" spans="1:60" outlineLevel="1">
      <c r="A1884" s="123">
        <v>633</v>
      </c>
      <c r="B1884" s="124" t="s">
        <v>956</v>
      </c>
      <c r="C1884" s="139" t="s">
        <v>957</v>
      </c>
      <c r="D1884" s="125" t="s">
        <v>347</v>
      </c>
      <c r="E1884" s="126">
        <v>2</v>
      </c>
      <c r="F1884" s="127"/>
      <c r="G1884" s="128">
        <f>ROUND(E1884*F1884,2)</f>
        <v>0</v>
      </c>
      <c r="H1884" s="127"/>
      <c r="I1884" s="128">
        <f>ROUND(E1884*H1884,2)</f>
        <v>0</v>
      </c>
      <c r="J1884" s="127"/>
      <c r="K1884" s="128">
        <f>ROUND(E1884*J1884,2)</f>
        <v>0</v>
      </c>
      <c r="L1884" s="128">
        <v>21</v>
      </c>
      <c r="M1884" s="128">
        <f>G1884*(1+L1884/100)</f>
        <v>0</v>
      </c>
      <c r="N1884" s="126">
        <v>0</v>
      </c>
      <c r="O1884" s="126">
        <f>ROUND(E1884*N1884,2)</f>
        <v>0</v>
      </c>
      <c r="P1884" s="126">
        <v>0</v>
      </c>
      <c r="Q1884" s="126">
        <f>ROUND(E1884*P1884,2)</f>
        <v>0</v>
      </c>
      <c r="R1884" s="128"/>
      <c r="S1884" s="128" t="s">
        <v>290</v>
      </c>
      <c r="T1884" s="129" t="s">
        <v>291</v>
      </c>
      <c r="U1884" s="114">
        <v>0</v>
      </c>
      <c r="V1884" s="114">
        <f>ROUND(E1884*U1884,2)</f>
        <v>0</v>
      </c>
      <c r="W1884" s="114"/>
      <c r="X1884" s="114" t="s">
        <v>414</v>
      </c>
      <c r="Y1884" s="114" t="s">
        <v>293</v>
      </c>
      <c r="Z1884" s="107"/>
      <c r="AA1884" s="107"/>
      <c r="AB1884" s="107"/>
      <c r="AC1884" s="107"/>
      <c r="AD1884" s="107"/>
      <c r="AE1884" s="107"/>
      <c r="AF1884" s="107"/>
      <c r="AG1884" s="107" t="s">
        <v>415</v>
      </c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</row>
    <row r="1885" spans="1:60" outlineLevel="2">
      <c r="A1885" s="110"/>
      <c r="B1885" s="111"/>
      <c r="C1885" s="198" t="s">
        <v>949</v>
      </c>
      <c r="D1885" s="199"/>
      <c r="E1885" s="199"/>
      <c r="F1885" s="199"/>
      <c r="G1885" s="199"/>
      <c r="H1885" s="114"/>
      <c r="I1885" s="114"/>
      <c r="J1885" s="114"/>
      <c r="K1885" s="114"/>
      <c r="L1885" s="114"/>
      <c r="M1885" s="114"/>
      <c r="N1885" s="113"/>
      <c r="O1885" s="113"/>
      <c r="P1885" s="113"/>
      <c r="Q1885" s="113"/>
      <c r="R1885" s="114"/>
      <c r="S1885" s="114"/>
      <c r="T1885" s="114"/>
      <c r="U1885" s="114"/>
      <c r="V1885" s="114"/>
      <c r="W1885" s="114"/>
      <c r="X1885" s="114"/>
      <c r="Y1885" s="114"/>
      <c r="Z1885" s="107"/>
      <c r="AA1885" s="107"/>
      <c r="AB1885" s="107"/>
      <c r="AC1885" s="107"/>
      <c r="AD1885" s="107"/>
      <c r="AE1885" s="107"/>
      <c r="AF1885" s="107"/>
      <c r="AG1885" s="107" t="s">
        <v>296</v>
      </c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</row>
    <row r="1886" spans="1:60" outlineLevel="3">
      <c r="A1886" s="110"/>
      <c r="B1886" s="111"/>
      <c r="C1886" s="200" t="s">
        <v>958</v>
      </c>
      <c r="D1886" s="201"/>
      <c r="E1886" s="201"/>
      <c r="F1886" s="201"/>
      <c r="G1886" s="201"/>
      <c r="H1886" s="114"/>
      <c r="I1886" s="114"/>
      <c r="J1886" s="114"/>
      <c r="K1886" s="114"/>
      <c r="L1886" s="114"/>
      <c r="M1886" s="114"/>
      <c r="N1886" s="113"/>
      <c r="O1886" s="113"/>
      <c r="P1886" s="113"/>
      <c r="Q1886" s="113"/>
      <c r="R1886" s="114"/>
      <c r="S1886" s="114"/>
      <c r="T1886" s="114"/>
      <c r="U1886" s="114"/>
      <c r="V1886" s="114"/>
      <c r="W1886" s="114"/>
      <c r="X1886" s="114"/>
      <c r="Y1886" s="114"/>
      <c r="Z1886" s="107"/>
      <c r="AA1886" s="107"/>
      <c r="AB1886" s="107"/>
      <c r="AC1886" s="107"/>
      <c r="AD1886" s="107"/>
      <c r="AE1886" s="107"/>
      <c r="AF1886" s="107"/>
      <c r="AG1886" s="107" t="s">
        <v>296</v>
      </c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</row>
    <row r="1887" spans="1:60" outlineLevel="3">
      <c r="A1887" s="110"/>
      <c r="B1887" s="111"/>
      <c r="C1887" s="200" t="s">
        <v>951</v>
      </c>
      <c r="D1887" s="201"/>
      <c r="E1887" s="201"/>
      <c r="F1887" s="201"/>
      <c r="G1887" s="201"/>
      <c r="H1887" s="114"/>
      <c r="I1887" s="114"/>
      <c r="J1887" s="114"/>
      <c r="K1887" s="114"/>
      <c r="L1887" s="114"/>
      <c r="M1887" s="114"/>
      <c r="N1887" s="113"/>
      <c r="O1887" s="113"/>
      <c r="P1887" s="113"/>
      <c r="Q1887" s="113"/>
      <c r="R1887" s="114"/>
      <c r="S1887" s="114"/>
      <c r="T1887" s="114"/>
      <c r="U1887" s="114"/>
      <c r="V1887" s="114"/>
      <c r="W1887" s="114"/>
      <c r="X1887" s="114"/>
      <c r="Y1887" s="114"/>
      <c r="Z1887" s="107"/>
      <c r="AA1887" s="107"/>
      <c r="AB1887" s="107"/>
      <c r="AC1887" s="107"/>
      <c r="AD1887" s="107"/>
      <c r="AE1887" s="107"/>
      <c r="AF1887" s="107"/>
      <c r="AG1887" s="107" t="s">
        <v>296</v>
      </c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</row>
    <row r="1888" spans="1:60" outlineLevel="3">
      <c r="A1888" s="110"/>
      <c r="B1888" s="111"/>
      <c r="C1888" s="200" t="s">
        <v>952</v>
      </c>
      <c r="D1888" s="201"/>
      <c r="E1888" s="201"/>
      <c r="F1888" s="201"/>
      <c r="G1888" s="201"/>
      <c r="H1888" s="114"/>
      <c r="I1888" s="114"/>
      <c r="J1888" s="114"/>
      <c r="K1888" s="114"/>
      <c r="L1888" s="114"/>
      <c r="M1888" s="114"/>
      <c r="N1888" s="113"/>
      <c r="O1888" s="113"/>
      <c r="P1888" s="113"/>
      <c r="Q1888" s="113"/>
      <c r="R1888" s="114"/>
      <c r="S1888" s="114"/>
      <c r="T1888" s="114"/>
      <c r="U1888" s="114"/>
      <c r="V1888" s="114"/>
      <c r="W1888" s="114"/>
      <c r="X1888" s="114"/>
      <c r="Y1888" s="114"/>
      <c r="Z1888" s="107"/>
      <c r="AA1888" s="107"/>
      <c r="AB1888" s="107"/>
      <c r="AC1888" s="107"/>
      <c r="AD1888" s="107"/>
      <c r="AE1888" s="107"/>
      <c r="AF1888" s="107"/>
      <c r="AG1888" s="107" t="s">
        <v>296</v>
      </c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</row>
    <row r="1889" spans="1:60" outlineLevel="1">
      <c r="A1889" s="123">
        <v>634</v>
      </c>
      <c r="B1889" s="124" t="s">
        <v>959</v>
      </c>
      <c r="C1889" s="139" t="s">
        <v>960</v>
      </c>
      <c r="D1889" s="125" t="s">
        <v>347</v>
      </c>
      <c r="E1889" s="126">
        <v>17</v>
      </c>
      <c r="F1889" s="127"/>
      <c r="G1889" s="128">
        <f>ROUND(E1889*F1889,2)</f>
        <v>0</v>
      </c>
      <c r="H1889" s="127"/>
      <c r="I1889" s="128">
        <f>ROUND(E1889*H1889,2)</f>
        <v>0</v>
      </c>
      <c r="J1889" s="127"/>
      <c r="K1889" s="128">
        <f>ROUND(E1889*J1889,2)</f>
        <v>0</v>
      </c>
      <c r="L1889" s="128">
        <v>21</v>
      </c>
      <c r="M1889" s="128">
        <f>G1889*(1+L1889/100)</f>
        <v>0</v>
      </c>
      <c r="N1889" s="126">
        <v>0</v>
      </c>
      <c r="O1889" s="126">
        <f>ROUND(E1889*N1889,2)</f>
        <v>0</v>
      </c>
      <c r="P1889" s="126">
        <v>0</v>
      </c>
      <c r="Q1889" s="126">
        <f>ROUND(E1889*P1889,2)</f>
        <v>0</v>
      </c>
      <c r="R1889" s="128"/>
      <c r="S1889" s="128" t="s">
        <v>290</v>
      </c>
      <c r="T1889" s="129" t="s">
        <v>291</v>
      </c>
      <c r="U1889" s="114">
        <v>0</v>
      </c>
      <c r="V1889" s="114">
        <f>ROUND(E1889*U1889,2)</f>
        <v>0</v>
      </c>
      <c r="W1889" s="114"/>
      <c r="X1889" s="114" t="s">
        <v>414</v>
      </c>
      <c r="Y1889" s="114" t="s">
        <v>293</v>
      </c>
      <c r="Z1889" s="107"/>
      <c r="AA1889" s="107"/>
      <c r="AB1889" s="107"/>
      <c r="AC1889" s="107"/>
      <c r="AD1889" s="107"/>
      <c r="AE1889" s="107"/>
      <c r="AF1889" s="107"/>
      <c r="AG1889" s="107" t="s">
        <v>415</v>
      </c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</row>
    <row r="1890" spans="1:60" outlineLevel="2">
      <c r="A1890" s="110"/>
      <c r="B1890" s="111"/>
      <c r="C1890" s="198" t="s">
        <v>961</v>
      </c>
      <c r="D1890" s="199"/>
      <c r="E1890" s="199"/>
      <c r="F1890" s="199"/>
      <c r="G1890" s="199"/>
      <c r="H1890" s="114"/>
      <c r="I1890" s="114"/>
      <c r="J1890" s="114"/>
      <c r="K1890" s="114"/>
      <c r="L1890" s="114"/>
      <c r="M1890" s="114"/>
      <c r="N1890" s="113"/>
      <c r="O1890" s="113"/>
      <c r="P1890" s="113"/>
      <c r="Q1890" s="113"/>
      <c r="R1890" s="114"/>
      <c r="S1890" s="114"/>
      <c r="T1890" s="114"/>
      <c r="U1890" s="114"/>
      <c r="V1890" s="114"/>
      <c r="W1890" s="114"/>
      <c r="X1890" s="114"/>
      <c r="Y1890" s="114"/>
      <c r="Z1890" s="107"/>
      <c r="AA1890" s="107"/>
      <c r="AB1890" s="107"/>
      <c r="AC1890" s="107"/>
      <c r="AD1890" s="107"/>
      <c r="AE1890" s="107"/>
      <c r="AF1890" s="107"/>
      <c r="AG1890" s="107" t="s">
        <v>296</v>
      </c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</row>
    <row r="1891" spans="1:60" outlineLevel="3">
      <c r="A1891" s="110"/>
      <c r="B1891" s="111"/>
      <c r="C1891" s="200" t="s">
        <v>962</v>
      </c>
      <c r="D1891" s="201"/>
      <c r="E1891" s="201"/>
      <c r="F1891" s="201"/>
      <c r="G1891" s="201"/>
      <c r="H1891" s="114"/>
      <c r="I1891" s="114"/>
      <c r="J1891" s="114"/>
      <c r="K1891" s="114"/>
      <c r="L1891" s="114"/>
      <c r="M1891" s="114"/>
      <c r="N1891" s="113"/>
      <c r="O1891" s="113"/>
      <c r="P1891" s="113"/>
      <c r="Q1891" s="113"/>
      <c r="R1891" s="114"/>
      <c r="S1891" s="114"/>
      <c r="T1891" s="114"/>
      <c r="U1891" s="114"/>
      <c r="V1891" s="114"/>
      <c r="W1891" s="114"/>
      <c r="X1891" s="114"/>
      <c r="Y1891" s="114"/>
      <c r="Z1891" s="107"/>
      <c r="AA1891" s="107"/>
      <c r="AB1891" s="107"/>
      <c r="AC1891" s="107"/>
      <c r="AD1891" s="107"/>
      <c r="AE1891" s="107"/>
      <c r="AF1891" s="107"/>
      <c r="AG1891" s="107" t="s">
        <v>296</v>
      </c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</row>
    <row r="1892" spans="1:60" outlineLevel="3">
      <c r="A1892" s="110"/>
      <c r="B1892" s="111"/>
      <c r="C1892" s="200" t="s">
        <v>951</v>
      </c>
      <c r="D1892" s="201"/>
      <c r="E1892" s="201"/>
      <c r="F1892" s="201"/>
      <c r="G1892" s="201"/>
      <c r="H1892" s="114"/>
      <c r="I1892" s="114"/>
      <c r="J1892" s="114"/>
      <c r="K1892" s="114"/>
      <c r="L1892" s="114"/>
      <c r="M1892" s="114"/>
      <c r="N1892" s="113"/>
      <c r="O1892" s="113"/>
      <c r="P1892" s="113"/>
      <c r="Q1892" s="113"/>
      <c r="R1892" s="114"/>
      <c r="S1892" s="114"/>
      <c r="T1892" s="114"/>
      <c r="U1892" s="114"/>
      <c r="V1892" s="114"/>
      <c r="W1892" s="114"/>
      <c r="X1892" s="114"/>
      <c r="Y1892" s="114"/>
      <c r="Z1892" s="107"/>
      <c r="AA1892" s="107"/>
      <c r="AB1892" s="107"/>
      <c r="AC1892" s="107"/>
      <c r="AD1892" s="107"/>
      <c r="AE1892" s="107"/>
      <c r="AF1892" s="107"/>
      <c r="AG1892" s="107" t="s">
        <v>296</v>
      </c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</row>
    <row r="1893" spans="1:60" outlineLevel="3">
      <c r="A1893" s="110"/>
      <c r="B1893" s="111"/>
      <c r="C1893" s="200" t="s">
        <v>952</v>
      </c>
      <c r="D1893" s="201"/>
      <c r="E1893" s="201"/>
      <c r="F1893" s="201"/>
      <c r="G1893" s="201"/>
      <c r="H1893" s="114"/>
      <c r="I1893" s="114"/>
      <c r="J1893" s="114"/>
      <c r="K1893" s="114"/>
      <c r="L1893" s="114"/>
      <c r="M1893" s="114"/>
      <c r="N1893" s="113"/>
      <c r="O1893" s="113"/>
      <c r="P1893" s="113"/>
      <c r="Q1893" s="113"/>
      <c r="R1893" s="114"/>
      <c r="S1893" s="114"/>
      <c r="T1893" s="114"/>
      <c r="U1893" s="114"/>
      <c r="V1893" s="114"/>
      <c r="W1893" s="114"/>
      <c r="X1893" s="114"/>
      <c r="Y1893" s="114"/>
      <c r="Z1893" s="107"/>
      <c r="AA1893" s="107"/>
      <c r="AB1893" s="107"/>
      <c r="AC1893" s="107"/>
      <c r="AD1893" s="107"/>
      <c r="AE1893" s="107"/>
      <c r="AF1893" s="107"/>
      <c r="AG1893" s="107" t="s">
        <v>296</v>
      </c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</row>
    <row r="1894" spans="1:60" outlineLevel="1">
      <c r="A1894" s="123">
        <v>635</v>
      </c>
      <c r="B1894" s="124" t="s">
        <v>963</v>
      </c>
      <c r="C1894" s="139" t="s">
        <v>964</v>
      </c>
      <c r="D1894" s="125" t="s">
        <v>347</v>
      </c>
      <c r="E1894" s="126">
        <v>4</v>
      </c>
      <c r="F1894" s="127"/>
      <c r="G1894" s="128">
        <f>ROUND(E1894*F1894,2)</f>
        <v>0</v>
      </c>
      <c r="H1894" s="127"/>
      <c r="I1894" s="128">
        <f>ROUND(E1894*H1894,2)</f>
        <v>0</v>
      </c>
      <c r="J1894" s="127"/>
      <c r="K1894" s="128">
        <f>ROUND(E1894*J1894,2)</f>
        <v>0</v>
      </c>
      <c r="L1894" s="128">
        <v>21</v>
      </c>
      <c r="M1894" s="128">
        <f>G1894*(1+L1894/100)</f>
        <v>0</v>
      </c>
      <c r="N1894" s="126">
        <v>0</v>
      </c>
      <c r="O1894" s="126">
        <f>ROUND(E1894*N1894,2)</f>
        <v>0</v>
      </c>
      <c r="P1894" s="126">
        <v>0</v>
      </c>
      <c r="Q1894" s="126">
        <f>ROUND(E1894*P1894,2)</f>
        <v>0</v>
      </c>
      <c r="R1894" s="128"/>
      <c r="S1894" s="128" t="s">
        <v>290</v>
      </c>
      <c r="T1894" s="129" t="s">
        <v>291</v>
      </c>
      <c r="U1894" s="114">
        <v>0</v>
      </c>
      <c r="V1894" s="114">
        <f>ROUND(E1894*U1894,2)</f>
        <v>0</v>
      </c>
      <c r="W1894" s="114"/>
      <c r="X1894" s="114" t="s">
        <v>414</v>
      </c>
      <c r="Y1894" s="114" t="s">
        <v>293</v>
      </c>
      <c r="Z1894" s="107"/>
      <c r="AA1894" s="107"/>
      <c r="AB1894" s="107"/>
      <c r="AC1894" s="107"/>
      <c r="AD1894" s="107"/>
      <c r="AE1894" s="107"/>
      <c r="AF1894" s="107"/>
      <c r="AG1894" s="107" t="s">
        <v>415</v>
      </c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</row>
    <row r="1895" spans="1:60" outlineLevel="2">
      <c r="A1895" s="110"/>
      <c r="B1895" s="111"/>
      <c r="C1895" s="198" t="s">
        <v>961</v>
      </c>
      <c r="D1895" s="199"/>
      <c r="E1895" s="199"/>
      <c r="F1895" s="199"/>
      <c r="G1895" s="199"/>
      <c r="H1895" s="114"/>
      <c r="I1895" s="114"/>
      <c r="J1895" s="114"/>
      <c r="K1895" s="114"/>
      <c r="L1895" s="114"/>
      <c r="M1895" s="114"/>
      <c r="N1895" s="113"/>
      <c r="O1895" s="113"/>
      <c r="P1895" s="113"/>
      <c r="Q1895" s="113"/>
      <c r="R1895" s="114"/>
      <c r="S1895" s="114"/>
      <c r="T1895" s="114"/>
      <c r="U1895" s="114"/>
      <c r="V1895" s="114"/>
      <c r="W1895" s="114"/>
      <c r="X1895" s="114"/>
      <c r="Y1895" s="114"/>
      <c r="Z1895" s="107"/>
      <c r="AA1895" s="107"/>
      <c r="AB1895" s="107"/>
      <c r="AC1895" s="107"/>
      <c r="AD1895" s="107"/>
      <c r="AE1895" s="107"/>
      <c r="AF1895" s="107"/>
      <c r="AG1895" s="107" t="s">
        <v>296</v>
      </c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</row>
    <row r="1896" spans="1:60" outlineLevel="3">
      <c r="A1896" s="110"/>
      <c r="B1896" s="111"/>
      <c r="C1896" s="200" t="s">
        <v>965</v>
      </c>
      <c r="D1896" s="201"/>
      <c r="E1896" s="201"/>
      <c r="F1896" s="201"/>
      <c r="G1896" s="201"/>
      <c r="H1896" s="114"/>
      <c r="I1896" s="114"/>
      <c r="J1896" s="114"/>
      <c r="K1896" s="114"/>
      <c r="L1896" s="114"/>
      <c r="M1896" s="114"/>
      <c r="N1896" s="113"/>
      <c r="O1896" s="113"/>
      <c r="P1896" s="113"/>
      <c r="Q1896" s="113"/>
      <c r="R1896" s="114"/>
      <c r="S1896" s="114"/>
      <c r="T1896" s="114"/>
      <c r="U1896" s="114"/>
      <c r="V1896" s="114"/>
      <c r="W1896" s="114"/>
      <c r="X1896" s="114"/>
      <c r="Y1896" s="114"/>
      <c r="Z1896" s="107"/>
      <c r="AA1896" s="107"/>
      <c r="AB1896" s="107"/>
      <c r="AC1896" s="107"/>
      <c r="AD1896" s="107"/>
      <c r="AE1896" s="107"/>
      <c r="AF1896" s="107"/>
      <c r="AG1896" s="107" t="s">
        <v>296</v>
      </c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</row>
    <row r="1897" spans="1:60" outlineLevel="3">
      <c r="A1897" s="110"/>
      <c r="B1897" s="111"/>
      <c r="C1897" s="200" t="s">
        <v>951</v>
      </c>
      <c r="D1897" s="201"/>
      <c r="E1897" s="201"/>
      <c r="F1897" s="201"/>
      <c r="G1897" s="201"/>
      <c r="H1897" s="114"/>
      <c r="I1897" s="114"/>
      <c r="J1897" s="114"/>
      <c r="K1897" s="114"/>
      <c r="L1897" s="114"/>
      <c r="M1897" s="114"/>
      <c r="N1897" s="113"/>
      <c r="O1897" s="113"/>
      <c r="P1897" s="113"/>
      <c r="Q1897" s="113"/>
      <c r="R1897" s="114"/>
      <c r="S1897" s="114"/>
      <c r="T1897" s="114"/>
      <c r="U1897" s="114"/>
      <c r="V1897" s="114"/>
      <c r="W1897" s="114"/>
      <c r="X1897" s="114"/>
      <c r="Y1897" s="114"/>
      <c r="Z1897" s="107"/>
      <c r="AA1897" s="107"/>
      <c r="AB1897" s="107"/>
      <c r="AC1897" s="107"/>
      <c r="AD1897" s="107"/>
      <c r="AE1897" s="107"/>
      <c r="AF1897" s="107"/>
      <c r="AG1897" s="107" t="s">
        <v>296</v>
      </c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</row>
    <row r="1898" spans="1:60" outlineLevel="3">
      <c r="A1898" s="110"/>
      <c r="B1898" s="111"/>
      <c r="C1898" s="200" t="s">
        <v>952</v>
      </c>
      <c r="D1898" s="201"/>
      <c r="E1898" s="201"/>
      <c r="F1898" s="201"/>
      <c r="G1898" s="201"/>
      <c r="H1898" s="114"/>
      <c r="I1898" s="114"/>
      <c r="J1898" s="114"/>
      <c r="K1898" s="114"/>
      <c r="L1898" s="114"/>
      <c r="M1898" s="114"/>
      <c r="N1898" s="113"/>
      <c r="O1898" s="113"/>
      <c r="P1898" s="113"/>
      <c r="Q1898" s="113"/>
      <c r="R1898" s="114"/>
      <c r="S1898" s="114"/>
      <c r="T1898" s="114"/>
      <c r="U1898" s="114"/>
      <c r="V1898" s="114"/>
      <c r="W1898" s="114"/>
      <c r="X1898" s="114"/>
      <c r="Y1898" s="114"/>
      <c r="Z1898" s="107"/>
      <c r="AA1898" s="107"/>
      <c r="AB1898" s="107"/>
      <c r="AC1898" s="107"/>
      <c r="AD1898" s="107"/>
      <c r="AE1898" s="107"/>
      <c r="AF1898" s="107"/>
      <c r="AG1898" s="107" t="s">
        <v>296</v>
      </c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</row>
    <row r="1899" spans="1:60" outlineLevel="1">
      <c r="A1899" s="123">
        <v>636</v>
      </c>
      <c r="B1899" s="124" t="s">
        <v>966</v>
      </c>
      <c r="C1899" s="139" t="s">
        <v>967</v>
      </c>
      <c r="D1899" s="125" t="s">
        <v>347</v>
      </c>
      <c r="E1899" s="126">
        <v>53</v>
      </c>
      <c r="F1899" s="127"/>
      <c r="G1899" s="128">
        <f>ROUND(E1899*F1899,2)</f>
        <v>0</v>
      </c>
      <c r="H1899" s="127"/>
      <c r="I1899" s="128">
        <f>ROUND(E1899*H1899,2)</f>
        <v>0</v>
      </c>
      <c r="J1899" s="127"/>
      <c r="K1899" s="128">
        <f>ROUND(E1899*J1899,2)</f>
        <v>0</v>
      </c>
      <c r="L1899" s="128">
        <v>21</v>
      </c>
      <c r="M1899" s="128">
        <f>G1899*(1+L1899/100)</f>
        <v>0</v>
      </c>
      <c r="N1899" s="126">
        <v>0</v>
      </c>
      <c r="O1899" s="126">
        <f>ROUND(E1899*N1899,2)</f>
        <v>0</v>
      </c>
      <c r="P1899" s="126">
        <v>3.5000000000000001E-3</v>
      </c>
      <c r="Q1899" s="126">
        <f>ROUND(E1899*P1899,2)</f>
        <v>0.19</v>
      </c>
      <c r="R1899" s="128" t="s">
        <v>968</v>
      </c>
      <c r="S1899" s="128" t="s">
        <v>310</v>
      </c>
      <c r="T1899" s="129" t="s">
        <v>331</v>
      </c>
      <c r="U1899" s="114">
        <v>2.63</v>
      </c>
      <c r="V1899" s="114">
        <f>ROUND(E1899*U1899,2)</f>
        <v>139.38999999999999</v>
      </c>
      <c r="W1899" s="114"/>
      <c r="X1899" s="114" t="s">
        <v>332</v>
      </c>
      <c r="Y1899" s="114" t="s">
        <v>293</v>
      </c>
      <c r="Z1899" s="107"/>
      <c r="AA1899" s="107"/>
      <c r="AB1899" s="107"/>
      <c r="AC1899" s="107"/>
      <c r="AD1899" s="107"/>
      <c r="AE1899" s="107"/>
      <c r="AF1899" s="107"/>
      <c r="AG1899" s="107" t="s">
        <v>333</v>
      </c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</row>
    <row r="1900" spans="1:60" outlineLevel="2">
      <c r="A1900" s="110"/>
      <c r="B1900" s="111"/>
      <c r="C1900" s="146" t="s">
        <v>969</v>
      </c>
      <c r="D1900" s="143"/>
      <c r="E1900" s="144">
        <v>18</v>
      </c>
      <c r="F1900" s="114"/>
      <c r="G1900" s="114"/>
      <c r="H1900" s="114"/>
      <c r="I1900" s="114"/>
      <c r="J1900" s="114"/>
      <c r="K1900" s="114"/>
      <c r="L1900" s="114"/>
      <c r="M1900" s="114"/>
      <c r="N1900" s="113"/>
      <c r="O1900" s="113"/>
      <c r="P1900" s="113"/>
      <c r="Q1900" s="113"/>
      <c r="R1900" s="114"/>
      <c r="S1900" s="114"/>
      <c r="T1900" s="114"/>
      <c r="U1900" s="114"/>
      <c r="V1900" s="114"/>
      <c r="W1900" s="114"/>
      <c r="X1900" s="114"/>
      <c r="Y1900" s="114"/>
      <c r="Z1900" s="107"/>
      <c r="AA1900" s="107"/>
      <c r="AB1900" s="107"/>
      <c r="AC1900" s="107"/>
      <c r="AD1900" s="107"/>
      <c r="AE1900" s="107"/>
      <c r="AF1900" s="107"/>
      <c r="AG1900" s="107" t="s">
        <v>341</v>
      </c>
      <c r="AH1900" s="107">
        <v>5</v>
      </c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</row>
    <row r="1901" spans="1:60" outlineLevel="3">
      <c r="A1901" s="110"/>
      <c r="B1901" s="111"/>
      <c r="C1901" s="146" t="s">
        <v>970</v>
      </c>
      <c r="D1901" s="143"/>
      <c r="E1901" s="144">
        <v>12</v>
      </c>
      <c r="F1901" s="114"/>
      <c r="G1901" s="114"/>
      <c r="H1901" s="114"/>
      <c r="I1901" s="114"/>
      <c r="J1901" s="114"/>
      <c r="K1901" s="114"/>
      <c r="L1901" s="114"/>
      <c r="M1901" s="114"/>
      <c r="N1901" s="113"/>
      <c r="O1901" s="113"/>
      <c r="P1901" s="113"/>
      <c r="Q1901" s="113"/>
      <c r="R1901" s="114"/>
      <c r="S1901" s="114"/>
      <c r="T1901" s="114"/>
      <c r="U1901" s="114"/>
      <c r="V1901" s="114"/>
      <c r="W1901" s="114"/>
      <c r="X1901" s="114"/>
      <c r="Y1901" s="114"/>
      <c r="Z1901" s="107"/>
      <c r="AA1901" s="107"/>
      <c r="AB1901" s="107"/>
      <c r="AC1901" s="107"/>
      <c r="AD1901" s="107"/>
      <c r="AE1901" s="107"/>
      <c r="AF1901" s="107"/>
      <c r="AG1901" s="107" t="s">
        <v>341</v>
      </c>
      <c r="AH1901" s="107">
        <v>5</v>
      </c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</row>
    <row r="1902" spans="1:60" outlineLevel="3">
      <c r="A1902" s="110"/>
      <c r="B1902" s="111"/>
      <c r="C1902" s="146" t="s">
        <v>971</v>
      </c>
      <c r="D1902" s="143"/>
      <c r="E1902" s="144">
        <v>2</v>
      </c>
      <c r="F1902" s="114"/>
      <c r="G1902" s="114"/>
      <c r="H1902" s="114"/>
      <c r="I1902" s="114"/>
      <c r="J1902" s="114"/>
      <c r="K1902" s="114"/>
      <c r="L1902" s="114"/>
      <c r="M1902" s="114"/>
      <c r="N1902" s="113"/>
      <c r="O1902" s="113"/>
      <c r="P1902" s="113"/>
      <c r="Q1902" s="113"/>
      <c r="R1902" s="114"/>
      <c r="S1902" s="114"/>
      <c r="T1902" s="114"/>
      <c r="U1902" s="114"/>
      <c r="V1902" s="114"/>
      <c r="W1902" s="114"/>
      <c r="X1902" s="114"/>
      <c r="Y1902" s="114"/>
      <c r="Z1902" s="107"/>
      <c r="AA1902" s="107"/>
      <c r="AB1902" s="107"/>
      <c r="AC1902" s="107"/>
      <c r="AD1902" s="107"/>
      <c r="AE1902" s="107"/>
      <c r="AF1902" s="107"/>
      <c r="AG1902" s="107" t="s">
        <v>341</v>
      </c>
      <c r="AH1902" s="107">
        <v>5</v>
      </c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</row>
    <row r="1903" spans="1:60" outlineLevel="3">
      <c r="A1903" s="110"/>
      <c r="B1903" s="111"/>
      <c r="C1903" s="146" t="s">
        <v>972</v>
      </c>
      <c r="D1903" s="143"/>
      <c r="E1903" s="144">
        <v>17</v>
      </c>
      <c r="F1903" s="114"/>
      <c r="G1903" s="114"/>
      <c r="H1903" s="114"/>
      <c r="I1903" s="114"/>
      <c r="J1903" s="114"/>
      <c r="K1903" s="114"/>
      <c r="L1903" s="114"/>
      <c r="M1903" s="114"/>
      <c r="N1903" s="113"/>
      <c r="O1903" s="113"/>
      <c r="P1903" s="113"/>
      <c r="Q1903" s="113"/>
      <c r="R1903" s="114"/>
      <c r="S1903" s="114"/>
      <c r="T1903" s="114"/>
      <c r="U1903" s="114"/>
      <c r="V1903" s="114"/>
      <c r="W1903" s="114"/>
      <c r="X1903" s="114"/>
      <c r="Y1903" s="114"/>
      <c r="Z1903" s="107"/>
      <c r="AA1903" s="107"/>
      <c r="AB1903" s="107"/>
      <c r="AC1903" s="107"/>
      <c r="AD1903" s="107"/>
      <c r="AE1903" s="107"/>
      <c r="AF1903" s="107"/>
      <c r="AG1903" s="107" t="s">
        <v>341</v>
      </c>
      <c r="AH1903" s="107">
        <v>5</v>
      </c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</row>
    <row r="1904" spans="1:60" outlineLevel="3">
      <c r="A1904" s="110"/>
      <c r="B1904" s="111"/>
      <c r="C1904" s="146" t="s">
        <v>973</v>
      </c>
      <c r="D1904" s="143"/>
      <c r="E1904" s="144">
        <v>4</v>
      </c>
      <c r="F1904" s="114"/>
      <c r="G1904" s="114"/>
      <c r="H1904" s="114"/>
      <c r="I1904" s="114"/>
      <c r="J1904" s="114"/>
      <c r="K1904" s="114"/>
      <c r="L1904" s="114"/>
      <c r="M1904" s="114"/>
      <c r="N1904" s="113"/>
      <c r="O1904" s="113"/>
      <c r="P1904" s="113"/>
      <c r="Q1904" s="113"/>
      <c r="R1904" s="114"/>
      <c r="S1904" s="114"/>
      <c r="T1904" s="114"/>
      <c r="U1904" s="114"/>
      <c r="V1904" s="114"/>
      <c r="W1904" s="114"/>
      <c r="X1904" s="114"/>
      <c r="Y1904" s="114"/>
      <c r="Z1904" s="107"/>
      <c r="AA1904" s="107"/>
      <c r="AB1904" s="107"/>
      <c r="AC1904" s="107"/>
      <c r="AD1904" s="107"/>
      <c r="AE1904" s="107"/>
      <c r="AF1904" s="107"/>
      <c r="AG1904" s="107" t="s">
        <v>341</v>
      </c>
      <c r="AH1904" s="107">
        <v>5</v>
      </c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</row>
    <row r="1905" spans="1:60" outlineLevel="1">
      <c r="A1905" s="123">
        <v>637</v>
      </c>
      <c r="B1905" s="124" t="s">
        <v>974</v>
      </c>
      <c r="C1905" s="139" t="s">
        <v>975</v>
      </c>
      <c r="D1905" s="125" t="s">
        <v>347</v>
      </c>
      <c r="E1905" s="126">
        <v>53</v>
      </c>
      <c r="F1905" s="127"/>
      <c r="G1905" s="128">
        <f>ROUND(E1905*F1905,2)</f>
        <v>0</v>
      </c>
      <c r="H1905" s="127"/>
      <c r="I1905" s="128">
        <f>ROUND(E1905*H1905,2)</f>
        <v>0</v>
      </c>
      <c r="J1905" s="127"/>
      <c r="K1905" s="128">
        <f>ROUND(E1905*J1905,2)</f>
        <v>0</v>
      </c>
      <c r="L1905" s="128">
        <v>21</v>
      </c>
      <c r="M1905" s="128">
        <f>G1905*(1+L1905/100)</f>
        <v>0</v>
      </c>
      <c r="N1905" s="126">
        <v>0</v>
      </c>
      <c r="O1905" s="126">
        <f>ROUND(E1905*N1905,2)</f>
        <v>0</v>
      </c>
      <c r="P1905" s="126">
        <v>0</v>
      </c>
      <c r="Q1905" s="126">
        <f>ROUND(E1905*P1905,2)</f>
        <v>0</v>
      </c>
      <c r="R1905" s="128" t="s">
        <v>968</v>
      </c>
      <c r="S1905" s="128" t="s">
        <v>310</v>
      </c>
      <c r="T1905" s="129" t="s">
        <v>331</v>
      </c>
      <c r="U1905" s="114">
        <v>3.39</v>
      </c>
      <c r="V1905" s="114">
        <f>ROUND(E1905*U1905,2)</f>
        <v>179.67</v>
      </c>
      <c r="W1905" s="114"/>
      <c r="X1905" s="114" t="s">
        <v>332</v>
      </c>
      <c r="Y1905" s="114" t="s">
        <v>293</v>
      </c>
      <c r="Z1905" s="107"/>
      <c r="AA1905" s="107"/>
      <c r="AB1905" s="107"/>
      <c r="AC1905" s="107"/>
      <c r="AD1905" s="107"/>
      <c r="AE1905" s="107"/>
      <c r="AF1905" s="107"/>
      <c r="AG1905" s="107" t="s">
        <v>333</v>
      </c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</row>
    <row r="1906" spans="1:60" outlineLevel="2">
      <c r="A1906" s="110"/>
      <c r="B1906" s="111"/>
      <c r="C1906" s="146" t="s">
        <v>969</v>
      </c>
      <c r="D1906" s="143"/>
      <c r="E1906" s="144">
        <v>18</v>
      </c>
      <c r="F1906" s="114"/>
      <c r="G1906" s="114"/>
      <c r="H1906" s="114"/>
      <c r="I1906" s="114"/>
      <c r="J1906" s="114"/>
      <c r="K1906" s="114"/>
      <c r="L1906" s="114"/>
      <c r="M1906" s="114"/>
      <c r="N1906" s="113"/>
      <c r="O1906" s="113"/>
      <c r="P1906" s="113"/>
      <c r="Q1906" s="113"/>
      <c r="R1906" s="114"/>
      <c r="S1906" s="114"/>
      <c r="T1906" s="114"/>
      <c r="U1906" s="114"/>
      <c r="V1906" s="114"/>
      <c r="W1906" s="114"/>
      <c r="X1906" s="114"/>
      <c r="Y1906" s="114"/>
      <c r="Z1906" s="107"/>
      <c r="AA1906" s="107"/>
      <c r="AB1906" s="107"/>
      <c r="AC1906" s="107"/>
      <c r="AD1906" s="107"/>
      <c r="AE1906" s="107"/>
      <c r="AF1906" s="107"/>
      <c r="AG1906" s="107" t="s">
        <v>341</v>
      </c>
      <c r="AH1906" s="107">
        <v>5</v>
      </c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</row>
    <row r="1907" spans="1:60" outlineLevel="3">
      <c r="A1907" s="110"/>
      <c r="B1907" s="111"/>
      <c r="C1907" s="146" t="s">
        <v>970</v>
      </c>
      <c r="D1907" s="143"/>
      <c r="E1907" s="144">
        <v>12</v>
      </c>
      <c r="F1907" s="114"/>
      <c r="G1907" s="114"/>
      <c r="H1907" s="114"/>
      <c r="I1907" s="114"/>
      <c r="J1907" s="114"/>
      <c r="K1907" s="114"/>
      <c r="L1907" s="114"/>
      <c r="M1907" s="114"/>
      <c r="N1907" s="113"/>
      <c r="O1907" s="113"/>
      <c r="P1907" s="113"/>
      <c r="Q1907" s="113"/>
      <c r="R1907" s="114"/>
      <c r="S1907" s="114"/>
      <c r="T1907" s="114"/>
      <c r="U1907" s="114"/>
      <c r="V1907" s="114"/>
      <c r="W1907" s="114"/>
      <c r="X1907" s="114"/>
      <c r="Y1907" s="114"/>
      <c r="Z1907" s="107"/>
      <c r="AA1907" s="107"/>
      <c r="AB1907" s="107"/>
      <c r="AC1907" s="107"/>
      <c r="AD1907" s="107"/>
      <c r="AE1907" s="107"/>
      <c r="AF1907" s="107"/>
      <c r="AG1907" s="107" t="s">
        <v>341</v>
      </c>
      <c r="AH1907" s="107">
        <v>5</v>
      </c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</row>
    <row r="1908" spans="1:60" outlineLevel="3">
      <c r="A1908" s="110"/>
      <c r="B1908" s="111"/>
      <c r="C1908" s="146" t="s">
        <v>971</v>
      </c>
      <c r="D1908" s="143"/>
      <c r="E1908" s="144">
        <v>2</v>
      </c>
      <c r="F1908" s="114"/>
      <c r="G1908" s="114"/>
      <c r="H1908" s="114"/>
      <c r="I1908" s="114"/>
      <c r="J1908" s="114"/>
      <c r="K1908" s="114"/>
      <c r="L1908" s="114"/>
      <c r="M1908" s="114"/>
      <c r="N1908" s="113"/>
      <c r="O1908" s="113"/>
      <c r="P1908" s="113"/>
      <c r="Q1908" s="113"/>
      <c r="R1908" s="114"/>
      <c r="S1908" s="114"/>
      <c r="T1908" s="114"/>
      <c r="U1908" s="114"/>
      <c r="V1908" s="114"/>
      <c r="W1908" s="114"/>
      <c r="X1908" s="114"/>
      <c r="Y1908" s="114"/>
      <c r="Z1908" s="107"/>
      <c r="AA1908" s="107"/>
      <c r="AB1908" s="107"/>
      <c r="AC1908" s="107"/>
      <c r="AD1908" s="107"/>
      <c r="AE1908" s="107"/>
      <c r="AF1908" s="107"/>
      <c r="AG1908" s="107" t="s">
        <v>341</v>
      </c>
      <c r="AH1908" s="107">
        <v>5</v>
      </c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</row>
    <row r="1909" spans="1:60" outlineLevel="3">
      <c r="A1909" s="110"/>
      <c r="B1909" s="111"/>
      <c r="C1909" s="146" t="s">
        <v>972</v>
      </c>
      <c r="D1909" s="143"/>
      <c r="E1909" s="144">
        <v>17</v>
      </c>
      <c r="F1909" s="114"/>
      <c r="G1909" s="114"/>
      <c r="H1909" s="114"/>
      <c r="I1909" s="114"/>
      <c r="J1909" s="114"/>
      <c r="K1909" s="114"/>
      <c r="L1909" s="114"/>
      <c r="M1909" s="114"/>
      <c r="N1909" s="113"/>
      <c r="O1909" s="113"/>
      <c r="P1909" s="113"/>
      <c r="Q1909" s="113"/>
      <c r="R1909" s="114"/>
      <c r="S1909" s="114"/>
      <c r="T1909" s="114"/>
      <c r="U1909" s="114"/>
      <c r="V1909" s="114"/>
      <c r="W1909" s="114"/>
      <c r="X1909" s="114"/>
      <c r="Y1909" s="114"/>
      <c r="Z1909" s="107"/>
      <c r="AA1909" s="107"/>
      <c r="AB1909" s="107"/>
      <c r="AC1909" s="107"/>
      <c r="AD1909" s="107"/>
      <c r="AE1909" s="107"/>
      <c r="AF1909" s="107"/>
      <c r="AG1909" s="107" t="s">
        <v>341</v>
      </c>
      <c r="AH1909" s="107">
        <v>5</v>
      </c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</row>
    <row r="1910" spans="1:60" outlineLevel="3">
      <c r="A1910" s="110"/>
      <c r="B1910" s="111"/>
      <c r="C1910" s="146" t="s">
        <v>973</v>
      </c>
      <c r="D1910" s="143"/>
      <c r="E1910" s="144">
        <v>4</v>
      </c>
      <c r="F1910" s="114"/>
      <c r="G1910" s="114"/>
      <c r="H1910" s="114"/>
      <c r="I1910" s="114"/>
      <c r="J1910" s="114"/>
      <c r="K1910" s="114"/>
      <c r="L1910" s="114"/>
      <c r="M1910" s="114"/>
      <c r="N1910" s="113"/>
      <c r="O1910" s="113"/>
      <c r="P1910" s="113"/>
      <c r="Q1910" s="113"/>
      <c r="R1910" s="114"/>
      <c r="S1910" s="114"/>
      <c r="T1910" s="114"/>
      <c r="U1910" s="114"/>
      <c r="V1910" s="114"/>
      <c r="W1910" s="114"/>
      <c r="X1910" s="114"/>
      <c r="Y1910" s="114"/>
      <c r="Z1910" s="107"/>
      <c r="AA1910" s="107"/>
      <c r="AB1910" s="107"/>
      <c r="AC1910" s="107"/>
      <c r="AD1910" s="107"/>
      <c r="AE1910" s="107"/>
      <c r="AF1910" s="107"/>
      <c r="AG1910" s="107" t="s">
        <v>341</v>
      </c>
      <c r="AH1910" s="107">
        <v>5</v>
      </c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</row>
    <row r="1911" spans="1:60">
      <c r="A1911" s="117" t="s">
        <v>285</v>
      </c>
      <c r="B1911" s="118" t="s">
        <v>171</v>
      </c>
      <c r="C1911" s="138" t="s">
        <v>172</v>
      </c>
      <c r="D1911" s="119"/>
      <c r="E1911" s="120"/>
      <c r="F1911" s="121"/>
      <c r="G1911" s="121">
        <f>SUMIF(AG1912:AG1934,"&lt;&gt;NOR",G1912:G1934)</f>
        <v>0</v>
      </c>
      <c r="H1911" s="121"/>
      <c r="I1911" s="121">
        <f>SUM(I1912:I1934)</f>
        <v>0</v>
      </c>
      <c r="J1911" s="121"/>
      <c r="K1911" s="121">
        <f>SUM(K1912:K1934)</f>
        <v>0</v>
      </c>
      <c r="L1911" s="121"/>
      <c r="M1911" s="121">
        <f>SUM(M1912:M1934)</f>
        <v>0</v>
      </c>
      <c r="N1911" s="120"/>
      <c r="O1911" s="120">
        <f>SUM(O1912:O1934)</f>
        <v>0</v>
      </c>
      <c r="P1911" s="120"/>
      <c r="Q1911" s="120">
        <f>SUM(Q1912:Q1934)</f>
        <v>0.1</v>
      </c>
      <c r="R1911" s="121"/>
      <c r="S1911" s="121"/>
      <c r="T1911" s="122"/>
      <c r="U1911" s="116"/>
      <c r="V1911" s="116">
        <f>SUM(V1912:V1934)</f>
        <v>174.57999999999998</v>
      </c>
      <c r="W1911" s="116"/>
      <c r="X1911" s="116"/>
      <c r="Y1911" s="116"/>
      <c r="AG1911" t="s">
        <v>286</v>
      </c>
    </row>
    <row r="1912" spans="1:60" outlineLevel="1">
      <c r="A1912" s="123">
        <v>638</v>
      </c>
      <c r="B1912" s="124" t="s">
        <v>976</v>
      </c>
      <c r="C1912" s="139" t="s">
        <v>960</v>
      </c>
      <c r="D1912" s="125" t="s">
        <v>347</v>
      </c>
      <c r="E1912" s="126">
        <v>21</v>
      </c>
      <c r="F1912" s="127"/>
      <c r="G1912" s="128">
        <f>ROUND(E1912*F1912,2)</f>
        <v>0</v>
      </c>
      <c r="H1912" s="127"/>
      <c r="I1912" s="128">
        <f>ROUND(E1912*H1912,2)</f>
        <v>0</v>
      </c>
      <c r="J1912" s="127"/>
      <c r="K1912" s="128">
        <f>ROUND(E1912*J1912,2)</f>
        <v>0</v>
      </c>
      <c r="L1912" s="128">
        <v>21</v>
      </c>
      <c r="M1912" s="128">
        <f>G1912*(1+L1912/100)</f>
        <v>0</v>
      </c>
      <c r="N1912" s="126">
        <v>0</v>
      </c>
      <c r="O1912" s="126">
        <f>ROUND(E1912*N1912,2)</f>
        <v>0</v>
      </c>
      <c r="P1912" s="126">
        <v>0</v>
      </c>
      <c r="Q1912" s="126">
        <f>ROUND(E1912*P1912,2)</f>
        <v>0</v>
      </c>
      <c r="R1912" s="128"/>
      <c r="S1912" s="128" t="s">
        <v>290</v>
      </c>
      <c r="T1912" s="129" t="s">
        <v>291</v>
      </c>
      <c r="U1912" s="114">
        <v>0</v>
      </c>
      <c r="V1912" s="114">
        <f>ROUND(E1912*U1912,2)</f>
        <v>0</v>
      </c>
      <c r="W1912" s="114"/>
      <c r="X1912" s="114" t="s">
        <v>414</v>
      </c>
      <c r="Y1912" s="114" t="s">
        <v>293</v>
      </c>
      <c r="Z1912" s="107"/>
      <c r="AA1912" s="107"/>
      <c r="AB1912" s="107"/>
      <c r="AC1912" s="107"/>
      <c r="AD1912" s="107"/>
      <c r="AE1912" s="107"/>
      <c r="AF1912" s="107"/>
      <c r="AG1912" s="107" t="s">
        <v>415</v>
      </c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</row>
    <row r="1913" spans="1:60" outlineLevel="2">
      <c r="A1913" s="110"/>
      <c r="B1913" s="111"/>
      <c r="C1913" s="198" t="s">
        <v>977</v>
      </c>
      <c r="D1913" s="199"/>
      <c r="E1913" s="199"/>
      <c r="F1913" s="199"/>
      <c r="G1913" s="199"/>
      <c r="H1913" s="114"/>
      <c r="I1913" s="114"/>
      <c r="J1913" s="114"/>
      <c r="K1913" s="114"/>
      <c r="L1913" s="114"/>
      <c r="M1913" s="114"/>
      <c r="N1913" s="113"/>
      <c r="O1913" s="113"/>
      <c r="P1913" s="113"/>
      <c r="Q1913" s="113"/>
      <c r="R1913" s="114"/>
      <c r="S1913" s="114"/>
      <c r="T1913" s="114"/>
      <c r="U1913" s="114"/>
      <c r="V1913" s="114"/>
      <c r="W1913" s="114"/>
      <c r="X1913" s="114"/>
      <c r="Y1913" s="114"/>
      <c r="Z1913" s="107"/>
      <c r="AA1913" s="107"/>
      <c r="AB1913" s="107"/>
      <c r="AC1913" s="107"/>
      <c r="AD1913" s="107"/>
      <c r="AE1913" s="107"/>
      <c r="AF1913" s="107"/>
      <c r="AG1913" s="107" t="s">
        <v>296</v>
      </c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</row>
    <row r="1914" spans="1:60" outlineLevel="3">
      <c r="A1914" s="110"/>
      <c r="B1914" s="111"/>
      <c r="C1914" s="200" t="s">
        <v>978</v>
      </c>
      <c r="D1914" s="201"/>
      <c r="E1914" s="201"/>
      <c r="F1914" s="201"/>
      <c r="G1914" s="201"/>
      <c r="H1914" s="114"/>
      <c r="I1914" s="114"/>
      <c r="J1914" s="114"/>
      <c r="K1914" s="114"/>
      <c r="L1914" s="114"/>
      <c r="M1914" s="114"/>
      <c r="N1914" s="113"/>
      <c r="O1914" s="113"/>
      <c r="P1914" s="113"/>
      <c r="Q1914" s="113"/>
      <c r="R1914" s="114"/>
      <c r="S1914" s="114"/>
      <c r="T1914" s="114"/>
      <c r="U1914" s="114"/>
      <c r="V1914" s="114"/>
      <c r="W1914" s="114"/>
      <c r="X1914" s="114"/>
      <c r="Y1914" s="114"/>
      <c r="Z1914" s="107"/>
      <c r="AA1914" s="107"/>
      <c r="AB1914" s="107"/>
      <c r="AC1914" s="107"/>
      <c r="AD1914" s="107"/>
      <c r="AE1914" s="107"/>
      <c r="AF1914" s="107"/>
      <c r="AG1914" s="107" t="s">
        <v>296</v>
      </c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</row>
    <row r="1915" spans="1:60" outlineLevel="3">
      <c r="A1915" s="110"/>
      <c r="B1915" s="111"/>
      <c r="C1915" s="200" t="s">
        <v>951</v>
      </c>
      <c r="D1915" s="201"/>
      <c r="E1915" s="201"/>
      <c r="F1915" s="201"/>
      <c r="G1915" s="201"/>
      <c r="H1915" s="114"/>
      <c r="I1915" s="114"/>
      <c r="J1915" s="114"/>
      <c r="K1915" s="114"/>
      <c r="L1915" s="114"/>
      <c r="M1915" s="114"/>
      <c r="N1915" s="113"/>
      <c r="O1915" s="113"/>
      <c r="P1915" s="113"/>
      <c r="Q1915" s="113"/>
      <c r="R1915" s="114"/>
      <c r="S1915" s="114"/>
      <c r="T1915" s="114"/>
      <c r="U1915" s="114"/>
      <c r="V1915" s="114"/>
      <c r="W1915" s="114"/>
      <c r="X1915" s="114"/>
      <c r="Y1915" s="114"/>
      <c r="Z1915" s="107"/>
      <c r="AA1915" s="107"/>
      <c r="AB1915" s="107"/>
      <c r="AC1915" s="107"/>
      <c r="AD1915" s="107"/>
      <c r="AE1915" s="107"/>
      <c r="AF1915" s="107"/>
      <c r="AG1915" s="107" t="s">
        <v>296</v>
      </c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</row>
    <row r="1916" spans="1:60" outlineLevel="3">
      <c r="A1916" s="110"/>
      <c r="B1916" s="111"/>
      <c r="C1916" s="200" t="s">
        <v>952</v>
      </c>
      <c r="D1916" s="201"/>
      <c r="E1916" s="201"/>
      <c r="F1916" s="201"/>
      <c r="G1916" s="201"/>
      <c r="H1916" s="114"/>
      <c r="I1916" s="114"/>
      <c r="J1916" s="114"/>
      <c r="K1916" s="114"/>
      <c r="L1916" s="114"/>
      <c r="M1916" s="114"/>
      <c r="N1916" s="113"/>
      <c r="O1916" s="113"/>
      <c r="P1916" s="113"/>
      <c r="Q1916" s="113"/>
      <c r="R1916" s="114"/>
      <c r="S1916" s="114"/>
      <c r="T1916" s="114"/>
      <c r="U1916" s="114"/>
      <c r="V1916" s="114"/>
      <c r="W1916" s="114"/>
      <c r="X1916" s="114"/>
      <c r="Y1916" s="114"/>
      <c r="Z1916" s="107"/>
      <c r="AA1916" s="107"/>
      <c r="AB1916" s="107"/>
      <c r="AC1916" s="107"/>
      <c r="AD1916" s="107"/>
      <c r="AE1916" s="107"/>
      <c r="AF1916" s="107"/>
      <c r="AG1916" s="107" t="s">
        <v>296</v>
      </c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</row>
    <row r="1917" spans="1:60" outlineLevel="1">
      <c r="A1917" s="123">
        <v>639</v>
      </c>
      <c r="B1917" s="124" t="s">
        <v>979</v>
      </c>
      <c r="C1917" s="139" t="s">
        <v>980</v>
      </c>
      <c r="D1917" s="125" t="s">
        <v>347</v>
      </c>
      <c r="E1917" s="126">
        <v>5</v>
      </c>
      <c r="F1917" s="127"/>
      <c r="G1917" s="128">
        <f>ROUND(E1917*F1917,2)</f>
        <v>0</v>
      </c>
      <c r="H1917" s="127"/>
      <c r="I1917" s="128">
        <f>ROUND(E1917*H1917,2)</f>
        <v>0</v>
      </c>
      <c r="J1917" s="127"/>
      <c r="K1917" s="128">
        <f>ROUND(E1917*J1917,2)</f>
        <v>0</v>
      </c>
      <c r="L1917" s="128">
        <v>21</v>
      </c>
      <c r="M1917" s="128">
        <f>G1917*(1+L1917/100)</f>
        <v>0</v>
      </c>
      <c r="N1917" s="126">
        <v>0</v>
      </c>
      <c r="O1917" s="126">
        <f>ROUND(E1917*N1917,2)</f>
        <v>0</v>
      </c>
      <c r="P1917" s="126">
        <v>0</v>
      </c>
      <c r="Q1917" s="126">
        <f>ROUND(E1917*P1917,2)</f>
        <v>0</v>
      </c>
      <c r="R1917" s="128"/>
      <c r="S1917" s="128" t="s">
        <v>290</v>
      </c>
      <c r="T1917" s="129" t="s">
        <v>291</v>
      </c>
      <c r="U1917" s="114">
        <v>0</v>
      </c>
      <c r="V1917" s="114">
        <f>ROUND(E1917*U1917,2)</f>
        <v>0</v>
      </c>
      <c r="W1917" s="114"/>
      <c r="X1917" s="114" t="s">
        <v>414</v>
      </c>
      <c r="Y1917" s="114" t="s">
        <v>293</v>
      </c>
      <c r="Z1917" s="107"/>
      <c r="AA1917" s="107"/>
      <c r="AB1917" s="107"/>
      <c r="AC1917" s="107"/>
      <c r="AD1917" s="107"/>
      <c r="AE1917" s="107"/>
      <c r="AF1917" s="107"/>
      <c r="AG1917" s="107" t="s">
        <v>415</v>
      </c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</row>
    <row r="1918" spans="1:60" outlineLevel="2">
      <c r="A1918" s="110"/>
      <c r="B1918" s="111"/>
      <c r="C1918" s="198" t="s">
        <v>977</v>
      </c>
      <c r="D1918" s="199"/>
      <c r="E1918" s="199"/>
      <c r="F1918" s="199"/>
      <c r="G1918" s="199"/>
      <c r="H1918" s="114"/>
      <c r="I1918" s="114"/>
      <c r="J1918" s="114"/>
      <c r="K1918" s="114"/>
      <c r="L1918" s="114"/>
      <c r="M1918" s="114"/>
      <c r="N1918" s="113"/>
      <c r="O1918" s="113"/>
      <c r="P1918" s="113"/>
      <c r="Q1918" s="113"/>
      <c r="R1918" s="114"/>
      <c r="S1918" s="114"/>
      <c r="T1918" s="114"/>
      <c r="U1918" s="114"/>
      <c r="V1918" s="114"/>
      <c r="W1918" s="114"/>
      <c r="X1918" s="114"/>
      <c r="Y1918" s="114"/>
      <c r="Z1918" s="107"/>
      <c r="AA1918" s="107"/>
      <c r="AB1918" s="107"/>
      <c r="AC1918" s="107"/>
      <c r="AD1918" s="107"/>
      <c r="AE1918" s="107"/>
      <c r="AF1918" s="107"/>
      <c r="AG1918" s="107" t="s">
        <v>296</v>
      </c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</row>
    <row r="1919" spans="1:60" outlineLevel="3">
      <c r="A1919" s="110"/>
      <c r="B1919" s="111"/>
      <c r="C1919" s="200" t="s">
        <v>981</v>
      </c>
      <c r="D1919" s="201"/>
      <c r="E1919" s="201"/>
      <c r="F1919" s="201"/>
      <c r="G1919" s="201"/>
      <c r="H1919" s="114"/>
      <c r="I1919" s="114"/>
      <c r="J1919" s="114"/>
      <c r="K1919" s="114"/>
      <c r="L1919" s="114"/>
      <c r="M1919" s="114"/>
      <c r="N1919" s="113"/>
      <c r="O1919" s="113"/>
      <c r="P1919" s="113"/>
      <c r="Q1919" s="113"/>
      <c r="R1919" s="114"/>
      <c r="S1919" s="114"/>
      <c r="T1919" s="114"/>
      <c r="U1919" s="114"/>
      <c r="V1919" s="114"/>
      <c r="W1919" s="114"/>
      <c r="X1919" s="114"/>
      <c r="Y1919" s="114"/>
      <c r="Z1919" s="107"/>
      <c r="AA1919" s="107"/>
      <c r="AB1919" s="107"/>
      <c r="AC1919" s="107"/>
      <c r="AD1919" s="107"/>
      <c r="AE1919" s="107"/>
      <c r="AF1919" s="107"/>
      <c r="AG1919" s="107" t="s">
        <v>296</v>
      </c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</row>
    <row r="1920" spans="1:60" outlineLevel="3">
      <c r="A1920" s="110"/>
      <c r="B1920" s="111"/>
      <c r="C1920" s="200" t="s">
        <v>951</v>
      </c>
      <c r="D1920" s="201"/>
      <c r="E1920" s="201"/>
      <c r="F1920" s="201"/>
      <c r="G1920" s="201"/>
      <c r="H1920" s="114"/>
      <c r="I1920" s="114"/>
      <c r="J1920" s="114"/>
      <c r="K1920" s="114"/>
      <c r="L1920" s="114"/>
      <c r="M1920" s="114"/>
      <c r="N1920" s="113"/>
      <c r="O1920" s="113"/>
      <c r="P1920" s="113"/>
      <c r="Q1920" s="113"/>
      <c r="R1920" s="114"/>
      <c r="S1920" s="114"/>
      <c r="T1920" s="114"/>
      <c r="U1920" s="114"/>
      <c r="V1920" s="114"/>
      <c r="W1920" s="114"/>
      <c r="X1920" s="114"/>
      <c r="Y1920" s="114"/>
      <c r="Z1920" s="107"/>
      <c r="AA1920" s="107"/>
      <c r="AB1920" s="107"/>
      <c r="AC1920" s="107"/>
      <c r="AD1920" s="107"/>
      <c r="AE1920" s="107"/>
      <c r="AF1920" s="107"/>
      <c r="AG1920" s="107" t="s">
        <v>296</v>
      </c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</row>
    <row r="1921" spans="1:60" outlineLevel="3">
      <c r="A1921" s="110"/>
      <c r="B1921" s="111"/>
      <c r="C1921" s="200" t="s">
        <v>952</v>
      </c>
      <c r="D1921" s="201"/>
      <c r="E1921" s="201"/>
      <c r="F1921" s="201"/>
      <c r="G1921" s="201"/>
      <c r="H1921" s="114"/>
      <c r="I1921" s="114"/>
      <c r="J1921" s="114"/>
      <c r="K1921" s="114"/>
      <c r="L1921" s="114"/>
      <c r="M1921" s="114"/>
      <c r="N1921" s="113"/>
      <c r="O1921" s="113"/>
      <c r="P1921" s="113"/>
      <c r="Q1921" s="113"/>
      <c r="R1921" s="114"/>
      <c r="S1921" s="114"/>
      <c r="T1921" s="114"/>
      <c r="U1921" s="114"/>
      <c r="V1921" s="114"/>
      <c r="W1921" s="114"/>
      <c r="X1921" s="114"/>
      <c r="Y1921" s="114"/>
      <c r="Z1921" s="107"/>
      <c r="AA1921" s="107"/>
      <c r="AB1921" s="107"/>
      <c r="AC1921" s="107"/>
      <c r="AD1921" s="107"/>
      <c r="AE1921" s="107"/>
      <c r="AF1921" s="107"/>
      <c r="AG1921" s="107" t="s">
        <v>296</v>
      </c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</row>
    <row r="1922" spans="1:60" outlineLevel="1">
      <c r="A1922" s="123">
        <v>640</v>
      </c>
      <c r="B1922" s="124" t="s">
        <v>982</v>
      </c>
      <c r="C1922" s="139" t="s">
        <v>957</v>
      </c>
      <c r="D1922" s="125" t="s">
        <v>347</v>
      </c>
      <c r="E1922" s="126">
        <v>3</v>
      </c>
      <c r="F1922" s="127"/>
      <c r="G1922" s="128">
        <f>ROUND(E1922*F1922,2)</f>
        <v>0</v>
      </c>
      <c r="H1922" s="127"/>
      <c r="I1922" s="128">
        <f>ROUND(E1922*H1922,2)</f>
        <v>0</v>
      </c>
      <c r="J1922" s="127"/>
      <c r="K1922" s="128">
        <f>ROUND(E1922*J1922,2)</f>
        <v>0</v>
      </c>
      <c r="L1922" s="128">
        <v>21</v>
      </c>
      <c r="M1922" s="128">
        <f>G1922*(1+L1922/100)</f>
        <v>0</v>
      </c>
      <c r="N1922" s="126">
        <v>0</v>
      </c>
      <c r="O1922" s="126">
        <f>ROUND(E1922*N1922,2)</f>
        <v>0</v>
      </c>
      <c r="P1922" s="126">
        <v>0</v>
      </c>
      <c r="Q1922" s="126">
        <f>ROUND(E1922*P1922,2)</f>
        <v>0</v>
      </c>
      <c r="R1922" s="128"/>
      <c r="S1922" s="128" t="s">
        <v>290</v>
      </c>
      <c r="T1922" s="129" t="s">
        <v>291</v>
      </c>
      <c r="U1922" s="114">
        <v>0</v>
      </c>
      <c r="V1922" s="114">
        <f>ROUND(E1922*U1922,2)</f>
        <v>0</v>
      </c>
      <c r="W1922" s="114"/>
      <c r="X1922" s="114" t="s">
        <v>414</v>
      </c>
      <c r="Y1922" s="114" t="s">
        <v>293</v>
      </c>
      <c r="Z1922" s="107"/>
      <c r="AA1922" s="107"/>
      <c r="AB1922" s="107"/>
      <c r="AC1922" s="107"/>
      <c r="AD1922" s="107"/>
      <c r="AE1922" s="107"/>
      <c r="AF1922" s="107"/>
      <c r="AG1922" s="107" t="s">
        <v>415</v>
      </c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</row>
    <row r="1923" spans="1:60" outlineLevel="2">
      <c r="A1923" s="110"/>
      <c r="B1923" s="111"/>
      <c r="C1923" s="198" t="s">
        <v>977</v>
      </c>
      <c r="D1923" s="199"/>
      <c r="E1923" s="199"/>
      <c r="F1923" s="199"/>
      <c r="G1923" s="199"/>
      <c r="H1923" s="114"/>
      <c r="I1923" s="114"/>
      <c r="J1923" s="114"/>
      <c r="K1923" s="114"/>
      <c r="L1923" s="114"/>
      <c r="M1923" s="114"/>
      <c r="N1923" s="113"/>
      <c r="O1923" s="113"/>
      <c r="P1923" s="113"/>
      <c r="Q1923" s="113"/>
      <c r="R1923" s="114"/>
      <c r="S1923" s="114"/>
      <c r="T1923" s="114"/>
      <c r="U1923" s="114"/>
      <c r="V1923" s="114"/>
      <c r="W1923" s="114"/>
      <c r="X1923" s="114"/>
      <c r="Y1923" s="114"/>
      <c r="Z1923" s="107"/>
      <c r="AA1923" s="107"/>
      <c r="AB1923" s="107"/>
      <c r="AC1923" s="107"/>
      <c r="AD1923" s="107"/>
      <c r="AE1923" s="107"/>
      <c r="AF1923" s="107"/>
      <c r="AG1923" s="107" t="s">
        <v>296</v>
      </c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</row>
    <row r="1924" spans="1:60" outlineLevel="3">
      <c r="A1924" s="110"/>
      <c r="B1924" s="111"/>
      <c r="C1924" s="200" t="s">
        <v>983</v>
      </c>
      <c r="D1924" s="201"/>
      <c r="E1924" s="201"/>
      <c r="F1924" s="201"/>
      <c r="G1924" s="201"/>
      <c r="H1924" s="114"/>
      <c r="I1924" s="114"/>
      <c r="J1924" s="114"/>
      <c r="K1924" s="114"/>
      <c r="L1924" s="114"/>
      <c r="M1924" s="114"/>
      <c r="N1924" s="113"/>
      <c r="O1924" s="113"/>
      <c r="P1924" s="113"/>
      <c r="Q1924" s="113"/>
      <c r="R1924" s="114"/>
      <c r="S1924" s="114"/>
      <c r="T1924" s="114"/>
      <c r="U1924" s="114"/>
      <c r="V1924" s="114"/>
      <c r="W1924" s="114"/>
      <c r="X1924" s="114"/>
      <c r="Y1924" s="114"/>
      <c r="Z1924" s="107"/>
      <c r="AA1924" s="107"/>
      <c r="AB1924" s="107"/>
      <c r="AC1924" s="107"/>
      <c r="AD1924" s="107"/>
      <c r="AE1924" s="107"/>
      <c r="AF1924" s="107"/>
      <c r="AG1924" s="107" t="s">
        <v>296</v>
      </c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</row>
    <row r="1925" spans="1:60" outlineLevel="3">
      <c r="A1925" s="110"/>
      <c r="B1925" s="111"/>
      <c r="C1925" s="200" t="s">
        <v>951</v>
      </c>
      <c r="D1925" s="201"/>
      <c r="E1925" s="201"/>
      <c r="F1925" s="201"/>
      <c r="G1925" s="201"/>
      <c r="H1925" s="114"/>
      <c r="I1925" s="114"/>
      <c r="J1925" s="114"/>
      <c r="K1925" s="114"/>
      <c r="L1925" s="114"/>
      <c r="M1925" s="114"/>
      <c r="N1925" s="113"/>
      <c r="O1925" s="113"/>
      <c r="P1925" s="113"/>
      <c r="Q1925" s="113"/>
      <c r="R1925" s="114"/>
      <c r="S1925" s="114"/>
      <c r="T1925" s="114"/>
      <c r="U1925" s="114"/>
      <c r="V1925" s="114"/>
      <c r="W1925" s="114"/>
      <c r="X1925" s="114"/>
      <c r="Y1925" s="114"/>
      <c r="Z1925" s="107"/>
      <c r="AA1925" s="107"/>
      <c r="AB1925" s="107"/>
      <c r="AC1925" s="107"/>
      <c r="AD1925" s="107"/>
      <c r="AE1925" s="107"/>
      <c r="AF1925" s="107"/>
      <c r="AG1925" s="107" t="s">
        <v>296</v>
      </c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</row>
    <row r="1926" spans="1:60" outlineLevel="3">
      <c r="A1926" s="110"/>
      <c r="B1926" s="111"/>
      <c r="C1926" s="200" t="s">
        <v>952</v>
      </c>
      <c r="D1926" s="201"/>
      <c r="E1926" s="201"/>
      <c r="F1926" s="201"/>
      <c r="G1926" s="201"/>
      <c r="H1926" s="114"/>
      <c r="I1926" s="114"/>
      <c r="J1926" s="114"/>
      <c r="K1926" s="114"/>
      <c r="L1926" s="114"/>
      <c r="M1926" s="114"/>
      <c r="N1926" s="113"/>
      <c r="O1926" s="113"/>
      <c r="P1926" s="113"/>
      <c r="Q1926" s="113"/>
      <c r="R1926" s="114"/>
      <c r="S1926" s="114"/>
      <c r="T1926" s="114"/>
      <c r="U1926" s="114"/>
      <c r="V1926" s="114"/>
      <c r="W1926" s="114"/>
      <c r="X1926" s="114"/>
      <c r="Y1926" s="114"/>
      <c r="Z1926" s="107"/>
      <c r="AA1926" s="107"/>
      <c r="AB1926" s="107"/>
      <c r="AC1926" s="107"/>
      <c r="AD1926" s="107"/>
      <c r="AE1926" s="107"/>
      <c r="AF1926" s="107"/>
      <c r="AG1926" s="107" t="s">
        <v>296</v>
      </c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</row>
    <row r="1927" spans="1:60" outlineLevel="1">
      <c r="A1927" s="123">
        <v>641</v>
      </c>
      <c r="B1927" s="124" t="s">
        <v>966</v>
      </c>
      <c r="C1927" s="139" t="s">
        <v>967</v>
      </c>
      <c r="D1927" s="125" t="s">
        <v>347</v>
      </c>
      <c r="E1927" s="126">
        <v>29</v>
      </c>
      <c r="F1927" s="127"/>
      <c r="G1927" s="128">
        <f>ROUND(E1927*F1927,2)</f>
        <v>0</v>
      </c>
      <c r="H1927" s="127"/>
      <c r="I1927" s="128">
        <f>ROUND(E1927*H1927,2)</f>
        <v>0</v>
      </c>
      <c r="J1927" s="127"/>
      <c r="K1927" s="128">
        <f>ROUND(E1927*J1927,2)</f>
        <v>0</v>
      </c>
      <c r="L1927" s="128">
        <v>21</v>
      </c>
      <c r="M1927" s="128">
        <f>G1927*(1+L1927/100)</f>
        <v>0</v>
      </c>
      <c r="N1927" s="126">
        <v>0</v>
      </c>
      <c r="O1927" s="126">
        <f>ROUND(E1927*N1927,2)</f>
        <v>0</v>
      </c>
      <c r="P1927" s="126">
        <v>3.5000000000000001E-3</v>
      </c>
      <c r="Q1927" s="126">
        <f>ROUND(E1927*P1927,2)</f>
        <v>0.1</v>
      </c>
      <c r="R1927" s="128" t="s">
        <v>968</v>
      </c>
      <c r="S1927" s="128" t="s">
        <v>310</v>
      </c>
      <c r="T1927" s="129" t="s">
        <v>331</v>
      </c>
      <c r="U1927" s="114">
        <v>2.63</v>
      </c>
      <c r="V1927" s="114">
        <f>ROUND(E1927*U1927,2)</f>
        <v>76.27</v>
      </c>
      <c r="W1927" s="114"/>
      <c r="X1927" s="114" t="s">
        <v>332</v>
      </c>
      <c r="Y1927" s="114" t="s">
        <v>293</v>
      </c>
      <c r="Z1927" s="107"/>
      <c r="AA1927" s="107"/>
      <c r="AB1927" s="107"/>
      <c r="AC1927" s="107"/>
      <c r="AD1927" s="107"/>
      <c r="AE1927" s="107"/>
      <c r="AF1927" s="107"/>
      <c r="AG1927" s="107" t="s">
        <v>333</v>
      </c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</row>
    <row r="1928" spans="1:60" outlineLevel="2">
      <c r="A1928" s="110"/>
      <c r="B1928" s="111"/>
      <c r="C1928" s="146" t="s">
        <v>984</v>
      </c>
      <c r="D1928" s="143"/>
      <c r="E1928" s="144">
        <v>21</v>
      </c>
      <c r="F1928" s="114"/>
      <c r="G1928" s="114"/>
      <c r="H1928" s="114"/>
      <c r="I1928" s="114"/>
      <c r="J1928" s="114"/>
      <c r="K1928" s="114"/>
      <c r="L1928" s="114"/>
      <c r="M1928" s="114"/>
      <c r="N1928" s="113"/>
      <c r="O1928" s="113"/>
      <c r="P1928" s="113"/>
      <c r="Q1928" s="113"/>
      <c r="R1928" s="114"/>
      <c r="S1928" s="114"/>
      <c r="T1928" s="114"/>
      <c r="U1928" s="114"/>
      <c r="V1928" s="114"/>
      <c r="W1928" s="114"/>
      <c r="X1928" s="114"/>
      <c r="Y1928" s="114"/>
      <c r="Z1928" s="107"/>
      <c r="AA1928" s="107"/>
      <c r="AB1928" s="107"/>
      <c r="AC1928" s="107"/>
      <c r="AD1928" s="107"/>
      <c r="AE1928" s="107"/>
      <c r="AF1928" s="107"/>
      <c r="AG1928" s="107" t="s">
        <v>341</v>
      </c>
      <c r="AH1928" s="107">
        <v>5</v>
      </c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</row>
    <row r="1929" spans="1:60" outlineLevel="3">
      <c r="A1929" s="110"/>
      <c r="B1929" s="111"/>
      <c r="C1929" s="146" t="s">
        <v>985</v>
      </c>
      <c r="D1929" s="143"/>
      <c r="E1929" s="144">
        <v>5</v>
      </c>
      <c r="F1929" s="114"/>
      <c r="G1929" s="114"/>
      <c r="H1929" s="114"/>
      <c r="I1929" s="114"/>
      <c r="J1929" s="114"/>
      <c r="K1929" s="114"/>
      <c r="L1929" s="114"/>
      <c r="M1929" s="114"/>
      <c r="N1929" s="113"/>
      <c r="O1929" s="113"/>
      <c r="P1929" s="113"/>
      <c r="Q1929" s="113"/>
      <c r="R1929" s="114"/>
      <c r="S1929" s="114"/>
      <c r="T1929" s="114"/>
      <c r="U1929" s="114"/>
      <c r="V1929" s="114"/>
      <c r="W1929" s="114"/>
      <c r="X1929" s="114"/>
      <c r="Y1929" s="114"/>
      <c r="Z1929" s="107"/>
      <c r="AA1929" s="107"/>
      <c r="AB1929" s="107"/>
      <c r="AC1929" s="107"/>
      <c r="AD1929" s="107"/>
      <c r="AE1929" s="107"/>
      <c r="AF1929" s="107"/>
      <c r="AG1929" s="107" t="s">
        <v>341</v>
      </c>
      <c r="AH1929" s="107">
        <v>5</v>
      </c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</row>
    <row r="1930" spans="1:60" outlineLevel="3">
      <c r="A1930" s="110"/>
      <c r="B1930" s="111"/>
      <c r="C1930" s="146" t="s">
        <v>986</v>
      </c>
      <c r="D1930" s="143"/>
      <c r="E1930" s="144">
        <v>3</v>
      </c>
      <c r="F1930" s="114"/>
      <c r="G1930" s="114"/>
      <c r="H1930" s="114"/>
      <c r="I1930" s="114"/>
      <c r="J1930" s="114"/>
      <c r="K1930" s="114"/>
      <c r="L1930" s="114"/>
      <c r="M1930" s="114"/>
      <c r="N1930" s="113"/>
      <c r="O1930" s="113"/>
      <c r="P1930" s="113"/>
      <c r="Q1930" s="113"/>
      <c r="R1930" s="114"/>
      <c r="S1930" s="114"/>
      <c r="T1930" s="114"/>
      <c r="U1930" s="114"/>
      <c r="V1930" s="114"/>
      <c r="W1930" s="114"/>
      <c r="X1930" s="114"/>
      <c r="Y1930" s="114"/>
      <c r="Z1930" s="107"/>
      <c r="AA1930" s="107"/>
      <c r="AB1930" s="107"/>
      <c r="AC1930" s="107"/>
      <c r="AD1930" s="107"/>
      <c r="AE1930" s="107"/>
      <c r="AF1930" s="107"/>
      <c r="AG1930" s="107" t="s">
        <v>341</v>
      </c>
      <c r="AH1930" s="107">
        <v>5</v>
      </c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</row>
    <row r="1931" spans="1:60" outlineLevel="1">
      <c r="A1931" s="123">
        <v>642</v>
      </c>
      <c r="B1931" s="124" t="s">
        <v>974</v>
      </c>
      <c r="C1931" s="139" t="s">
        <v>975</v>
      </c>
      <c r="D1931" s="125" t="s">
        <v>347</v>
      </c>
      <c r="E1931" s="126">
        <v>29</v>
      </c>
      <c r="F1931" s="127"/>
      <c r="G1931" s="128">
        <f>ROUND(E1931*F1931,2)</f>
        <v>0</v>
      </c>
      <c r="H1931" s="127"/>
      <c r="I1931" s="128">
        <f>ROUND(E1931*H1931,2)</f>
        <v>0</v>
      </c>
      <c r="J1931" s="127"/>
      <c r="K1931" s="128">
        <f>ROUND(E1931*J1931,2)</f>
        <v>0</v>
      </c>
      <c r="L1931" s="128">
        <v>21</v>
      </c>
      <c r="M1931" s="128">
        <f>G1931*(1+L1931/100)</f>
        <v>0</v>
      </c>
      <c r="N1931" s="126">
        <v>0</v>
      </c>
      <c r="O1931" s="126">
        <f>ROUND(E1931*N1931,2)</f>
        <v>0</v>
      </c>
      <c r="P1931" s="126">
        <v>0</v>
      </c>
      <c r="Q1931" s="126">
        <f>ROUND(E1931*P1931,2)</f>
        <v>0</v>
      </c>
      <c r="R1931" s="128" t="s">
        <v>968</v>
      </c>
      <c r="S1931" s="128" t="s">
        <v>310</v>
      </c>
      <c r="T1931" s="129" t="s">
        <v>331</v>
      </c>
      <c r="U1931" s="114">
        <v>3.39</v>
      </c>
      <c r="V1931" s="114">
        <f>ROUND(E1931*U1931,2)</f>
        <v>98.31</v>
      </c>
      <c r="W1931" s="114"/>
      <c r="X1931" s="114" t="s">
        <v>332</v>
      </c>
      <c r="Y1931" s="114" t="s">
        <v>293</v>
      </c>
      <c r="Z1931" s="107"/>
      <c r="AA1931" s="107"/>
      <c r="AB1931" s="107"/>
      <c r="AC1931" s="107"/>
      <c r="AD1931" s="107"/>
      <c r="AE1931" s="107"/>
      <c r="AF1931" s="107"/>
      <c r="AG1931" s="107" t="s">
        <v>333</v>
      </c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</row>
    <row r="1932" spans="1:60" outlineLevel="2">
      <c r="A1932" s="110"/>
      <c r="B1932" s="111"/>
      <c r="C1932" s="146" t="s">
        <v>984</v>
      </c>
      <c r="D1932" s="143"/>
      <c r="E1932" s="144">
        <v>21</v>
      </c>
      <c r="F1932" s="114"/>
      <c r="G1932" s="114"/>
      <c r="H1932" s="114"/>
      <c r="I1932" s="114"/>
      <c r="J1932" s="114"/>
      <c r="K1932" s="114"/>
      <c r="L1932" s="114"/>
      <c r="M1932" s="114"/>
      <c r="N1932" s="113"/>
      <c r="O1932" s="113"/>
      <c r="P1932" s="113"/>
      <c r="Q1932" s="113"/>
      <c r="R1932" s="114"/>
      <c r="S1932" s="114"/>
      <c r="T1932" s="114"/>
      <c r="U1932" s="114"/>
      <c r="V1932" s="114"/>
      <c r="W1932" s="114"/>
      <c r="X1932" s="114"/>
      <c r="Y1932" s="114"/>
      <c r="Z1932" s="107"/>
      <c r="AA1932" s="107"/>
      <c r="AB1932" s="107"/>
      <c r="AC1932" s="107"/>
      <c r="AD1932" s="107"/>
      <c r="AE1932" s="107"/>
      <c r="AF1932" s="107"/>
      <c r="AG1932" s="107" t="s">
        <v>341</v>
      </c>
      <c r="AH1932" s="107">
        <v>5</v>
      </c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</row>
    <row r="1933" spans="1:60" outlineLevel="3">
      <c r="A1933" s="110"/>
      <c r="B1933" s="111"/>
      <c r="C1933" s="146" t="s">
        <v>985</v>
      </c>
      <c r="D1933" s="143"/>
      <c r="E1933" s="144">
        <v>5</v>
      </c>
      <c r="F1933" s="114"/>
      <c r="G1933" s="114"/>
      <c r="H1933" s="114"/>
      <c r="I1933" s="114"/>
      <c r="J1933" s="114"/>
      <c r="K1933" s="114"/>
      <c r="L1933" s="114"/>
      <c r="M1933" s="114"/>
      <c r="N1933" s="113"/>
      <c r="O1933" s="113"/>
      <c r="P1933" s="113"/>
      <c r="Q1933" s="113"/>
      <c r="R1933" s="114"/>
      <c r="S1933" s="114"/>
      <c r="T1933" s="114"/>
      <c r="U1933" s="114"/>
      <c r="V1933" s="114"/>
      <c r="W1933" s="114"/>
      <c r="X1933" s="114"/>
      <c r="Y1933" s="114"/>
      <c r="Z1933" s="107"/>
      <c r="AA1933" s="107"/>
      <c r="AB1933" s="107"/>
      <c r="AC1933" s="107"/>
      <c r="AD1933" s="107"/>
      <c r="AE1933" s="107"/>
      <c r="AF1933" s="107"/>
      <c r="AG1933" s="107" t="s">
        <v>341</v>
      </c>
      <c r="AH1933" s="107">
        <v>5</v>
      </c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</row>
    <row r="1934" spans="1:60" outlineLevel="3">
      <c r="A1934" s="110"/>
      <c r="B1934" s="111"/>
      <c r="C1934" s="146" t="s">
        <v>986</v>
      </c>
      <c r="D1934" s="143"/>
      <c r="E1934" s="144">
        <v>3</v>
      </c>
      <c r="F1934" s="114"/>
      <c r="G1934" s="114"/>
      <c r="H1934" s="114"/>
      <c r="I1934" s="114"/>
      <c r="J1934" s="114"/>
      <c r="K1934" s="114"/>
      <c r="L1934" s="114"/>
      <c r="M1934" s="114"/>
      <c r="N1934" s="113"/>
      <c r="O1934" s="113"/>
      <c r="P1934" s="113"/>
      <c r="Q1934" s="113"/>
      <c r="R1934" s="114"/>
      <c r="S1934" s="114"/>
      <c r="T1934" s="114"/>
      <c r="U1934" s="114"/>
      <c r="V1934" s="114"/>
      <c r="W1934" s="114"/>
      <c r="X1934" s="114"/>
      <c r="Y1934" s="114"/>
      <c r="Z1934" s="107"/>
      <c r="AA1934" s="107"/>
      <c r="AB1934" s="107"/>
      <c r="AC1934" s="107"/>
      <c r="AD1934" s="107"/>
      <c r="AE1934" s="107"/>
      <c r="AF1934" s="107"/>
      <c r="AG1934" s="107" t="s">
        <v>341</v>
      </c>
      <c r="AH1934" s="107">
        <v>5</v>
      </c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</row>
    <row r="1935" spans="1:60">
      <c r="A1935" s="117" t="s">
        <v>285</v>
      </c>
      <c r="B1935" s="118" t="s">
        <v>173</v>
      </c>
      <c r="C1935" s="138" t="s">
        <v>174</v>
      </c>
      <c r="D1935" s="119"/>
      <c r="E1935" s="120"/>
      <c r="F1935" s="121"/>
      <c r="G1935" s="121">
        <f>SUMIF(AG1936:AG1993,"&lt;&gt;NOR",G1936:G1993)</f>
        <v>0</v>
      </c>
      <c r="H1935" s="121"/>
      <c r="I1935" s="121">
        <f>SUM(I1936:I1993)</f>
        <v>0</v>
      </c>
      <c r="J1935" s="121"/>
      <c r="K1935" s="121">
        <f>SUM(K1936:K1993)</f>
        <v>0</v>
      </c>
      <c r="L1935" s="121"/>
      <c r="M1935" s="121">
        <f>SUM(M1936:M1993)</f>
        <v>0</v>
      </c>
      <c r="N1935" s="120"/>
      <c r="O1935" s="120">
        <f>SUM(O1936:O1993)</f>
        <v>0.13</v>
      </c>
      <c r="P1935" s="120"/>
      <c r="Q1935" s="120">
        <f>SUM(Q1936:Q1993)</f>
        <v>0</v>
      </c>
      <c r="R1935" s="121"/>
      <c r="S1935" s="121"/>
      <c r="T1935" s="122"/>
      <c r="U1935" s="116"/>
      <c r="V1935" s="116">
        <f>SUM(V1936:V1993)</f>
        <v>35.97</v>
      </c>
      <c r="W1935" s="116"/>
      <c r="X1935" s="116"/>
      <c r="Y1935" s="116"/>
      <c r="AG1935" t="s">
        <v>286</v>
      </c>
    </row>
    <row r="1936" spans="1:60" ht="22.5" outlineLevel="1">
      <c r="A1936" s="130">
        <v>643</v>
      </c>
      <c r="B1936" s="131" t="s">
        <v>987</v>
      </c>
      <c r="C1936" s="140" t="s">
        <v>988</v>
      </c>
      <c r="D1936" s="132" t="s">
        <v>347</v>
      </c>
      <c r="E1936" s="133">
        <v>14</v>
      </c>
      <c r="F1936" s="134"/>
      <c r="G1936" s="135">
        <f>ROUND(E1936*F1936,2)</f>
        <v>0</v>
      </c>
      <c r="H1936" s="134"/>
      <c r="I1936" s="135">
        <f>ROUND(E1936*H1936,2)</f>
        <v>0</v>
      </c>
      <c r="J1936" s="134"/>
      <c r="K1936" s="135">
        <f>ROUND(E1936*J1936,2)</f>
        <v>0</v>
      </c>
      <c r="L1936" s="135">
        <v>21</v>
      </c>
      <c r="M1936" s="135">
        <f>G1936*(1+L1936/100)</f>
        <v>0</v>
      </c>
      <c r="N1936" s="133">
        <v>4.0000000000000002E-4</v>
      </c>
      <c r="O1936" s="133">
        <f>ROUND(E1936*N1936,2)</f>
        <v>0.01</v>
      </c>
      <c r="P1936" s="133">
        <v>0</v>
      </c>
      <c r="Q1936" s="133">
        <f>ROUND(E1936*P1936,2)</f>
        <v>0</v>
      </c>
      <c r="R1936" s="135" t="s">
        <v>413</v>
      </c>
      <c r="S1936" s="135" t="s">
        <v>310</v>
      </c>
      <c r="T1936" s="136" t="s">
        <v>331</v>
      </c>
      <c r="U1936" s="114">
        <v>0</v>
      </c>
      <c r="V1936" s="114">
        <f>ROUND(E1936*U1936,2)</f>
        <v>0</v>
      </c>
      <c r="W1936" s="114"/>
      <c r="X1936" s="114" t="s">
        <v>414</v>
      </c>
      <c r="Y1936" s="114" t="s">
        <v>293</v>
      </c>
      <c r="Z1936" s="107"/>
      <c r="AA1936" s="107"/>
      <c r="AB1936" s="107"/>
      <c r="AC1936" s="107"/>
      <c r="AD1936" s="107"/>
      <c r="AE1936" s="107"/>
      <c r="AF1936" s="107"/>
      <c r="AG1936" s="107" t="s">
        <v>415</v>
      </c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</row>
    <row r="1937" spans="1:60" ht="22.5" outlineLevel="1">
      <c r="A1937" s="130">
        <v>644</v>
      </c>
      <c r="B1937" s="131" t="s">
        <v>989</v>
      </c>
      <c r="C1937" s="140" t="s">
        <v>990</v>
      </c>
      <c r="D1937" s="132" t="s">
        <v>347</v>
      </c>
      <c r="E1937" s="133">
        <v>17</v>
      </c>
      <c r="F1937" s="134"/>
      <c r="G1937" s="135">
        <f>ROUND(E1937*F1937,2)</f>
        <v>0</v>
      </c>
      <c r="H1937" s="134"/>
      <c r="I1937" s="135">
        <f>ROUND(E1937*H1937,2)</f>
        <v>0</v>
      </c>
      <c r="J1937" s="134"/>
      <c r="K1937" s="135">
        <f>ROUND(E1937*J1937,2)</f>
        <v>0</v>
      </c>
      <c r="L1937" s="135">
        <v>21</v>
      </c>
      <c r="M1937" s="135">
        <f>G1937*(1+L1937/100)</f>
        <v>0</v>
      </c>
      <c r="N1937" s="133">
        <v>4.2999999999999999E-4</v>
      </c>
      <c r="O1937" s="133">
        <f>ROUND(E1937*N1937,2)</f>
        <v>0.01</v>
      </c>
      <c r="P1937" s="133">
        <v>0</v>
      </c>
      <c r="Q1937" s="133">
        <f>ROUND(E1937*P1937,2)</f>
        <v>0</v>
      </c>
      <c r="R1937" s="135" t="s">
        <v>413</v>
      </c>
      <c r="S1937" s="135" t="s">
        <v>310</v>
      </c>
      <c r="T1937" s="136" t="s">
        <v>331</v>
      </c>
      <c r="U1937" s="114">
        <v>0</v>
      </c>
      <c r="V1937" s="114">
        <f>ROUND(E1937*U1937,2)</f>
        <v>0</v>
      </c>
      <c r="W1937" s="114"/>
      <c r="X1937" s="114" t="s">
        <v>414</v>
      </c>
      <c r="Y1937" s="114" t="s">
        <v>293</v>
      </c>
      <c r="Z1937" s="107"/>
      <c r="AA1937" s="107"/>
      <c r="AB1937" s="107"/>
      <c r="AC1937" s="107"/>
      <c r="AD1937" s="107"/>
      <c r="AE1937" s="107"/>
      <c r="AF1937" s="107"/>
      <c r="AG1937" s="107" t="s">
        <v>415</v>
      </c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</row>
    <row r="1938" spans="1:60" ht="22.5" outlineLevel="1">
      <c r="A1938" s="130">
        <v>645</v>
      </c>
      <c r="B1938" s="131" t="s">
        <v>991</v>
      </c>
      <c r="C1938" s="140" t="s">
        <v>992</v>
      </c>
      <c r="D1938" s="132" t="s">
        <v>347</v>
      </c>
      <c r="E1938" s="133">
        <v>16</v>
      </c>
      <c r="F1938" s="134"/>
      <c r="G1938" s="135">
        <f>ROUND(E1938*F1938,2)</f>
        <v>0</v>
      </c>
      <c r="H1938" s="134"/>
      <c r="I1938" s="135">
        <f>ROUND(E1938*H1938,2)</f>
        <v>0</v>
      </c>
      <c r="J1938" s="134"/>
      <c r="K1938" s="135">
        <f>ROUND(E1938*J1938,2)</f>
        <v>0</v>
      </c>
      <c r="L1938" s="135">
        <v>21</v>
      </c>
      <c r="M1938" s="135">
        <f>G1938*(1+L1938/100)</f>
        <v>0</v>
      </c>
      <c r="N1938" s="133">
        <v>5.2999999999999998E-4</v>
      </c>
      <c r="O1938" s="133">
        <f>ROUND(E1938*N1938,2)</f>
        <v>0.01</v>
      </c>
      <c r="P1938" s="133">
        <v>0</v>
      </c>
      <c r="Q1938" s="133">
        <f>ROUND(E1938*P1938,2)</f>
        <v>0</v>
      </c>
      <c r="R1938" s="135" t="s">
        <v>413</v>
      </c>
      <c r="S1938" s="135" t="s">
        <v>310</v>
      </c>
      <c r="T1938" s="136" t="s">
        <v>331</v>
      </c>
      <c r="U1938" s="114">
        <v>0</v>
      </c>
      <c r="V1938" s="114">
        <f>ROUND(E1938*U1938,2)</f>
        <v>0</v>
      </c>
      <c r="W1938" s="114"/>
      <c r="X1938" s="114" t="s">
        <v>414</v>
      </c>
      <c r="Y1938" s="114" t="s">
        <v>293</v>
      </c>
      <c r="Z1938" s="107"/>
      <c r="AA1938" s="107"/>
      <c r="AB1938" s="107"/>
      <c r="AC1938" s="107"/>
      <c r="AD1938" s="107"/>
      <c r="AE1938" s="107"/>
      <c r="AF1938" s="107"/>
      <c r="AG1938" s="107" t="s">
        <v>415</v>
      </c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</row>
    <row r="1939" spans="1:60" ht="22.5" outlineLevel="1">
      <c r="A1939" s="130">
        <v>646</v>
      </c>
      <c r="B1939" s="131" t="s">
        <v>993</v>
      </c>
      <c r="C1939" s="140" t="s">
        <v>994</v>
      </c>
      <c r="D1939" s="132" t="s">
        <v>347</v>
      </c>
      <c r="E1939" s="133">
        <v>23</v>
      </c>
      <c r="F1939" s="134"/>
      <c r="G1939" s="135">
        <f>ROUND(E1939*F1939,2)</f>
        <v>0</v>
      </c>
      <c r="H1939" s="134"/>
      <c r="I1939" s="135">
        <f>ROUND(E1939*H1939,2)</f>
        <v>0</v>
      </c>
      <c r="J1939" s="134"/>
      <c r="K1939" s="135">
        <f>ROUND(E1939*J1939,2)</f>
        <v>0</v>
      </c>
      <c r="L1939" s="135">
        <v>21</v>
      </c>
      <c r="M1939" s="135">
        <f>G1939*(1+L1939/100)</f>
        <v>0</v>
      </c>
      <c r="N1939" s="133">
        <v>8.4000000000000003E-4</v>
      </c>
      <c r="O1939" s="133">
        <f>ROUND(E1939*N1939,2)</f>
        <v>0.02</v>
      </c>
      <c r="P1939" s="133">
        <v>0</v>
      </c>
      <c r="Q1939" s="133">
        <f>ROUND(E1939*P1939,2)</f>
        <v>0</v>
      </c>
      <c r="R1939" s="135" t="s">
        <v>413</v>
      </c>
      <c r="S1939" s="135" t="s">
        <v>310</v>
      </c>
      <c r="T1939" s="136" t="s">
        <v>331</v>
      </c>
      <c r="U1939" s="114">
        <v>0</v>
      </c>
      <c r="V1939" s="114">
        <f>ROUND(E1939*U1939,2)</f>
        <v>0</v>
      </c>
      <c r="W1939" s="114"/>
      <c r="X1939" s="114" t="s">
        <v>414</v>
      </c>
      <c r="Y1939" s="114" t="s">
        <v>293</v>
      </c>
      <c r="Z1939" s="107"/>
      <c r="AA1939" s="107"/>
      <c r="AB1939" s="107"/>
      <c r="AC1939" s="107"/>
      <c r="AD1939" s="107"/>
      <c r="AE1939" s="107"/>
      <c r="AF1939" s="107"/>
      <c r="AG1939" s="107" t="s">
        <v>415</v>
      </c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</row>
    <row r="1940" spans="1:60" ht="22.5" outlineLevel="1">
      <c r="A1940" s="130">
        <v>647</v>
      </c>
      <c r="B1940" s="131" t="s">
        <v>995</v>
      </c>
      <c r="C1940" s="140" t="s">
        <v>996</v>
      </c>
      <c r="D1940" s="132" t="s">
        <v>347</v>
      </c>
      <c r="E1940" s="133">
        <v>1</v>
      </c>
      <c r="F1940" s="134"/>
      <c r="G1940" s="135">
        <f>ROUND(E1940*F1940,2)</f>
        <v>0</v>
      </c>
      <c r="H1940" s="134"/>
      <c r="I1940" s="135">
        <f>ROUND(E1940*H1940,2)</f>
        <v>0</v>
      </c>
      <c r="J1940" s="134"/>
      <c r="K1940" s="135">
        <f>ROUND(E1940*J1940,2)</f>
        <v>0</v>
      </c>
      <c r="L1940" s="135">
        <v>21</v>
      </c>
      <c r="M1940" s="135">
        <f>G1940*(1+L1940/100)</f>
        <v>0</v>
      </c>
      <c r="N1940" s="133">
        <v>1.2800000000000001E-3</v>
      </c>
      <c r="O1940" s="133">
        <f>ROUND(E1940*N1940,2)</f>
        <v>0</v>
      </c>
      <c r="P1940" s="133">
        <v>0</v>
      </c>
      <c r="Q1940" s="133">
        <f>ROUND(E1940*P1940,2)</f>
        <v>0</v>
      </c>
      <c r="R1940" s="135" t="s">
        <v>413</v>
      </c>
      <c r="S1940" s="135" t="s">
        <v>310</v>
      </c>
      <c r="T1940" s="136" t="s">
        <v>331</v>
      </c>
      <c r="U1940" s="114">
        <v>0</v>
      </c>
      <c r="V1940" s="114">
        <f>ROUND(E1940*U1940,2)</f>
        <v>0</v>
      </c>
      <c r="W1940" s="114"/>
      <c r="X1940" s="114" t="s">
        <v>414</v>
      </c>
      <c r="Y1940" s="114" t="s">
        <v>293</v>
      </c>
      <c r="Z1940" s="107"/>
      <c r="AA1940" s="107"/>
      <c r="AB1940" s="107"/>
      <c r="AC1940" s="107"/>
      <c r="AD1940" s="107"/>
      <c r="AE1940" s="107"/>
      <c r="AF1940" s="107"/>
      <c r="AG1940" s="107" t="s">
        <v>415</v>
      </c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</row>
    <row r="1941" spans="1:60" ht="22.5" outlineLevel="1">
      <c r="A1941" s="130">
        <v>648</v>
      </c>
      <c r="B1941" s="131" t="s">
        <v>997</v>
      </c>
      <c r="C1941" s="140" t="s">
        <v>998</v>
      </c>
      <c r="D1941" s="132" t="s">
        <v>347</v>
      </c>
      <c r="E1941" s="133">
        <v>6</v>
      </c>
      <c r="F1941" s="134"/>
      <c r="G1941" s="135">
        <f>ROUND(E1941*F1941,2)</f>
        <v>0</v>
      </c>
      <c r="H1941" s="134"/>
      <c r="I1941" s="135">
        <f>ROUND(E1941*H1941,2)</f>
        <v>0</v>
      </c>
      <c r="J1941" s="134"/>
      <c r="K1941" s="135">
        <f>ROUND(E1941*J1941,2)</f>
        <v>0</v>
      </c>
      <c r="L1941" s="135">
        <v>21</v>
      </c>
      <c r="M1941" s="135">
        <f>G1941*(1+L1941/100)</f>
        <v>0</v>
      </c>
      <c r="N1941" s="133">
        <v>2.8500000000000001E-3</v>
      </c>
      <c r="O1941" s="133">
        <f>ROUND(E1941*N1941,2)</f>
        <v>0.02</v>
      </c>
      <c r="P1941" s="133">
        <v>0</v>
      </c>
      <c r="Q1941" s="133">
        <f>ROUND(E1941*P1941,2)</f>
        <v>0</v>
      </c>
      <c r="R1941" s="135" t="s">
        <v>413</v>
      </c>
      <c r="S1941" s="135" t="s">
        <v>310</v>
      </c>
      <c r="T1941" s="136" t="s">
        <v>331</v>
      </c>
      <c r="U1941" s="114">
        <v>0</v>
      </c>
      <c r="V1941" s="114">
        <f>ROUND(E1941*U1941,2)</f>
        <v>0</v>
      </c>
      <c r="W1941" s="114"/>
      <c r="X1941" s="114" t="s">
        <v>414</v>
      </c>
      <c r="Y1941" s="114" t="s">
        <v>293</v>
      </c>
      <c r="Z1941" s="107"/>
      <c r="AA1941" s="107"/>
      <c r="AB1941" s="107"/>
      <c r="AC1941" s="107"/>
      <c r="AD1941" s="107"/>
      <c r="AE1941" s="107"/>
      <c r="AF1941" s="107"/>
      <c r="AG1941" s="107" t="s">
        <v>415</v>
      </c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</row>
    <row r="1942" spans="1:60" ht="22.5" outlineLevel="1">
      <c r="A1942" s="130">
        <v>649</v>
      </c>
      <c r="B1942" s="131" t="s">
        <v>999</v>
      </c>
      <c r="C1942" s="140" t="s">
        <v>1000</v>
      </c>
      <c r="D1942" s="132" t="s">
        <v>347</v>
      </c>
      <c r="E1942" s="133">
        <v>2</v>
      </c>
      <c r="F1942" s="134"/>
      <c r="G1942" s="135">
        <f>ROUND(E1942*F1942,2)</f>
        <v>0</v>
      </c>
      <c r="H1942" s="134"/>
      <c r="I1942" s="135">
        <f>ROUND(E1942*H1942,2)</f>
        <v>0</v>
      </c>
      <c r="J1942" s="134"/>
      <c r="K1942" s="135">
        <f>ROUND(E1942*J1942,2)</f>
        <v>0</v>
      </c>
      <c r="L1942" s="135">
        <v>21</v>
      </c>
      <c r="M1942" s="135">
        <f>G1942*(1+L1942/100)</f>
        <v>0</v>
      </c>
      <c r="N1942" s="133">
        <v>7.8799999999999999E-3</v>
      </c>
      <c r="O1942" s="133">
        <f>ROUND(E1942*N1942,2)</f>
        <v>0.02</v>
      </c>
      <c r="P1942" s="133">
        <v>0</v>
      </c>
      <c r="Q1942" s="133">
        <f>ROUND(E1942*P1942,2)</f>
        <v>0</v>
      </c>
      <c r="R1942" s="135" t="s">
        <v>413</v>
      </c>
      <c r="S1942" s="135" t="s">
        <v>310</v>
      </c>
      <c r="T1942" s="136" t="s">
        <v>331</v>
      </c>
      <c r="U1942" s="114">
        <v>0</v>
      </c>
      <c r="V1942" s="114">
        <f>ROUND(E1942*U1942,2)</f>
        <v>0</v>
      </c>
      <c r="W1942" s="114"/>
      <c r="X1942" s="114" t="s">
        <v>414</v>
      </c>
      <c r="Y1942" s="114" t="s">
        <v>293</v>
      </c>
      <c r="Z1942" s="107"/>
      <c r="AA1942" s="107"/>
      <c r="AB1942" s="107"/>
      <c r="AC1942" s="107"/>
      <c r="AD1942" s="107"/>
      <c r="AE1942" s="107"/>
      <c r="AF1942" s="107"/>
      <c r="AG1942" s="107" t="s">
        <v>415</v>
      </c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</row>
    <row r="1943" spans="1:60" outlineLevel="1">
      <c r="A1943" s="130">
        <v>650</v>
      </c>
      <c r="B1943" s="131" t="s">
        <v>1001</v>
      </c>
      <c r="C1943" s="140" t="s">
        <v>1002</v>
      </c>
      <c r="D1943" s="132" t="s">
        <v>347</v>
      </c>
      <c r="E1943" s="133">
        <v>12</v>
      </c>
      <c r="F1943" s="134"/>
      <c r="G1943" s="135">
        <f>ROUND(E1943*F1943,2)</f>
        <v>0</v>
      </c>
      <c r="H1943" s="134"/>
      <c r="I1943" s="135">
        <f>ROUND(E1943*H1943,2)</f>
        <v>0</v>
      </c>
      <c r="J1943" s="134"/>
      <c r="K1943" s="135">
        <f>ROUND(E1943*J1943,2)</f>
        <v>0</v>
      </c>
      <c r="L1943" s="135">
        <v>21</v>
      </c>
      <c r="M1943" s="135">
        <f>G1943*(1+L1943/100)</f>
        <v>0</v>
      </c>
      <c r="N1943" s="133">
        <v>5.0000000000000001E-4</v>
      </c>
      <c r="O1943" s="133">
        <f>ROUND(E1943*N1943,2)</f>
        <v>0.01</v>
      </c>
      <c r="P1943" s="133">
        <v>0</v>
      </c>
      <c r="Q1943" s="133">
        <f>ROUND(E1943*P1943,2)</f>
        <v>0</v>
      </c>
      <c r="R1943" s="135" t="s">
        <v>413</v>
      </c>
      <c r="S1943" s="135" t="s">
        <v>310</v>
      </c>
      <c r="T1943" s="136" t="s">
        <v>331</v>
      </c>
      <c r="U1943" s="114">
        <v>0</v>
      </c>
      <c r="V1943" s="114">
        <f>ROUND(E1943*U1943,2)</f>
        <v>0</v>
      </c>
      <c r="W1943" s="114"/>
      <c r="X1943" s="114" t="s">
        <v>414</v>
      </c>
      <c r="Y1943" s="114" t="s">
        <v>293</v>
      </c>
      <c r="Z1943" s="107"/>
      <c r="AA1943" s="107"/>
      <c r="AB1943" s="107"/>
      <c r="AC1943" s="107"/>
      <c r="AD1943" s="107"/>
      <c r="AE1943" s="107"/>
      <c r="AF1943" s="107"/>
      <c r="AG1943" s="107" t="s">
        <v>415</v>
      </c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</row>
    <row r="1944" spans="1:60" outlineLevel="1">
      <c r="A1944" s="130">
        <v>651</v>
      </c>
      <c r="B1944" s="131" t="s">
        <v>1003</v>
      </c>
      <c r="C1944" s="140" t="s">
        <v>1004</v>
      </c>
      <c r="D1944" s="132" t="s">
        <v>347</v>
      </c>
      <c r="E1944" s="133">
        <v>9</v>
      </c>
      <c r="F1944" s="134"/>
      <c r="G1944" s="135">
        <f>ROUND(E1944*F1944,2)</f>
        <v>0</v>
      </c>
      <c r="H1944" s="134"/>
      <c r="I1944" s="135">
        <f>ROUND(E1944*H1944,2)</f>
        <v>0</v>
      </c>
      <c r="J1944" s="134"/>
      <c r="K1944" s="135">
        <f>ROUND(E1944*J1944,2)</f>
        <v>0</v>
      </c>
      <c r="L1944" s="135">
        <v>21</v>
      </c>
      <c r="M1944" s="135">
        <f>G1944*(1+L1944/100)</f>
        <v>0</v>
      </c>
      <c r="N1944" s="133">
        <v>6.6E-4</v>
      </c>
      <c r="O1944" s="133">
        <f>ROUND(E1944*N1944,2)</f>
        <v>0.01</v>
      </c>
      <c r="P1944" s="133">
        <v>0</v>
      </c>
      <c r="Q1944" s="133">
        <f>ROUND(E1944*P1944,2)</f>
        <v>0</v>
      </c>
      <c r="R1944" s="135" t="s">
        <v>413</v>
      </c>
      <c r="S1944" s="135" t="s">
        <v>310</v>
      </c>
      <c r="T1944" s="136" t="s">
        <v>331</v>
      </c>
      <c r="U1944" s="114">
        <v>0</v>
      </c>
      <c r="V1944" s="114">
        <f>ROUND(E1944*U1944,2)</f>
        <v>0</v>
      </c>
      <c r="W1944" s="114"/>
      <c r="X1944" s="114" t="s">
        <v>414</v>
      </c>
      <c r="Y1944" s="114" t="s">
        <v>293</v>
      </c>
      <c r="Z1944" s="107"/>
      <c r="AA1944" s="107"/>
      <c r="AB1944" s="107"/>
      <c r="AC1944" s="107"/>
      <c r="AD1944" s="107"/>
      <c r="AE1944" s="107"/>
      <c r="AF1944" s="107"/>
      <c r="AG1944" s="107" t="s">
        <v>415</v>
      </c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</row>
    <row r="1945" spans="1:60" ht="22.5" outlineLevel="1">
      <c r="A1945" s="123">
        <v>652</v>
      </c>
      <c r="B1945" s="124" t="s">
        <v>1005</v>
      </c>
      <c r="C1945" s="139" t="s">
        <v>1006</v>
      </c>
      <c r="D1945" s="125" t="s">
        <v>347</v>
      </c>
      <c r="E1945" s="126">
        <v>1</v>
      </c>
      <c r="F1945" s="127"/>
      <c r="G1945" s="128">
        <f>ROUND(E1945*F1945,2)</f>
        <v>0</v>
      </c>
      <c r="H1945" s="127"/>
      <c r="I1945" s="128">
        <f>ROUND(E1945*H1945,2)</f>
        <v>0</v>
      </c>
      <c r="J1945" s="127"/>
      <c r="K1945" s="128">
        <f>ROUND(E1945*J1945,2)</f>
        <v>0</v>
      </c>
      <c r="L1945" s="128">
        <v>21</v>
      </c>
      <c r="M1945" s="128">
        <f>G1945*(1+L1945/100)</f>
        <v>0</v>
      </c>
      <c r="N1945" s="126">
        <v>0</v>
      </c>
      <c r="O1945" s="126">
        <f>ROUND(E1945*N1945,2)</f>
        <v>0</v>
      </c>
      <c r="P1945" s="126">
        <v>0</v>
      </c>
      <c r="Q1945" s="126">
        <f>ROUND(E1945*P1945,2)</f>
        <v>0</v>
      </c>
      <c r="R1945" s="128"/>
      <c r="S1945" s="128" t="s">
        <v>290</v>
      </c>
      <c r="T1945" s="129" t="s">
        <v>291</v>
      </c>
      <c r="U1945" s="114">
        <v>0</v>
      </c>
      <c r="V1945" s="114">
        <f>ROUND(E1945*U1945,2)</f>
        <v>0</v>
      </c>
      <c r="W1945" s="114"/>
      <c r="X1945" s="114" t="s">
        <v>332</v>
      </c>
      <c r="Y1945" s="114" t="s">
        <v>293</v>
      </c>
      <c r="Z1945" s="107"/>
      <c r="AA1945" s="107"/>
      <c r="AB1945" s="107"/>
      <c r="AC1945" s="107"/>
      <c r="AD1945" s="107"/>
      <c r="AE1945" s="107"/>
      <c r="AF1945" s="107"/>
      <c r="AG1945" s="107" t="s">
        <v>333</v>
      </c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</row>
    <row r="1946" spans="1:60" outlineLevel="2">
      <c r="A1946" s="110"/>
      <c r="B1946" s="111"/>
      <c r="C1946" s="198" t="s">
        <v>1007</v>
      </c>
      <c r="D1946" s="199"/>
      <c r="E1946" s="199"/>
      <c r="F1946" s="199"/>
      <c r="G1946" s="199"/>
      <c r="H1946" s="114"/>
      <c r="I1946" s="114"/>
      <c r="J1946" s="114"/>
      <c r="K1946" s="114"/>
      <c r="L1946" s="114"/>
      <c r="M1946" s="114"/>
      <c r="N1946" s="113"/>
      <c r="O1946" s="113"/>
      <c r="P1946" s="113"/>
      <c r="Q1946" s="113"/>
      <c r="R1946" s="114"/>
      <c r="S1946" s="114"/>
      <c r="T1946" s="114"/>
      <c r="U1946" s="114"/>
      <c r="V1946" s="114"/>
      <c r="W1946" s="114"/>
      <c r="X1946" s="114"/>
      <c r="Y1946" s="114"/>
      <c r="Z1946" s="107"/>
      <c r="AA1946" s="107"/>
      <c r="AB1946" s="107"/>
      <c r="AC1946" s="107"/>
      <c r="AD1946" s="107"/>
      <c r="AE1946" s="107"/>
      <c r="AF1946" s="107"/>
      <c r="AG1946" s="107" t="s">
        <v>296</v>
      </c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</row>
    <row r="1947" spans="1:60" outlineLevel="3">
      <c r="A1947" s="110"/>
      <c r="B1947" s="111"/>
      <c r="C1947" s="200" t="s">
        <v>1008</v>
      </c>
      <c r="D1947" s="201"/>
      <c r="E1947" s="201"/>
      <c r="F1947" s="201"/>
      <c r="G1947" s="201"/>
      <c r="H1947" s="114"/>
      <c r="I1947" s="114"/>
      <c r="J1947" s="114"/>
      <c r="K1947" s="114"/>
      <c r="L1947" s="114"/>
      <c r="M1947" s="114"/>
      <c r="N1947" s="113"/>
      <c r="O1947" s="113"/>
      <c r="P1947" s="113"/>
      <c r="Q1947" s="113"/>
      <c r="R1947" s="114"/>
      <c r="S1947" s="114"/>
      <c r="T1947" s="114"/>
      <c r="U1947" s="114"/>
      <c r="V1947" s="114"/>
      <c r="W1947" s="114"/>
      <c r="X1947" s="114"/>
      <c r="Y1947" s="114"/>
      <c r="Z1947" s="107"/>
      <c r="AA1947" s="107"/>
      <c r="AB1947" s="107"/>
      <c r="AC1947" s="107"/>
      <c r="AD1947" s="107"/>
      <c r="AE1947" s="107"/>
      <c r="AF1947" s="107"/>
      <c r="AG1947" s="107" t="s">
        <v>296</v>
      </c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</row>
    <row r="1948" spans="1:60" ht="22.5" outlineLevel="1">
      <c r="A1948" s="123">
        <v>653</v>
      </c>
      <c r="B1948" s="124" t="s">
        <v>1009</v>
      </c>
      <c r="C1948" s="139" t="s">
        <v>1010</v>
      </c>
      <c r="D1948" s="125" t="s">
        <v>347</v>
      </c>
      <c r="E1948" s="126">
        <v>2</v>
      </c>
      <c r="F1948" s="127"/>
      <c r="G1948" s="128">
        <f>ROUND(E1948*F1948,2)</f>
        <v>0</v>
      </c>
      <c r="H1948" s="127"/>
      <c r="I1948" s="128">
        <f>ROUND(E1948*H1948,2)</f>
        <v>0</v>
      </c>
      <c r="J1948" s="127"/>
      <c r="K1948" s="128">
        <f>ROUND(E1948*J1948,2)</f>
        <v>0</v>
      </c>
      <c r="L1948" s="128">
        <v>21</v>
      </c>
      <c r="M1948" s="128">
        <f>G1948*(1+L1948/100)</f>
        <v>0</v>
      </c>
      <c r="N1948" s="126">
        <v>0</v>
      </c>
      <c r="O1948" s="126">
        <f>ROUND(E1948*N1948,2)</f>
        <v>0</v>
      </c>
      <c r="P1948" s="126">
        <v>0</v>
      </c>
      <c r="Q1948" s="126">
        <f>ROUND(E1948*P1948,2)</f>
        <v>0</v>
      </c>
      <c r="R1948" s="128"/>
      <c r="S1948" s="128" t="s">
        <v>290</v>
      </c>
      <c r="T1948" s="129" t="s">
        <v>291</v>
      </c>
      <c r="U1948" s="114">
        <v>0</v>
      </c>
      <c r="V1948" s="114">
        <f>ROUND(E1948*U1948,2)</f>
        <v>0</v>
      </c>
      <c r="W1948" s="114"/>
      <c r="X1948" s="114" t="s">
        <v>332</v>
      </c>
      <c r="Y1948" s="114" t="s">
        <v>293</v>
      </c>
      <c r="Z1948" s="107"/>
      <c r="AA1948" s="107"/>
      <c r="AB1948" s="107"/>
      <c r="AC1948" s="107"/>
      <c r="AD1948" s="107"/>
      <c r="AE1948" s="107"/>
      <c r="AF1948" s="107"/>
      <c r="AG1948" s="107" t="s">
        <v>333</v>
      </c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</row>
    <row r="1949" spans="1:60" outlineLevel="2">
      <c r="A1949" s="110"/>
      <c r="B1949" s="111"/>
      <c r="C1949" s="198" t="s">
        <v>1011</v>
      </c>
      <c r="D1949" s="199"/>
      <c r="E1949" s="199"/>
      <c r="F1949" s="199"/>
      <c r="G1949" s="199"/>
      <c r="H1949" s="114"/>
      <c r="I1949" s="114"/>
      <c r="J1949" s="114"/>
      <c r="K1949" s="114"/>
      <c r="L1949" s="114"/>
      <c r="M1949" s="114"/>
      <c r="N1949" s="113"/>
      <c r="O1949" s="113"/>
      <c r="P1949" s="113"/>
      <c r="Q1949" s="113"/>
      <c r="R1949" s="114"/>
      <c r="S1949" s="114"/>
      <c r="T1949" s="114"/>
      <c r="U1949" s="114"/>
      <c r="V1949" s="114"/>
      <c r="W1949" s="114"/>
      <c r="X1949" s="114"/>
      <c r="Y1949" s="114"/>
      <c r="Z1949" s="107"/>
      <c r="AA1949" s="107"/>
      <c r="AB1949" s="107"/>
      <c r="AC1949" s="107"/>
      <c r="AD1949" s="107"/>
      <c r="AE1949" s="107"/>
      <c r="AF1949" s="107"/>
      <c r="AG1949" s="107" t="s">
        <v>296</v>
      </c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</row>
    <row r="1950" spans="1:60" outlineLevel="3">
      <c r="A1950" s="110"/>
      <c r="B1950" s="111"/>
      <c r="C1950" s="200" t="s">
        <v>1012</v>
      </c>
      <c r="D1950" s="201"/>
      <c r="E1950" s="201"/>
      <c r="F1950" s="201"/>
      <c r="G1950" s="201"/>
      <c r="H1950" s="114"/>
      <c r="I1950" s="114"/>
      <c r="J1950" s="114"/>
      <c r="K1950" s="114"/>
      <c r="L1950" s="114"/>
      <c r="M1950" s="114"/>
      <c r="N1950" s="113"/>
      <c r="O1950" s="113"/>
      <c r="P1950" s="113"/>
      <c r="Q1950" s="113"/>
      <c r="R1950" s="114"/>
      <c r="S1950" s="114"/>
      <c r="T1950" s="114"/>
      <c r="U1950" s="114"/>
      <c r="V1950" s="114"/>
      <c r="W1950" s="114"/>
      <c r="X1950" s="114"/>
      <c r="Y1950" s="114"/>
      <c r="Z1950" s="107"/>
      <c r="AA1950" s="107"/>
      <c r="AB1950" s="107"/>
      <c r="AC1950" s="107"/>
      <c r="AD1950" s="107"/>
      <c r="AE1950" s="107"/>
      <c r="AF1950" s="107"/>
      <c r="AG1950" s="107" t="s">
        <v>296</v>
      </c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</row>
    <row r="1951" spans="1:60" outlineLevel="3">
      <c r="A1951" s="110"/>
      <c r="B1951" s="111"/>
      <c r="C1951" s="200" t="s">
        <v>1013</v>
      </c>
      <c r="D1951" s="201"/>
      <c r="E1951" s="201"/>
      <c r="F1951" s="201"/>
      <c r="G1951" s="201"/>
      <c r="H1951" s="114"/>
      <c r="I1951" s="114"/>
      <c r="J1951" s="114"/>
      <c r="K1951" s="114"/>
      <c r="L1951" s="114"/>
      <c r="M1951" s="114"/>
      <c r="N1951" s="113"/>
      <c r="O1951" s="113"/>
      <c r="P1951" s="113"/>
      <c r="Q1951" s="113"/>
      <c r="R1951" s="114"/>
      <c r="S1951" s="114"/>
      <c r="T1951" s="114"/>
      <c r="U1951" s="114"/>
      <c r="V1951" s="114"/>
      <c r="W1951" s="114"/>
      <c r="X1951" s="114"/>
      <c r="Y1951" s="114"/>
      <c r="Z1951" s="107"/>
      <c r="AA1951" s="107"/>
      <c r="AB1951" s="107"/>
      <c r="AC1951" s="107"/>
      <c r="AD1951" s="107"/>
      <c r="AE1951" s="107"/>
      <c r="AF1951" s="107"/>
      <c r="AG1951" s="107" t="s">
        <v>296</v>
      </c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</row>
    <row r="1952" spans="1:60" outlineLevel="3">
      <c r="A1952" s="110"/>
      <c r="B1952" s="111"/>
      <c r="C1952" s="200" t="s">
        <v>1014</v>
      </c>
      <c r="D1952" s="201"/>
      <c r="E1952" s="201"/>
      <c r="F1952" s="201"/>
      <c r="G1952" s="201"/>
      <c r="H1952" s="114"/>
      <c r="I1952" s="114"/>
      <c r="J1952" s="114"/>
      <c r="K1952" s="114"/>
      <c r="L1952" s="114"/>
      <c r="M1952" s="114"/>
      <c r="N1952" s="113"/>
      <c r="O1952" s="113"/>
      <c r="P1952" s="113"/>
      <c r="Q1952" s="113"/>
      <c r="R1952" s="114"/>
      <c r="S1952" s="114"/>
      <c r="T1952" s="114"/>
      <c r="U1952" s="114"/>
      <c r="V1952" s="114"/>
      <c r="W1952" s="114"/>
      <c r="X1952" s="114"/>
      <c r="Y1952" s="114"/>
      <c r="Z1952" s="107"/>
      <c r="AA1952" s="107"/>
      <c r="AB1952" s="107"/>
      <c r="AC1952" s="107"/>
      <c r="AD1952" s="107"/>
      <c r="AE1952" s="107"/>
      <c r="AF1952" s="107"/>
      <c r="AG1952" s="107" t="s">
        <v>296</v>
      </c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</row>
    <row r="1953" spans="1:60" outlineLevel="1">
      <c r="A1953" s="123">
        <v>654</v>
      </c>
      <c r="B1953" s="124" t="s">
        <v>1015</v>
      </c>
      <c r="C1953" s="139" t="s">
        <v>1016</v>
      </c>
      <c r="D1953" s="125" t="s">
        <v>289</v>
      </c>
      <c r="E1953" s="126">
        <v>3</v>
      </c>
      <c r="F1953" s="127"/>
      <c r="G1953" s="128">
        <f>ROUND(E1953*F1953,2)</f>
        <v>0</v>
      </c>
      <c r="H1953" s="127"/>
      <c r="I1953" s="128">
        <f>ROUND(E1953*H1953,2)</f>
        <v>0</v>
      </c>
      <c r="J1953" s="127"/>
      <c r="K1953" s="128">
        <f>ROUND(E1953*J1953,2)</f>
        <v>0</v>
      </c>
      <c r="L1953" s="128">
        <v>21</v>
      </c>
      <c r="M1953" s="128">
        <f>G1953*(1+L1953/100)</f>
        <v>0</v>
      </c>
      <c r="N1953" s="126">
        <v>5.6899999999999997E-3</v>
      </c>
      <c r="O1953" s="126">
        <f>ROUND(E1953*N1953,2)</f>
        <v>0.02</v>
      </c>
      <c r="P1953" s="126">
        <v>0</v>
      </c>
      <c r="Q1953" s="126">
        <f>ROUND(E1953*P1953,2)</f>
        <v>0</v>
      </c>
      <c r="R1953" s="128"/>
      <c r="S1953" s="128" t="s">
        <v>290</v>
      </c>
      <c r="T1953" s="129" t="s">
        <v>331</v>
      </c>
      <c r="U1953" s="114">
        <v>0.77</v>
      </c>
      <c r="V1953" s="114">
        <f>ROUND(E1953*U1953,2)</f>
        <v>2.31</v>
      </c>
      <c r="W1953" s="114"/>
      <c r="X1953" s="114" t="s">
        <v>332</v>
      </c>
      <c r="Y1953" s="114" t="s">
        <v>293</v>
      </c>
      <c r="Z1953" s="107"/>
      <c r="AA1953" s="107"/>
      <c r="AB1953" s="107"/>
      <c r="AC1953" s="107"/>
      <c r="AD1953" s="107"/>
      <c r="AE1953" s="107"/>
      <c r="AF1953" s="107"/>
      <c r="AG1953" s="107" t="s">
        <v>333</v>
      </c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</row>
    <row r="1954" spans="1:60" outlineLevel="2">
      <c r="A1954" s="110"/>
      <c r="B1954" s="111"/>
      <c r="C1954" s="146" t="s">
        <v>1017</v>
      </c>
      <c r="D1954" s="143"/>
      <c r="E1954" s="144">
        <v>2</v>
      </c>
      <c r="F1954" s="114"/>
      <c r="G1954" s="114"/>
      <c r="H1954" s="114"/>
      <c r="I1954" s="114"/>
      <c r="J1954" s="114"/>
      <c r="K1954" s="114"/>
      <c r="L1954" s="114"/>
      <c r="M1954" s="114"/>
      <c r="N1954" s="113"/>
      <c r="O1954" s="113"/>
      <c r="P1954" s="113"/>
      <c r="Q1954" s="113"/>
      <c r="R1954" s="114"/>
      <c r="S1954" s="114"/>
      <c r="T1954" s="114"/>
      <c r="U1954" s="114"/>
      <c r="V1954" s="114"/>
      <c r="W1954" s="114"/>
      <c r="X1954" s="114"/>
      <c r="Y1954" s="114"/>
      <c r="Z1954" s="107"/>
      <c r="AA1954" s="107"/>
      <c r="AB1954" s="107"/>
      <c r="AC1954" s="107"/>
      <c r="AD1954" s="107"/>
      <c r="AE1954" s="107"/>
      <c r="AF1954" s="107"/>
      <c r="AG1954" s="107" t="s">
        <v>341</v>
      </c>
      <c r="AH1954" s="107">
        <v>5</v>
      </c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</row>
    <row r="1955" spans="1:60" outlineLevel="3">
      <c r="A1955" s="110"/>
      <c r="B1955" s="111"/>
      <c r="C1955" s="146" t="s">
        <v>1018</v>
      </c>
      <c r="D1955" s="143"/>
      <c r="E1955" s="144">
        <v>1</v>
      </c>
      <c r="F1955" s="114"/>
      <c r="G1955" s="114"/>
      <c r="H1955" s="114"/>
      <c r="I1955" s="114"/>
      <c r="J1955" s="114"/>
      <c r="K1955" s="114"/>
      <c r="L1955" s="114"/>
      <c r="M1955" s="114"/>
      <c r="N1955" s="113"/>
      <c r="O1955" s="113"/>
      <c r="P1955" s="113"/>
      <c r="Q1955" s="113"/>
      <c r="R1955" s="114"/>
      <c r="S1955" s="114"/>
      <c r="T1955" s="114"/>
      <c r="U1955" s="114"/>
      <c r="V1955" s="114"/>
      <c r="W1955" s="114"/>
      <c r="X1955" s="114"/>
      <c r="Y1955" s="114"/>
      <c r="Z1955" s="107"/>
      <c r="AA1955" s="107"/>
      <c r="AB1955" s="107"/>
      <c r="AC1955" s="107"/>
      <c r="AD1955" s="107"/>
      <c r="AE1955" s="107"/>
      <c r="AF1955" s="107"/>
      <c r="AG1955" s="107" t="s">
        <v>341</v>
      </c>
      <c r="AH1955" s="107">
        <v>5</v>
      </c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</row>
    <row r="1956" spans="1:60" outlineLevel="1">
      <c r="A1956" s="123">
        <v>655</v>
      </c>
      <c r="B1956" s="124" t="s">
        <v>1019</v>
      </c>
      <c r="C1956" s="139" t="s">
        <v>1020</v>
      </c>
      <c r="D1956" s="125" t="s">
        <v>347</v>
      </c>
      <c r="E1956" s="126">
        <v>14</v>
      </c>
      <c r="F1956" s="127"/>
      <c r="G1956" s="128">
        <f>ROUND(E1956*F1956,2)</f>
        <v>0</v>
      </c>
      <c r="H1956" s="127"/>
      <c r="I1956" s="128">
        <f>ROUND(E1956*H1956,2)</f>
        <v>0</v>
      </c>
      <c r="J1956" s="127"/>
      <c r="K1956" s="128">
        <f>ROUND(E1956*J1956,2)</f>
        <v>0</v>
      </c>
      <c r="L1956" s="128">
        <v>21</v>
      </c>
      <c r="M1956" s="128">
        <f>G1956*(1+L1956/100)</f>
        <v>0</v>
      </c>
      <c r="N1956" s="126">
        <v>0</v>
      </c>
      <c r="O1956" s="126">
        <f>ROUND(E1956*N1956,2)</f>
        <v>0</v>
      </c>
      <c r="P1956" s="126">
        <v>0</v>
      </c>
      <c r="Q1956" s="126">
        <f>ROUND(E1956*P1956,2)</f>
        <v>0</v>
      </c>
      <c r="R1956" s="128" t="s">
        <v>560</v>
      </c>
      <c r="S1956" s="128" t="s">
        <v>310</v>
      </c>
      <c r="T1956" s="129" t="s">
        <v>331</v>
      </c>
      <c r="U1956" s="114">
        <v>0.17</v>
      </c>
      <c r="V1956" s="114">
        <f>ROUND(E1956*U1956,2)</f>
        <v>2.38</v>
      </c>
      <c r="W1956" s="114"/>
      <c r="X1956" s="114" t="s">
        <v>332</v>
      </c>
      <c r="Y1956" s="114" t="s">
        <v>293</v>
      </c>
      <c r="Z1956" s="107"/>
      <c r="AA1956" s="107"/>
      <c r="AB1956" s="107"/>
      <c r="AC1956" s="107"/>
      <c r="AD1956" s="107"/>
      <c r="AE1956" s="107"/>
      <c r="AF1956" s="107"/>
      <c r="AG1956" s="107" t="s">
        <v>333</v>
      </c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</row>
    <row r="1957" spans="1:60" outlineLevel="2">
      <c r="A1957" s="110"/>
      <c r="B1957" s="111"/>
      <c r="C1957" s="146" t="s">
        <v>1021</v>
      </c>
      <c r="D1957" s="143"/>
      <c r="E1957" s="144">
        <v>14</v>
      </c>
      <c r="F1957" s="114"/>
      <c r="G1957" s="114"/>
      <c r="H1957" s="114"/>
      <c r="I1957" s="114"/>
      <c r="J1957" s="114"/>
      <c r="K1957" s="114"/>
      <c r="L1957" s="114"/>
      <c r="M1957" s="114"/>
      <c r="N1957" s="113"/>
      <c r="O1957" s="113"/>
      <c r="P1957" s="113"/>
      <c r="Q1957" s="113"/>
      <c r="R1957" s="114"/>
      <c r="S1957" s="114"/>
      <c r="T1957" s="114"/>
      <c r="U1957" s="114"/>
      <c r="V1957" s="114"/>
      <c r="W1957" s="114"/>
      <c r="X1957" s="114"/>
      <c r="Y1957" s="114"/>
      <c r="Z1957" s="107"/>
      <c r="AA1957" s="107"/>
      <c r="AB1957" s="107"/>
      <c r="AC1957" s="107"/>
      <c r="AD1957" s="107"/>
      <c r="AE1957" s="107"/>
      <c r="AF1957" s="107"/>
      <c r="AG1957" s="107" t="s">
        <v>341</v>
      </c>
      <c r="AH1957" s="107">
        <v>5</v>
      </c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</row>
    <row r="1958" spans="1:60" outlineLevel="1">
      <c r="A1958" s="123">
        <v>656</v>
      </c>
      <c r="B1958" s="124" t="s">
        <v>1022</v>
      </c>
      <c r="C1958" s="139" t="s">
        <v>1023</v>
      </c>
      <c r="D1958" s="125" t="s">
        <v>347</v>
      </c>
      <c r="E1958" s="126">
        <v>29</v>
      </c>
      <c r="F1958" s="127"/>
      <c r="G1958" s="128">
        <f>ROUND(E1958*F1958,2)</f>
        <v>0</v>
      </c>
      <c r="H1958" s="127"/>
      <c r="I1958" s="128">
        <f>ROUND(E1958*H1958,2)</f>
        <v>0</v>
      </c>
      <c r="J1958" s="127"/>
      <c r="K1958" s="128">
        <f>ROUND(E1958*J1958,2)</f>
        <v>0</v>
      </c>
      <c r="L1958" s="128">
        <v>21</v>
      </c>
      <c r="M1958" s="128">
        <f>G1958*(1+L1958/100)</f>
        <v>0</v>
      </c>
      <c r="N1958" s="126">
        <v>0</v>
      </c>
      <c r="O1958" s="126">
        <f>ROUND(E1958*N1958,2)</f>
        <v>0</v>
      </c>
      <c r="P1958" s="126">
        <v>0</v>
      </c>
      <c r="Q1958" s="126">
        <f>ROUND(E1958*P1958,2)</f>
        <v>0</v>
      </c>
      <c r="R1958" s="128" t="s">
        <v>560</v>
      </c>
      <c r="S1958" s="128" t="s">
        <v>310</v>
      </c>
      <c r="T1958" s="129" t="s">
        <v>331</v>
      </c>
      <c r="U1958" s="114">
        <v>0.17</v>
      </c>
      <c r="V1958" s="114">
        <f>ROUND(E1958*U1958,2)</f>
        <v>4.93</v>
      </c>
      <c r="W1958" s="114"/>
      <c r="X1958" s="114" t="s">
        <v>332</v>
      </c>
      <c r="Y1958" s="114" t="s">
        <v>293</v>
      </c>
      <c r="Z1958" s="107"/>
      <c r="AA1958" s="107"/>
      <c r="AB1958" s="107"/>
      <c r="AC1958" s="107"/>
      <c r="AD1958" s="107"/>
      <c r="AE1958" s="107"/>
      <c r="AF1958" s="107"/>
      <c r="AG1958" s="107" t="s">
        <v>333</v>
      </c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</row>
    <row r="1959" spans="1:60" outlineLevel="2">
      <c r="A1959" s="110"/>
      <c r="B1959" s="111"/>
      <c r="C1959" s="146" t="s">
        <v>1024</v>
      </c>
      <c r="D1959" s="143"/>
      <c r="E1959" s="144">
        <v>12</v>
      </c>
      <c r="F1959" s="114"/>
      <c r="G1959" s="114"/>
      <c r="H1959" s="114"/>
      <c r="I1959" s="114"/>
      <c r="J1959" s="114"/>
      <c r="K1959" s="114"/>
      <c r="L1959" s="114"/>
      <c r="M1959" s="114"/>
      <c r="N1959" s="113"/>
      <c r="O1959" s="113"/>
      <c r="P1959" s="113"/>
      <c r="Q1959" s="113"/>
      <c r="R1959" s="114"/>
      <c r="S1959" s="114"/>
      <c r="T1959" s="114"/>
      <c r="U1959" s="114"/>
      <c r="V1959" s="114"/>
      <c r="W1959" s="114"/>
      <c r="X1959" s="114"/>
      <c r="Y1959" s="114"/>
      <c r="Z1959" s="107"/>
      <c r="AA1959" s="107"/>
      <c r="AB1959" s="107"/>
      <c r="AC1959" s="107"/>
      <c r="AD1959" s="107"/>
      <c r="AE1959" s="107"/>
      <c r="AF1959" s="107"/>
      <c r="AG1959" s="107" t="s">
        <v>341</v>
      </c>
      <c r="AH1959" s="107">
        <v>5</v>
      </c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</row>
    <row r="1960" spans="1:60" outlineLevel="3">
      <c r="A1960" s="110"/>
      <c r="B1960" s="111"/>
      <c r="C1960" s="146" t="s">
        <v>1025</v>
      </c>
      <c r="D1960" s="143"/>
      <c r="E1960" s="144">
        <v>17</v>
      </c>
      <c r="F1960" s="114"/>
      <c r="G1960" s="114"/>
      <c r="H1960" s="114"/>
      <c r="I1960" s="114"/>
      <c r="J1960" s="114"/>
      <c r="K1960" s="114"/>
      <c r="L1960" s="114"/>
      <c r="M1960" s="114"/>
      <c r="N1960" s="113"/>
      <c r="O1960" s="113"/>
      <c r="P1960" s="113"/>
      <c r="Q1960" s="113"/>
      <c r="R1960" s="114"/>
      <c r="S1960" s="114"/>
      <c r="T1960" s="114"/>
      <c r="U1960" s="114"/>
      <c r="V1960" s="114"/>
      <c r="W1960" s="114"/>
      <c r="X1960" s="114"/>
      <c r="Y1960" s="114"/>
      <c r="Z1960" s="107"/>
      <c r="AA1960" s="107"/>
      <c r="AB1960" s="107"/>
      <c r="AC1960" s="107"/>
      <c r="AD1960" s="107"/>
      <c r="AE1960" s="107"/>
      <c r="AF1960" s="107"/>
      <c r="AG1960" s="107" t="s">
        <v>341</v>
      </c>
      <c r="AH1960" s="107">
        <v>5</v>
      </c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</row>
    <row r="1961" spans="1:60" outlineLevel="1">
      <c r="A1961" s="123">
        <v>657</v>
      </c>
      <c r="B1961" s="124" t="s">
        <v>1026</v>
      </c>
      <c r="C1961" s="139" t="s">
        <v>1027</v>
      </c>
      <c r="D1961" s="125" t="s">
        <v>347</v>
      </c>
      <c r="E1961" s="126">
        <v>25</v>
      </c>
      <c r="F1961" s="127"/>
      <c r="G1961" s="128">
        <f>ROUND(E1961*F1961,2)</f>
        <v>0</v>
      </c>
      <c r="H1961" s="127"/>
      <c r="I1961" s="128">
        <f>ROUND(E1961*H1961,2)</f>
        <v>0</v>
      </c>
      <c r="J1961" s="127"/>
      <c r="K1961" s="128">
        <f>ROUND(E1961*J1961,2)</f>
        <v>0</v>
      </c>
      <c r="L1961" s="128">
        <v>21</v>
      </c>
      <c r="M1961" s="128">
        <f>G1961*(1+L1961/100)</f>
        <v>0</v>
      </c>
      <c r="N1961" s="126">
        <v>0</v>
      </c>
      <c r="O1961" s="126">
        <f>ROUND(E1961*N1961,2)</f>
        <v>0</v>
      </c>
      <c r="P1961" s="126">
        <v>0</v>
      </c>
      <c r="Q1961" s="126">
        <f>ROUND(E1961*P1961,2)</f>
        <v>0</v>
      </c>
      <c r="R1961" s="128" t="s">
        <v>560</v>
      </c>
      <c r="S1961" s="128" t="s">
        <v>310</v>
      </c>
      <c r="T1961" s="129" t="s">
        <v>331</v>
      </c>
      <c r="U1961" s="114">
        <v>0.21</v>
      </c>
      <c r="V1961" s="114">
        <f>ROUND(E1961*U1961,2)</f>
        <v>5.25</v>
      </c>
      <c r="W1961" s="114"/>
      <c r="X1961" s="114" t="s">
        <v>332</v>
      </c>
      <c r="Y1961" s="114" t="s">
        <v>293</v>
      </c>
      <c r="Z1961" s="107"/>
      <c r="AA1961" s="107"/>
      <c r="AB1961" s="107"/>
      <c r="AC1961" s="107"/>
      <c r="AD1961" s="107"/>
      <c r="AE1961" s="107"/>
      <c r="AF1961" s="107"/>
      <c r="AG1961" s="107" t="s">
        <v>333</v>
      </c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</row>
    <row r="1962" spans="1:60" outlineLevel="2">
      <c r="A1962" s="110"/>
      <c r="B1962" s="111"/>
      <c r="C1962" s="146" t="s">
        <v>1028</v>
      </c>
      <c r="D1962" s="143"/>
      <c r="E1962" s="144">
        <v>16</v>
      </c>
      <c r="F1962" s="114"/>
      <c r="G1962" s="114"/>
      <c r="H1962" s="114"/>
      <c r="I1962" s="114"/>
      <c r="J1962" s="114"/>
      <c r="K1962" s="114"/>
      <c r="L1962" s="114"/>
      <c r="M1962" s="114"/>
      <c r="N1962" s="113"/>
      <c r="O1962" s="113"/>
      <c r="P1962" s="113"/>
      <c r="Q1962" s="113"/>
      <c r="R1962" s="114"/>
      <c r="S1962" s="114"/>
      <c r="T1962" s="114"/>
      <c r="U1962" s="114"/>
      <c r="V1962" s="114"/>
      <c r="W1962" s="114"/>
      <c r="X1962" s="114"/>
      <c r="Y1962" s="114"/>
      <c r="Z1962" s="107"/>
      <c r="AA1962" s="107"/>
      <c r="AB1962" s="107"/>
      <c r="AC1962" s="107"/>
      <c r="AD1962" s="107"/>
      <c r="AE1962" s="107"/>
      <c r="AF1962" s="107"/>
      <c r="AG1962" s="107" t="s">
        <v>341</v>
      </c>
      <c r="AH1962" s="107">
        <v>5</v>
      </c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</row>
    <row r="1963" spans="1:60" outlineLevel="3">
      <c r="A1963" s="110"/>
      <c r="B1963" s="111"/>
      <c r="C1963" s="146" t="s">
        <v>1029</v>
      </c>
      <c r="D1963" s="143"/>
      <c r="E1963" s="144">
        <v>9</v>
      </c>
      <c r="F1963" s="114"/>
      <c r="G1963" s="114"/>
      <c r="H1963" s="114"/>
      <c r="I1963" s="114"/>
      <c r="J1963" s="114"/>
      <c r="K1963" s="114"/>
      <c r="L1963" s="114"/>
      <c r="M1963" s="114"/>
      <c r="N1963" s="113"/>
      <c r="O1963" s="113"/>
      <c r="P1963" s="113"/>
      <c r="Q1963" s="113"/>
      <c r="R1963" s="114"/>
      <c r="S1963" s="114"/>
      <c r="T1963" s="114"/>
      <c r="U1963" s="114"/>
      <c r="V1963" s="114"/>
      <c r="W1963" s="114"/>
      <c r="X1963" s="114"/>
      <c r="Y1963" s="114"/>
      <c r="Z1963" s="107"/>
      <c r="AA1963" s="107"/>
      <c r="AB1963" s="107"/>
      <c r="AC1963" s="107"/>
      <c r="AD1963" s="107"/>
      <c r="AE1963" s="107"/>
      <c r="AF1963" s="107"/>
      <c r="AG1963" s="107" t="s">
        <v>341</v>
      </c>
      <c r="AH1963" s="107">
        <v>5</v>
      </c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</row>
    <row r="1964" spans="1:60" outlineLevel="1">
      <c r="A1964" s="123">
        <v>658</v>
      </c>
      <c r="B1964" s="124" t="s">
        <v>1030</v>
      </c>
      <c r="C1964" s="139" t="s">
        <v>1031</v>
      </c>
      <c r="D1964" s="125" t="s">
        <v>347</v>
      </c>
      <c r="E1964" s="126">
        <v>23</v>
      </c>
      <c r="F1964" s="127"/>
      <c r="G1964" s="128">
        <f>ROUND(E1964*F1964,2)</f>
        <v>0</v>
      </c>
      <c r="H1964" s="127"/>
      <c r="I1964" s="128">
        <f>ROUND(E1964*H1964,2)</f>
        <v>0</v>
      </c>
      <c r="J1964" s="127"/>
      <c r="K1964" s="128">
        <f>ROUND(E1964*J1964,2)</f>
        <v>0</v>
      </c>
      <c r="L1964" s="128">
        <v>21</v>
      </c>
      <c r="M1964" s="128">
        <f>G1964*(1+L1964/100)</f>
        <v>0</v>
      </c>
      <c r="N1964" s="126">
        <v>0</v>
      </c>
      <c r="O1964" s="126">
        <f>ROUND(E1964*N1964,2)</f>
        <v>0</v>
      </c>
      <c r="P1964" s="126">
        <v>0</v>
      </c>
      <c r="Q1964" s="126">
        <f>ROUND(E1964*P1964,2)</f>
        <v>0</v>
      </c>
      <c r="R1964" s="128" t="s">
        <v>560</v>
      </c>
      <c r="S1964" s="128" t="s">
        <v>310</v>
      </c>
      <c r="T1964" s="129" t="s">
        <v>331</v>
      </c>
      <c r="U1964" s="114">
        <v>0.23</v>
      </c>
      <c r="V1964" s="114">
        <f>ROUND(E1964*U1964,2)</f>
        <v>5.29</v>
      </c>
      <c r="W1964" s="114"/>
      <c r="X1964" s="114" t="s">
        <v>332</v>
      </c>
      <c r="Y1964" s="114" t="s">
        <v>293</v>
      </c>
      <c r="Z1964" s="107"/>
      <c r="AA1964" s="107"/>
      <c r="AB1964" s="107"/>
      <c r="AC1964" s="107"/>
      <c r="AD1964" s="107"/>
      <c r="AE1964" s="107"/>
      <c r="AF1964" s="107"/>
      <c r="AG1964" s="107" t="s">
        <v>333</v>
      </c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</row>
    <row r="1965" spans="1:60" outlineLevel="2">
      <c r="A1965" s="110"/>
      <c r="B1965" s="111"/>
      <c r="C1965" s="146" t="s">
        <v>1032</v>
      </c>
      <c r="D1965" s="143"/>
      <c r="E1965" s="144">
        <v>23</v>
      </c>
      <c r="F1965" s="114"/>
      <c r="G1965" s="114"/>
      <c r="H1965" s="114"/>
      <c r="I1965" s="114"/>
      <c r="J1965" s="114"/>
      <c r="K1965" s="114"/>
      <c r="L1965" s="114"/>
      <c r="M1965" s="114"/>
      <c r="N1965" s="113"/>
      <c r="O1965" s="113"/>
      <c r="P1965" s="113"/>
      <c r="Q1965" s="113"/>
      <c r="R1965" s="114"/>
      <c r="S1965" s="114"/>
      <c r="T1965" s="114"/>
      <c r="U1965" s="114"/>
      <c r="V1965" s="114"/>
      <c r="W1965" s="114"/>
      <c r="X1965" s="114"/>
      <c r="Y1965" s="114"/>
      <c r="Z1965" s="107"/>
      <c r="AA1965" s="107"/>
      <c r="AB1965" s="107"/>
      <c r="AC1965" s="107"/>
      <c r="AD1965" s="107"/>
      <c r="AE1965" s="107"/>
      <c r="AF1965" s="107"/>
      <c r="AG1965" s="107" t="s">
        <v>341</v>
      </c>
      <c r="AH1965" s="107">
        <v>5</v>
      </c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</row>
    <row r="1966" spans="1:60" outlineLevel="1">
      <c r="A1966" s="123">
        <v>659</v>
      </c>
      <c r="B1966" s="124" t="s">
        <v>1033</v>
      </c>
      <c r="C1966" s="139" t="s">
        <v>1034</v>
      </c>
      <c r="D1966" s="125" t="s">
        <v>347</v>
      </c>
      <c r="E1966" s="126">
        <v>1</v>
      </c>
      <c r="F1966" s="127"/>
      <c r="G1966" s="128">
        <f>ROUND(E1966*F1966,2)</f>
        <v>0</v>
      </c>
      <c r="H1966" s="127"/>
      <c r="I1966" s="128">
        <f>ROUND(E1966*H1966,2)</f>
        <v>0</v>
      </c>
      <c r="J1966" s="127"/>
      <c r="K1966" s="128">
        <f>ROUND(E1966*J1966,2)</f>
        <v>0</v>
      </c>
      <c r="L1966" s="128">
        <v>21</v>
      </c>
      <c r="M1966" s="128">
        <f>G1966*(1+L1966/100)</f>
        <v>0</v>
      </c>
      <c r="N1966" s="126">
        <v>0</v>
      </c>
      <c r="O1966" s="126">
        <f>ROUND(E1966*N1966,2)</f>
        <v>0</v>
      </c>
      <c r="P1966" s="126">
        <v>0</v>
      </c>
      <c r="Q1966" s="126">
        <f>ROUND(E1966*P1966,2)</f>
        <v>0</v>
      </c>
      <c r="R1966" s="128" t="s">
        <v>560</v>
      </c>
      <c r="S1966" s="128" t="s">
        <v>310</v>
      </c>
      <c r="T1966" s="129" t="s">
        <v>331</v>
      </c>
      <c r="U1966" s="114">
        <v>0.26800000000000002</v>
      </c>
      <c r="V1966" s="114">
        <f>ROUND(E1966*U1966,2)</f>
        <v>0.27</v>
      </c>
      <c r="W1966" s="114"/>
      <c r="X1966" s="114" t="s">
        <v>332</v>
      </c>
      <c r="Y1966" s="114" t="s">
        <v>293</v>
      </c>
      <c r="Z1966" s="107"/>
      <c r="AA1966" s="107"/>
      <c r="AB1966" s="107"/>
      <c r="AC1966" s="107"/>
      <c r="AD1966" s="107"/>
      <c r="AE1966" s="107"/>
      <c r="AF1966" s="107"/>
      <c r="AG1966" s="107" t="s">
        <v>333</v>
      </c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</row>
    <row r="1967" spans="1:60" outlineLevel="2">
      <c r="A1967" s="110"/>
      <c r="B1967" s="111"/>
      <c r="C1967" s="146" t="s">
        <v>1035</v>
      </c>
      <c r="D1967" s="143"/>
      <c r="E1967" s="144">
        <v>1</v>
      </c>
      <c r="F1967" s="114"/>
      <c r="G1967" s="114"/>
      <c r="H1967" s="114"/>
      <c r="I1967" s="114"/>
      <c r="J1967" s="114"/>
      <c r="K1967" s="114"/>
      <c r="L1967" s="114"/>
      <c r="M1967" s="114"/>
      <c r="N1967" s="113"/>
      <c r="O1967" s="113"/>
      <c r="P1967" s="113"/>
      <c r="Q1967" s="113"/>
      <c r="R1967" s="114"/>
      <c r="S1967" s="114"/>
      <c r="T1967" s="114"/>
      <c r="U1967" s="114"/>
      <c r="V1967" s="114"/>
      <c r="W1967" s="114"/>
      <c r="X1967" s="114"/>
      <c r="Y1967" s="114"/>
      <c r="Z1967" s="107"/>
      <c r="AA1967" s="107"/>
      <c r="AB1967" s="107"/>
      <c r="AC1967" s="107"/>
      <c r="AD1967" s="107"/>
      <c r="AE1967" s="107"/>
      <c r="AF1967" s="107"/>
      <c r="AG1967" s="107" t="s">
        <v>341</v>
      </c>
      <c r="AH1967" s="107">
        <v>5</v>
      </c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</row>
    <row r="1968" spans="1:60" outlineLevel="1">
      <c r="A1968" s="123">
        <v>660</v>
      </c>
      <c r="B1968" s="124" t="s">
        <v>1036</v>
      </c>
      <c r="C1968" s="139" t="s">
        <v>1037</v>
      </c>
      <c r="D1968" s="125" t="s">
        <v>347</v>
      </c>
      <c r="E1968" s="126">
        <v>6</v>
      </c>
      <c r="F1968" s="127"/>
      <c r="G1968" s="128">
        <f>ROUND(E1968*F1968,2)</f>
        <v>0</v>
      </c>
      <c r="H1968" s="127"/>
      <c r="I1968" s="128">
        <f>ROUND(E1968*H1968,2)</f>
        <v>0</v>
      </c>
      <c r="J1968" s="127"/>
      <c r="K1968" s="128">
        <f>ROUND(E1968*J1968,2)</f>
        <v>0</v>
      </c>
      <c r="L1968" s="128">
        <v>21</v>
      </c>
      <c r="M1968" s="128">
        <f>G1968*(1+L1968/100)</f>
        <v>0</v>
      </c>
      <c r="N1968" s="126">
        <v>0</v>
      </c>
      <c r="O1968" s="126">
        <f>ROUND(E1968*N1968,2)</f>
        <v>0</v>
      </c>
      <c r="P1968" s="126">
        <v>0</v>
      </c>
      <c r="Q1968" s="126">
        <f>ROUND(E1968*P1968,2)</f>
        <v>0</v>
      </c>
      <c r="R1968" s="128" t="s">
        <v>560</v>
      </c>
      <c r="S1968" s="128" t="s">
        <v>310</v>
      </c>
      <c r="T1968" s="129" t="s">
        <v>331</v>
      </c>
      <c r="U1968" s="114">
        <v>0.42</v>
      </c>
      <c r="V1968" s="114">
        <f>ROUND(E1968*U1968,2)</f>
        <v>2.52</v>
      </c>
      <c r="W1968" s="114"/>
      <c r="X1968" s="114" t="s">
        <v>332</v>
      </c>
      <c r="Y1968" s="114" t="s">
        <v>293</v>
      </c>
      <c r="Z1968" s="107"/>
      <c r="AA1968" s="107"/>
      <c r="AB1968" s="107"/>
      <c r="AC1968" s="107"/>
      <c r="AD1968" s="107"/>
      <c r="AE1968" s="107"/>
      <c r="AF1968" s="107"/>
      <c r="AG1968" s="107" t="s">
        <v>333</v>
      </c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</row>
    <row r="1969" spans="1:60" outlineLevel="2">
      <c r="A1969" s="110"/>
      <c r="B1969" s="111"/>
      <c r="C1969" s="146" t="s">
        <v>1038</v>
      </c>
      <c r="D1969" s="143"/>
      <c r="E1969" s="144">
        <v>6</v>
      </c>
      <c r="F1969" s="114"/>
      <c r="G1969" s="114"/>
      <c r="H1969" s="114"/>
      <c r="I1969" s="114"/>
      <c r="J1969" s="114"/>
      <c r="K1969" s="114"/>
      <c r="L1969" s="114"/>
      <c r="M1969" s="114"/>
      <c r="N1969" s="113"/>
      <c r="O1969" s="113"/>
      <c r="P1969" s="113"/>
      <c r="Q1969" s="113"/>
      <c r="R1969" s="114"/>
      <c r="S1969" s="114"/>
      <c r="T1969" s="114"/>
      <c r="U1969" s="114"/>
      <c r="V1969" s="114"/>
      <c r="W1969" s="114"/>
      <c r="X1969" s="114"/>
      <c r="Y1969" s="114"/>
      <c r="Z1969" s="107"/>
      <c r="AA1969" s="107"/>
      <c r="AB1969" s="107"/>
      <c r="AC1969" s="107"/>
      <c r="AD1969" s="107"/>
      <c r="AE1969" s="107"/>
      <c r="AF1969" s="107"/>
      <c r="AG1969" s="107" t="s">
        <v>341</v>
      </c>
      <c r="AH1969" s="107">
        <v>5</v>
      </c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</row>
    <row r="1970" spans="1:60" outlineLevel="1">
      <c r="A1970" s="123">
        <v>661</v>
      </c>
      <c r="B1970" s="124" t="s">
        <v>1039</v>
      </c>
      <c r="C1970" s="139" t="s">
        <v>1040</v>
      </c>
      <c r="D1970" s="125" t="s">
        <v>347</v>
      </c>
      <c r="E1970" s="126">
        <v>2</v>
      </c>
      <c r="F1970" s="127"/>
      <c r="G1970" s="128">
        <f>ROUND(E1970*F1970,2)</f>
        <v>0</v>
      </c>
      <c r="H1970" s="127"/>
      <c r="I1970" s="128">
        <f>ROUND(E1970*H1970,2)</f>
        <v>0</v>
      </c>
      <c r="J1970" s="127"/>
      <c r="K1970" s="128">
        <f>ROUND(E1970*J1970,2)</f>
        <v>0</v>
      </c>
      <c r="L1970" s="128">
        <v>21</v>
      </c>
      <c r="M1970" s="128">
        <f>G1970*(1+L1970/100)</f>
        <v>0</v>
      </c>
      <c r="N1970" s="126">
        <v>0</v>
      </c>
      <c r="O1970" s="126">
        <f>ROUND(E1970*N1970,2)</f>
        <v>0</v>
      </c>
      <c r="P1970" s="126">
        <v>0</v>
      </c>
      <c r="Q1970" s="126">
        <f>ROUND(E1970*P1970,2)</f>
        <v>0</v>
      </c>
      <c r="R1970" s="128" t="s">
        <v>560</v>
      </c>
      <c r="S1970" s="128" t="s">
        <v>310</v>
      </c>
      <c r="T1970" s="129" t="s">
        <v>331</v>
      </c>
      <c r="U1970" s="114">
        <v>0.63900000000000001</v>
      </c>
      <c r="V1970" s="114">
        <f>ROUND(E1970*U1970,2)</f>
        <v>1.28</v>
      </c>
      <c r="W1970" s="114"/>
      <c r="X1970" s="114" t="s">
        <v>332</v>
      </c>
      <c r="Y1970" s="114" t="s">
        <v>293</v>
      </c>
      <c r="Z1970" s="107"/>
      <c r="AA1970" s="107"/>
      <c r="AB1970" s="107"/>
      <c r="AC1970" s="107"/>
      <c r="AD1970" s="107"/>
      <c r="AE1970" s="107"/>
      <c r="AF1970" s="107"/>
      <c r="AG1970" s="107" t="s">
        <v>333</v>
      </c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</row>
    <row r="1971" spans="1:60" outlineLevel="2">
      <c r="A1971" s="110"/>
      <c r="B1971" s="111"/>
      <c r="C1971" s="146" t="s">
        <v>1041</v>
      </c>
      <c r="D1971" s="143"/>
      <c r="E1971" s="144">
        <v>2</v>
      </c>
      <c r="F1971" s="114"/>
      <c r="G1971" s="114"/>
      <c r="H1971" s="114"/>
      <c r="I1971" s="114"/>
      <c r="J1971" s="114"/>
      <c r="K1971" s="114"/>
      <c r="L1971" s="114"/>
      <c r="M1971" s="114"/>
      <c r="N1971" s="113"/>
      <c r="O1971" s="113"/>
      <c r="P1971" s="113"/>
      <c r="Q1971" s="113"/>
      <c r="R1971" s="114"/>
      <c r="S1971" s="114"/>
      <c r="T1971" s="114"/>
      <c r="U1971" s="114"/>
      <c r="V1971" s="114"/>
      <c r="W1971" s="114"/>
      <c r="X1971" s="114"/>
      <c r="Y1971" s="114"/>
      <c r="Z1971" s="107"/>
      <c r="AA1971" s="107"/>
      <c r="AB1971" s="107"/>
      <c r="AC1971" s="107"/>
      <c r="AD1971" s="107"/>
      <c r="AE1971" s="107"/>
      <c r="AF1971" s="107"/>
      <c r="AG1971" s="107" t="s">
        <v>341</v>
      </c>
      <c r="AH1971" s="107">
        <v>5</v>
      </c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</row>
    <row r="1972" spans="1:60" outlineLevel="1">
      <c r="A1972" s="130">
        <v>662</v>
      </c>
      <c r="B1972" s="131" t="s">
        <v>1042</v>
      </c>
      <c r="C1972" s="140" t="s">
        <v>1043</v>
      </c>
      <c r="D1972" s="132" t="s">
        <v>347</v>
      </c>
      <c r="E1972" s="133">
        <v>28</v>
      </c>
      <c r="F1972" s="134"/>
      <c r="G1972" s="135">
        <f>ROUND(E1972*F1972,2)</f>
        <v>0</v>
      </c>
      <c r="H1972" s="134"/>
      <c r="I1972" s="135">
        <f>ROUND(E1972*H1972,2)</f>
        <v>0</v>
      </c>
      <c r="J1972" s="134"/>
      <c r="K1972" s="135">
        <f>ROUND(E1972*J1972,2)</f>
        <v>0</v>
      </c>
      <c r="L1972" s="135">
        <v>21</v>
      </c>
      <c r="M1972" s="135">
        <f>G1972*(1+L1972/100)</f>
        <v>0</v>
      </c>
      <c r="N1972" s="133">
        <v>0</v>
      </c>
      <c r="O1972" s="133">
        <f>ROUND(E1972*N1972,2)</f>
        <v>0</v>
      </c>
      <c r="P1972" s="133">
        <v>0</v>
      </c>
      <c r="Q1972" s="133">
        <f>ROUND(E1972*P1972,2)</f>
        <v>0</v>
      </c>
      <c r="R1972" s="135"/>
      <c r="S1972" s="135" t="s">
        <v>290</v>
      </c>
      <c r="T1972" s="136" t="s">
        <v>291</v>
      </c>
      <c r="U1972" s="114">
        <v>0</v>
      </c>
      <c r="V1972" s="114">
        <f>ROUND(E1972*U1972,2)</f>
        <v>0</v>
      </c>
      <c r="W1972" s="114"/>
      <c r="X1972" s="114" t="s">
        <v>414</v>
      </c>
      <c r="Y1972" s="114" t="s">
        <v>293</v>
      </c>
      <c r="Z1972" s="107"/>
      <c r="AA1972" s="107"/>
      <c r="AB1972" s="107"/>
      <c r="AC1972" s="107"/>
      <c r="AD1972" s="107"/>
      <c r="AE1972" s="107"/>
      <c r="AF1972" s="107"/>
      <c r="AG1972" s="107" t="s">
        <v>415</v>
      </c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</row>
    <row r="1973" spans="1:60" outlineLevel="1">
      <c r="A1973" s="130">
        <v>663</v>
      </c>
      <c r="B1973" s="131" t="s">
        <v>1044</v>
      </c>
      <c r="C1973" s="140" t="s">
        <v>1045</v>
      </c>
      <c r="D1973" s="132" t="s">
        <v>347</v>
      </c>
      <c r="E1973" s="133">
        <v>58</v>
      </c>
      <c r="F1973" s="134"/>
      <c r="G1973" s="135">
        <f>ROUND(E1973*F1973,2)</f>
        <v>0</v>
      </c>
      <c r="H1973" s="134"/>
      <c r="I1973" s="135">
        <f>ROUND(E1973*H1973,2)</f>
        <v>0</v>
      </c>
      <c r="J1973" s="134"/>
      <c r="K1973" s="135">
        <f>ROUND(E1973*J1973,2)</f>
        <v>0</v>
      </c>
      <c r="L1973" s="135">
        <v>21</v>
      </c>
      <c r="M1973" s="135">
        <f>G1973*(1+L1973/100)</f>
        <v>0</v>
      </c>
      <c r="N1973" s="133">
        <v>0</v>
      </c>
      <c r="O1973" s="133">
        <f>ROUND(E1973*N1973,2)</f>
        <v>0</v>
      </c>
      <c r="P1973" s="133">
        <v>0</v>
      </c>
      <c r="Q1973" s="133">
        <f>ROUND(E1973*P1973,2)</f>
        <v>0</v>
      </c>
      <c r="R1973" s="135"/>
      <c r="S1973" s="135" t="s">
        <v>290</v>
      </c>
      <c r="T1973" s="136" t="s">
        <v>291</v>
      </c>
      <c r="U1973" s="114">
        <v>0</v>
      </c>
      <c r="V1973" s="114">
        <f>ROUND(E1973*U1973,2)</f>
        <v>0</v>
      </c>
      <c r="W1973" s="114"/>
      <c r="X1973" s="114" t="s">
        <v>414</v>
      </c>
      <c r="Y1973" s="114" t="s">
        <v>293</v>
      </c>
      <c r="Z1973" s="107"/>
      <c r="AA1973" s="107"/>
      <c r="AB1973" s="107"/>
      <c r="AC1973" s="107"/>
      <c r="AD1973" s="107"/>
      <c r="AE1973" s="107"/>
      <c r="AF1973" s="107"/>
      <c r="AG1973" s="107" t="s">
        <v>415</v>
      </c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</row>
    <row r="1974" spans="1:60" outlineLevel="1">
      <c r="A1974" s="130">
        <v>664</v>
      </c>
      <c r="B1974" s="131" t="s">
        <v>1046</v>
      </c>
      <c r="C1974" s="140" t="s">
        <v>1047</v>
      </c>
      <c r="D1974" s="132" t="s">
        <v>347</v>
      </c>
      <c r="E1974" s="133">
        <v>50</v>
      </c>
      <c r="F1974" s="134"/>
      <c r="G1974" s="135">
        <f>ROUND(E1974*F1974,2)</f>
        <v>0</v>
      </c>
      <c r="H1974" s="134"/>
      <c r="I1974" s="135">
        <f>ROUND(E1974*H1974,2)</f>
        <v>0</v>
      </c>
      <c r="J1974" s="134"/>
      <c r="K1974" s="135">
        <f>ROUND(E1974*J1974,2)</f>
        <v>0</v>
      </c>
      <c r="L1974" s="135">
        <v>21</v>
      </c>
      <c r="M1974" s="135">
        <f>G1974*(1+L1974/100)</f>
        <v>0</v>
      </c>
      <c r="N1974" s="133">
        <v>0</v>
      </c>
      <c r="O1974" s="133">
        <f>ROUND(E1974*N1974,2)</f>
        <v>0</v>
      </c>
      <c r="P1974" s="133">
        <v>0</v>
      </c>
      <c r="Q1974" s="133">
        <f>ROUND(E1974*P1974,2)</f>
        <v>0</v>
      </c>
      <c r="R1974" s="135"/>
      <c r="S1974" s="135" t="s">
        <v>290</v>
      </c>
      <c r="T1974" s="136" t="s">
        <v>291</v>
      </c>
      <c r="U1974" s="114">
        <v>0</v>
      </c>
      <c r="V1974" s="114">
        <f>ROUND(E1974*U1974,2)</f>
        <v>0</v>
      </c>
      <c r="W1974" s="114"/>
      <c r="X1974" s="114" t="s">
        <v>414</v>
      </c>
      <c r="Y1974" s="114" t="s">
        <v>293</v>
      </c>
      <c r="Z1974" s="107"/>
      <c r="AA1974" s="107"/>
      <c r="AB1974" s="107"/>
      <c r="AC1974" s="107"/>
      <c r="AD1974" s="107"/>
      <c r="AE1974" s="107"/>
      <c r="AF1974" s="107"/>
      <c r="AG1974" s="107" t="s">
        <v>415</v>
      </c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</row>
    <row r="1975" spans="1:60" outlineLevel="1">
      <c r="A1975" s="130">
        <v>665</v>
      </c>
      <c r="B1975" s="131" t="s">
        <v>1048</v>
      </c>
      <c r="C1975" s="140" t="s">
        <v>1049</v>
      </c>
      <c r="D1975" s="132" t="s">
        <v>347</v>
      </c>
      <c r="E1975" s="133">
        <v>44</v>
      </c>
      <c r="F1975" s="134"/>
      <c r="G1975" s="135">
        <f>ROUND(E1975*F1975,2)</f>
        <v>0</v>
      </c>
      <c r="H1975" s="134"/>
      <c r="I1975" s="135">
        <f>ROUND(E1975*H1975,2)</f>
        <v>0</v>
      </c>
      <c r="J1975" s="134"/>
      <c r="K1975" s="135">
        <f>ROUND(E1975*J1975,2)</f>
        <v>0</v>
      </c>
      <c r="L1975" s="135">
        <v>21</v>
      </c>
      <c r="M1975" s="135">
        <f>G1975*(1+L1975/100)</f>
        <v>0</v>
      </c>
      <c r="N1975" s="133">
        <v>0</v>
      </c>
      <c r="O1975" s="133">
        <f>ROUND(E1975*N1975,2)</f>
        <v>0</v>
      </c>
      <c r="P1975" s="133">
        <v>0</v>
      </c>
      <c r="Q1975" s="133">
        <f>ROUND(E1975*P1975,2)</f>
        <v>0</v>
      </c>
      <c r="R1975" s="135"/>
      <c r="S1975" s="135" t="s">
        <v>290</v>
      </c>
      <c r="T1975" s="136" t="s">
        <v>291</v>
      </c>
      <c r="U1975" s="114">
        <v>0</v>
      </c>
      <c r="V1975" s="114">
        <f>ROUND(E1975*U1975,2)</f>
        <v>0</v>
      </c>
      <c r="W1975" s="114"/>
      <c r="X1975" s="114" t="s">
        <v>414</v>
      </c>
      <c r="Y1975" s="114" t="s">
        <v>293</v>
      </c>
      <c r="Z1975" s="107"/>
      <c r="AA1975" s="107"/>
      <c r="AB1975" s="107"/>
      <c r="AC1975" s="107"/>
      <c r="AD1975" s="107"/>
      <c r="AE1975" s="107"/>
      <c r="AF1975" s="107"/>
      <c r="AG1975" s="107" t="s">
        <v>415</v>
      </c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</row>
    <row r="1976" spans="1:60" outlineLevel="1">
      <c r="A1976" s="130">
        <v>666</v>
      </c>
      <c r="B1976" s="131" t="s">
        <v>1050</v>
      </c>
      <c r="C1976" s="140" t="s">
        <v>1051</v>
      </c>
      <c r="D1976" s="132" t="s">
        <v>347</v>
      </c>
      <c r="E1976" s="133">
        <v>2</v>
      </c>
      <c r="F1976" s="134"/>
      <c r="G1976" s="135">
        <f>ROUND(E1976*F1976,2)</f>
        <v>0</v>
      </c>
      <c r="H1976" s="134"/>
      <c r="I1976" s="135">
        <f>ROUND(E1976*H1976,2)</f>
        <v>0</v>
      </c>
      <c r="J1976" s="134"/>
      <c r="K1976" s="135">
        <f>ROUND(E1976*J1976,2)</f>
        <v>0</v>
      </c>
      <c r="L1976" s="135">
        <v>21</v>
      </c>
      <c r="M1976" s="135">
        <f>G1976*(1+L1976/100)</f>
        <v>0</v>
      </c>
      <c r="N1976" s="133">
        <v>0</v>
      </c>
      <c r="O1976" s="133">
        <f>ROUND(E1976*N1976,2)</f>
        <v>0</v>
      </c>
      <c r="P1976" s="133">
        <v>0</v>
      </c>
      <c r="Q1976" s="133">
        <f>ROUND(E1976*P1976,2)</f>
        <v>0</v>
      </c>
      <c r="R1976" s="135"/>
      <c r="S1976" s="135" t="s">
        <v>290</v>
      </c>
      <c r="T1976" s="136" t="s">
        <v>291</v>
      </c>
      <c r="U1976" s="114">
        <v>0</v>
      </c>
      <c r="V1976" s="114">
        <f>ROUND(E1976*U1976,2)</f>
        <v>0</v>
      </c>
      <c r="W1976" s="114"/>
      <c r="X1976" s="114" t="s">
        <v>414</v>
      </c>
      <c r="Y1976" s="114" t="s">
        <v>293</v>
      </c>
      <c r="Z1976" s="107"/>
      <c r="AA1976" s="107"/>
      <c r="AB1976" s="107"/>
      <c r="AC1976" s="107"/>
      <c r="AD1976" s="107"/>
      <c r="AE1976" s="107"/>
      <c r="AF1976" s="107"/>
      <c r="AG1976" s="107" t="s">
        <v>415</v>
      </c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</row>
    <row r="1977" spans="1:60" outlineLevel="1">
      <c r="A1977" s="130">
        <v>667</v>
      </c>
      <c r="B1977" s="131" t="s">
        <v>1052</v>
      </c>
      <c r="C1977" s="140" t="s">
        <v>1053</v>
      </c>
      <c r="D1977" s="132" t="s">
        <v>347</v>
      </c>
      <c r="E1977" s="133">
        <v>4</v>
      </c>
      <c r="F1977" s="134"/>
      <c r="G1977" s="135">
        <f>ROUND(E1977*F1977,2)</f>
        <v>0</v>
      </c>
      <c r="H1977" s="134"/>
      <c r="I1977" s="135">
        <f>ROUND(E1977*H1977,2)</f>
        <v>0</v>
      </c>
      <c r="J1977" s="134"/>
      <c r="K1977" s="135">
        <f>ROUND(E1977*J1977,2)</f>
        <v>0</v>
      </c>
      <c r="L1977" s="135">
        <v>21</v>
      </c>
      <c r="M1977" s="135">
        <f>G1977*(1+L1977/100)</f>
        <v>0</v>
      </c>
      <c r="N1977" s="133">
        <v>0</v>
      </c>
      <c r="O1977" s="133">
        <f>ROUND(E1977*N1977,2)</f>
        <v>0</v>
      </c>
      <c r="P1977" s="133">
        <v>0</v>
      </c>
      <c r="Q1977" s="133">
        <f>ROUND(E1977*P1977,2)</f>
        <v>0</v>
      </c>
      <c r="R1977" s="135"/>
      <c r="S1977" s="135" t="s">
        <v>290</v>
      </c>
      <c r="T1977" s="136" t="s">
        <v>291</v>
      </c>
      <c r="U1977" s="114">
        <v>0</v>
      </c>
      <c r="V1977" s="114">
        <f>ROUND(E1977*U1977,2)</f>
        <v>0</v>
      </c>
      <c r="W1977" s="114"/>
      <c r="X1977" s="114" t="s">
        <v>414</v>
      </c>
      <c r="Y1977" s="114" t="s">
        <v>293</v>
      </c>
      <c r="Z1977" s="107"/>
      <c r="AA1977" s="107"/>
      <c r="AB1977" s="107"/>
      <c r="AC1977" s="107"/>
      <c r="AD1977" s="107"/>
      <c r="AE1977" s="107"/>
      <c r="AF1977" s="107"/>
      <c r="AG1977" s="107" t="s">
        <v>415</v>
      </c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</row>
    <row r="1978" spans="1:60" outlineLevel="1">
      <c r="A1978" s="130">
        <v>668</v>
      </c>
      <c r="B1978" s="131" t="s">
        <v>1054</v>
      </c>
      <c r="C1978" s="140" t="s">
        <v>1055</v>
      </c>
      <c r="D1978" s="132" t="s">
        <v>347</v>
      </c>
      <c r="E1978" s="133">
        <v>20</v>
      </c>
      <c r="F1978" s="134"/>
      <c r="G1978" s="135">
        <f>ROUND(E1978*F1978,2)</f>
        <v>0</v>
      </c>
      <c r="H1978" s="134"/>
      <c r="I1978" s="135">
        <f>ROUND(E1978*H1978,2)</f>
        <v>0</v>
      </c>
      <c r="J1978" s="134"/>
      <c r="K1978" s="135">
        <f>ROUND(E1978*J1978,2)</f>
        <v>0</v>
      </c>
      <c r="L1978" s="135">
        <v>21</v>
      </c>
      <c r="M1978" s="135">
        <f>G1978*(1+L1978/100)</f>
        <v>0</v>
      </c>
      <c r="N1978" s="133">
        <v>8.0000000000000007E-5</v>
      </c>
      <c r="O1978" s="133">
        <f>ROUND(E1978*N1978,2)</f>
        <v>0</v>
      </c>
      <c r="P1978" s="133">
        <v>0</v>
      </c>
      <c r="Q1978" s="133">
        <f>ROUND(E1978*P1978,2)</f>
        <v>0</v>
      </c>
      <c r="R1978" s="135" t="s">
        <v>413</v>
      </c>
      <c r="S1978" s="135" t="s">
        <v>310</v>
      </c>
      <c r="T1978" s="136" t="s">
        <v>331</v>
      </c>
      <c r="U1978" s="114">
        <v>0</v>
      </c>
      <c r="V1978" s="114">
        <f>ROUND(E1978*U1978,2)</f>
        <v>0</v>
      </c>
      <c r="W1978" s="114"/>
      <c r="X1978" s="114" t="s">
        <v>414</v>
      </c>
      <c r="Y1978" s="114" t="s">
        <v>293</v>
      </c>
      <c r="Z1978" s="107"/>
      <c r="AA1978" s="107"/>
      <c r="AB1978" s="107"/>
      <c r="AC1978" s="107"/>
      <c r="AD1978" s="107"/>
      <c r="AE1978" s="107"/>
      <c r="AF1978" s="107"/>
      <c r="AG1978" s="107" t="s">
        <v>415</v>
      </c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</row>
    <row r="1979" spans="1:60" outlineLevel="1">
      <c r="A1979" s="130">
        <v>669</v>
      </c>
      <c r="B1979" s="131" t="s">
        <v>1056</v>
      </c>
      <c r="C1979" s="140" t="s">
        <v>1057</v>
      </c>
      <c r="D1979" s="132" t="s">
        <v>347</v>
      </c>
      <c r="E1979" s="133">
        <v>20</v>
      </c>
      <c r="F1979" s="134"/>
      <c r="G1979" s="135">
        <f>ROUND(E1979*F1979,2)</f>
        <v>0</v>
      </c>
      <c r="H1979" s="134"/>
      <c r="I1979" s="135">
        <f>ROUND(E1979*H1979,2)</f>
        <v>0</v>
      </c>
      <c r="J1979" s="134"/>
      <c r="K1979" s="135">
        <f>ROUND(E1979*J1979,2)</f>
        <v>0</v>
      </c>
      <c r="L1979" s="135">
        <v>21</v>
      </c>
      <c r="M1979" s="135">
        <f>G1979*(1+L1979/100)</f>
        <v>0</v>
      </c>
      <c r="N1979" s="133">
        <v>1.9000000000000001E-4</v>
      </c>
      <c r="O1979" s="133">
        <f>ROUND(E1979*N1979,2)</f>
        <v>0</v>
      </c>
      <c r="P1979" s="133">
        <v>0</v>
      </c>
      <c r="Q1979" s="133">
        <f>ROUND(E1979*P1979,2)</f>
        <v>0</v>
      </c>
      <c r="R1979" s="135" t="s">
        <v>413</v>
      </c>
      <c r="S1979" s="135" t="s">
        <v>310</v>
      </c>
      <c r="T1979" s="136" t="s">
        <v>331</v>
      </c>
      <c r="U1979" s="114">
        <v>0</v>
      </c>
      <c r="V1979" s="114">
        <f>ROUND(E1979*U1979,2)</f>
        <v>0</v>
      </c>
      <c r="W1979" s="114"/>
      <c r="X1979" s="114" t="s">
        <v>414</v>
      </c>
      <c r="Y1979" s="114" t="s">
        <v>293</v>
      </c>
      <c r="Z1979" s="107"/>
      <c r="AA1979" s="107"/>
      <c r="AB1979" s="107"/>
      <c r="AC1979" s="107"/>
      <c r="AD1979" s="107"/>
      <c r="AE1979" s="107"/>
      <c r="AF1979" s="107"/>
      <c r="AG1979" s="107" t="s">
        <v>415</v>
      </c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</row>
    <row r="1980" spans="1:60" outlineLevel="1">
      <c r="A1980" s="123">
        <v>670</v>
      </c>
      <c r="B1980" s="124" t="s">
        <v>1058</v>
      </c>
      <c r="C1980" s="139" t="s">
        <v>1059</v>
      </c>
      <c r="D1980" s="125" t="s">
        <v>347</v>
      </c>
      <c r="E1980" s="126">
        <v>48</v>
      </c>
      <c r="F1980" s="127"/>
      <c r="G1980" s="128">
        <f>ROUND(E1980*F1980,2)</f>
        <v>0</v>
      </c>
      <c r="H1980" s="127"/>
      <c r="I1980" s="128">
        <f>ROUND(E1980*H1980,2)</f>
        <v>0</v>
      </c>
      <c r="J1980" s="127"/>
      <c r="K1980" s="128">
        <f>ROUND(E1980*J1980,2)</f>
        <v>0</v>
      </c>
      <c r="L1980" s="128">
        <v>21</v>
      </c>
      <c r="M1980" s="128">
        <f>G1980*(1+L1980/100)</f>
        <v>0</v>
      </c>
      <c r="N1980" s="126">
        <v>0</v>
      </c>
      <c r="O1980" s="126">
        <f>ROUND(E1980*N1980,2)</f>
        <v>0</v>
      </c>
      <c r="P1980" s="126">
        <v>0</v>
      </c>
      <c r="Q1980" s="126">
        <f>ROUND(E1980*P1980,2)</f>
        <v>0</v>
      </c>
      <c r="R1980" s="128" t="s">
        <v>560</v>
      </c>
      <c r="S1980" s="128" t="s">
        <v>310</v>
      </c>
      <c r="T1980" s="129" t="s">
        <v>331</v>
      </c>
      <c r="U1980" s="114">
        <v>0.05</v>
      </c>
      <c r="V1980" s="114">
        <f>ROUND(E1980*U1980,2)</f>
        <v>2.4</v>
      </c>
      <c r="W1980" s="114"/>
      <c r="X1980" s="114" t="s">
        <v>332</v>
      </c>
      <c r="Y1980" s="114" t="s">
        <v>293</v>
      </c>
      <c r="Z1980" s="107"/>
      <c r="AA1980" s="107"/>
      <c r="AB1980" s="107"/>
      <c r="AC1980" s="107"/>
      <c r="AD1980" s="107"/>
      <c r="AE1980" s="107"/>
      <c r="AF1980" s="107"/>
      <c r="AG1980" s="107" t="s">
        <v>333</v>
      </c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</row>
    <row r="1981" spans="1:60" outlineLevel="2">
      <c r="A1981" s="110"/>
      <c r="B1981" s="111"/>
      <c r="C1981" s="146" t="s">
        <v>1060</v>
      </c>
      <c r="D1981" s="143"/>
      <c r="E1981" s="144">
        <v>28</v>
      </c>
      <c r="F1981" s="114"/>
      <c r="G1981" s="114"/>
      <c r="H1981" s="114"/>
      <c r="I1981" s="114"/>
      <c r="J1981" s="114"/>
      <c r="K1981" s="114"/>
      <c r="L1981" s="114"/>
      <c r="M1981" s="114"/>
      <c r="N1981" s="113"/>
      <c r="O1981" s="113"/>
      <c r="P1981" s="113"/>
      <c r="Q1981" s="113"/>
      <c r="R1981" s="114"/>
      <c r="S1981" s="114"/>
      <c r="T1981" s="114"/>
      <c r="U1981" s="114"/>
      <c r="V1981" s="114"/>
      <c r="W1981" s="114"/>
      <c r="X1981" s="114"/>
      <c r="Y1981" s="114"/>
      <c r="Z1981" s="107"/>
      <c r="AA1981" s="107"/>
      <c r="AB1981" s="107"/>
      <c r="AC1981" s="107"/>
      <c r="AD1981" s="107"/>
      <c r="AE1981" s="107"/>
      <c r="AF1981" s="107"/>
      <c r="AG1981" s="107" t="s">
        <v>341</v>
      </c>
      <c r="AH1981" s="107">
        <v>5</v>
      </c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</row>
    <row r="1982" spans="1:60" outlineLevel="3">
      <c r="A1982" s="110"/>
      <c r="B1982" s="111"/>
      <c r="C1982" s="146" t="s">
        <v>1061</v>
      </c>
      <c r="D1982" s="143"/>
      <c r="E1982" s="144">
        <v>20</v>
      </c>
      <c r="F1982" s="114"/>
      <c r="G1982" s="114"/>
      <c r="H1982" s="114"/>
      <c r="I1982" s="114"/>
      <c r="J1982" s="114"/>
      <c r="K1982" s="114"/>
      <c r="L1982" s="114"/>
      <c r="M1982" s="114"/>
      <c r="N1982" s="113"/>
      <c r="O1982" s="113"/>
      <c r="P1982" s="113"/>
      <c r="Q1982" s="113"/>
      <c r="R1982" s="114"/>
      <c r="S1982" s="114"/>
      <c r="T1982" s="114"/>
      <c r="U1982" s="114"/>
      <c r="V1982" s="114"/>
      <c r="W1982" s="114"/>
      <c r="X1982" s="114"/>
      <c r="Y1982" s="114"/>
      <c r="Z1982" s="107"/>
      <c r="AA1982" s="107"/>
      <c r="AB1982" s="107"/>
      <c r="AC1982" s="107"/>
      <c r="AD1982" s="107"/>
      <c r="AE1982" s="107"/>
      <c r="AF1982" s="107"/>
      <c r="AG1982" s="107" t="s">
        <v>341</v>
      </c>
      <c r="AH1982" s="107">
        <v>5</v>
      </c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</row>
    <row r="1983" spans="1:60" outlineLevel="1">
      <c r="A1983" s="123">
        <v>671</v>
      </c>
      <c r="B1983" s="124" t="s">
        <v>735</v>
      </c>
      <c r="C1983" s="139" t="s">
        <v>736</v>
      </c>
      <c r="D1983" s="125" t="s">
        <v>347</v>
      </c>
      <c r="E1983" s="126">
        <v>78</v>
      </c>
      <c r="F1983" s="127"/>
      <c r="G1983" s="128">
        <f>ROUND(E1983*F1983,2)</f>
        <v>0</v>
      </c>
      <c r="H1983" s="127"/>
      <c r="I1983" s="128">
        <f>ROUND(E1983*H1983,2)</f>
        <v>0</v>
      </c>
      <c r="J1983" s="127"/>
      <c r="K1983" s="128">
        <f>ROUND(E1983*J1983,2)</f>
        <v>0</v>
      </c>
      <c r="L1983" s="128">
        <v>21</v>
      </c>
      <c r="M1983" s="128">
        <f>G1983*(1+L1983/100)</f>
        <v>0</v>
      </c>
      <c r="N1983" s="126">
        <v>0</v>
      </c>
      <c r="O1983" s="126">
        <f>ROUND(E1983*N1983,2)</f>
        <v>0</v>
      </c>
      <c r="P1983" s="126">
        <v>0</v>
      </c>
      <c r="Q1983" s="126">
        <f>ROUND(E1983*P1983,2)</f>
        <v>0</v>
      </c>
      <c r="R1983" s="128" t="s">
        <v>560</v>
      </c>
      <c r="S1983" s="128" t="s">
        <v>310</v>
      </c>
      <c r="T1983" s="129" t="s">
        <v>331</v>
      </c>
      <c r="U1983" s="114">
        <v>0.05</v>
      </c>
      <c r="V1983" s="114">
        <f>ROUND(E1983*U1983,2)</f>
        <v>3.9</v>
      </c>
      <c r="W1983" s="114"/>
      <c r="X1983" s="114" t="s">
        <v>332</v>
      </c>
      <c r="Y1983" s="114" t="s">
        <v>293</v>
      </c>
      <c r="Z1983" s="107"/>
      <c r="AA1983" s="107"/>
      <c r="AB1983" s="107"/>
      <c r="AC1983" s="107"/>
      <c r="AD1983" s="107"/>
      <c r="AE1983" s="107"/>
      <c r="AF1983" s="107"/>
      <c r="AG1983" s="107" t="s">
        <v>333</v>
      </c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</row>
    <row r="1984" spans="1:60" outlineLevel="2">
      <c r="A1984" s="110"/>
      <c r="B1984" s="111"/>
      <c r="C1984" s="146" t="s">
        <v>1062</v>
      </c>
      <c r="D1984" s="143"/>
      <c r="E1984" s="144">
        <v>58</v>
      </c>
      <c r="F1984" s="114"/>
      <c r="G1984" s="114"/>
      <c r="H1984" s="114"/>
      <c r="I1984" s="114"/>
      <c r="J1984" s="114"/>
      <c r="K1984" s="114"/>
      <c r="L1984" s="114"/>
      <c r="M1984" s="114"/>
      <c r="N1984" s="113"/>
      <c r="O1984" s="113"/>
      <c r="P1984" s="113"/>
      <c r="Q1984" s="113"/>
      <c r="R1984" s="114"/>
      <c r="S1984" s="114"/>
      <c r="T1984" s="114"/>
      <c r="U1984" s="114"/>
      <c r="V1984" s="114"/>
      <c r="W1984" s="114"/>
      <c r="X1984" s="114"/>
      <c r="Y1984" s="114"/>
      <c r="Z1984" s="107"/>
      <c r="AA1984" s="107"/>
      <c r="AB1984" s="107"/>
      <c r="AC1984" s="107"/>
      <c r="AD1984" s="107"/>
      <c r="AE1984" s="107"/>
      <c r="AF1984" s="107"/>
      <c r="AG1984" s="107" t="s">
        <v>341</v>
      </c>
      <c r="AH1984" s="107">
        <v>5</v>
      </c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</row>
    <row r="1985" spans="1:60" outlineLevel="3">
      <c r="A1985" s="110"/>
      <c r="B1985" s="111"/>
      <c r="C1985" s="146" t="s">
        <v>1063</v>
      </c>
      <c r="D1985" s="143"/>
      <c r="E1985" s="144">
        <v>20</v>
      </c>
      <c r="F1985" s="114"/>
      <c r="G1985" s="114"/>
      <c r="H1985" s="114"/>
      <c r="I1985" s="114"/>
      <c r="J1985" s="114"/>
      <c r="K1985" s="114"/>
      <c r="L1985" s="114"/>
      <c r="M1985" s="114"/>
      <c r="N1985" s="113"/>
      <c r="O1985" s="113"/>
      <c r="P1985" s="113"/>
      <c r="Q1985" s="113"/>
      <c r="R1985" s="114"/>
      <c r="S1985" s="114"/>
      <c r="T1985" s="114"/>
      <c r="U1985" s="114"/>
      <c r="V1985" s="114"/>
      <c r="W1985" s="114"/>
      <c r="X1985" s="114"/>
      <c r="Y1985" s="114"/>
      <c r="Z1985" s="107"/>
      <c r="AA1985" s="107"/>
      <c r="AB1985" s="107"/>
      <c r="AC1985" s="107"/>
      <c r="AD1985" s="107"/>
      <c r="AE1985" s="107"/>
      <c r="AF1985" s="107"/>
      <c r="AG1985" s="107" t="s">
        <v>341</v>
      </c>
      <c r="AH1985" s="107">
        <v>5</v>
      </c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</row>
    <row r="1986" spans="1:60" outlineLevel="1">
      <c r="A1986" s="123">
        <v>672</v>
      </c>
      <c r="B1986" s="124" t="s">
        <v>1064</v>
      </c>
      <c r="C1986" s="139" t="s">
        <v>1065</v>
      </c>
      <c r="D1986" s="125" t="s">
        <v>347</v>
      </c>
      <c r="E1986" s="126">
        <v>50</v>
      </c>
      <c r="F1986" s="127"/>
      <c r="G1986" s="128">
        <f>ROUND(E1986*F1986,2)</f>
        <v>0</v>
      </c>
      <c r="H1986" s="127"/>
      <c r="I1986" s="128">
        <f>ROUND(E1986*H1986,2)</f>
        <v>0</v>
      </c>
      <c r="J1986" s="127"/>
      <c r="K1986" s="128">
        <f>ROUND(E1986*J1986,2)</f>
        <v>0</v>
      </c>
      <c r="L1986" s="128">
        <v>21</v>
      </c>
      <c r="M1986" s="128">
        <f>G1986*(1+L1986/100)</f>
        <v>0</v>
      </c>
      <c r="N1986" s="126">
        <v>0</v>
      </c>
      <c r="O1986" s="126">
        <f>ROUND(E1986*N1986,2)</f>
        <v>0</v>
      </c>
      <c r="P1986" s="126">
        <v>0</v>
      </c>
      <c r="Q1986" s="126">
        <f>ROUND(E1986*P1986,2)</f>
        <v>0</v>
      </c>
      <c r="R1986" s="128" t="s">
        <v>560</v>
      </c>
      <c r="S1986" s="128" t="s">
        <v>310</v>
      </c>
      <c r="T1986" s="129" t="s">
        <v>331</v>
      </c>
      <c r="U1986" s="114">
        <v>0.05</v>
      </c>
      <c r="V1986" s="114">
        <f>ROUND(E1986*U1986,2)</f>
        <v>2.5</v>
      </c>
      <c r="W1986" s="114"/>
      <c r="X1986" s="114" t="s">
        <v>332</v>
      </c>
      <c r="Y1986" s="114" t="s">
        <v>293</v>
      </c>
      <c r="Z1986" s="107"/>
      <c r="AA1986" s="107"/>
      <c r="AB1986" s="107"/>
      <c r="AC1986" s="107"/>
      <c r="AD1986" s="107"/>
      <c r="AE1986" s="107"/>
      <c r="AF1986" s="107"/>
      <c r="AG1986" s="107" t="s">
        <v>333</v>
      </c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</row>
    <row r="1987" spans="1:60" outlineLevel="2">
      <c r="A1987" s="110"/>
      <c r="B1987" s="111"/>
      <c r="C1987" s="146" t="s">
        <v>1066</v>
      </c>
      <c r="D1987" s="143"/>
      <c r="E1987" s="144">
        <v>50</v>
      </c>
      <c r="F1987" s="114"/>
      <c r="G1987" s="114"/>
      <c r="H1987" s="114"/>
      <c r="I1987" s="114"/>
      <c r="J1987" s="114"/>
      <c r="K1987" s="114"/>
      <c r="L1987" s="114"/>
      <c r="M1987" s="114"/>
      <c r="N1987" s="113"/>
      <c r="O1987" s="113"/>
      <c r="P1987" s="113"/>
      <c r="Q1987" s="113"/>
      <c r="R1987" s="114"/>
      <c r="S1987" s="114"/>
      <c r="T1987" s="114"/>
      <c r="U1987" s="114"/>
      <c r="V1987" s="114"/>
      <c r="W1987" s="114"/>
      <c r="X1987" s="114"/>
      <c r="Y1987" s="114"/>
      <c r="Z1987" s="107"/>
      <c r="AA1987" s="107"/>
      <c r="AB1987" s="107"/>
      <c r="AC1987" s="107"/>
      <c r="AD1987" s="107"/>
      <c r="AE1987" s="107"/>
      <c r="AF1987" s="107"/>
      <c r="AG1987" s="107" t="s">
        <v>341</v>
      </c>
      <c r="AH1987" s="107">
        <v>5</v>
      </c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</row>
    <row r="1988" spans="1:60" outlineLevel="1">
      <c r="A1988" s="123">
        <v>673</v>
      </c>
      <c r="B1988" s="124" t="s">
        <v>1067</v>
      </c>
      <c r="C1988" s="139" t="s">
        <v>1068</v>
      </c>
      <c r="D1988" s="125" t="s">
        <v>347</v>
      </c>
      <c r="E1988" s="126">
        <v>44</v>
      </c>
      <c r="F1988" s="127"/>
      <c r="G1988" s="128">
        <f>ROUND(E1988*F1988,2)</f>
        <v>0</v>
      </c>
      <c r="H1988" s="127"/>
      <c r="I1988" s="128">
        <f>ROUND(E1988*H1988,2)</f>
        <v>0</v>
      </c>
      <c r="J1988" s="127"/>
      <c r="K1988" s="128">
        <f>ROUND(E1988*J1988,2)</f>
        <v>0</v>
      </c>
      <c r="L1988" s="128">
        <v>21</v>
      </c>
      <c r="M1988" s="128">
        <f>G1988*(1+L1988/100)</f>
        <v>0</v>
      </c>
      <c r="N1988" s="126">
        <v>0</v>
      </c>
      <c r="O1988" s="126">
        <f>ROUND(E1988*N1988,2)</f>
        <v>0</v>
      </c>
      <c r="P1988" s="126">
        <v>0</v>
      </c>
      <c r="Q1988" s="126">
        <f>ROUND(E1988*P1988,2)</f>
        <v>0</v>
      </c>
      <c r="R1988" s="128" t="s">
        <v>560</v>
      </c>
      <c r="S1988" s="128" t="s">
        <v>310</v>
      </c>
      <c r="T1988" s="129" t="s">
        <v>331</v>
      </c>
      <c r="U1988" s="114">
        <v>0.06</v>
      </c>
      <c r="V1988" s="114">
        <f>ROUND(E1988*U1988,2)</f>
        <v>2.64</v>
      </c>
      <c r="W1988" s="114"/>
      <c r="X1988" s="114" t="s">
        <v>332</v>
      </c>
      <c r="Y1988" s="114" t="s">
        <v>293</v>
      </c>
      <c r="Z1988" s="107"/>
      <c r="AA1988" s="107"/>
      <c r="AB1988" s="107"/>
      <c r="AC1988" s="107"/>
      <c r="AD1988" s="107"/>
      <c r="AE1988" s="107"/>
      <c r="AF1988" s="107"/>
      <c r="AG1988" s="107" t="s">
        <v>333</v>
      </c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</row>
    <row r="1989" spans="1:60" outlineLevel="2">
      <c r="A1989" s="110"/>
      <c r="B1989" s="111"/>
      <c r="C1989" s="146" t="s">
        <v>1069</v>
      </c>
      <c r="D1989" s="143"/>
      <c r="E1989" s="144">
        <v>44</v>
      </c>
      <c r="F1989" s="114"/>
      <c r="G1989" s="114"/>
      <c r="H1989" s="114"/>
      <c r="I1989" s="114"/>
      <c r="J1989" s="114"/>
      <c r="K1989" s="114"/>
      <c r="L1989" s="114"/>
      <c r="M1989" s="114"/>
      <c r="N1989" s="113"/>
      <c r="O1989" s="113"/>
      <c r="P1989" s="113"/>
      <c r="Q1989" s="113"/>
      <c r="R1989" s="114"/>
      <c r="S1989" s="114"/>
      <c r="T1989" s="114"/>
      <c r="U1989" s="114"/>
      <c r="V1989" s="114"/>
      <c r="W1989" s="114"/>
      <c r="X1989" s="114"/>
      <c r="Y1989" s="114"/>
      <c r="Z1989" s="107"/>
      <c r="AA1989" s="107"/>
      <c r="AB1989" s="107"/>
      <c r="AC1989" s="107"/>
      <c r="AD1989" s="107"/>
      <c r="AE1989" s="107"/>
      <c r="AF1989" s="107"/>
      <c r="AG1989" s="107" t="s">
        <v>341</v>
      </c>
      <c r="AH1989" s="107">
        <v>5</v>
      </c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</row>
    <row r="1990" spans="1:60" outlineLevel="1">
      <c r="A1990" s="123">
        <v>674</v>
      </c>
      <c r="B1990" s="124" t="s">
        <v>1070</v>
      </c>
      <c r="C1990" s="139" t="s">
        <v>1071</v>
      </c>
      <c r="D1990" s="125" t="s">
        <v>347</v>
      </c>
      <c r="E1990" s="126">
        <v>6</v>
      </c>
      <c r="F1990" s="127"/>
      <c r="G1990" s="128">
        <f>ROUND(E1990*F1990,2)</f>
        <v>0</v>
      </c>
      <c r="H1990" s="127"/>
      <c r="I1990" s="128">
        <f>ROUND(E1990*H1990,2)</f>
        <v>0</v>
      </c>
      <c r="J1990" s="127"/>
      <c r="K1990" s="128">
        <f>ROUND(E1990*J1990,2)</f>
        <v>0</v>
      </c>
      <c r="L1990" s="128">
        <v>21</v>
      </c>
      <c r="M1990" s="128">
        <f>G1990*(1+L1990/100)</f>
        <v>0</v>
      </c>
      <c r="N1990" s="126">
        <v>0</v>
      </c>
      <c r="O1990" s="126">
        <f>ROUND(E1990*N1990,2)</f>
        <v>0</v>
      </c>
      <c r="P1990" s="126">
        <v>0</v>
      </c>
      <c r="Q1990" s="126">
        <f>ROUND(E1990*P1990,2)</f>
        <v>0</v>
      </c>
      <c r="R1990" s="128"/>
      <c r="S1990" s="128" t="s">
        <v>290</v>
      </c>
      <c r="T1990" s="129" t="s">
        <v>291</v>
      </c>
      <c r="U1990" s="114">
        <v>0.05</v>
      </c>
      <c r="V1990" s="114">
        <f>ROUND(E1990*U1990,2)</f>
        <v>0.3</v>
      </c>
      <c r="W1990" s="114"/>
      <c r="X1990" s="114" t="s">
        <v>332</v>
      </c>
      <c r="Y1990" s="114" t="s">
        <v>293</v>
      </c>
      <c r="Z1990" s="107"/>
      <c r="AA1990" s="107"/>
      <c r="AB1990" s="107"/>
      <c r="AC1990" s="107"/>
      <c r="AD1990" s="107"/>
      <c r="AE1990" s="107"/>
      <c r="AF1990" s="107"/>
      <c r="AG1990" s="107" t="s">
        <v>333</v>
      </c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</row>
    <row r="1991" spans="1:60" outlineLevel="2">
      <c r="A1991" s="110"/>
      <c r="B1991" s="111"/>
      <c r="C1991" s="146" t="s">
        <v>1072</v>
      </c>
      <c r="D1991" s="143"/>
      <c r="E1991" s="144">
        <v>2</v>
      </c>
      <c r="F1991" s="114"/>
      <c r="G1991" s="114"/>
      <c r="H1991" s="114"/>
      <c r="I1991" s="114"/>
      <c r="J1991" s="114"/>
      <c r="K1991" s="114"/>
      <c r="L1991" s="114"/>
      <c r="M1991" s="114"/>
      <c r="N1991" s="113"/>
      <c r="O1991" s="113"/>
      <c r="P1991" s="113"/>
      <c r="Q1991" s="113"/>
      <c r="R1991" s="114"/>
      <c r="S1991" s="114"/>
      <c r="T1991" s="114"/>
      <c r="U1991" s="114"/>
      <c r="V1991" s="114"/>
      <c r="W1991" s="114"/>
      <c r="X1991" s="114"/>
      <c r="Y1991" s="114"/>
      <c r="Z1991" s="107"/>
      <c r="AA1991" s="107"/>
      <c r="AB1991" s="107"/>
      <c r="AC1991" s="107"/>
      <c r="AD1991" s="107"/>
      <c r="AE1991" s="107"/>
      <c r="AF1991" s="107"/>
      <c r="AG1991" s="107" t="s">
        <v>341</v>
      </c>
      <c r="AH1991" s="107">
        <v>5</v>
      </c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</row>
    <row r="1992" spans="1:60" outlineLevel="3">
      <c r="A1992" s="110"/>
      <c r="B1992" s="111"/>
      <c r="C1992" s="146" t="s">
        <v>1073</v>
      </c>
      <c r="D1992" s="143"/>
      <c r="E1992" s="144">
        <v>4</v>
      </c>
      <c r="F1992" s="114"/>
      <c r="G1992" s="114"/>
      <c r="H1992" s="114"/>
      <c r="I1992" s="114"/>
      <c r="J1992" s="114"/>
      <c r="K1992" s="114"/>
      <c r="L1992" s="114"/>
      <c r="M1992" s="114"/>
      <c r="N1992" s="113"/>
      <c r="O1992" s="113"/>
      <c r="P1992" s="113"/>
      <c r="Q1992" s="113"/>
      <c r="R1992" s="114"/>
      <c r="S1992" s="114"/>
      <c r="T1992" s="114"/>
      <c r="U1992" s="114"/>
      <c r="V1992" s="114"/>
      <c r="W1992" s="114"/>
      <c r="X1992" s="114"/>
      <c r="Y1992" s="114"/>
      <c r="Z1992" s="107"/>
      <c r="AA1992" s="107"/>
      <c r="AB1992" s="107"/>
      <c r="AC1992" s="107"/>
      <c r="AD1992" s="107"/>
      <c r="AE1992" s="107"/>
      <c r="AF1992" s="107"/>
      <c r="AG1992" s="107" t="s">
        <v>341</v>
      </c>
      <c r="AH1992" s="107">
        <v>5</v>
      </c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</row>
    <row r="1993" spans="1:60" outlineLevel="1">
      <c r="A1993" s="110">
        <v>675</v>
      </c>
      <c r="B1993" s="111" t="s">
        <v>1074</v>
      </c>
      <c r="C1993" s="147" t="s">
        <v>1075</v>
      </c>
      <c r="D1993" s="112" t="s">
        <v>24</v>
      </c>
      <c r="E1993" s="145"/>
      <c r="F1993" s="115"/>
      <c r="G1993" s="114">
        <f>ROUND(E1993*F1993,2)</f>
        <v>0</v>
      </c>
      <c r="H1993" s="115"/>
      <c r="I1993" s="114">
        <f>ROUND(E1993*H1993,2)</f>
        <v>0</v>
      </c>
      <c r="J1993" s="115"/>
      <c r="K1993" s="114">
        <f>ROUND(E1993*J1993,2)</f>
        <v>0</v>
      </c>
      <c r="L1993" s="114">
        <v>21</v>
      </c>
      <c r="M1993" s="114">
        <f>G1993*(1+L1993/100)</f>
        <v>0</v>
      </c>
      <c r="N1993" s="113">
        <v>0</v>
      </c>
      <c r="O1993" s="113">
        <f>ROUND(E1993*N1993,2)</f>
        <v>0</v>
      </c>
      <c r="P1993" s="113">
        <v>0</v>
      </c>
      <c r="Q1993" s="113">
        <f>ROUND(E1993*P1993,2)</f>
        <v>0</v>
      </c>
      <c r="R1993" s="114" t="s">
        <v>560</v>
      </c>
      <c r="S1993" s="114" t="s">
        <v>310</v>
      </c>
      <c r="T1993" s="114" t="s">
        <v>331</v>
      </c>
      <c r="U1993" s="114">
        <v>0</v>
      </c>
      <c r="V1993" s="114">
        <f>ROUND(E1993*U1993,2)</f>
        <v>0</v>
      </c>
      <c r="W1993" s="114"/>
      <c r="X1993" s="114" t="s">
        <v>448</v>
      </c>
      <c r="Y1993" s="114" t="s">
        <v>293</v>
      </c>
      <c r="Z1993" s="107"/>
      <c r="AA1993" s="107"/>
      <c r="AB1993" s="107"/>
      <c r="AC1993" s="107"/>
      <c r="AD1993" s="107"/>
      <c r="AE1993" s="107"/>
      <c r="AF1993" s="107"/>
      <c r="AG1993" s="107" t="s">
        <v>449</v>
      </c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</row>
    <row r="1994" spans="1:60">
      <c r="A1994" s="117" t="s">
        <v>285</v>
      </c>
      <c r="B1994" s="118" t="s">
        <v>175</v>
      </c>
      <c r="C1994" s="138" t="s">
        <v>176</v>
      </c>
      <c r="D1994" s="119"/>
      <c r="E1994" s="120"/>
      <c r="F1994" s="121"/>
      <c r="G1994" s="121">
        <f>SUMIF(AG1995:AG2052,"&lt;&gt;NOR",G1995:G2052)</f>
        <v>0</v>
      </c>
      <c r="H1994" s="121"/>
      <c r="I1994" s="121">
        <f>SUM(I1995:I2052)</f>
        <v>0</v>
      </c>
      <c r="J1994" s="121"/>
      <c r="K1994" s="121">
        <f>SUM(K1995:K2052)</f>
        <v>0</v>
      </c>
      <c r="L1994" s="121"/>
      <c r="M1994" s="121">
        <f>SUM(M1995:M2052)</f>
        <v>0</v>
      </c>
      <c r="N1994" s="120"/>
      <c r="O1994" s="120">
        <f>SUM(O1995:O2052)</f>
        <v>9.0000000000000011E-2</v>
      </c>
      <c r="P1994" s="120"/>
      <c r="Q1994" s="120">
        <f>SUM(Q1995:Q2052)</f>
        <v>0</v>
      </c>
      <c r="R1994" s="121"/>
      <c r="S1994" s="121"/>
      <c r="T1994" s="122"/>
      <c r="U1994" s="116"/>
      <c r="V1994" s="116">
        <f>SUM(V1995:V2052)</f>
        <v>36.449999999999996</v>
      </c>
      <c r="W1994" s="116"/>
      <c r="X1994" s="116"/>
      <c r="Y1994" s="116"/>
      <c r="AG1994" t="s">
        <v>286</v>
      </c>
    </row>
    <row r="1995" spans="1:60" ht="22.5" outlineLevel="1">
      <c r="A1995" s="130">
        <v>676</v>
      </c>
      <c r="B1995" s="131" t="s">
        <v>987</v>
      </c>
      <c r="C1995" s="140" t="s">
        <v>988</v>
      </c>
      <c r="D1995" s="132" t="s">
        <v>347</v>
      </c>
      <c r="E1995" s="133">
        <v>19</v>
      </c>
      <c r="F1995" s="134"/>
      <c r="G1995" s="135">
        <f>ROUND(E1995*F1995,2)</f>
        <v>0</v>
      </c>
      <c r="H1995" s="134"/>
      <c r="I1995" s="135">
        <f>ROUND(E1995*H1995,2)</f>
        <v>0</v>
      </c>
      <c r="J1995" s="134"/>
      <c r="K1995" s="135">
        <f>ROUND(E1995*J1995,2)</f>
        <v>0</v>
      </c>
      <c r="L1995" s="135">
        <v>21</v>
      </c>
      <c r="M1995" s="135">
        <f>G1995*(1+L1995/100)</f>
        <v>0</v>
      </c>
      <c r="N1995" s="133">
        <v>4.0000000000000002E-4</v>
      </c>
      <c r="O1995" s="133">
        <f>ROUND(E1995*N1995,2)</f>
        <v>0.01</v>
      </c>
      <c r="P1995" s="133">
        <v>0</v>
      </c>
      <c r="Q1995" s="133">
        <f>ROUND(E1995*P1995,2)</f>
        <v>0</v>
      </c>
      <c r="R1995" s="135" t="s">
        <v>413</v>
      </c>
      <c r="S1995" s="135" t="s">
        <v>310</v>
      </c>
      <c r="T1995" s="136" t="s">
        <v>331</v>
      </c>
      <c r="U1995" s="114">
        <v>0</v>
      </c>
      <c r="V1995" s="114">
        <f>ROUND(E1995*U1995,2)</f>
        <v>0</v>
      </c>
      <c r="W1995" s="114"/>
      <c r="X1995" s="114" t="s">
        <v>414</v>
      </c>
      <c r="Y1995" s="114" t="s">
        <v>293</v>
      </c>
      <c r="Z1995" s="107"/>
      <c r="AA1995" s="107"/>
      <c r="AB1995" s="107"/>
      <c r="AC1995" s="107"/>
      <c r="AD1995" s="107"/>
      <c r="AE1995" s="107"/>
      <c r="AF1995" s="107"/>
      <c r="AG1995" s="107" t="s">
        <v>415</v>
      </c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</row>
    <row r="1996" spans="1:60" ht="22.5" outlineLevel="1">
      <c r="A1996" s="130">
        <v>677</v>
      </c>
      <c r="B1996" s="131" t="s">
        <v>989</v>
      </c>
      <c r="C1996" s="140" t="s">
        <v>990</v>
      </c>
      <c r="D1996" s="132" t="s">
        <v>347</v>
      </c>
      <c r="E1996" s="133">
        <v>23</v>
      </c>
      <c r="F1996" s="134"/>
      <c r="G1996" s="135">
        <f>ROUND(E1996*F1996,2)</f>
        <v>0</v>
      </c>
      <c r="H1996" s="134"/>
      <c r="I1996" s="135">
        <f>ROUND(E1996*H1996,2)</f>
        <v>0</v>
      </c>
      <c r="J1996" s="134"/>
      <c r="K1996" s="135">
        <f>ROUND(E1996*J1996,2)</f>
        <v>0</v>
      </c>
      <c r="L1996" s="135">
        <v>21</v>
      </c>
      <c r="M1996" s="135">
        <f>G1996*(1+L1996/100)</f>
        <v>0</v>
      </c>
      <c r="N1996" s="133">
        <v>4.2999999999999999E-4</v>
      </c>
      <c r="O1996" s="133">
        <f>ROUND(E1996*N1996,2)</f>
        <v>0.01</v>
      </c>
      <c r="P1996" s="133">
        <v>0</v>
      </c>
      <c r="Q1996" s="133">
        <f>ROUND(E1996*P1996,2)</f>
        <v>0</v>
      </c>
      <c r="R1996" s="135" t="s">
        <v>413</v>
      </c>
      <c r="S1996" s="135" t="s">
        <v>310</v>
      </c>
      <c r="T1996" s="136" t="s">
        <v>331</v>
      </c>
      <c r="U1996" s="114">
        <v>0</v>
      </c>
      <c r="V1996" s="114">
        <f>ROUND(E1996*U1996,2)</f>
        <v>0</v>
      </c>
      <c r="W1996" s="114"/>
      <c r="X1996" s="114" t="s">
        <v>414</v>
      </c>
      <c r="Y1996" s="114" t="s">
        <v>293</v>
      </c>
      <c r="Z1996" s="107"/>
      <c r="AA1996" s="107"/>
      <c r="AB1996" s="107"/>
      <c r="AC1996" s="107"/>
      <c r="AD1996" s="107"/>
      <c r="AE1996" s="107"/>
      <c r="AF1996" s="107"/>
      <c r="AG1996" s="107" t="s">
        <v>415</v>
      </c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</row>
    <row r="1997" spans="1:60" ht="22.5" outlineLevel="1">
      <c r="A1997" s="130">
        <v>678</v>
      </c>
      <c r="B1997" s="131" t="s">
        <v>991</v>
      </c>
      <c r="C1997" s="140" t="s">
        <v>992</v>
      </c>
      <c r="D1997" s="132" t="s">
        <v>347</v>
      </c>
      <c r="E1997" s="133">
        <v>24</v>
      </c>
      <c r="F1997" s="134"/>
      <c r="G1997" s="135">
        <f>ROUND(E1997*F1997,2)</f>
        <v>0</v>
      </c>
      <c r="H1997" s="134"/>
      <c r="I1997" s="135">
        <f>ROUND(E1997*H1997,2)</f>
        <v>0</v>
      </c>
      <c r="J1997" s="134"/>
      <c r="K1997" s="135">
        <f>ROUND(E1997*J1997,2)</f>
        <v>0</v>
      </c>
      <c r="L1997" s="135">
        <v>21</v>
      </c>
      <c r="M1997" s="135">
        <f>G1997*(1+L1997/100)</f>
        <v>0</v>
      </c>
      <c r="N1997" s="133">
        <v>5.2999999999999998E-4</v>
      </c>
      <c r="O1997" s="133">
        <f>ROUND(E1997*N1997,2)</f>
        <v>0.01</v>
      </c>
      <c r="P1997" s="133">
        <v>0</v>
      </c>
      <c r="Q1997" s="133">
        <f>ROUND(E1997*P1997,2)</f>
        <v>0</v>
      </c>
      <c r="R1997" s="135" t="s">
        <v>413</v>
      </c>
      <c r="S1997" s="135" t="s">
        <v>310</v>
      </c>
      <c r="T1997" s="136" t="s">
        <v>331</v>
      </c>
      <c r="U1997" s="114">
        <v>0</v>
      </c>
      <c r="V1997" s="114">
        <f>ROUND(E1997*U1997,2)</f>
        <v>0</v>
      </c>
      <c r="W1997" s="114"/>
      <c r="X1997" s="114" t="s">
        <v>414</v>
      </c>
      <c r="Y1997" s="114" t="s">
        <v>293</v>
      </c>
      <c r="Z1997" s="107"/>
      <c r="AA1997" s="107"/>
      <c r="AB1997" s="107"/>
      <c r="AC1997" s="107"/>
      <c r="AD1997" s="107"/>
      <c r="AE1997" s="107"/>
      <c r="AF1997" s="107"/>
      <c r="AG1997" s="107" t="s">
        <v>415</v>
      </c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</row>
    <row r="1998" spans="1:60" ht="22.5" outlineLevel="1">
      <c r="A1998" s="130">
        <v>679</v>
      </c>
      <c r="B1998" s="131" t="s">
        <v>993</v>
      </c>
      <c r="C1998" s="140" t="s">
        <v>994</v>
      </c>
      <c r="D1998" s="132" t="s">
        <v>347</v>
      </c>
      <c r="E1998" s="133">
        <v>10</v>
      </c>
      <c r="F1998" s="134"/>
      <c r="G1998" s="135">
        <f>ROUND(E1998*F1998,2)</f>
        <v>0</v>
      </c>
      <c r="H1998" s="134"/>
      <c r="I1998" s="135">
        <f>ROUND(E1998*H1998,2)</f>
        <v>0</v>
      </c>
      <c r="J1998" s="134"/>
      <c r="K1998" s="135">
        <f>ROUND(E1998*J1998,2)</f>
        <v>0</v>
      </c>
      <c r="L1998" s="135">
        <v>21</v>
      </c>
      <c r="M1998" s="135">
        <f>G1998*(1+L1998/100)</f>
        <v>0</v>
      </c>
      <c r="N1998" s="133">
        <v>8.4000000000000003E-4</v>
      </c>
      <c r="O1998" s="133">
        <f>ROUND(E1998*N1998,2)</f>
        <v>0.01</v>
      </c>
      <c r="P1998" s="133">
        <v>0</v>
      </c>
      <c r="Q1998" s="133">
        <f>ROUND(E1998*P1998,2)</f>
        <v>0</v>
      </c>
      <c r="R1998" s="135" t="s">
        <v>413</v>
      </c>
      <c r="S1998" s="135" t="s">
        <v>310</v>
      </c>
      <c r="T1998" s="136" t="s">
        <v>331</v>
      </c>
      <c r="U1998" s="114">
        <v>0</v>
      </c>
      <c r="V1998" s="114">
        <f>ROUND(E1998*U1998,2)</f>
        <v>0</v>
      </c>
      <c r="W1998" s="114"/>
      <c r="X1998" s="114" t="s">
        <v>414</v>
      </c>
      <c r="Y1998" s="114" t="s">
        <v>293</v>
      </c>
      <c r="Z1998" s="107"/>
      <c r="AA1998" s="107"/>
      <c r="AB1998" s="107"/>
      <c r="AC1998" s="107"/>
      <c r="AD1998" s="107"/>
      <c r="AE1998" s="107"/>
      <c r="AF1998" s="107"/>
      <c r="AG1998" s="107" t="s">
        <v>415</v>
      </c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</row>
    <row r="1999" spans="1:60" ht="22.5" outlineLevel="1">
      <c r="A1999" s="130">
        <v>680</v>
      </c>
      <c r="B1999" s="131" t="s">
        <v>995</v>
      </c>
      <c r="C1999" s="140" t="s">
        <v>996</v>
      </c>
      <c r="D1999" s="132" t="s">
        <v>347</v>
      </c>
      <c r="E1999" s="133">
        <v>6</v>
      </c>
      <c r="F1999" s="134"/>
      <c r="G1999" s="135">
        <f>ROUND(E1999*F1999,2)</f>
        <v>0</v>
      </c>
      <c r="H1999" s="134"/>
      <c r="I1999" s="135">
        <f>ROUND(E1999*H1999,2)</f>
        <v>0</v>
      </c>
      <c r="J1999" s="134"/>
      <c r="K1999" s="135">
        <f>ROUND(E1999*J1999,2)</f>
        <v>0</v>
      </c>
      <c r="L1999" s="135">
        <v>21</v>
      </c>
      <c r="M1999" s="135">
        <f>G1999*(1+L1999/100)</f>
        <v>0</v>
      </c>
      <c r="N1999" s="133">
        <v>1.2800000000000001E-3</v>
      </c>
      <c r="O1999" s="133">
        <f>ROUND(E1999*N1999,2)</f>
        <v>0.01</v>
      </c>
      <c r="P1999" s="133">
        <v>0</v>
      </c>
      <c r="Q1999" s="133">
        <f>ROUND(E1999*P1999,2)</f>
        <v>0</v>
      </c>
      <c r="R1999" s="135" t="s">
        <v>413</v>
      </c>
      <c r="S1999" s="135" t="s">
        <v>310</v>
      </c>
      <c r="T1999" s="136" t="s">
        <v>331</v>
      </c>
      <c r="U1999" s="114">
        <v>0</v>
      </c>
      <c r="V1999" s="114">
        <f>ROUND(E1999*U1999,2)</f>
        <v>0</v>
      </c>
      <c r="W1999" s="114"/>
      <c r="X1999" s="114" t="s">
        <v>414</v>
      </c>
      <c r="Y1999" s="114" t="s">
        <v>293</v>
      </c>
      <c r="Z1999" s="107"/>
      <c r="AA1999" s="107"/>
      <c r="AB1999" s="107"/>
      <c r="AC1999" s="107"/>
      <c r="AD1999" s="107"/>
      <c r="AE1999" s="107"/>
      <c r="AF1999" s="107"/>
      <c r="AG1999" s="107" t="s">
        <v>415</v>
      </c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</row>
    <row r="2000" spans="1:60" ht="22.5" outlineLevel="1">
      <c r="A2000" s="130">
        <v>681</v>
      </c>
      <c r="B2000" s="131" t="s">
        <v>1076</v>
      </c>
      <c r="C2000" s="140" t="s">
        <v>1077</v>
      </c>
      <c r="D2000" s="132" t="s">
        <v>347</v>
      </c>
      <c r="E2000" s="133">
        <v>1</v>
      </c>
      <c r="F2000" s="134"/>
      <c r="G2000" s="135">
        <f>ROUND(E2000*F2000,2)</f>
        <v>0</v>
      </c>
      <c r="H2000" s="134"/>
      <c r="I2000" s="135">
        <f>ROUND(E2000*H2000,2)</f>
        <v>0</v>
      </c>
      <c r="J2000" s="134"/>
      <c r="K2000" s="135">
        <f>ROUND(E2000*J2000,2)</f>
        <v>0</v>
      </c>
      <c r="L2000" s="135">
        <v>21</v>
      </c>
      <c r="M2000" s="135">
        <f>G2000*(1+L2000/100)</f>
        <v>0</v>
      </c>
      <c r="N2000" s="133">
        <v>1.6100000000000001E-3</v>
      </c>
      <c r="O2000" s="133">
        <f>ROUND(E2000*N2000,2)</f>
        <v>0</v>
      </c>
      <c r="P2000" s="133">
        <v>0</v>
      </c>
      <c r="Q2000" s="133">
        <f>ROUND(E2000*P2000,2)</f>
        <v>0</v>
      </c>
      <c r="R2000" s="135" t="s">
        <v>413</v>
      </c>
      <c r="S2000" s="135" t="s">
        <v>310</v>
      </c>
      <c r="T2000" s="136" t="s">
        <v>331</v>
      </c>
      <c r="U2000" s="114">
        <v>0</v>
      </c>
      <c r="V2000" s="114">
        <f>ROUND(E2000*U2000,2)</f>
        <v>0</v>
      </c>
      <c r="W2000" s="114"/>
      <c r="X2000" s="114" t="s">
        <v>414</v>
      </c>
      <c r="Y2000" s="114" t="s">
        <v>293</v>
      </c>
      <c r="Z2000" s="107"/>
      <c r="AA2000" s="107"/>
      <c r="AB2000" s="107"/>
      <c r="AC2000" s="107"/>
      <c r="AD2000" s="107"/>
      <c r="AE2000" s="107"/>
      <c r="AF2000" s="107"/>
      <c r="AG2000" s="107" t="s">
        <v>415</v>
      </c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</row>
    <row r="2001" spans="1:60" ht="22.5" outlineLevel="1">
      <c r="A2001" s="130">
        <v>682</v>
      </c>
      <c r="B2001" s="131" t="s">
        <v>997</v>
      </c>
      <c r="C2001" s="140" t="s">
        <v>998</v>
      </c>
      <c r="D2001" s="132" t="s">
        <v>347</v>
      </c>
      <c r="E2001" s="133">
        <v>5</v>
      </c>
      <c r="F2001" s="134"/>
      <c r="G2001" s="135">
        <f>ROUND(E2001*F2001,2)</f>
        <v>0</v>
      </c>
      <c r="H2001" s="134"/>
      <c r="I2001" s="135">
        <f>ROUND(E2001*H2001,2)</f>
        <v>0</v>
      </c>
      <c r="J2001" s="134"/>
      <c r="K2001" s="135">
        <f>ROUND(E2001*J2001,2)</f>
        <v>0</v>
      </c>
      <c r="L2001" s="135">
        <v>21</v>
      </c>
      <c r="M2001" s="135">
        <f>G2001*(1+L2001/100)</f>
        <v>0</v>
      </c>
      <c r="N2001" s="133">
        <v>2.8500000000000001E-3</v>
      </c>
      <c r="O2001" s="133">
        <f>ROUND(E2001*N2001,2)</f>
        <v>0.01</v>
      </c>
      <c r="P2001" s="133">
        <v>0</v>
      </c>
      <c r="Q2001" s="133">
        <f>ROUND(E2001*P2001,2)</f>
        <v>0</v>
      </c>
      <c r="R2001" s="135" t="s">
        <v>413</v>
      </c>
      <c r="S2001" s="135" t="s">
        <v>310</v>
      </c>
      <c r="T2001" s="136" t="s">
        <v>331</v>
      </c>
      <c r="U2001" s="114">
        <v>0</v>
      </c>
      <c r="V2001" s="114">
        <f>ROUND(E2001*U2001,2)</f>
        <v>0</v>
      </c>
      <c r="W2001" s="114"/>
      <c r="X2001" s="114" t="s">
        <v>414</v>
      </c>
      <c r="Y2001" s="114" t="s">
        <v>293</v>
      </c>
      <c r="Z2001" s="107"/>
      <c r="AA2001" s="107"/>
      <c r="AB2001" s="107"/>
      <c r="AC2001" s="107"/>
      <c r="AD2001" s="107"/>
      <c r="AE2001" s="107"/>
      <c r="AF2001" s="107"/>
      <c r="AG2001" s="107" t="s">
        <v>415</v>
      </c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</row>
    <row r="2002" spans="1:60" outlineLevel="1">
      <c r="A2002" s="130">
        <v>683</v>
      </c>
      <c r="B2002" s="131" t="s">
        <v>1001</v>
      </c>
      <c r="C2002" s="140" t="s">
        <v>1002</v>
      </c>
      <c r="D2002" s="132" t="s">
        <v>347</v>
      </c>
      <c r="E2002" s="133">
        <v>18</v>
      </c>
      <c r="F2002" s="134"/>
      <c r="G2002" s="135">
        <f>ROUND(E2002*F2002,2)</f>
        <v>0</v>
      </c>
      <c r="H2002" s="134"/>
      <c r="I2002" s="135">
        <f>ROUND(E2002*H2002,2)</f>
        <v>0</v>
      </c>
      <c r="J2002" s="134"/>
      <c r="K2002" s="135">
        <f>ROUND(E2002*J2002,2)</f>
        <v>0</v>
      </c>
      <c r="L2002" s="135">
        <v>21</v>
      </c>
      <c r="M2002" s="135">
        <f>G2002*(1+L2002/100)</f>
        <v>0</v>
      </c>
      <c r="N2002" s="133">
        <v>5.0000000000000001E-4</v>
      </c>
      <c r="O2002" s="133">
        <f>ROUND(E2002*N2002,2)</f>
        <v>0.01</v>
      </c>
      <c r="P2002" s="133">
        <v>0</v>
      </c>
      <c r="Q2002" s="133">
        <f>ROUND(E2002*P2002,2)</f>
        <v>0</v>
      </c>
      <c r="R2002" s="135" t="s">
        <v>413</v>
      </c>
      <c r="S2002" s="135" t="s">
        <v>310</v>
      </c>
      <c r="T2002" s="136" t="s">
        <v>331</v>
      </c>
      <c r="U2002" s="114">
        <v>0</v>
      </c>
      <c r="V2002" s="114">
        <f>ROUND(E2002*U2002,2)</f>
        <v>0</v>
      </c>
      <c r="W2002" s="114"/>
      <c r="X2002" s="114" t="s">
        <v>414</v>
      </c>
      <c r="Y2002" s="114" t="s">
        <v>293</v>
      </c>
      <c r="Z2002" s="107"/>
      <c r="AA2002" s="107"/>
      <c r="AB2002" s="107"/>
      <c r="AC2002" s="107"/>
      <c r="AD2002" s="107"/>
      <c r="AE2002" s="107"/>
      <c r="AF2002" s="107"/>
      <c r="AG2002" s="107" t="s">
        <v>415</v>
      </c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</row>
    <row r="2003" spans="1:60" outlineLevel="1">
      <c r="A2003" s="130">
        <v>684</v>
      </c>
      <c r="B2003" s="131" t="s">
        <v>1003</v>
      </c>
      <c r="C2003" s="140" t="s">
        <v>1004</v>
      </c>
      <c r="D2003" s="132" t="s">
        <v>347</v>
      </c>
      <c r="E2003" s="133">
        <v>4</v>
      </c>
      <c r="F2003" s="134"/>
      <c r="G2003" s="135">
        <f>ROUND(E2003*F2003,2)</f>
        <v>0</v>
      </c>
      <c r="H2003" s="134"/>
      <c r="I2003" s="135">
        <f>ROUND(E2003*H2003,2)</f>
        <v>0</v>
      </c>
      <c r="J2003" s="134"/>
      <c r="K2003" s="135">
        <f>ROUND(E2003*J2003,2)</f>
        <v>0</v>
      </c>
      <c r="L2003" s="135">
        <v>21</v>
      </c>
      <c r="M2003" s="135">
        <f>G2003*(1+L2003/100)</f>
        <v>0</v>
      </c>
      <c r="N2003" s="133">
        <v>6.6E-4</v>
      </c>
      <c r="O2003" s="133">
        <f>ROUND(E2003*N2003,2)</f>
        <v>0</v>
      </c>
      <c r="P2003" s="133">
        <v>0</v>
      </c>
      <c r="Q2003" s="133">
        <f>ROUND(E2003*P2003,2)</f>
        <v>0</v>
      </c>
      <c r="R2003" s="135" t="s">
        <v>413</v>
      </c>
      <c r="S2003" s="135" t="s">
        <v>310</v>
      </c>
      <c r="T2003" s="136" t="s">
        <v>331</v>
      </c>
      <c r="U2003" s="114">
        <v>0</v>
      </c>
      <c r="V2003" s="114">
        <f>ROUND(E2003*U2003,2)</f>
        <v>0</v>
      </c>
      <c r="W2003" s="114"/>
      <c r="X2003" s="114" t="s">
        <v>414</v>
      </c>
      <c r="Y2003" s="114" t="s">
        <v>293</v>
      </c>
      <c r="Z2003" s="107"/>
      <c r="AA2003" s="107"/>
      <c r="AB2003" s="107"/>
      <c r="AC2003" s="107"/>
      <c r="AD2003" s="107"/>
      <c r="AE2003" s="107"/>
      <c r="AF2003" s="107"/>
      <c r="AG2003" s="107" t="s">
        <v>415</v>
      </c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</row>
    <row r="2004" spans="1:60" ht="22.5" outlineLevel="1">
      <c r="A2004" s="123">
        <v>685</v>
      </c>
      <c r="B2004" s="124" t="s">
        <v>1005</v>
      </c>
      <c r="C2004" s="139" t="s">
        <v>1006</v>
      </c>
      <c r="D2004" s="125" t="s">
        <v>347</v>
      </c>
      <c r="E2004" s="126">
        <v>1</v>
      </c>
      <c r="F2004" s="127"/>
      <c r="G2004" s="128">
        <f>ROUND(E2004*F2004,2)</f>
        <v>0</v>
      </c>
      <c r="H2004" s="127"/>
      <c r="I2004" s="128">
        <f>ROUND(E2004*H2004,2)</f>
        <v>0</v>
      </c>
      <c r="J2004" s="127"/>
      <c r="K2004" s="128">
        <f>ROUND(E2004*J2004,2)</f>
        <v>0</v>
      </c>
      <c r="L2004" s="128">
        <v>21</v>
      </c>
      <c r="M2004" s="128">
        <f>G2004*(1+L2004/100)</f>
        <v>0</v>
      </c>
      <c r="N2004" s="126">
        <v>0</v>
      </c>
      <c r="O2004" s="126">
        <f>ROUND(E2004*N2004,2)</f>
        <v>0</v>
      </c>
      <c r="P2004" s="126">
        <v>0</v>
      </c>
      <c r="Q2004" s="126">
        <f>ROUND(E2004*P2004,2)</f>
        <v>0</v>
      </c>
      <c r="R2004" s="128"/>
      <c r="S2004" s="128" t="s">
        <v>290</v>
      </c>
      <c r="T2004" s="129" t="s">
        <v>291</v>
      </c>
      <c r="U2004" s="114">
        <v>0</v>
      </c>
      <c r="V2004" s="114">
        <f>ROUND(E2004*U2004,2)</f>
        <v>0</v>
      </c>
      <c r="W2004" s="114"/>
      <c r="X2004" s="114" t="s">
        <v>332</v>
      </c>
      <c r="Y2004" s="114" t="s">
        <v>293</v>
      </c>
      <c r="Z2004" s="107"/>
      <c r="AA2004" s="107"/>
      <c r="AB2004" s="107"/>
      <c r="AC2004" s="107"/>
      <c r="AD2004" s="107"/>
      <c r="AE2004" s="107"/>
      <c r="AF2004" s="107"/>
      <c r="AG2004" s="107" t="s">
        <v>333</v>
      </c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</row>
    <row r="2005" spans="1:60" outlineLevel="2">
      <c r="A2005" s="110"/>
      <c r="B2005" s="111"/>
      <c r="C2005" s="198" t="s">
        <v>1007</v>
      </c>
      <c r="D2005" s="199"/>
      <c r="E2005" s="199"/>
      <c r="F2005" s="199"/>
      <c r="G2005" s="199"/>
      <c r="H2005" s="114"/>
      <c r="I2005" s="114"/>
      <c r="J2005" s="114"/>
      <c r="K2005" s="114"/>
      <c r="L2005" s="114"/>
      <c r="M2005" s="114"/>
      <c r="N2005" s="113"/>
      <c r="O2005" s="113"/>
      <c r="P2005" s="113"/>
      <c r="Q2005" s="113"/>
      <c r="R2005" s="114"/>
      <c r="S2005" s="114"/>
      <c r="T2005" s="114"/>
      <c r="U2005" s="114"/>
      <c r="V2005" s="114"/>
      <c r="W2005" s="114"/>
      <c r="X2005" s="114"/>
      <c r="Y2005" s="114"/>
      <c r="Z2005" s="107"/>
      <c r="AA2005" s="107"/>
      <c r="AB2005" s="107"/>
      <c r="AC2005" s="107"/>
      <c r="AD2005" s="107"/>
      <c r="AE2005" s="107"/>
      <c r="AF2005" s="107"/>
      <c r="AG2005" s="107" t="s">
        <v>296</v>
      </c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</row>
    <row r="2006" spans="1:60" outlineLevel="3">
      <c r="A2006" s="110"/>
      <c r="B2006" s="111"/>
      <c r="C2006" s="200" t="s">
        <v>1008</v>
      </c>
      <c r="D2006" s="201"/>
      <c r="E2006" s="201"/>
      <c r="F2006" s="201"/>
      <c r="G2006" s="201"/>
      <c r="H2006" s="114"/>
      <c r="I2006" s="114"/>
      <c r="J2006" s="114"/>
      <c r="K2006" s="114"/>
      <c r="L2006" s="114"/>
      <c r="M2006" s="114"/>
      <c r="N2006" s="113"/>
      <c r="O2006" s="113"/>
      <c r="P2006" s="113"/>
      <c r="Q2006" s="113"/>
      <c r="R2006" s="114"/>
      <c r="S2006" s="114"/>
      <c r="T2006" s="114"/>
      <c r="U2006" s="114"/>
      <c r="V2006" s="114"/>
      <c r="W2006" s="114"/>
      <c r="X2006" s="114"/>
      <c r="Y2006" s="114"/>
      <c r="Z2006" s="107"/>
      <c r="AA2006" s="107"/>
      <c r="AB2006" s="107"/>
      <c r="AC2006" s="107"/>
      <c r="AD2006" s="107"/>
      <c r="AE2006" s="107"/>
      <c r="AF2006" s="107"/>
      <c r="AG2006" s="107" t="s">
        <v>296</v>
      </c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</row>
    <row r="2007" spans="1:60" ht="22.5" outlineLevel="1">
      <c r="A2007" s="123">
        <v>686</v>
      </c>
      <c r="B2007" s="124" t="s">
        <v>1009</v>
      </c>
      <c r="C2007" s="139" t="s">
        <v>1010</v>
      </c>
      <c r="D2007" s="125" t="s">
        <v>347</v>
      </c>
      <c r="E2007" s="126">
        <v>2</v>
      </c>
      <c r="F2007" s="127"/>
      <c r="G2007" s="128">
        <f>ROUND(E2007*F2007,2)</f>
        <v>0</v>
      </c>
      <c r="H2007" s="127"/>
      <c r="I2007" s="128">
        <f>ROUND(E2007*H2007,2)</f>
        <v>0</v>
      </c>
      <c r="J2007" s="127"/>
      <c r="K2007" s="128">
        <f>ROUND(E2007*J2007,2)</f>
        <v>0</v>
      </c>
      <c r="L2007" s="128">
        <v>21</v>
      </c>
      <c r="M2007" s="128">
        <f>G2007*(1+L2007/100)</f>
        <v>0</v>
      </c>
      <c r="N2007" s="126">
        <v>0</v>
      </c>
      <c r="O2007" s="126">
        <f>ROUND(E2007*N2007,2)</f>
        <v>0</v>
      </c>
      <c r="P2007" s="126">
        <v>0</v>
      </c>
      <c r="Q2007" s="126">
        <f>ROUND(E2007*P2007,2)</f>
        <v>0</v>
      </c>
      <c r="R2007" s="128"/>
      <c r="S2007" s="128" t="s">
        <v>290</v>
      </c>
      <c r="T2007" s="129" t="s">
        <v>291</v>
      </c>
      <c r="U2007" s="114">
        <v>0</v>
      </c>
      <c r="V2007" s="114">
        <f>ROUND(E2007*U2007,2)</f>
        <v>0</v>
      </c>
      <c r="W2007" s="114"/>
      <c r="X2007" s="114" t="s">
        <v>332</v>
      </c>
      <c r="Y2007" s="114" t="s">
        <v>293</v>
      </c>
      <c r="Z2007" s="107"/>
      <c r="AA2007" s="107"/>
      <c r="AB2007" s="107"/>
      <c r="AC2007" s="107"/>
      <c r="AD2007" s="107"/>
      <c r="AE2007" s="107"/>
      <c r="AF2007" s="107"/>
      <c r="AG2007" s="107" t="s">
        <v>333</v>
      </c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</row>
    <row r="2008" spans="1:60" outlineLevel="2">
      <c r="A2008" s="110"/>
      <c r="B2008" s="111"/>
      <c r="C2008" s="198" t="s">
        <v>1011</v>
      </c>
      <c r="D2008" s="199"/>
      <c r="E2008" s="199"/>
      <c r="F2008" s="199"/>
      <c r="G2008" s="199"/>
      <c r="H2008" s="114"/>
      <c r="I2008" s="114"/>
      <c r="J2008" s="114"/>
      <c r="K2008" s="114"/>
      <c r="L2008" s="114"/>
      <c r="M2008" s="114"/>
      <c r="N2008" s="113"/>
      <c r="O2008" s="113"/>
      <c r="P2008" s="113"/>
      <c r="Q2008" s="113"/>
      <c r="R2008" s="114"/>
      <c r="S2008" s="114"/>
      <c r="T2008" s="114"/>
      <c r="U2008" s="114"/>
      <c r="V2008" s="114"/>
      <c r="W2008" s="114"/>
      <c r="X2008" s="114"/>
      <c r="Y2008" s="114"/>
      <c r="Z2008" s="107"/>
      <c r="AA2008" s="107"/>
      <c r="AB2008" s="107"/>
      <c r="AC2008" s="107"/>
      <c r="AD2008" s="107"/>
      <c r="AE2008" s="107"/>
      <c r="AF2008" s="107"/>
      <c r="AG2008" s="107" t="s">
        <v>296</v>
      </c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</row>
    <row r="2009" spans="1:60" outlineLevel="3">
      <c r="A2009" s="110"/>
      <c r="B2009" s="111"/>
      <c r="C2009" s="200" t="s">
        <v>1012</v>
      </c>
      <c r="D2009" s="201"/>
      <c r="E2009" s="201"/>
      <c r="F2009" s="201"/>
      <c r="G2009" s="201"/>
      <c r="H2009" s="114"/>
      <c r="I2009" s="114"/>
      <c r="J2009" s="114"/>
      <c r="K2009" s="114"/>
      <c r="L2009" s="114"/>
      <c r="M2009" s="114"/>
      <c r="N2009" s="113"/>
      <c r="O2009" s="113"/>
      <c r="P2009" s="113"/>
      <c r="Q2009" s="113"/>
      <c r="R2009" s="114"/>
      <c r="S2009" s="114"/>
      <c r="T2009" s="114"/>
      <c r="U2009" s="114"/>
      <c r="V2009" s="114"/>
      <c r="W2009" s="114"/>
      <c r="X2009" s="114"/>
      <c r="Y2009" s="114"/>
      <c r="Z2009" s="107"/>
      <c r="AA2009" s="107"/>
      <c r="AB2009" s="107"/>
      <c r="AC2009" s="107"/>
      <c r="AD2009" s="107"/>
      <c r="AE2009" s="107"/>
      <c r="AF2009" s="107"/>
      <c r="AG2009" s="107" t="s">
        <v>296</v>
      </c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</row>
    <row r="2010" spans="1:60" outlineLevel="3">
      <c r="A2010" s="110"/>
      <c r="B2010" s="111"/>
      <c r="C2010" s="200" t="s">
        <v>1013</v>
      </c>
      <c r="D2010" s="201"/>
      <c r="E2010" s="201"/>
      <c r="F2010" s="201"/>
      <c r="G2010" s="201"/>
      <c r="H2010" s="114"/>
      <c r="I2010" s="114"/>
      <c r="J2010" s="114"/>
      <c r="K2010" s="114"/>
      <c r="L2010" s="114"/>
      <c r="M2010" s="114"/>
      <c r="N2010" s="113"/>
      <c r="O2010" s="113"/>
      <c r="P2010" s="113"/>
      <c r="Q2010" s="113"/>
      <c r="R2010" s="114"/>
      <c r="S2010" s="114"/>
      <c r="T2010" s="114"/>
      <c r="U2010" s="114"/>
      <c r="V2010" s="114"/>
      <c r="W2010" s="114"/>
      <c r="X2010" s="114"/>
      <c r="Y2010" s="114"/>
      <c r="Z2010" s="107"/>
      <c r="AA2010" s="107"/>
      <c r="AB2010" s="107"/>
      <c r="AC2010" s="107"/>
      <c r="AD2010" s="107"/>
      <c r="AE2010" s="107"/>
      <c r="AF2010" s="107"/>
      <c r="AG2010" s="107" t="s">
        <v>296</v>
      </c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</row>
    <row r="2011" spans="1:60" outlineLevel="3">
      <c r="A2011" s="110"/>
      <c r="B2011" s="111"/>
      <c r="C2011" s="200" t="s">
        <v>1014</v>
      </c>
      <c r="D2011" s="201"/>
      <c r="E2011" s="201"/>
      <c r="F2011" s="201"/>
      <c r="G2011" s="201"/>
      <c r="H2011" s="114"/>
      <c r="I2011" s="114"/>
      <c r="J2011" s="114"/>
      <c r="K2011" s="114"/>
      <c r="L2011" s="114"/>
      <c r="M2011" s="114"/>
      <c r="N2011" s="113"/>
      <c r="O2011" s="113"/>
      <c r="P2011" s="113"/>
      <c r="Q2011" s="113"/>
      <c r="R2011" s="114"/>
      <c r="S2011" s="114"/>
      <c r="T2011" s="114"/>
      <c r="U2011" s="114"/>
      <c r="V2011" s="114"/>
      <c r="W2011" s="114"/>
      <c r="X2011" s="114"/>
      <c r="Y2011" s="114"/>
      <c r="Z2011" s="107"/>
      <c r="AA2011" s="107"/>
      <c r="AB2011" s="107"/>
      <c r="AC2011" s="107"/>
      <c r="AD2011" s="107"/>
      <c r="AE2011" s="107"/>
      <c r="AF2011" s="107"/>
      <c r="AG2011" s="107" t="s">
        <v>296</v>
      </c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</row>
    <row r="2012" spans="1:60" outlineLevel="1">
      <c r="A2012" s="123">
        <v>687</v>
      </c>
      <c r="B2012" s="124" t="s">
        <v>1015</v>
      </c>
      <c r="C2012" s="139" t="s">
        <v>1016</v>
      </c>
      <c r="D2012" s="125" t="s">
        <v>289</v>
      </c>
      <c r="E2012" s="126">
        <v>3</v>
      </c>
      <c r="F2012" s="127"/>
      <c r="G2012" s="128">
        <f>ROUND(E2012*F2012,2)</f>
        <v>0</v>
      </c>
      <c r="H2012" s="127"/>
      <c r="I2012" s="128">
        <f>ROUND(E2012*H2012,2)</f>
        <v>0</v>
      </c>
      <c r="J2012" s="127"/>
      <c r="K2012" s="128">
        <f>ROUND(E2012*J2012,2)</f>
        <v>0</v>
      </c>
      <c r="L2012" s="128">
        <v>21</v>
      </c>
      <c r="M2012" s="128">
        <f>G2012*(1+L2012/100)</f>
        <v>0</v>
      </c>
      <c r="N2012" s="126">
        <v>5.6899999999999997E-3</v>
      </c>
      <c r="O2012" s="126">
        <f>ROUND(E2012*N2012,2)</f>
        <v>0.02</v>
      </c>
      <c r="P2012" s="126">
        <v>0</v>
      </c>
      <c r="Q2012" s="126">
        <f>ROUND(E2012*P2012,2)</f>
        <v>0</v>
      </c>
      <c r="R2012" s="128"/>
      <c r="S2012" s="128" t="s">
        <v>290</v>
      </c>
      <c r="T2012" s="129" t="s">
        <v>331</v>
      </c>
      <c r="U2012" s="114">
        <v>0.77</v>
      </c>
      <c r="V2012" s="114">
        <f>ROUND(E2012*U2012,2)</f>
        <v>2.31</v>
      </c>
      <c r="W2012" s="114"/>
      <c r="X2012" s="114" t="s">
        <v>332</v>
      </c>
      <c r="Y2012" s="114" t="s">
        <v>293</v>
      </c>
      <c r="Z2012" s="107"/>
      <c r="AA2012" s="107"/>
      <c r="AB2012" s="107"/>
      <c r="AC2012" s="107"/>
      <c r="AD2012" s="107"/>
      <c r="AE2012" s="107"/>
      <c r="AF2012" s="107"/>
      <c r="AG2012" s="107" t="s">
        <v>333</v>
      </c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</row>
    <row r="2013" spans="1:60" outlineLevel="2">
      <c r="A2013" s="110"/>
      <c r="B2013" s="111"/>
      <c r="C2013" s="146" t="s">
        <v>1078</v>
      </c>
      <c r="D2013" s="143"/>
      <c r="E2013" s="144">
        <v>1</v>
      </c>
      <c r="F2013" s="114"/>
      <c r="G2013" s="114"/>
      <c r="H2013" s="114"/>
      <c r="I2013" s="114"/>
      <c r="J2013" s="114"/>
      <c r="K2013" s="114"/>
      <c r="L2013" s="114"/>
      <c r="M2013" s="114"/>
      <c r="N2013" s="113"/>
      <c r="O2013" s="113"/>
      <c r="P2013" s="113"/>
      <c r="Q2013" s="113"/>
      <c r="R2013" s="114"/>
      <c r="S2013" s="114"/>
      <c r="T2013" s="114"/>
      <c r="U2013" s="114"/>
      <c r="V2013" s="114"/>
      <c r="W2013" s="114"/>
      <c r="X2013" s="114"/>
      <c r="Y2013" s="114"/>
      <c r="Z2013" s="107"/>
      <c r="AA2013" s="107"/>
      <c r="AB2013" s="107"/>
      <c r="AC2013" s="107"/>
      <c r="AD2013" s="107"/>
      <c r="AE2013" s="107"/>
      <c r="AF2013" s="107"/>
      <c r="AG2013" s="107" t="s">
        <v>341</v>
      </c>
      <c r="AH2013" s="107">
        <v>5</v>
      </c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</row>
    <row r="2014" spans="1:60" outlineLevel="3">
      <c r="A2014" s="110"/>
      <c r="B2014" s="111"/>
      <c r="C2014" s="146" t="s">
        <v>1079</v>
      </c>
      <c r="D2014" s="143"/>
      <c r="E2014" s="144">
        <v>2</v>
      </c>
      <c r="F2014" s="114"/>
      <c r="G2014" s="114"/>
      <c r="H2014" s="114"/>
      <c r="I2014" s="114"/>
      <c r="J2014" s="114"/>
      <c r="K2014" s="114"/>
      <c r="L2014" s="114"/>
      <c r="M2014" s="114"/>
      <c r="N2014" s="113"/>
      <c r="O2014" s="113"/>
      <c r="P2014" s="113"/>
      <c r="Q2014" s="113"/>
      <c r="R2014" s="114"/>
      <c r="S2014" s="114"/>
      <c r="T2014" s="114"/>
      <c r="U2014" s="114"/>
      <c r="V2014" s="114"/>
      <c r="W2014" s="114"/>
      <c r="X2014" s="114"/>
      <c r="Y2014" s="114"/>
      <c r="Z2014" s="107"/>
      <c r="AA2014" s="107"/>
      <c r="AB2014" s="107"/>
      <c r="AC2014" s="107"/>
      <c r="AD2014" s="107"/>
      <c r="AE2014" s="107"/>
      <c r="AF2014" s="107"/>
      <c r="AG2014" s="107" t="s">
        <v>341</v>
      </c>
      <c r="AH2014" s="107">
        <v>5</v>
      </c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</row>
    <row r="2015" spans="1:60" outlineLevel="1">
      <c r="A2015" s="123">
        <v>688</v>
      </c>
      <c r="B2015" s="124" t="s">
        <v>1019</v>
      </c>
      <c r="C2015" s="139" t="s">
        <v>1020</v>
      </c>
      <c r="D2015" s="125" t="s">
        <v>347</v>
      </c>
      <c r="E2015" s="126">
        <v>19</v>
      </c>
      <c r="F2015" s="127"/>
      <c r="G2015" s="128">
        <f>ROUND(E2015*F2015,2)</f>
        <v>0</v>
      </c>
      <c r="H2015" s="127"/>
      <c r="I2015" s="128">
        <f>ROUND(E2015*H2015,2)</f>
        <v>0</v>
      </c>
      <c r="J2015" s="127"/>
      <c r="K2015" s="128">
        <f>ROUND(E2015*J2015,2)</f>
        <v>0</v>
      </c>
      <c r="L2015" s="128">
        <v>21</v>
      </c>
      <c r="M2015" s="128">
        <f>G2015*(1+L2015/100)</f>
        <v>0</v>
      </c>
      <c r="N2015" s="126">
        <v>0</v>
      </c>
      <c r="O2015" s="126">
        <f>ROUND(E2015*N2015,2)</f>
        <v>0</v>
      </c>
      <c r="P2015" s="126">
        <v>0</v>
      </c>
      <c r="Q2015" s="126">
        <f>ROUND(E2015*P2015,2)</f>
        <v>0</v>
      </c>
      <c r="R2015" s="128" t="s">
        <v>560</v>
      </c>
      <c r="S2015" s="128" t="s">
        <v>310</v>
      </c>
      <c r="T2015" s="129" t="s">
        <v>331</v>
      </c>
      <c r="U2015" s="114">
        <v>0.17</v>
      </c>
      <c r="V2015" s="114">
        <f>ROUND(E2015*U2015,2)</f>
        <v>3.23</v>
      </c>
      <c r="W2015" s="114"/>
      <c r="X2015" s="114" t="s">
        <v>332</v>
      </c>
      <c r="Y2015" s="114" t="s">
        <v>293</v>
      </c>
      <c r="Z2015" s="107"/>
      <c r="AA2015" s="107"/>
      <c r="AB2015" s="107"/>
      <c r="AC2015" s="107"/>
      <c r="AD2015" s="107"/>
      <c r="AE2015" s="107"/>
      <c r="AF2015" s="107"/>
      <c r="AG2015" s="107" t="s">
        <v>333</v>
      </c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</row>
    <row r="2016" spans="1:60" outlineLevel="2">
      <c r="A2016" s="110"/>
      <c r="B2016" s="111"/>
      <c r="C2016" s="146" t="s">
        <v>1080</v>
      </c>
      <c r="D2016" s="143"/>
      <c r="E2016" s="144">
        <v>19</v>
      </c>
      <c r="F2016" s="114"/>
      <c r="G2016" s="114"/>
      <c r="H2016" s="114"/>
      <c r="I2016" s="114"/>
      <c r="J2016" s="114"/>
      <c r="K2016" s="114"/>
      <c r="L2016" s="114"/>
      <c r="M2016" s="114"/>
      <c r="N2016" s="113"/>
      <c r="O2016" s="113"/>
      <c r="P2016" s="113"/>
      <c r="Q2016" s="113"/>
      <c r="R2016" s="114"/>
      <c r="S2016" s="114"/>
      <c r="T2016" s="114"/>
      <c r="U2016" s="114"/>
      <c r="V2016" s="114"/>
      <c r="W2016" s="114"/>
      <c r="X2016" s="114"/>
      <c r="Y2016" s="114"/>
      <c r="Z2016" s="107"/>
      <c r="AA2016" s="107"/>
      <c r="AB2016" s="107"/>
      <c r="AC2016" s="107"/>
      <c r="AD2016" s="107"/>
      <c r="AE2016" s="107"/>
      <c r="AF2016" s="107"/>
      <c r="AG2016" s="107" t="s">
        <v>341</v>
      </c>
      <c r="AH2016" s="107">
        <v>5</v>
      </c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</row>
    <row r="2017" spans="1:60" outlineLevel="1">
      <c r="A2017" s="123">
        <v>689</v>
      </c>
      <c r="B2017" s="124" t="s">
        <v>1022</v>
      </c>
      <c r="C2017" s="139" t="s">
        <v>1023</v>
      </c>
      <c r="D2017" s="125" t="s">
        <v>347</v>
      </c>
      <c r="E2017" s="126">
        <v>41</v>
      </c>
      <c r="F2017" s="127"/>
      <c r="G2017" s="128">
        <f>ROUND(E2017*F2017,2)</f>
        <v>0</v>
      </c>
      <c r="H2017" s="127"/>
      <c r="I2017" s="128">
        <f>ROUND(E2017*H2017,2)</f>
        <v>0</v>
      </c>
      <c r="J2017" s="127"/>
      <c r="K2017" s="128">
        <f>ROUND(E2017*J2017,2)</f>
        <v>0</v>
      </c>
      <c r="L2017" s="128">
        <v>21</v>
      </c>
      <c r="M2017" s="128">
        <f>G2017*(1+L2017/100)</f>
        <v>0</v>
      </c>
      <c r="N2017" s="126">
        <v>0</v>
      </c>
      <c r="O2017" s="126">
        <f>ROUND(E2017*N2017,2)</f>
        <v>0</v>
      </c>
      <c r="P2017" s="126">
        <v>0</v>
      </c>
      <c r="Q2017" s="126">
        <f>ROUND(E2017*P2017,2)</f>
        <v>0</v>
      </c>
      <c r="R2017" s="128" t="s">
        <v>560</v>
      </c>
      <c r="S2017" s="128" t="s">
        <v>310</v>
      </c>
      <c r="T2017" s="129" t="s">
        <v>331</v>
      </c>
      <c r="U2017" s="114">
        <v>0.17</v>
      </c>
      <c r="V2017" s="114">
        <f>ROUND(E2017*U2017,2)</f>
        <v>6.97</v>
      </c>
      <c r="W2017" s="114"/>
      <c r="X2017" s="114" t="s">
        <v>332</v>
      </c>
      <c r="Y2017" s="114" t="s">
        <v>293</v>
      </c>
      <c r="Z2017" s="107"/>
      <c r="AA2017" s="107"/>
      <c r="AB2017" s="107"/>
      <c r="AC2017" s="107"/>
      <c r="AD2017" s="107"/>
      <c r="AE2017" s="107"/>
      <c r="AF2017" s="107"/>
      <c r="AG2017" s="107" t="s">
        <v>333</v>
      </c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</row>
    <row r="2018" spans="1:60" outlineLevel="2">
      <c r="A2018" s="110"/>
      <c r="B2018" s="111"/>
      <c r="C2018" s="146" t="s">
        <v>1081</v>
      </c>
      <c r="D2018" s="143"/>
      <c r="E2018" s="144">
        <v>23</v>
      </c>
      <c r="F2018" s="114"/>
      <c r="G2018" s="114"/>
      <c r="H2018" s="114"/>
      <c r="I2018" s="114"/>
      <c r="J2018" s="114"/>
      <c r="K2018" s="114"/>
      <c r="L2018" s="114"/>
      <c r="M2018" s="114"/>
      <c r="N2018" s="113"/>
      <c r="O2018" s="113"/>
      <c r="P2018" s="113"/>
      <c r="Q2018" s="113"/>
      <c r="R2018" s="114"/>
      <c r="S2018" s="114"/>
      <c r="T2018" s="114"/>
      <c r="U2018" s="114"/>
      <c r="V2018" s="114"/>
      <c r="W2018" s="114"/>
      <c r="X2018" s="114"/>
      <c r="Y2018" s="114"/>
      <c r="Z2018" s="107"/>
      <c r="AA2018" s="107"/>
      <c r="AB2018" s="107"/>
      <c r="AC2018" s="107"/>
      <c r="AD2018" s="107"/>
      <c r="AE2018" s="107"/>
      <c r="AF2018" s="107"/>
      <c r="AG2018" s="107" t="s">
        <v>341</v>
      </c>
      <c r="AH2018" s="107">
        <v>5</v>
      </c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</row>
    <row r="2019" spans="1:60" outlineLevel="3">
      <c r="A2019" s="110"/>
      <c r="B2019" s="111"/>
      <c r="C2019" s="146" t="s">
        <v>1082</v>
      </c>
      <c r="D2019" s="143"/>
      <c r="E2019" s="144">
        <v>18</v>
      </c>
      <c r="F2019" s="114"/>
      <c r="G2019" s="114"/>
      <c r="H2019" s="114"/>
      <c r="I2019" s="114"/>
      <c r="J2019" s="114"/>
      <c r="K2019" s="114"/>
      <c r="L2019" s="114"/>
      <c r="M2019" s="114"/>
      <c r="N2019" s="113"/>
      <c r="O2019" s="113"/>
      <c r="P2019" s="113"/>
      <c r="Q2019" s="113"/>
      <c r="R2019" s="114"/>
      <c r="S2019" s="114"/>
      <c r="T2019" s="114"/>
      <c r="U2019" s="114"/>
      <c r="V2019" s="114"/>
      <c r="W2019" s="114"/>
      <c r="X2019" s="114"/>
      <c r="Y2019" s="114"/>
      <c r="Z2019" s="107"/>
      <c r="AA2019" s="107"/>
      <c r="AB2019" s="107"/>
      <c r="AC2019" s="107"/>
      <c r="AD2019" s="107"/>
      <c r="AE2019" s="107"/>
      <c r="AF2019" s="107"/>
      <c r="AG2019" s="107" t="s">
        <v>341</v>
      </c>
      <c r="AH2019" s="107">
        <v>5</v>
      </c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</row>
    <row r="2020" spans="1:60" outlineLevel="1">
      <c r="A2020" s="123">
        <v>690</v>
      </c>
      <c r="B2020" s="124" t="s">
        <v>1026</v>
      </c>
      <c r="C2020" s="139" t="s">
        <v>1027</v>
      </c>
      <c r="D2020" s="125" t="s">
        <v>347</v>
      </c>
      <c r="E2020" s="126">
        <v>28</v>
      </c>
      <c r="F2020" s="127"/>
      <c r="G2020" s="128">
        <f>ROUND(E2020*F2020,2)</f>
        <v>0</v>
      </c>
      <c r="H2020" s="127"/>
      <c r="I2020" s="128">
        <f>ROUND(E2020*H2020,2)</f>
        <v>0</v>
      </c>
      <c r="J2020" s="127"/>
      <c r="K2020" s="128">
        <f>ROUND(E2020*J2020,2)</f>
        <v>0</v>
      </c>
      <c r="L2020" s="128">
        <v>21</v>
      </c>
      <c r="M2020" s="128">
        <f>G2020*(1+L2020/100)</f>
        <v>0</v>
      </c>
      <c r="N2020" s="126">
        <v>0</v>
      </c>
      <c r="O2020" s="126">
        <f>ROUND(E2020*N2020,2)</f>
        <v>0</v>
      </c>
      <c r="P2020" s="126">
        <v>0</v>
      </c>
      <c r="Q2020" s="126">
        <f>ROUND(E2020*P2020,2)</f>
        <v>0</v>
      </c>
      <c r="R2020" s="128" t="s">
        <v>560</v>
      </c>
      <c r="S2020" s="128" t="s">
        <v>310</v>
      </c>
      <c r="T2020" s="129" t="s">
        <v>331</v>
      </c>
      <c r="U2020" s="114">
        <v>0.21</v>
      </c>
      <c r="V2020" s="114">
        <f>ROUND(E2020*U2020,2)</f>
        <v>5.88</v>
      </c>
      <c r="W2020" s="114"/>
      <c r="X2020" s="114" t="s">
        <v>332</v>
      </c>
      <c r="Y2020" s="114" t="s">
        <v>293</v>
      </c>
      <c r="Z2020" s="107"/>
      <c r="AA2020" s="107"/>
      <c r="AB2020" s="107"/>
      <c r="AC2020" s="107"/>
      <c r="AD2020" s="107"/>
      <c r="AE2020" s="107"/>
      <c r="AF2020" s="107"/>
      <c r="AG2020" s="107" t="s">
        <v>333</v>
      </c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</row>
    <row r="2021" spans="1:60" outlineLevel="2">
      <c r="A2021" s="110"/>
      <c r="B2021" s="111"/>
      <c r="C2021" s="146" t="s">
        <v>1083</v>
      </c>
      <c r="D2021" s="143"/>
      <c r="E2021" s="144">
        <v>24</v>
      </c>
      <c r="F2021" s="114"/>
      <c r="G2021" s="114"/>
      <c r="H2021" s="114"/>
      <c r="I2021" s="114"/>
      <c r="J2021" s="114"/>
      <c r="K2021" s="114"/>
      <c r="L2021" s="114"/>
      <c r="M2021" s="114"/>
      <c r="N2021" s="113"/>
      <c r="O2021" s="113"/>
      <c r="P2021" s="113"/>
      <c r="Q2021" s="113"/>
      <c r="R2021" s="114"/>
      <c r="S2021" s="114"/>
      <c r="T2021" s="114"/>
      <c r="U2021" s="114"/>
      <c r="V2021" s="114"/>
      <c r="W2021" s="114"/>
      <c r="X2021" s="114"/>
      <c r="Y2021" s="114"/>
      <c r="Z2021" s="107"/>
      <c r="AA2021" s="107"/>
      <c r="AB2021" s="107"/>
      <c r="AC2021" s="107"/>
      <c r="AD2021" s="107"/>
      <c r="AE2021" s="107"/>
      <c r="AF2021" s="107"/>
      <c r="AG2021" s="107" t="s">
        <v>341</v>
      </c>
      <c r="AH2021" s="107">
        <v>5</v>
      </c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</row>
    <row r="2022" spans="1:60" outlineLevel="3">
      <c r="A2022" s="110"/>
      <c r="B2022" s="111"/>
      <c r="C2022" s="146" t="s">
        <v>1084</v>
      </c>
      <c r="D2022" s="143"/>
      <c r="E2022" s="144">
        <v>4</v>
      </c>
      <c r="F2022" s="114"/>
      <c r="G2022" s="114"/>
      <c r="H2022" s="114"/>
      <c r="I2022" s="114"/>
      <c r="J2022" s="114"/>
      <c r="K2022" s="114"/>
      <c r="L2022" s="114"/>
      <c r="M2022" s="114"/>
      <c r="N2022" s="113"/>
      <c r="O2022" s="113"/>
      <c r="P2022" s="113"/>
      <c r="Q2022" s="113"/>
      <c r="R2022" s="114"/>
      <c r="S2022" s="114"/>
      <c r="T2022" s="114"/>
      <c r="U2022" s="114"/>
      <c r="V2022" s="114"/>
      <c r="W2022" s="114"/>
      <c r="X2022" s="114"/>
      <c r="Y2022" s="114"/>
      <c r="Z2022" s="107"/>
      <c r="AA2022" s="107"/>
      <c r="AB2022" s="107"/>
      <c r="AC2022" s="107"/>
      <c r="AD2022" s="107"/>
      <c r="AE2022" s="107"/>
      <c r="AF2022" s="107"/>
      <c r="AG2022" s="107" t="s">
        <v>341</v>
      </c>
      <c r="AH2022" s="107">
        <v>5</v>
      </c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</row>
    <row r="2023" spans="1:60" outlineLevel="1">
      <c r="A2023" s="123">
        <v>691</v>
      </c>
      <c r="B2023" s="124" t="s">
        <v>1030</v>
      </c>
      <c r="C2023" s="139" t="s">
        <v>1031</v>
      </c>
      <c r="D2023" s="125" t="s">
        <v>347</v>
      </c>
      <c r="E2023" s="126">
        <v>10</v>
      </c>
      <c r="F2023" s="127"/>
      <c r="G2023" s="128">
        <f>ROUND(E2023*F2023,2)</f>
        <v>0</v>
      </c>
      <c r="H2023" s="127"/>
      <c r="I2023" s="128">
        <f>ROUND(E2023*H2023,2)</f>
        <v>0</v>
      </c>
      <c r="J2023" s="127"/>
      <c r="K2023" s="128">
        <f>ROUND(E2023*J2023,2)</f>
        <v>0</v>
      </c>
      <c r="L2023" s="128">
        <v>21</v>
      </c>
      <c r="M2023" s="128">
        <f>G2023*(1+L2023/100)</f>
        <v>0</v>
      </c>
      <c r="N2023" s="126">
        <v>0</v>
      </c>
      <c r="O2023" s="126">
        <f>ROUND(E2023*N2023,2)</f>
        <v>0</v>
      </c>
      <c r="P2023" s="126">
        <v>0</v>
      </c>
      <c r="Q2023" s="126">
        <f>ROUND(E2023*P2023,2)</f>
        <v>0</v>
      </c>
      <c r="R2023" s="128" t="s">
        <v>560</v>
      </c>
      <c r="S2023" s="128" t="s">
        <v>310</v>
      </c>
      <c r="T2023" s="129" t="s">
        <v>331</v>
      </c>
      <c r="U2023" s="114">
        <v>0.23</v>
      </c>
      <c r="V2023" s="114">
        <f>ROUND(E2023*U2023,2)</f>
        <v>2.2999999999999998</v>
      </c>
      <c r="W2023" s="114"/>
      <c r="X2023" s="114" t="s">
        <v>332</v>
      </c>
      <c r="Y2023" s="114" t="s">
        <v>293</v>
      </c>
      <c r="Z2023" s="107"/>
      <c r="AA2023" s="107"/>
      <c r="AB2023" s="107"/>
      <c r="AC2023" s="107"/>
      <c r="AD2023" s="107"/>
      <c r="AE2023" s="107"/>
      <c r="AF2023" s="107"/>
      <c r="AG2023" s="107" t="s">
        <v>333</v>
      </c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</row>
    <row r="2024" spans="1:60" outlineLevel="2">
      <c r="A2024" s="110"/>
      <c r="B2024" s="111"/>
      <c r="C2024" s="146" t="s">
        <v>1085</v>
      </c>
      <c r="D2024" s="143"/>
      <c r="E2024" s="144">
        <v>10</v>
      </c>
      <c r="F2024" s="114"/>
      <c r="G2024" s="114"/>
      <c r="H2024" s="114"/>
      <c r="I2024" s="114"/>
      <c r="J2024" s="114"/>
      <c r="K2024" s="114"/>
      <c r="L2024" s="114"/>
      <c r="M2024" s="114"/>
      <c r="N2024" s="113"/>
      <c r="O2024" s="113"/>
      <c r="P2024" s="113"/>
      <c r="Q2024" s="113"/>
      <c r="R2024" s="114"/>
      <c r="S2024" s="114"/>
      <c r="T2024" s="114"/>
      <c r="U2024" s="114"/>
      <c r="V2024" s="114"/>
      <c r="W2024" s="114"/>
      <c r="X2024" s="114"/>
      <c r="Y2024" s="114"/>
      <c r="Z2024" s="107"/>
      <c r="AA2024" s="107"/>
      <c r="AB2024" s="107"/>
      <c r="AC2024" s="107"/>
      <c r="AD2024" s="107"/>
      <c r="AE2024" s="107"/>
      <c r="AF2024" s="107"/>
      <c r="AG2024" s="107" t="s">
        <v>341</v>
      </c>
      <c r="AH2024" s="107">
        <v>5</v>
      </c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</row>
    <row r="2025" spans="1:60" outlineLevel="1">
      <c r="A2025" s="123">
        <v>692</v>
      </c>
      <c r="B2025" s="124" t="s">
        <v>1033</v>
      </c>
      <c r="C2025" s="139" t="s">
        <v>1034</v>
      </c>
      <c r="D2025" s="125" t="s">
        <v>347</v>
      </c>
      <c r="E2025" s="126">
        <v>6</v>
      </c>
      <c r="F2025" s="127"/>
      <c r="G2025" s="128">
        <f>ROUND(E2025*F2025,2)</f>
        <v>0</v>
      </c>
      <c r="H2025" s="127"/>
      <c r="I2025" s="128">
        <f>ROUND(E2025*H2025,2)</f>
        <v>0</v>
      </c>
      <c r="J2025" s="127"/>
      <c r="K2025" s="128">
        <f>ROUND(E2025*J2025,2)</f>
        <v>0</v>
      </c>
      <c r="L2025" s="128">
        <v>21</v>
      </c>
      <c r="M2025" s="128">
        <f>G2025*(1+L2025/100)</f>
        <v>0</v>
      </c>
      <c r="N2025" s="126">
        <v>0</v>
      </c>
      <c r="O2025" s="126">
        <f>ROUND(E2025*N2025,2)</f>
        <v>0</v>
      </c>
      <c r="P2025" s="126">
        <v>0</v>
      </c>
      <c r="Q2025" s="126">
        <f>ROUND(E2025*P2025,2)</f>
        <v>0</v>
      </c>
      <c r="R2025" s="128" t="s">
        <v>560</v>
      </c>
      <c r="S2025" s="128" t="s">
        <v>310</v>
      </c>
      <c r="T2025" s="129" t="s">
        <v>331</v>
      </c>
      <c r="U2025" s="114">
        <v>0.26800000000000002</v>
      </c>
      <c r="V2025" s="114">
        <f>ROUND(E2025*U2025,2)</f>
        <v>1.61</v>
      </c>
      <c r="W2025" s="114"/>
      <c r="X2025" s="114" t="s">
        <v>332</v>
      </c>
      <c r="Y2025" s="114" t="s">
        <v>293</v>
      </c>
      <c r="Z2025" s="107"/>
      <c r="AA2025" s="107"/>
      <c r="AB2025" s="107"/>
      <c r="AC2025" s="107"/>
      <c r="AD2025" s="107"/>
      <c r="AE2025" s="107"/>
      <c r="AF2025" s="107"/>
      <c r="AG2025" s="107" t="s">
        <v>333</v>
      </c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</row>
    <row r="2026" spans="1:60" outlineLevel="2">
      <c r="A2026" s="110"/>
      <c r="B2026" s="111"/>
      <c r="C2026" s="146" t="s">
        <v>1086</v>
      </c>
      <c r="D2026" s="143"/>
      <c r="E2026" s="144">
        <v>6</v>
      </c>
      <c r="F2026" s="114"/>
      <c r="G2026" s="114"/>
      <c r="H2026" s="114"/>
      <c r="I2026" s="114"/>
      <c r="J2026" s="114"/>
      <c r="K2026" s="114"/>
      <c r="L2026" s="114"/>
      <c r="M2026" s="114"/>
      <c r="N2026" s="113"/>
      <c r="O2026" s="113"/>
      <c r="P2026" s="113"/>
      <c r="Q2026" s="113"/>
      <c r="R2026" s="114"/>
      <c r="S2026" s="114"/>
      <c r="T2026" s="114"/>
      <c r="U2026" s="114"/>
      <c r="V2026" s="114"/>
      <c r="W2026" s="114"/>
      <c r="X2026" s="114"/>
      <c r="Y2026" s="114"/>
      <c r="Z2026" s="107"/>
      <c r="AA2026" s="107"/>
      <c r="AB2026" s="107"/>
      <c r="AC2026" s="107"/>
      <c r="AD2026" s="107"/>
      <c r="AE2026" s="107"/>
      <c r="AF2026" s="107"/>
      <c r="AG2026" s="107" t="s">
        <v>341</v>
      </c>
      <c r="AH2026" s="107">
        <v>5</v>
      </c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</row>
    <row r="2027" spans="1:60" outlineLevel="1">
      <c r="A2027" s="123">
        <v>693</v>
      </c>
      <c r="B2027" s="124" t="s">
        <v>1087</v>
      </c>
      <c r="C2027" s="139" t="s">
        <v>1088</v>
      </c>
      <c r="D2027" s="125" t="s">
        <v>347</v>
      </c>
      <c r="E2027" s="126">
        <v>1</v>
      </c>
      <c r="F2027" s="127"/>
      <c r="G2027" s="128">
        <f>ROUND(E2027*F2027,2)</f>
        <v>0</v>
      </c>
      <c r="H2027" s="127"/>
      <c r="I2027" s="128">
        <f>ROUND(E2027*H2027,2)</f>
        <v>0</v>
      </c>
      <c r="J2027" s="127"/>
      <c r="K2027" s="128">
        <f>ROUND(E2027*J2027,2)</f>
        <v>0</v>
      </c>
      <c r="L2027" s="128">
        <v>21</v>
      </c>
      <c r="M2027" s="128">
        <f>G2027*(1+L2027/100)</f>
        <v>0</v>
      </c>
      <c r="N2027" s="126">
        <v>0</v>
      </c>
      <c r="O2027" s="126">
        <f>ROUND(E2027*N2027,2)</f>
        <v>0</v>
      </c>
      <c r="P2027" s="126">
        <v>0</v>
      </c>
      <c r="Q2027" s="126">
        <f>ROUND(E2027*P2027,2)</f>
        <v>0</v>
      </c>
      <c r="R2027" s="128" t="s">
        <v>560</v>
      </c>
      <c r="S2027" s="128" t="s">
        <v>310</v>
      </c>
      <c r="T2027" s="129" t="s">
        <v>331</v>
      </c>
      <c r="U2027" s="114">
        <v>0.35</v>
      </c>
      <c r="V2027" s="114">
        <f>ROUND(E2027*U2027,2)</f>
        <v>0.35</v>
      </c>
      <c r="W2027" s="114"/>
      <c r="X2027" s="114" t="s">
        <v>332</v>
      </c>
      <c r="Y2027" s="114" t="s">
        <v>293</v>
      </c>
      <c r="Z2027" s="107"/>
      <c r="AA2027" s="107"/>
      <c r="AB2027" s="107"/>
      <c r="AC2027" s="107"/>
      <c r="AD2027" s="107"/>
      <c r="AE2027" s="107"/>
      <c r="AF2027" s="107"/>
      <c r="AG2027" s="107" t="s">
        <v>333</v>
      </c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</row>
    <row r="2028" spans="1:60" outlineLevel="2">
      <c r="A2028" s="110"/>
      <c r="B2028" s="111"/>
      <c r="C2028" s="146" t="s">
        <v>1089</v>
      </c>
      <c r="D2028" s="143"/>
      <c r="E2028" s="144">
        <v>1</v>
      </c>
      <c r="F2028" s="114"/>
      <c r="G2028" s="114"/>
      <c r="H2028" s="114"/>
      <c r="I2028" s="114"/>
      <c r="J2028" s="114"/>
      <c r="K2028" s="114"/>
      <c r="L2028" s="114"/>
      <c r="M2028" s="114"/>
      <c r="N2028" s="113"/>
      <c r="O2028" s="113"/>
      <c r="P2028" s="113"/>
      <c r="Q2028" s="113"/>
      <c r="R2028" s="114"/>
      <c r="S2028" s="114"/>
      <c r="T2028" s="114"/>
      <c r="U2028" s="114"/>
      <c r="V2028" s="114"/>
      <c r="W2028" s="114"/>
      <c r="X2028" s="114"/>
      <c r="Y2028" s="114"/>
      <c r="Z2028" s="107"/>
      <c r="AA2028" s="107"/>
      <c r="AB2028" s="107"/>
      <c r="AC2028" s="107"/>
      <c r="AD2028" s="107"/>
      <c r="AE2028" s="107"/>
      <c r="AF2028" s="107"/>
      <c r="AG2028" s="107" t="s">
        <v>341</v>
      </c>
      <c r="AH2028" s="107">
        <v>5</v>
      </c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</row>
    <row r="2029" spans="1:60" outlineLevel="1">
      <c r="A2029" s="123">
        <v>694</v>
      </c>
      <c r="B2029" s="124" t="s">
        <v>1036</v>
      </c>
      <c r="C2029" s="139" t="s">
        <v>1037</v>
      </c>
      <c r="D2029" s="125" t="s">
        <v>347</v>
      </c>
      <c r="E2029" s="126">
        <v>5</v>
      </c>
      <c r="F2029" s="127"/>
      <c r="G2029" s="128">
        <f>ROUND(E2029*F2029,2)</f>
        <v>0</v>
      </c>
      <c r="H2029" s="127"/>
      <c r="I2029" s="128">
        <f>ROUND(E2029*H2029,2)</f>
        <v>0</v>
      </c>
      <c r="J2029" s="127"/>
      <c r="K2029" s="128">
        <f>ROUND(E2029*J2029,2)</f>
        <v>0</v>
      </c>
      <c r="L2029" s="128">
        <v>21</v>
      </c>
      <c r="M2029" s="128">
        <f>G2029*(1+L2029/100)</f>
        <v>0</v>
      </c>
      <c r="N2029" s="126">
        <v>0</v>
      </c>
      <c r="O2029" s="126">
        <f>ROUND(E2029*N2029,2)</f>
        <v>0</v>
      </c>
      <c r="P2029" s="126">
        <v>0</v>
      </c>
      <c r="Q2029" s="126">
        <f>ROUND(E2029*P2029,2)</f>
        <v>0</v>
      </c>
      <c r="R2029" s="128" t="s">
        <v>560</v>
      </c>
      <c r="S2029" s="128" t="s">
        <v>310</v>
      </c>
      <c r="T2029" s="129" t="s">
        <v>331</v>
      </c>
      <c r="U2029" s="114">
        <v>0.42</v>
      </c>
      <c r="V2029" s="114">
        <f>ROUND(E2029*U2029,2)</f>
        <v>2.1</v>
      </c>
      <c r="W2029" s="114"/>
      <c r="X2029" s="114" t="s">
        <v>332</v>
      </c>
      <c r="Y2029" s="114" t="s">
        <v>293</v>
      </c>
      <c r="Z2029" s="107"/>
      <c r="AA2029" s="107"/>
      <c r="AB2029" s="107"/>
      <c r="AC2029" s="107"/>
      <c r="AD2029" s="107"/>
      <c r="AE2029" s="107"/>
      <c r="AF2029" s="107"/>
      <c r="AG2029" s="107" t="s">
        <v>333</v>
      </c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</row>
    <row r="2030" spans="1:60" outlineLevel="2">
      <c r="A2030" s="110"/>
      <c r="B2030" s="111"/>
      <c r="C2030" s="146" t="s">
        <v>1090</v>
      </c>
      <c r="D2030" s="143"/>
      <c r="E2030" s="144">
        <v>5</v>
      </c>
      <c r="F2030" s="114"/>
      <c r="G2030" s="114"/>
      <c r="H2030" s="114"/>
      <c r="I2030" s="114"/>
      <c r="J2030" s="114"/>
      <c r="K2030" s="114"/>
      <c r="L2030" s="114"/>
      <c r="M2030" s="114"/>
      <c r="N2030" s="113"/>
      <c r="O2030" s="113"/>
      <c r="P2030" s="113"/>
      <c r="Q2030" s="113"/>
      <c r="R2030" s="114"/>
      <c r="S2030" s="114"/>
      <c r="T2030" s="114"/>
      <c r="U2030" s="114"/>
      <c r="V2030" s="114"/>
      <c r="W2030" s="114"/>
      <c r="X2030" s="114"/>
      <c r="Y2030" s="114"/>
      <c r="Z2030" s="107"/>
      <c r="AA2030" s="107"/>
      <c r="AB2030" s="107"/>
      <c r="AC2030" s="107"/>
      <c r="AD2030" s="107"/>
      <c r="AE2030" s="107"/>
      <c r="AF2030" s="107"/>
      <c r="AG2030" s="107" t="s">
        <v>341</v>
      </c>
      <c r="AH2030" s="107">
        <v>5</v>
      </c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</row>
    <row r="2031" spans="1:60" outlineLevel="1">
      <c r="A2031" s="130">
        <v>695</v>
      </c>
      <c r="B2031" s="131" t="s">
        <v>1042</v>
      </c>
      <c r="C2031" s="140" t="s">
        <v>1043</v>
      </c>
      <c r="D2031" s="132" t="s">
        <v>347</v>
      </c>
      <c r="E2031" s="133">
        <v>38</v>
      </c>
      <c r="F2031" s="134"/>
      <c r="G2031" s="135">
        <f>ROUND(E2031*F2031,2)</f>
        <v>0</v>
      </c>
      <c r="H2031" s="134"/>
      <c r="I2031" s="135">
        <f>ROUND(E2031*H2031,2)</f>
        <v>0</v>
      </c>
      <c r="J2031" s="134"/>
      <c r="K2031" s="135">
        <f>ROUND(E2031*J2031,2)</f>
        <v>0</v>
      </c>
      <c r="L2031" s="135">
        <v>21</v>
      </c>
      <c r="M2031" s="135">
        <f>G2031*(1+L2031/100)</f>
        <v>0</v>
      </c>
      <c r="N2031" s="133">
        <v>0</v>
      </c>
      <c r="O2031" s="133">
        <f>ROUND(E2031*N2031,2)</f>
        <v>0</v>
      </c>
      <c r="P2031" s="133">
        <v>0</v>
      </c>
      <c r="Q2031" s="133">
        <f>ROUND(E2031*P2031,2)</f>
        <v>0</v>
      </c>
      <c r="R2031" s="135"/>
      <c r="S2031" s="135" t="s">
        <v>290</v>
      </c>
      <c r="T2031" s="136" t="s">
        <v>291</v>
      </c>
      <c r="U2031" s="114">
        <v>0</v>
      </c>
      <c r="V2031" s="114">
        <f>ROUND(E2031*U2031,2)</f>
        <v>0</v>
      </c>
      <c r="W2031" s="114"/>
      <c r="X2031" s="114" t="s">
        <v>414</v>
      </c>
      <c r="Y2031" s="114" t="s">
        <v>293</v>
      </c>
      <c r="Z2031" s="107"/>
      <c r="AA2031" s="107"/>
      <c r="AB2031" s="107"/>
      <c r="AC2031" s="107"/>
      <c r="AD2031" s="107"/>
      <c r="AE2031" s="107"/>
      <c r="AF2031" s="107"/>
      <c r="AG2031" s="107" t="s">
        <v>415</v>
      </c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</row>
    <row r="2032" spans="1:60" outlineLevel="1">
      <c r="A2032" s="130">
        <v>696</v>
      </c>
      <c r="B2032" s="131" t="s">
        <v>1044</v>
      </c>
      <c r="C2032" s="140" t="s">
        <v>1045</v>
      </c>
      <c r="D2032" s="132" t="s">
        <v>347</v>
      </c>
      <c r="E2032" s="133">
        <v>82</v>
      </c>
      <c r="F2032" s="134"/>
      <c r="G2032" s="135">
        <f>ROUND(E2032*F2032,2)</f>
        <v>0</v>
      </c>
      <c r="H2032" s="134"/>
      <c r="I2032" s="135">
        <f>ROUND(E2032*H2032,2)</f>
        <v>0</v>
      </c>
      <c r="J2032" s="134"/>
      <c r="K2032" s="135">
        <f>ROUND(E2032*J2032,2)</f>
        <v>0</v>
      </c>
      <c r="L2032" s="135">
        <v>21</v>
      </c>
      <c r="M2032" s="135">
        <f>G2032*(1+L2032/100)</f>
        <v>0</v>
      </c>
      <c r="N2032" s="133">
        <v>0</v>
      </c>
      <c r="O2032" s="133">
        <f>ROUND(E2032*N2032,2)</f>
        <v>0</v>
      </c>
      <c r="P2032" s="133">
        <v>0</v>
      </c>
      <c r="Q2032" s="133">
        <f>ROUND(E2032*P2032,2)</f>
        <v>0</v>
      </c>
      <c r="R2032" s="135"/>
      <c r="S2032" s="135" t="s">
        <v>290</v>
      </c>
      <c r="T2032" s="136" t="s">
        <v>291</v>
      </c>
      <c r="U2032" s="114">
        <v>0</v>
      </c>
      <c r="V2032" s="114">
        <f>ROUND(E2032*U2032,2)</f>
        <v>0</v>
      </c>
      <c r="W2032" s="114"/>
      <c r="X2032" s="114" t="s">
        <v>414</v>
      </c>
      <c r="Y2032" s="114" t="s">
        <v>293</v>
      </c>
      <c r="Z2032" s="107"/>
      <c r="AA2032" s="107"/>
      <c r="AB2032" s="107"/>
      <c r="AC2032" s="107"/>
      <c r="AD2032" s="107"/>
      <c r="AE2032" s="107"/>
      <c r="AF2032" s="107"/>
      <c r="AG2032" s="107" t="s">
        <v>415</v>
      </c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</row>
    <row r="2033" spans="1:60" outlineLevel="1">
      <c r="A2033" s="130">
        <v>697</v>
      </c>
      <c r="B2033" s="131" t="s">
        <v>1046</v>
      </c>
      <c r="C2033" s="140" t="s">
        <v>1047</v>
      </c>
      <c r="D2033" s="132" t="s">
        <v>347</v>
      </c>
      <c r="E2033" s="133">
        <v>56</v>
      </c>
      <c r="F2033" s="134"/>
      <c r="G2033" s="135">
        <f>ROUND(E2033*F2033,2)</f>
        <v>0</v>
      </c>
      <c r="H2033" s="134"/>
      <c r="I2033" s="135">
        <f>ROUND(E2033*H2033,2)</f>
        <v>0</v>
      </c>
      <c r="J2033" s="134"/>
      <c r="K2033" s="135">
        <f>ROUND(E2033*J2033,2)</f>
        <v>0</v>
      </c>
      <c r="L2033" s="135">
        <v>21</v>
      </c>
      <c r="M2033" s="135">
        <f>G2033*(1+L2033/100)</f>
        <v>0</v>
      </c>
      <c r="N2033" s="133">
        <v>0</v>
      </c>
      <c r="O2033" s="133">
        <f>ROUND(E2033*N2033,2)</f>
        <v>0</v>
      </c>
      <c r="P2033" s="133">
        <v>0</v>
      </c>
      <c r="Q2033" s="133">
        <f>ROUND(E2033*P2033,2)</f>
        <v>0</v>
      </c>
      <c r="R2033" s="135"/>
      <c r="S2033" s="135" t="s">
        <v>290</v>
      </c>
      <c r="T2033" s="136" t="s">
        <v>291</v>
      </c>
      <c r="U2033" s="114">
        <v>0</v>
      </c>
      <c r="V2033" s="114">
        <f>ROUND(E2033*U2033,2)</f>
        <v>0</v>
      </c>
      <c r="W2033" s="114"/>
      <c r="X2033" s="114" t="s">
        <v>414</v>
      </c>
      <c r="Y2033" s="114" t="s">
        <v>293</v>
      </c>
      <c r="Z2033" s="107"/>
      <c r="AA2033" s="107"/>
      <c r="AB2033" s="107"/>
      <c r="AC2033" s="107"/>
      <c r="AD2033" s="107"/>
      <c r="AE2033" s="107"/>
      <c r="AF2033" s="107"/>
      <c r="AG2033" s="107" t="s">
        <v>415</v>
      </c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</row>
    <row r="2034" spans="1:60" outlineLevel="1">
      <c r="A2034" s="130">
        <v>698</v>
      </c>
      <c r="B2034" s="131" t="s">
        <v>1048</v>
      </c>
      <c r="C2034" s="140" t="s">
        <v>1049</v>
      </c>
      <c r="D2034" s="132" t="s">
        <v>347</v>
      </c>
      <c r="E2034" s="133">
        <v>18</v>
      </c>
      <c r="F2034" s="134"/>
      <c r="G2034" s="135">
        <f>ROUND(E2034*F2034,2)</f>
        <v>0</v>
      </c>
      <c r="H2034" s="134"/>
      <c r="I2034" s="135">
        <f>ROUND(E2034*H2034,2)</f>
        <v>0</v>
      </c>
      <c r="J2034" s="134"/>
      <c r="K2034" s="135">
        <f>ROUND(E2034*J2034,2)</f>
        <v>0</v>
      </c>
      <c r="L2034" s="135">
        <v>21</v>
      </c>
      <c r="M2034" s="135">
        <f>G2034*(1+L2034/100)</f>
        <v>0</v>
      </c>
      <c r="N2034" s="133">
        <v>0</v>
      </c>
      <c r="O2034" s="133">
        <f>ROUND(E2034*N2034,2)</f>
        <v>0</v>
      </c>
      <c r="P2034" s="133">
        <v>0</v>
      </c>
      <c r="Q2034" s="133">
        <f>ROUND(E2034*P2034,2)</f>
        <v>0</v>
      </c>
      <c r="R2034" s="135"/>
      <c r="S2034" s="135" t="s">
        <v>290</v>
      </c>
      <c r="T2034" s="136" t="s">
        <v>291</v>
      </c>
      <c r="U2034" s="114">
        <v>0</v>
      </c>
      <c r="V2034" s="114">
        <f>ROUND(E2034*U2034,2)</f>
        <v>0</v>
      </c>
      <c r="W2034" s="114"/>
      <c r="X2034" s="114" t="s">
        <v>414</v>
      </c>
      <c r="Y2034" s="114" t="s">
        <v>293</v>
      </c>
      <c r="Z2034" s="107"/>
      <c r="AA2034" s="107"/>
      <c r="AB2034" s="107"/>
      <c r="AC2034" s="107"/>
      <c r="AD2034" s="107"/>
      <c r="AE2034" s="107"/>
      <c r="AF2034" s="107"/>
      <c r="AG2034" s="107" t="s">
        <v>415</v>
      </c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</row>
    <row r="2035" spans="1:60" outlineLevel="1">
      <c r="A2035" s="130">
        <v>699</v>
      </c>
      <c r="B2035" s="131" t="s">
        <v>1050</v>
      </c>
      <c r="C2035" s="140" t="s">
        <v>1051</v>
      </c>
      <c r="D2035" s="132" t="s">
        <v>347</v>
      </c>
      <c r="E2035" s="133">
        <v>12</v>
      </c>
      <c r="F2035" s="134"/>
      <c r="G2035" s="135">
        <f>ROUND(E2035*F2035,2)</f>
        <v>0</v>
      </c>
      <c r="H2035" s="134"/>
      <c r="I2035" s="135">
        <f>ROUND(E2035*H2035,2)</f>
        <v>0</v>
      </c>
      <c r="J2035" s="134"/>
      <c r="K2035" s="135">
        <f>ROUND(E2035*J2035,2)</f>
        <v>0</v>
      </c>
      <c r="L2035" s="135">
        <v>21</v>
      </c>
      <c r="M2035" s="135">
        <f>G2035*(1+L2035/100)</f>
        <v>0</v>
      </c>
      <c r="N2035" s="133">
        <v>0</v>
      </c>
      <c r="O2035" s="133">
        <f>ROUND(E2035*N2035,2)</f>
        <v>0</v>
      </c>
      <c r="P2035" s="133">
        <v>0</v>
      </c>
      <c r="Q2035" s="133">
        <f>ROUND(E2035*P2035,2)</f>
        <v>0</v>
      </c>
      <c r="R2035" s="135"/>
      <c r="S2035" s="135" t="s">
        <v>290</v>
      </c>
      <c r="T2035" s="136" t="s">
        <v>291</v>
      </c>
      <c r="U2035" s="114">
        <v>0</v>
      </c>
      <c r="V2035" s="114">
        <f>ROUND(E2035*U2035,2)</f>
        <v>0</v>
      </c>
      <c r="W2035" s="114"/>
      <c r="X2035" s="114" t="s">
        <v>414</v>
      </c>
      <c r="Y2035" s="114" t="s">
        <v>293</v>
      </c>
      <c r="Z2035" s="107"/>
      <c r="AA2035" s="107"/>
      <c r="AB2035" s="107"/>
      <c r="AC2035" s="107"/>
      <c r="AD2035" s="107"/>
      <c r="AE2035" s="107"/>
      <c r="AF2035" s="107"/>
      <c r="AG2035" s="107" t="s">
        <v>415</v>
      </c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</row>
    <row r="2036" spans="1:60" outlineLevel="1">
      <c r="A2036" s="130">
        <v>700</v>
      </c>
      <c r="B2036" s="131" t="s">
        <v>1091</v>
      </c>
      <c r="C2036" s="140" t="s">
        <v>1092</v>
      </c>
      <c r="D2036" s="132" t="s">
        <v>347</v>
      </c>
      <c r="E2036" s="133">
        <v>2</v>
      </c>
      <c r="F2036" s="134"/>
      <c r="G2036" s="135">
        <f>ROUND(E2036*F2036,2)</f>
        <v>0</v>
      </c>
      <c r="H2036" s="134"/>
      <c r="I2036" s="135">
        <f>ROUND(E2036*H2036,2)</f>
        <v>0</v>
      </c>
      <c r="J2036" s="134"/>
      <c r="K2036" s="135">
        <f>ROUND(E2036*J2036,2)</f>
        <v>0</v>
      </c>
      <c r="L2036" s="135">
        <v>21</v>
      </c>
      <c r="M2036" s="135">
        <f>G2036*(1+L2036/100)</f>
        <v>0</v>
      </c>
      <c r="N2036" s="133">
        <v>0</v>
      </c>
      <c r="O2036" s="133">
        <f>ROUND(E2036*N2036,2)</f>
        <v>0</v>
      </c>
      <c r="P2036" s="133">
        <v>0</v>
      </c>
      <c r="Q2036" s="133">
        <f>ROUND(E2036*P2036,2)</f>
        <v>0</v>
      </c>
      <c r="R2036" s="135"/>
      <c r="S2036" s="135" t="s">
        <v>290</v>
      </c>
      <c r="T2036" s="136" t="s">
        <v>291</v>
      </c>
      <c r="U2036" s="114">
        <v>0</v>
      </c>
      <c r="V2036" s="114">
        <f>ROUND(E2036*U2036,2)</f>
        <v>0</v>
      </c>
      <c r="W2036" s="114"/>
      <c r="X2036" s="114" t="s">
        <v>414</v>
      </c>
      <c r="Y2036" s="114" t="s">
        <v>293</v>
      </c>
      <c r="Z2036" s="107"/>
      <c r="AA2036" s="107"/>
      <c r="AB2036" s="107"/>
      <c r="AC2036" s="107"/>
      <c r="AD2036" s="107"/>
      <c r="AE2036" s="107"/>
      <c r="AF2036" s="107"/>
      <c r="AG2036" s="107" t="s">
        <v>415</v>
      </c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</row>
    <row r="2037" spans="1:60" outlineLevel="1">
      <c r="A2037" s="130">
        <v>701</v>
      </c>
      <c r="B2037" s="131" t="s">
        <v>1052</v>
      </c>
      <c r="C2037" s="140" t="s">
        <v>1053</v>
      </c>
      <c r="D2037" s="132" t="s">
        <v>347</v>
      </c>
      <c r="E2037" s="133">
        <v>4</v>
      </c>
      <c r="F2037" s="134"/>
      <c r="G2037" s="135">
        <f>ROUND(E2037*F2037,2)</f>
        <v>0</v>
      </c>
      <c r="H2037" s="134"/>
      <c r="I2037" s="135">
        <f>ROUND(E2037*H2037,2)</f>
        <v>0</v>
      </c>
      <c r="J2037" s="134"/>
      <c r="K2037" s="135">
        <f>ROUND(E2037*J2037,2)</f>
        <v>0</v>
      </c>
      <c r="L2037" s="135">
        <v>21</v>
      </c>
      <c r="M2037" s="135">
        <f>G2037*(1+L2037/100)</f>
        <v>0</v>
      </c>
      <c r="N2037" s="133">
        <v>0</v>
      </c>
      <c r="O2037" s="133">
        <f>ROUND(E2037*N2037,2)</f>
        <v>0</v>
      </c>
      <c r="P2037" s="133">
        <v>0</v>
      </c>
      <c r="Q2037" s="133">
        <f>ROUND(E2037*P2037,2)</f>
        <v>0</v>
      </c>
      <c r="R2037" s="135"/>
      <c r="S2037" s="135" t="s">
        <v>290</v>
      </c>
      <c r="T2037" s="136" t="s">
        <v>291</v>
      </c>
      <c r="U2037" s="114">
        <v>0</v>
      </c>
      <c r="V2037" s="114">
        <f>ROUND(E2037*U2037,2)</f>
        <v>0</v>
      </c>
      <c r="W2037" s="114"/>
      <c r="X2037" s="114" t="s">
        <v>414</v>
      </c>
      <c r="Y2037" s="114" t="s">
        <v>293</v>
      </c>
      <c r="Z2037" s="107"/>
      <c r="AA2037" s="107"/>
      <c r="AB2037" s="107"/>
      <c r="AC2037" s="107"/>
      <c r="AD2037" s="107"/>
      <c r="AE2037" s="107"/>
      <c r="AF2037" s="107"/>
      <c r="AG2037" s="107" t="s">
        <v>415</v>
      </c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</row>
    <row r="2038" spans="1:60" outlineLevel="1">
      <c r="A2038" s="130">
        <v>702</v>
      </c>
      <c r="B2038" s="131" t="s">
        <v>1054</v>
      </c>
      <c r="C2038" s="140" t="s">
        <v>1055</v>
      </c>
      <c r="D2038" s="132" t="s">
        <v>347</v>
      </c>
      <c r="E2038" s="133">
        <v>20</v>
      </c>
      <c r="F2038" s="134"/>
      <c r="G2038" s="135">
        <f>ROUND(E2038*F2038,2)</f>
        <v>0</v>
      </c>
      <c r="H2038" s="134"/>
      <c r="I2038" s="135">
        <f>ROUND(E2038*H2038,2)</f>
        <v>0</v>
      </c>
      <c r="J2038" s="134"/>
      <c r="K2038" s="135">
        <f>ROUND(E2038*J2038,2)</f>
        <v>0</v>
      </c>
      <c r="L2038" s="135">
        <v>21</v>
      </c>
      <c r="M2038" s="135">
        <f>G2038*(1+L2038/100)</f>
        <v>0</v>
      </c>
      <c r="N2038" s="133">
        <v>8.0000000000000007E-5</v>
      </c>
      <c r="O2038" s="133">
        <f>ROUND(E2038*N2038,2)</f>
        <v>0</v>
      </c>
      <c r="P2038" s="133">
        <v>0</v>
      </c>
      <c r="Q2038" s="133">
        <f>ROUND(E2038*P2038,2)</f>
        <v>0</v>
      </c>
      <c r="R2038" s="135" t="s">
        <v>413</v>
      </c>
      <c r="S2038" s="135" t="s">
        <v>310</v>
      </c>
      <c r="T2038" s="136" t="s">
        <v>331</v>
      </c>
      <c r="U2038" s="114">
        <v>0</v>
      </c>
      <c r="V2038" s="114">
        <f>ROUND(E2038*U2038,2)</f>
        <v>0</v>
      </c>
      <c r="W2038" s="114"/>
      <c r="X2038" s="114" t="s">
        <v>414</v>
      </c>
      <c r="Y2038" s="114" t="s">
        <v>293</v>
      </c>
      <c r="Z2038" s="107"/>
      <c r="AA2038" s="107"/>
      <c r="AB2038" s="107"/>
      <c r="AC2038" s="107"/>
      <c r="AD2038" s="107"/>
      <c r="AE2038" s="107"/>
      <c r="AF2038" s="107"/>
      <c r="AG2038" s="107" t="s">
        <v>415</v>
      </c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</row>
    <row r="2039" spans="1:60" outlineLevel="1">
      <c r="A2039" s="130">
        <v>703</v>
      </c>
      <c r="B2039" s="131" t="s">
        <v>1056</v>
      </c>
      <c r="C2039" s="140" t="s">
        <v>1057</v>
      </c>
      <c r="D2039" s="132" t="s">
        <v>347</v>
      </c>
      <c r="E2039" s="133">
        <v>20</v>
      </c>
      <c r="F2039" s="134"/>
      <c r="G2039" s="135">
        <f>ROUND(E2039*F2039,2)</f>
        <v>0</v>
      </c>
      <c r="H2039" s="134"/>
      <c r="I2039" s="135">
        <f>ROUND(E2039*H2039,2)</f>
        <v>0</v>
      </c>
      <c r="J2039" s="134"/>
      <c r="K2039" s="135">
        <f>ROUND(E2039*J2039,2)</f>
        <v>0</v>
      </c>
      <c r="L2039" s="135">
        <v>21</v>
      </c>
      <c r="M2039" s="135">
        <f>G2039*(1+L2039/100)</f>
        <v>0</v>
      </c>
      <c r="N2039" s="133">
        <v>1.9000000000000001E-4</v>
      </c>
      <c r="O2039" s="133">
        <f>ROUND(E2039*N2039,2)</f>
        <v>0</v>
      </c>
      <c r="P2039" s="133">
        <v>0</v>
      </c>
      <c r="Q2039" s="133">
        <f>ROUND(E2039*P2039,2)</f>
        <v>0</v>
      </c>
      <c r="R2039" s="135" t="s">
        <v>413</v>
      </c>
      <c r="S2039" s="135" t="s">
        <v>310</v>
      </c>
      <c r="T2039" s="136" t="s">
        <v>331</v>
      </c>
      <c r="U2039" s="114">
        <v>0</v>
      </c>
      <c r="V2039" s="114">
        <f>ROUND(E2039*U2039,2)</f>
        <v>0</v>
      </c>
      <c r="W2039" s="114"/>
      <c r="X2039" s="114" t="s">
        <v>414</v>
      </c>
      <c r="Y2039" s="114" t="s">
        <v>293</v>
      </c>
      <c r="Z2039" s="107"/>
      <c r="AA2039" s="107"/>
      <c r="AB2039" s="107"/>
      <c r="AC2039" s="107"/>
      <c r="AD2039" s="107"/>
      <c r="AE2039" s="107"/>
      <c r="AF2039" s="107"/>
      <c r="AG2039" s="107" t="s">
        <v>415</v>
      </c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</row>
    <row r="2040" spans="1:60" outlineLevel="1">
      <c r="A2040" s="123">
        <v>704</v>
      </c>
      <c r="B2040" s="124" t="s">
        <v>1058</v>
      </c>
      <c r="C2040" s="139" t="s">
        <v>1059</v>
      </c>
      <c r="D2040" s="125" t="s">
        <v>347</v>
      </c>
      <c r="E2040" s="126">
        <v>58</v>
      </c>
      <c r="F2040" s="127"/>
      <c r="G2040" s="128">
        <f>ROUND(E2040*F2040,2)</f>
        <v>0</v>
      </c>
      <c r="H2040" s="127"/>
      <c r="I2040" s="128">
        <f>ROUND(E2040*H2040,2)</f>
        <v>0</v>
      </c>
      <c r="J2040" s="127"/>
      <c r="K2040" s="128">
        <f>ROUND(E2040*J2040,2)</f>
        <v>0</v>
      </c>
      <c r="L2040" s="128">
        <v>21</v>
      </c>
      <c r="M2040" s="128">
        <f>G2040*(1+L2040/100)</f>
        <v>0</v>
      </c>
      <c r="N2040" s="126">
        <v>0</v>
      </c>
      <c r="O2040" s="126">
        <f>ROUND(E2040*N2040,2)</f>
        <v>0</v>
      </c>
      <c r="P2040" s="126">
        <v>0</v>
      </c>
      <c r="Q2040" s="126">
        <f>ROUND(E2040*P2040,2)</f>
        <v>0</v>
      </c>
      <c r="R2040" s="128" t="s">
        <v>560</v>
      </c>
      <c r="S2040" s="128" t="s">
        <v>310</v>
      </c>
      <c r="T2040" s="129" t="s">
        <v>331</v>
      </c>
      <c r="U2040" s="114">
        <v>0.05</v>
      </c>
      <c r="V2040" s="114">
        <f>ROUND(E2040*U2040,2)</f>
        <v>2.9</v>
      </c>
      <c r="W2040" s="114"/>
      <c r="X2040" s="114" t="s">
        <v>332</v>
      </c>
      <c r="Y2040" s="114" t="s">
        <v>293</v>
      </c>
      <c r="Z2040" s="107"/>
      <c r="AA2040" s="107"/>
      <c r="AB2040" s="107"/>
      <c r="AC2040" s="107"/>
      <c r="AD2040" s="107"/>
      <c r="AE2040" s="107"/>
      <c r="AF2040" s="107"/>
      <c r="AG2040" s="107" t="s">
        <v>333</v>
      </c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</row>
    <row r="2041" spans="1:60" outlineLevel="2">
      <c r="A2041" s="110"/>
      <c r="B2041" s="111"/>
      <c r="C2041" s="146" t="s">
        <v>1093</v>
      </c>
      <c r="D2041" s="143"/>
      <c r="E2041" s="144">
        <v>38</v>
      </c>
      <c r="F2041" s="114"/>
      <c r="G2041" s="114"/>
      <c r="H2041" s="114"/>
      <c r="I2041" s="114"/>
      <c r="J2041" s="114"/>
      <c r="K2041" s="114"/>
      <c r="L2041" s="114"/>
      <c r="M2041" s="114"/>
      <c r="N2041" s="113"/>
      <c r="O2041" s="113"/>
      <c r="P2041" s="113"/>
      <c r="Q2041" s="113"/>
      <c r="R2041" s="114"/>
      <c r="S2041" s="114"/>
      <c r="T2041" s="114"/>
      <c r="U2041" s="114"/>
      <c r="V2041" s="114"/>
      <c r="W2041" s="114"/>
      <c r="X2041" s="114"/>
      <c r="Y2041" s="114"/>
      <c r="Z2041" s="107"/>
      <c r="AA2041" s="107"/>
      <c r="AB2041" s="107"/>
      <c r="AC2041" s="107"/>
      <c r="AD2041" s="107"/>
      <c r="AE2041" s="107"/>
      <c r="AF2041" s="107"/>
      <c r="AG2041" s="107" t="s">
        <v>341</v>
      </c>
      <c r="AH2041" s="107">
        <v>5</v>
      </c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</row>
    <row r="2042" spans="1:60" outlineLevel="3">
      <c r="A2042" s="110"/>
      <c r="B2042" s="111"/>
      <c r="C2042" s="146" t="s">
        <v>1094</v>
      </c>
      <c r="D2042" s="143"/>
      <c r="E2042" s="144">
        <v>20</v>
      </c>
      <c r="F2042" s="114"/>
      <c r="G2042" s="114"/>
      <c r="H2042" s="114"/>
      <c r="I2042" s="114"/>
      <c r="J2042" s="114"/>
      <c r="K2042" s="114"/>
      <c r="L2042" s="114"/>
      <c r="M2042" s="114"/>
      <c r="N2042" s="113"/>
      <c r="O2042" s="113"/>
      <c r="P2042" s="113"/>
      <c r="Q2042" s="113"/>
      <c r="R2042" s="114"/>
      <c r="S2042" s="114"/>
      <c r="T2042" s="114"/>
      <c r="U2042" s="114"/>
      <c r="V2042" s="114"/>
      <c r="W2042" s="114"/>
      <c r="X2042" s="114"/>
      <c r="Y2042" s="114"/>
      <c r="Z2042" s="107"/>
      <c r="AA2042" s="107"/>
      <c r="AB2042" s="107"/>
      <c r="AC2042" s="107"/>
      <c r="AD2042" s="107"/>
      <c r="AE2042" s="107"/>
      <c r="AF2042" s="107"/>
      <c r="AG2042" s="107" t="s">
        <v>341</v>
      </c>
      <c r="AH2042" s="107">
        <v>5</v>
      </c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</row>
    <row r="2043" spans="1:60" outlineLevel="1">
      <c r="A2043" s="123">
        <v>705</v>
      </c>
      <c r="B2043" s="124" t="s">
        <v>735</v>
      </c>
      <c r="C2043" s="139" t="s">
        <v>736</v>
      </c>
      <c r="D2043" s="125" t="s">
        <v>347</v>
      </c>
      <c r="E2043" s="126">
        <v>102</v>
      </c>
      <c r="F2043" s="127"/>
      <c r="G2043" s="128">
        <f>ROUND(E2043*F2043,2)</f>
        <v>0</v>
      </c>
      <c r="H2043" s="127"/>
      <c r="I2043" s="128">
        <f>ROUND(E2043*H2043,2)</f>
        <v>0</v>
      </c>
      <c r="J2043" s="127"/>
      <c r="K2043" s="128">
        <f>ROUND(E2043*J2043,2)</f>
        <v>0</v>
      </c>
      <c r="L2043" s="128">
        <v>21</v>
      </c>
      <c r="M2043" s="128">
        <f>G2043*(1+L2043/100)</f>
        <v>0</v>
      </c>
      <c r="N2043" s="126">
        <v>0</v>
      </c>
      <c r="O2043" s="126">
        <f>ROUND(E2043*N2043,2)</f>
        <v>0</v>
      </c>
      <c r="P2043" s="126">
        <v>0</v>
      </c>
      <c r="Q2043" s="126">
        <f>ROUND(E2043*P2043,2)</f>
        <v>0</v>
      </c>
      <c r="R2043" s="128" t="s">
        <v>560</v>
      </c>
      <c r="S2043" s="128" t="s">
        <v>310</v>
      </c>
      <c r="T2043" s="129" t="s">
        <v>331</v>
      </c>
      <c r="U2043" s="114">
        <v>0.05</v>
      </c>
      <c r="V2043" s="114">
        <f>ROUND(E2043*U2043,2)</f>
        <v>5.0999999999999996</v>
      </c>
      <c r="W2043" s="114"/>
      <c r="X2043" s="114" t="s">
        <v>332</v>
      </c>
      <c r="Y2043" s="114" t="s">
        <v>293</v>
      </c>
      <c r="Z2043" s="107"/>
      <c r="AA2043" s="107"/>
      <c r="AB2043" s="107"/>
      <c r="AC2043" s="107"/>
      <c r="AD2043" s="107"/>
      <c r="AE2043" s="107"/>
      <c r="AF2043" s="107"/>
      <c r="AG2043" s="107" t="s">
        <v>333</v>
      </c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</row>
    <row r="2044" spans="1:60" outlineLevel="2">
      <c r="A2044" s="110"/>
      <c r="B2044" s="111"/>
      <c r="C2044" s="146" t="s">
        <v>1095</v>
      </c>
      <c r="D2044" s="143"/>
      <c r="E2044" s="144">
        <v>82</v>
      </c>
      <c r="F2044" s="114"/>
      <c r="G2044" s="114"/>
      <c r="H2044" s="114"/>
      <c r="I2044" s="114"/>
      <c r="J2044" s="114"/>
      <c r="K2044" s="114"/>
      <c r="L2044" s="114"/>
      <c r="M2044" s="114"/>
      <c r="N2044" s="113"/>
      <c r="O2044" s="113"/>
      <c r="P2044" s="113"/>
      <c r="Q2044" s="113"/>
      <c r="R2044" s="114"/>
      <c r="S2044" s="114"/>
      <c r="T2044" s="114"/>
      <c r="U2044" s="114"/>
      <c r="V2044" s="114"/>
      <c r="W2044" s="114"/>
      <c r="X2044" s="114"/>
      <c r="Y2044" s="114"/>
      <c r="Z2044" s="107"/>
      <c r="AA2044" s="107"/>
      <c r="AB2044" s="107"/>
      <c r="AC2044" s="107"/>
      <c r="AD2044" s="107"/>
      <c r="AE2044" s="107"/>
      <c r="AF2044" s="107"/>
      <c r="AG2044" s="107" t="s">
        <v>341</v>
      </c>
      <c r="AH2044" s="107">
        <v>5</v>
      </c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</row>
    <row r="2045" spans="1:60" outlineLevel="3">
      <c r="A2045" s="110"/>
      <c r="B2045" s="111"/>
      <c r="C2045" s="146" t="s">
        <v>1096</v>
      </c>
      <c r="D2045" s="143"/>
      <c r="E2045" s="144">
        <v>20</v>
      </c>
      <c r="F2045" s="114"/>
      <c r="G2045" s="114"/>
      <c r="H2045" s="114"/>
      <c r="I2045" s="114"/>
      <c r="J2045" s="114"/>
      <c r="K2045" s="114"/>
      <c r="L2045" s="114"/>
      <c r="M2045" s="114"/>
      <c r="N2045" s="113"/>
      <c r="O2045" s="113"/>
      <c r="P2045" s="113"/>
      <c r="Q2045" s="113"/>
      <c r="R2045" s="114"/>
      <c r="S2045" s="114"/>
      <c r="T2045" s="114"/>
      <c r="U2045" s="114"/>
      <c r="V2045" s="114"/>
      <c r="W2045" s="114"/>
      <c r="X2045" s="114"/>
      <c r="Y2045" s="114"/>
      <c r="Z2045" s="107"/>
      <c r="AA2045" s="107"/>
      <c r="AB2045" s="107"/>
      <c r="AC2045" s="107"/>
      <c r="AD2045" s="107"/>
      <c r="AE2045" s="107"/>
      <c r="AF2045" s="107"/>
      <c r="AG2045" s="107" t="s">
        <v>341</v>
      </c>
      <c r="AH2045" s="107">
        <v>5</v>
      </c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</row>
    <row r="2046" spans="1:60" outlineLevel="1">
      <c r="A2046" s="123">
        <v>706</v>
      </c>
      <c r="B2046" s="124" t="s">
        <v>1064</v>
      </c>
      <c r="C2046" s="139" t="s">
        <v>1065</v>
      </c>
      <c r="D2046" s="125" t="s">
        <v>347</v>
      </c>
      <c r="E2046" s="126">
        <v>56</v>
      </c>
      <c r="F2046" s="127"/>
      <c r="G2046" s="128">
        <f>ROUND(E2046*F2046,2)</f>
        <v>0</v>
      </c>
      <c r="H2046" s="127"/>
      <c r="I2046" s="128">
        <f>ROUND(E2046*H2046,2)</f>
        <v>0</v>
      </c>
      <c r="J2046" s="127"/>
      <c r="K2046" s="128">
        <f>ROUND(E2046*J2046,2)</f>
        <v>0</v>
      </c>
      <c r="L2046" s="128">
        <v>21</v>
      </c>
      <c r="M2046" s="128">
        <f>G2046*(1+L2046/100)</f>
        <v>0</v>
      </c>
      <c r="N2046" s="126">
        <v>0</v>
      </c>
      <c r="O2046" s="126">
        <f>ROUND(E2046*N2046,2)</f>
        <v>0</v>
      </c>
      <c r="P2046" s="126">
        <v>0</v>
      </c>
      <c r="Q2046" s="126">
        <f>ROUND(E2046*P2046,2)</f>
        <v>0</v>
      </c>
      <c r="R2046" s="128" t="s">
        <v>560</v>
      </c>
      <c r="S2046" s="128" t="s">
        <v>310</v>
      </c>
      <c r="T2046" s="129" t="s">
        <v>331</v>
      </c>
      <c r="U2046" s="114">
        <v>0.05</v>
      </c>
      <c r="V2046" s="114">
        <f>ROUND(E2046*U2046,2)</f>
        <v>2.8</v>
      </c>
      <c r="W2046" s="114"/>
      <c r="X2046" s="114" t="s">
        <v>332</v>
      </c>
      <c r="Y2046" s="114" t="s">
        <v>293</v>
      </c>
      <c r="Z2046" s="107"/>
      <c r="AA2046" s="107"/>
      <c r="AB2046" s="107"/>
      <c r="AC2046" s="107"/>
      <c r="AD2046" s="107"/>
      <c r="AE2046" s="107"/>
      <c r="AF2046" s="107"/>
      <c r="AG2046" s="107" t="s">
        <v>333</v>
      </c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</row>
    <row r="2047" spans="1:60" outlineLevel="2">
      <c r="A2047" s="110"/>
      <c r="B2047" s="111"/>
      <c r="C2047" s="146" t="s">
        <v>1097</v>
      </c>
      <c r="D2047" s="143"/>
      <c r="E2047" s="144">
        <v>56</v>
      </c>
      <c r="F2047" s="114"/>
      <c r="G2047" s="114"/>
      <c r="H2047" s="114"/>
      <c r="I2047" s="114"/>
      <c r="J2047" s="114"/>
      <c r="K2047" s="114"/>
      <c r="L2047" s="114"/>
      <c r="M2047" s="114"/>
      <c r="N2047" s="113"/>
      <c r="O2047" s="113"/>
      <c r="P2047" s="113"/>
      <c r="Q2047" s="113"/>
      <c r="R2047" s="114"/>
      <c r="S2047" s="114"/>
      <c r="T2047" s="114"/>
      <c r="U2047" s="114"/>
      <c r="V2047" s="114"/>
      <c r="W2047" s="114"/>
      <c r="X2047" s="114"/>
      <c r="Y2047" s="114"/>
      <c r="Z2047" s="107"/>
      <c r="AA2047" s="107"/>
      <c r="AB2047" s="107"/>
      <c r="AC2047" s="107"/>
      <c r="AD2047" s="107"/>
      <c r="AE2047" s="107"/>
      <c r="AF2047" s="107"/>
      <c r="AG2047" s="107" t="s">
        <v>341</v>
      </c>
      <c r="AH2047" s="107">
        <v>5</v>
      </c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</row>
    <row r="2048" spans="1:60" outlineLevel="1">
      <c r="A2048" s="123">
        <v>707</v>
      </c>
      <c r="B2048" s="124" t="s">
        <v>1070</v>
      </c>
      <c r="C2048" s="139" t="s">
        <v>1071</v>
      </c>
      <c r="D2048" s="125" t="s">
        <v>347</v>
      </c>
      <c r="E2048" s="126">
        <v>18</v>
      </c>
      <c r="F2048" s="127"/>
      <c r="G2048" s="128">
        <f>ROUND(E2048*F2048,2)</f>
        <v>0</v>
      </c>
      <c r="H2048" s="127"/>
      <c r="I2048" s="128">
        <f>ROUND(E2048*H2048,2)</f>
        <v>0</v>
      </c>
      <c r="J2048" s="127"/>
      <c r="K2048" s="128">
        <f>ROUND(E2048*J2048,2)</f>
        <v>0</v>
      </c>
      <c r="L2048" s="128">
        <v>21</v>
      </c>
      <c r="M2048" s="128">
        <f>G2048*(1+L2048/100)</f>
        <v>0</v>
      </c>
      <c r="N2048" s="126">
        <v>0</v>
      </c>
      <c r="O2048" s="126">
        <f>ROUND(E2048*N2048,2)</f>
        <v>0</v>
      </c>
      <c r="P2048" s="126">
        <v>0</v>
      </c>
      <c r="Q2048" s="126">
        <f>ROUND(E2048*P2048,2)</f>
        <v>0</v>
      </c>
      <c r="R2048" s="128"/>
      <c r="S2048" s="128" t="s">
        <v>290</v>
      </c>
      <c r="T2048" s="129" t="s">
        <v>331</v>
      </c>
      <c r="U2048" s="114">
        <v>0.05</v>
      </c>
      <c r="V2048" s="114">
        <f>ROUND(E2048*U2048,2)</f>
        <v>0.9</v>
      </c>
      <c r="W2048" s="114"/>
      <c r="X2048" s="114" t="s">
        <v>332</v>
      </c>
      <c r="Y2048" s="114" t="s">
        <v>293</v>
      </c>
      <c r="Z2048" s="107"/>
      <c r="AA2048" s="107"/>
      <c r="AB2048" s="107"/>
      <c r="AC2048" s="107"/>
      <c r="AD2048" s="107"/>
      <c r="AE2048" s="107"/>
      <c r="AF2048" s="107"/>
      <c r="AG2048" s="107" t="s">
        <v>333</v>
      </c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</row>
    <row r="2049" spans="1:60" outlineLevel="2">
      <c r="A2049" s="110"/>
      <c r="B2049" s="111"/>
      <c r="C2049" s="146" t="s">
        <v>1098</v>
      </c>
      <c r="D2049" s="143"/>
      <c r="E2049" s="144">
        <v>12</v>
      </c>
      <c r="F2049" s="114"/>
      <c r="G2049" s="114"/>
      <c r="H2049" s="114"/>
      <c r="I2049" s="114"/>
      <c r="J2049" s="114"/>
      <c r="K2049" s="114"/>
      <c r="L2049" s="114"/>
      <c r="M2049" s="114"/>
      <c r="N2049" s="113"/>
      <c r="O2049" s="113"/>
      <c r="P2049" s="113"/>
      <c r="Q2049" s="113"/>
      <c r="R2049" s="114"/>
      <c r="S2049" s="114"/>
      <c r="T2049" s="114"/>
      <c r="U2049" s="114"/>
      <c r="V2049" s="114"/>
      <c r="W2049" s="114"/>
      <c r="X2049" s="114"/>
      <c r="Y2049" s="114"/>
      <c r="Z2049" s="107"/>
      <c r="AA2049" s="107"/>
      <c r="AB2049" s="107"/>
      <c r="AC2049" s="107"/>
      <c r="AD2049" s="107"/>
      <c r="AE2049" s="107"/>
      <c r="AF2049" s="107"/>
      <c r="AG2049" s="107" t="s">
        <v>341</v>
      </c>
      <c r="AH2049" s="107">
        <v>5</v>
      </c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</row>
    <row r="2050" spans="1:60" outlineLevel="3">
      <c r="A2050" s="110"/>
      <c r="B2050" s="111"/>
      <c r="C2050" s="146" t="s">
        <v>1099</v>
      </c>
      <c r="D2050" s="143"/>
      <c r="E2050" s="144">
        <v>2</v>
      </c>
      <c r="F2050" s="114"/>
      <c r="G2050" s="114"/>
      <c r="H2050" s="114"/>
      <c r="I2050" s="114"/>
      <c r="J2050" s="114"/>
      <c r="K2050" s="114"/>
      <c r="L2050" s="114"/>
      <c r="M2050" s="114"/>
      <c r="N2050" s="113"/>
      <c r="O2050" s="113"/>
      <c r="P2050" s="113"/>
      <c r="Q2050" s="113"/>
      <c r="R2050" s="114"/>
      <c r="S2050" s="114"/>
      <c r="T2050" s="114"/>
      <c r="U2050" s="114"/>
      <c r="V2050" s="114"/>
      <c r="W2050" s="114"/>
      <c r="X2050" s="114"/>
      <c r="Y2050" s="114"/>
      <c r="Z2050" s="107"/>
      <c r="AA2050" s="107"/>
      <c r="AB2050" s="107"/>
      <c r="AC2050" s="107"/>
      <c r="AD2050" s="107"/>
      <c r="AE2050" s="107"/>
      <c r="AF2050" s="107"/>
      <c r="AG2050" s="107" t="s">
        <v>341</v>
      </c>
      <c r="AH2050" s="107">
        <v>5</v>
      </c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</row>
    <row r="2051" spans="1:60" outlineLevel="3">
      <c r="A2051" s="110"/>
      <c r="B2051" s="111"/>
      <c r="C2051" s="146" t="s">
        <v>1100</v>
      </c>
      <c r="D2051" s="143"/>
      <c r="E2051" s="144">
        <v>4</v>
      </c>
      <c r="F2051" s="114"/>
      <c r="G2051" s="114"/>
      <c r="H2051" s="114"/>
      <c r="I2051" s="114"/>
      <c r="J2051" s="114"/>
      <c r="K2051" s="114"/>
      <c r="L2051" s="114"/>
      <c r="M2051" s="114"/>
      <c r="N2051" s="113"/>
      <c r="O2051" s="113"/>
      <c r="P2051" s="113"/>
      <c r="Q2051" s="113"/>
      <c r="R2051" s="114"/>
      <c r="S2051" s="114"/>
      <c r="T2051" s="114"/>
      <c r="U2051" s="114"/>
      <c r="V2051" s="114"/>
      <c r="W2051" s="114"/>
      <c r="X2051" s="114"/>
      <c r="Y2051" s="114"/>
      <c r="Z2051" s="107"/>
      <c r="AA2051" s="107"/>
      <c r="AB2051" s="107"/>
      <c r="AC2051" s="107"/>
      <c r="AD2051" s="107"/>
      <c r="AE2051" s="107"/>
      <c r="AF2051" s="107"/>
      <c r="AG2051" s="107" t="s">
        <v>341</v>
      </c>
      <c r="AH2051" s="107">
        <v>5</v>
      </c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</row>
    <row r="2052" spans="1:60" outlineLevel="1">
      <c r="A2052" s="110">
        <v>708</v>
      </c>
      <c r="B2052" s="111" t="s">
        <v>1074</v>
      </c>
      <c r="C2052" s="147" t="s">
        <v>1075</v>
      </c>
      <c r="D2052" s="112" t="s">
        <v>24</v>
      </c>
      <c r="E2052" s="145"/>
      <c r="F2052" s="115"/>
      <c r="G2052" s="114">
        <f>ROUND(E2052*F2052,2)</f>
        <v>0</v>
      </c>
      <c r="H2052" s="115"/>
      <c r="I2052" s="114">
        <f>ROUND(E2052*H2052,2)</f>
        <v>0</v>
      </c>
      <c r="J2052" s="115"/>
      <c r="K2052" s="114">
        <f>ROUND(E2052*J2052,2)</f>
        <v>0</v>
      </c>
      <c r="L2052" s="114">
        <v>21</v>
      </c>
      <c r="M2052" s="114">
        <f>G2052*(1+L2052/100)</f>
        <v>0</v>
      </c>
      <c r="N2052" s="113">
        <v>0</v>
      </c>
      <c r="O2052" s="113">
        <f>ROUND(E2052*N2052,2)</f>
        <v>0</v>
      </c>
      <c r="P2052" s="113">
        <v>0</v>
      </c>
      <c r="Q2052" s="113">
        <f>ROUND(E2052*P2052,2)</f>
        <v>0</v>
      </c>
      <c r="R2052" s="114" t="s">
        <v>560</v>
      </c>
      <c r="S2052" s="114" t="s">
        <v>310</v>
      </c>
      <c r="T2052" s="114" t="s">
        <v>331</v>
      </c>
      <c r="U2052" s="114">
        <v>0</v>
      </c>
      <c r="V2052" s="114">
        <f>ROUND(E2052*U2052,2)</f>
        <v>0</v>
      </c>
      <c r="W2052" s="114"/>
      <c r="X2052" s="114" t="s">
        <v>448</v>
      </c>
      <c r="Y2052" s="114" t="s">
        <v>293</v>
      </c>
      <c r="Z2052" s="107"/>
      <c r="AA2052" s="107"/>
      <c r="AB2052" s="107"/>
      <c r="AC2052" s="107"/>
      <c r="AD2052" s="107"/>
      <c r="AE2052" s="107"/>
      <c r="AF2052" s="107"/>
      <c r="AG2052" s="107" t="s">
        <v>449</v>
      </c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</row>
    <row r="2053" spans="1:60">
      <c r="A2053" s="117" t="s">
        <v>285</v>
      </c>
      <c r="B2053" s="118" t="s">
        <v>177</v>
      </c>
      <c r="C2053" s="138" t="s">
        <v>178</v>
      </c>
      <c r="D2053" s="119"/>
      <c r="E2053" s="120"/>
      <c r="F2053" s="121"/>
      <c r="G2053" s="121">
        <f>SUMIF(AG2054:AG2108,"&lt;&gt;NOR",G2054:G2108)</f>
        <v>0</v>
      </c>
      <c r="H2053" s="121"/>
      <c r="I2053" s="121">
        <f>SUM(I2054:I2108)</f>
        <v>0</v>
      </c>
      <c r="J2053" s="121"/>
      <c r="K2053" s="121">
        <f>SUM(K2054:K2108)</f>
        <v>0</v>
      </c>
      <c r="L2053" s="121"/>
      <c r="M2053" s="121">
        <f>SUM(M2054:M2108)</f>
        <v>0</v>
      </c>
      <c r="N2053" s="120"/>
      <c r="O2053" s="120">
        <f>SUM(O2054:O2108)</f>
        <v>0.1</v>
      </c>
      <c r="P2053" s="120"/>
      <c r="Q2053" s="120">
        <f>SUM(Q2054:Q2108)</f>
        <v>0</v>
      </c>
      <c r="R2053" s="121"/>
      <c r="S2053" s="121"/>
      <c r="T2053" s="122"/>
      <c r="U2053" s="116"/>
      <c r="V2053" s="116">
        <f>SUM(V2054:V2108)</f>
        <v>50.11</v>
      </c>
      <c r="W2053" s="116"/>
      <c r="X2053" s="116"/>
      <c r="Y2053" s="116"/>
      <c r="AG2053" t="s">
        <v>286</v>
      </c>
    </row>
    <row r="2054" spans="1:60" ht="22.5" outlineLevel="1">
      <c r="A2054" s="130">
        <v>709</v>
      </c>
      <c r="B2054" s="131" t="s">
        <v>987</v>
      </c>
      <c r="C2054" s="140" t="s">
        <v>988</v>
      </c>
      <c r="D2054" s="132" t="s">
        <v>347</v>
      </c>
      <c r="E2054" s="133">
        <v>28</v>
      </c>
      <c r="F2054" s="134"/>
      <c r="G2054" s="135">
        <f>ROUND(E2054*F2054,2)</f>
        <v>0</v>
      </c>
      <c r="H2054" s="134"/>
      <c r="I2054" s="135">
        <f>ROUND(E2054*H2054,2)</f>
        <v>0</v>
      </c>
      <c r="J2054" s="134"/>
      <c r="K2054" s="135">
        <f>ROUND(E2054*J2054,2)</f>
        <v>0</v>
      </c>
      <c r="L2054" s="135">
        <v>21</v>
      </c>
      <c r="M2054" s="135">
        <f>G2054*(1+L2054/100)</f>
        <v>0</v>
      </c>
      <c r="N2054" s="133">
        <v>4.0000000000000002E-4</v>
      </c>
      <c r="O2054" s="133">
        <f>ROUND(E2054*N2054,2)</f>
        <v>0.01</v>
      </c>
      <c r="P2054" s="133">
        <v>0</v>
      </c>
      <c r="Q2054" s="133">
        <f>ROUND(E2054*P2054,2)</f>
        <v>0</v>
      </c>
      <c r="R2054" s="135" t="s">
        <v>413</v>
      </c>
      <c r="S2054" s="135" t="s">
        <v>310</v>
      </c>
      <c r="T2054" s="136" t="s">
        <v>331</v>
      </c>
      <c r="U2054" s="114">
        <v>0</v>
      </c>
      <c r="V2054" s="114">
        <f>ROUND(E2054*U2054,2)</f>
        <v>0</v>
      </c>
      <c r="W2054" s="114"/>
      <c r="X2054" s="114" t="s">
        <v>414</v>
      </c>
      <c r="Y2054" s="114" t="s">
        <v>293</v>
      </c>
      <c r="Z2054" s="107"/>
      <c r="AA2054" s="107"/>
      <c r="AB2054" s="107"/>
      <c r="AC2054" s="107"/>
      <c r="AD2054" s="107"/>
      <c r="AE2054" s="107"/>
      <c r="AF2054" s="107"/>
      <c r="AG2054" s="107" t="s">
        <v>415</v>
      </c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</row>
    <row r="2055" spans="1:60" ht="22.5" outlineLevel="1">
      <c r="A2055" s="130">
        <v>710</v>
      </c>
      <c r="B2055" s="131" t="s">
        <v>989</v>
      </c>
      <c r="C2055" s="140" t="s">
        <v>990</v>
      </c>
      <c r="D2055" s="132" t="s">
        <v>347</v>
      </c>
      <c r="E2055" s="133">
        <v>29</v>
      </c>
      <c r="F2055" s="134"/>
      <c r="G2055" s="135">
        <f>ROUND(E2055*F2055,2)</f>
        <v>0</v>
      </c>
      <c r="H2055" s="134"/>
      <c r="I2055" s="135">
        <f>ROUND(E2055*H2055,2)</f>
        <v>0</v>
      </c>
      <c r="J2055" s="134"/>
      <c r="K2055" s="135">
        <f>ROUND(E2055*J2055,2)</f>
        <v>0</v>
      </c>
      <c r="L2055" s="135">
        <v>21</v>
      </c>
      <c r="M2055" s="135">
        <f>G2055*(1+L2055/100)</f>
        <v>0</v>
      </c>
      <c r="N2055" s="133">
        <v>4.2999999999999999E-4</v>
      </c>
      <c r="O2055" s="133">
        <f>ROUND(E2055*N2055,2)</f>
        <v>0.01</v>
      </c>
      <c r="P2055" s="133">
        <v>0</v>
      </c>
      <c r="Q2055" s="133">
        <f>ROUND(E2055*P2055,2)</f>
        <v>0</v>
      </c>
      <c r="R2055" s="135" t="s">
        <v>413</v>
      </c>
      <c r="S2055" s="135" t="s">
        <v>310</v>
      </c>
      <c r="T2055" s="136" t="s">
        <v>331</v>
      </c>
      <c r="U2055" s="114">
        <v>0</v>
      </c>
      <c r="V2055" s="114">
        <f>ROUND(E2055*U2055,2)</f>
        <v>0</v>
      </c>
      <c r="W2055" s="114"/>
      <c r="X2055" s="114" t="s">
        <v>414</v>
      </c>
      <c r="Y2055" s="114" t="s">
        <v>293</v>
      </c>
      <c r="Z2055" s="107"/>
      <c r="AA2055" s="107"/>
      <c r="AB2055" s="107"/>
      <c r="AC2055" s="107"/>
      <c r="AD2055" s="107"/>
      <c r="AE2055" s="107"/>
      <c r="AF2055" s="107"/>
      <c r="AG2055" s="107" t="s">
        <v>415</v>
      </c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</row>
    <row r="2056" spans="1:60" ht="22.5" outlineLevel="1">
      <c r="A2056" s="130">
        <v>711</v>
      </c>
      <c r="B2056" s="131" t="s">
        <v>991</v>
      </c>
      <c r="C2056" s="140" t="s">
        <v>992</v>
      </c>
      <c r="D2056" s="132" t="s">
        <v>347</v>
      </c>
      <c r="E2056" s="133">
        <v>42</v>
      </c>
      <c r="F2056" s="134"/>
      <c r="G2056" s="135">
        <f>ROUND(E2056*F2056,2)</f>
        <v>0</v>
      </c>
      <c r="H2056" s="134"/>
      <c r="I2056" s="135">
        <f>ROUND(E2056*H2056,2)</f>
        <v>0</v>
      </c>
      <c r="J2056" s="134"/>
      <c r="K2056" s="135">
        <f>ROUND(E2056*J2056,2)</f>
        <v>0</v>
      </c>
      <c r="L2056" s="135">
        <v>21</v>
      </c>
      <c r="M2056" s="135">
        <f>G2056*(1+L2056/100)</f>
        <v>0</v>
      </c>
      <c r="N2056" s="133">
        <v>5.2999999999999998E-4</v>
      </c>
      <c r="O2056" s="133">
        <f>ROUND(E2056*N2056,2)</f>
        <v>0.02</v>
      </c>
      <c r="P2056" s="133">
        <v>0</v>
      </c>
      <c r="Q2056" s="133">
        <f>ROUND(E2056*P2056,2)</f>
        <v>0</v>
      </c>
      <c r="R2056" s="135" t="s">
        <v>413</v>
      </c>
      <c r="S2056" s="135" t="s">
        <v>310</v>
      </c>
      <c r="T2056" s="136" t="s">
        <v>331</v>
      </c>
      <c r="U2056" s="114">
        <v>0</v>
      </c>
      <c r="V2056" s="114">
        <f>ROUND(E2056*U2056,2)</f>
        <v>0</v>
      </c>
      <c r="W2056" s="114"/>
      <c r="X2056" s="114" t="s">
        <v>414</v>
      </c>
      <c r="Y2056" s="114" t="s">
        <v>293</v>
      </c>
      <c r="Z2056" s="107"/>
      <c r="AA2056" s="107"/>
      <c r="AB2056" s="107"/>
      <c r="AC2056" s="107"/>
      <c r="AD2056" s="107"/>
      <c r="AE2056" s="107"/>
      <c r="AF2056" s="107"/>
      <c r="AG2056" s="107" t="s">
        <v>415</v>
      </c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</row>
    <row r="2057" spans="1:60" ht="22.5" outlineLevel="1">
      <c r="A2057" s="130">
        <v>712</v>
      </c>
      <c r="B2057" s="131" t="s">
        <v>993</v>
      </c>
      <c r="C2057" s="140" t="s">
        <v>994</v>
      </c>
      <c r="D2057" s="132" t="s">
        <v>347</v>
      </c>
      <c r="E2057" s="133">
        <v>13</v>
      </c>
      <c r="F2057" s="134"/>
      <c r="G2057" s="135">
        <f>ROUND(E2057*F2057,2)</f>
        <v>0</v>
      </c>
      <c r="H2057" s="134"/>
      <c r="I2057" s="135">
        <f>ROUND(E2057*H2057,2)</f>
        <v>0</v>
      </c>
      <c r="J2057" s="134"/>
      <c r="K2057" s="135">
        <f>ROUND(E2057*J2057,2)</f>
        <v>0</v>
      </c>
      <c r="L2057" s="135">
        <v>21</v>
      </c>
      <c r="M2057" s="135">
        <f>G2057*(1+L2057/100)</f>
        <v>0</v>
      </c>
      <c r="N2057" s="133">
        <v>8.4000000000000003E-4</v>
      </c>
      <c r="O2057" s="133">
        <f>ROUND(E2057*N2057,2)</f>
        <v>0.01</v>
      </c>
      <c r="P2057" s="133">
        <v>0</v>
      </c>
      <c r="Q2057" s="133">
        <f>ROUND(E2057*P2057,2)</f>
        <v>0</v>
      </c>
      <c r="R2057" s="135" t="s">
        <v>413</v>
      </c>
      <c r="S2057" s="135" t="s">
        <v>310</v>
      </c>
      <c r="T2057" s="136" t="s">
        <v>331</v>
      </c>
      <c r="U2057" s="114">
        <v>0</v>
      </c>
      <c r="V2057" s="114">
        <f>ROUND(E2057*U2057,2)</f>
        <v>0</v>
      </c>
      <c r="W2057" s="114"/>
      <c r="X2057" s="114" t="s">
        <v>414</v>
      </c>
      <c r="Y2057" s="114" t="s">
        <v>293</v>
      </c>
      <c r="Z2057" s="107"/>
      <c r="AA2057" s="107"/>
      <c r="AB2057" s="107"/>
      <c r="AC2057" s="107"/>
      <c r="AD2057" s="107"/>
      <c r="AE2057" s="107"/>
      <c r="AF2057" s="107"/>
      <c r="AG2057" s="107" t="s">
        <v>415</v>
      </c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</row>
    <row r="2058" spans="1:60" ht="22.5" outlineLevel="1">
      <c r="A2058" s="130">
        <v>713</v>
      </c>
      <c r="B2058" s="131" t="s">
        <v>995</v>
      </c>
      <c r="C2058" s="140" t="s">
        <v>996</v>
      </c>
      <c r="D2058" s="132" t="s">
        <v>347</v>
      </c>
      <c r="E2058" s="133">
        <v>2</v>
      </c>
      <c r="F2058" s="134"/>
      <c r="G2058" s="135">
        <f>ROUND(E2058*F2058,2)</f>
        <v>0</v>
      </c>
      <c r="H2058" s="134"/>
      <c r="I2058" s="135">
        <f>ROUND(E2058*H2058,2)</f>
        <v>0</v>
      </c>
      <c r="J2058" s="134"/>
      <c r="K2058" s="135">
        <f>ROUND(E2058*J2058,2)</f>
        <v>0</v>
      </c>
      <c r="L2058" s="135">
        <v>21</v>
      </c>
      <c r="M2058" s="135">
        <f>G2058*(1+L2058/100)</f>
        <v>0</v>
      </c>
      <c r="N2058" s="133">
        <v>1.2800000000000001E-3</v>
      </c>
      <c r="O2058" s="133">
        <f>ROUND(E2058*N2058,2)</f>
        <v>0</v>
      </c>
      <c r="P2058" s="133">
        <v>0</v>
      </c>
      <c r="Q2058" s="133">
        <f>ROUND(E2058*P2058,2)</f>
        <v>0</v>
      </c>
      <c r="R2058" s="135" t="s">
        <v>413</v>
      </c>
      <c r="S2058" s="135" t="s">
        <v>310</v>
      </c>
      <c r="T2058" s="136" t="s">
        <v>331</v>
      </c>
      <c r="U2058" s="114">
        <v>0</v>
      </c>
      <c r="V2058" s="114">
        <f>ROUND(E2058*U2058,2)</f>
        <v>0</v>
      </c>
      <c r="W2058" s="114"/>
      <c r="X2058" s="114" t="s">
        <v>414</v>
      </c>
      <c r="Y2058" s="114" t="s">
        <v>293</v>
      </c>
      <c r="Z2058" s="107"/>
      <c r="AA2058" s="107"/>
      <c r="AB2058" s="107"/>
      <c r="AC2058" s="107"/>
      <c r="AD2058" s="107"/>
      <c r="AE2058" s="107"/>
      <c r="AF2058" s="107"/>
      <c r="AG2058" s="107" t="s">
        <v>415</v>
      </c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</row>
    <row r="2059" spans="1:60" ht="22.5" outlineLevel="1">
      <c r="A2059" s="130">
        <v>714</v>
      </c>
      <c r="B2059" s="131" t="s">
        <v>997</v>
      </c>
      <c r="C2059" s="140" t="s">
        <v>998</v>
      </c>
      <c r="D2059" s="132" t="s">
        <v>347</v>
      </c>
      <c r="E2059" s="133">
        <v>5</v>
      </c>
      <c r="F2059" s="134"/>
      <c r="G2059" s="135">
        <f>ROUND(E2059*F2059,2)</f>
        <v>0</v>
      </c>
      <c r="H2059" s="134"/>
      <c r="I2059" s="135">
        <f>ROUND(E2059*H2059,2)</f>
        <v>0</v>
      </c>
      <c r="J2059" s="134"/>
      <c r="K2059" s="135">
        <f>ROUND(E2059*J2059,2)</f>
        <v>0</v>
      </c>
      <c r="L2059" s="135">
        <v>21</v>
      </c>
      <c r="M2059" s="135">
        <f>G2059*(1+L2059/100)</f>
        <v>0</v>
      </c>
      <c r="N2059" s="133">
        <v>2.8500000000000001E-3</v>
      </c>
      <c r="O2059" s="133">
        <f>ROUND(E2059*N2059,2)</f>
        <v>0.01</v>
      </c>
      <c r="P2059" s="133">
        <v>0</v>
      </c>
      <c r="Q2059" s="133">
        <f>ROUND(E2059*P2059,2)</f>
        <v>0</v>
      </c>
      <c r="R2059" s="135" t="s">
        <v>413</v>
      </c>
      <c r="S2059" s="135" t="s">
        <v>310</v>
      </c>
      <c r="T2059" s="136" t="s">
        <v>331</v>
      </c>
      <c r="U2059" s="114">
        <v>0</v>
      </c>
      <c r="V2059" s="114">
        <f>ROUND(E2059*U2059,2)</f>
        <v>0</v>
      </c>
      <c r="W2059" s="114"/>
      <c r="X2059" s="114" t="s">
        <v>414</v>
      </c>
      <c r="Y2059" s="114" t="s">
        <v>293</v>
      </c>
      <c r="Z2059" s="107"/>
      <c r="AA2059" s="107"/>
      <c r="AB2059" s="107"/>
      <c r="AC2059" s="107"/>
      <c r="AD2059" s="107"/>
      <c r="AE2059" s="107"/>
      <c r="AF2059" s="107"/>
      <c r="AG2059" s="107" t="s">
        <v>415</v>
      </c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</row>
    <row r="2060" spans="1:60" outlineLevel="1">
      <c r="A2060" s="130">
        <v>715</v>
      </c>
      <c r="B2060" s="131" t="s">
        <v>1001</v>
      </c>
      <c r="C2060" s="140" t="s">
        <v>1002</v>
      </c>
      <c r="D2060" s="132" t="s">
        <v>347</v>
      </c>
      <c r="E2060" s="133">
        <v>31</v>
      </c>
      <c r="F2060" s="134"/>
      <c r="G2060" s="135">
        <f>ROUND(E2060*F2060,2)</f>
        <v>0</v>
      </c>
      <c r="H2060" s="134"/>
      <c r="I2060" s="135">
        <f>ROUND(E2060*H2060,2)</f>
        <v>0</v>
      </c>
      <c r="J2060" s="134"/>
      <c r="K2060" s="135">
        <f>ROUND(E2060*J2060,2)</f>
        <v>0</v>
      </c>
      <c r="L2060" s="135">
        <v>21</v>
      </c>
      <c r="M2060" s="135">
        <f>G2060*(1+L2060/100)</f>
        <v>0</v>
      </c>
      <c r="N2060" s="133">
        <v>5.0000000000000001E-4</v>
      </c>
      <c r="O2060" s="133">
        <f>ROUND(E2060*N2060,2)</f>
        <v>0.02</v>
      </c>
      <c r="P2060" s="133">
        <v>0</v>
      </c>
      <c r="Q2060" s="133">
        <f>ROUND(E2060*P2060,2)</f>
        <v>0</v>
      </c>
      <c r="R2060" s="135" t="s">
        <v>413</v>
      </c>
      <c r="S2060" s="135" t="s">
        <v>310</v>
      </c>
      <c r="T2060" s="136" t="s">
        <v>331</v>
      </c>
      <c r="U2060" s="114">
        <v>0</v>
      </c>
      <c r="V2060" s="114">
        <f>ROUND(E2060*U2060,2)</f>
        <v>0</v>
      </c>
      <c r="W2060" s="114"/>
      <c r="X2060" s="114" t="s">
        <v>414</v>
      </c>
      <c r="Y2060" s="114" t="s">
        <v>293</v>
      </c>
      <c r="Z2060" s="107"/>
      <c r="AA2060" s="107"/>
      <c r="AB2060" s="107"/>
      <c r="AC2060" s="107"/>
      <c r="AD2060" s="107"/>
      <c r="AE2060" s="107"/>
      <c r="AF2060" s="107"/>
      <c r="AG2060" s="107" t="s">
        <v>415</v>
      </c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</row>
    <row r="2061" spans="1:60" outlineLevel="1">
      <c r="A2061" s="130">
        <v>716</v>
      </c>
      <c r="B2061" s="131" t="s">
        <v>1003</v>
      </c>
      <c r="C2061" s="140" t="s">
        <v>1004</v>
      </c>
      <c r="D2061" s="132" t="s">
        <v>347</v>
      </c>
      <c r="E2061" s="133">
        <v>5</v>
      </c>
      <c r="F2061" s="134"/>
      <c r="G2061" s="135">
        <f>ROUND(E2061*F2061,2)</f>
        <v>0</v>
      </c>
      <c r="H2061" s="134"/>
      <c r="I2061" s="135">
        <f>ROUND(E2061*H2061,2)</f>
        <v>0</v>
      </c>
      <c r="J2061" s="134"/>
      <c r="K2061" s="135">
        <f>ROUND(E2061*J2061,2)</f>
        <v>0</v>
      </c>
      <c r="L2061" s="135">
        <v>21</v>
      </c>
      <c r="M2061" s="135">
        <f>G2061*(1+L2061/100)</f>
        <v>0</v>
      </c>
      <c r="N2061" s="133">
        <v>6.6E-4</v>
      </c>
      <c r="O2061" s="133">
        <f>ROUND(E2061*N2061,2)</f>
        <v>0</v>
      </c>
      <c r="P2061" s="133">
        <v>0</v>
      </c>
      <c r="Q2061" s="133">
        <f>ROUND(E2061*P2061,2)</f>
        <v>0</v>
      </c>
      <c r="R2061" s="135" t="s">
        <v>413</v>
      </c>
      <c r="S2061" s="135" t="s">
        <v>310</v>
      </c>
      <c r="T2061" s="136" t="s">
        <v>331</v>
      </c>
      <c r="U2061" s="114">
        <v>0</v>
      </c>
      <c r="V2061" s="114">
        <f>ROUND(E2061*U2061,2)</f>
        <v>0</v>
      </c>
      <c r="W2061" s="114"/>
      <c r="X2061" s="114" t="s">
        <v>414</v>
      </c>
      <c r="Y2061" s="114" t="s">
        <v>293</v>
      </c>
      <c r="Z2061" s="107"/>
      <c r="AA2061" s="107"/>
      <c r="AB2061" s="107"/>
      <c r="AC2061" s="107"/>
      <c r="AD2061" s="107"/>
      <c r="AE2061" s="107"/>
      <c r="AF2061" s="107"/>
      <c r="AG2061" s="107" t="s">
        <v>415</v>
      </c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</row>
    <row r="2062" spans="1:60" ht="22.5" outlineLevel="1">
      <c r="A2062" s="123">
        <v>717</v>
      </c>
      <c r="B2062" s="124" t="s">
        <v>1101</v>
      </c>
      <c r="C2062" s="139" t="s">
        <v>1102</v>
      </c>
      <c r="D2062" s="125" t="s">
        <v>347</v>
      </c>
      <c r="E2062" s="126">
        <v>1</v>
      </c>
      <c r="F2062" s="127"/>
      <c r="G2062" s="128">
        <f>ROUND(E2062*F2062,2)</f>
        <v>0</v>
      </c>
      <c r="H2062" s="127"/>
      <c r="I2062" s="128">
        <f>ROUND(E2062*H2062,2)</f>
        <v>0</v>
      </c>
      <c r="J2062" s="127"/>
      <c r="K2062" s="128">
        <f>ROUND(E2062*J2062,2)</f>
        <v>0</v>
      </c>
      <c r="L2062" s="128">
        <v>21</v>
      </c>
      <c r="M2062" s="128">
        <f>G2062*(1+L2062/100)</f>
        <v>0</v>
      </c>
      <c r="N2062" s="126">
        <v>0</v>
      </c>
      <c r="O2062" s="126">
        <f>ROUND(E2062*N2062,2)</f>
        <v>0</v>
      </c>
      <c r="P2062" s="126">
        <v>0</v>
      </c>
      <c r="Q2062" s="126">
        <f>ROUND(E2062*P2062,2)</f>
        <v>0</v>
      </c>
      <c r="R2062" s="128"/>
      <c r="S2062" s="128" t="s">
        <v>290</v>
      </c>
      <c r="T2062" s="129" t="s">
        <v>291</v>
      </c>
      <c r="U2062" s="114">
        <v>0</v>
      </c>
      <c r="V2062" s="114">
        <f>ROUND(E2062*U2062,2)</f>
        <v>0</v>
      </c>
      <c r="W2062" s="114"/>
      <c r="X2062" s="114" t="s">
        <v>332</v>
      </c>
      <c r="Y2062" s="114" t="s">
        <v>293</v>
      </c>
      <c r="Z2062" s="107"/>
      <c r="AA2062" s="107"/>
      <c r="AB2062" s="107"/>
      <c r="AC2062" s="107"/>
      <c r="AD2062" s="107"/>
      <c r="AE2062" s="107"/>
      <c r="AF2062" s="107"/>
      <c r="AG2062" s="107" t="s">
        <v>333</v>
      </c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</row>
    <row r="2063" spans="1:60" outlineLevel="2">
      <c r="A2063" s="110"/>
      <c r="B2063" s="111"/>
      <c r="C2063" s="198" t="s">
        <v>1007</v>
      </c>
      <c r="D2063" s="199"/>
      <c r="E2063" s="199"/>
      <c r="F2063" s="199"/>
      <c r="G2063" s="199"/>
      <c r="H2063" s="114"/>
      <c r="I2063" s="114"/>
      <c r="J2063" s="114"/>
      <c r="K2063" s="114"/>
      <c r="L2063" s="114"/>
      <c r="M2063" s="114"/>
      <c r="N2063" s="113"/>
      <c r="O2063" s="113"/>
      <c r="P2063" s="113"/>
      <c r="Q2063" s="113"/>
      <c r="R2063" s="114"/>
      <c r="S2063" s="114"/>
      <c r="T2063" s="114"/>
      <c r="U2063" s="114"/>
      <c r="V2063" s="114"/>
      <c r="W2063" s="114"/>
      <c r="X2063" s="114"/>
      <c r="Y2063" s="114"/>
      <c r="Z2063" s="107"/>
      <c r="AA2063" s="107"/>
      <c r="AB2063" s="107"/>
      <c r="AC2063" s="107"/>
      <c r="AD2063" s="107"/>
      <c r="AE2063" s="107"/>
      <c r="AF2063" s="107"/>
      <c r="AG2063" s="107" t="s">
        <v>296</v>
      </c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</row>
    <row r="2064" spans="1:60" outlineLevel="3">
      <c r="A2064" s="110"/>
      <c r="B2064" s="111"/>
      <c r="C2064" s="200" t="s">
        <v>1103</v>
      </c>
      <c r="D2064" s="201"/>
      <c r="E2064" s="201"/>
      <c r="F2064" s="201"/>
      <c r="G2064" s="201"/>
      <c r="H2064" s="114"/>
      <c r="I2064" s="114"/>
      <c r="J2064" s="114"/>
      <c r="K2064" s="114"/>
      <c r="L2064" s="114"/>
      <c r="M2064" s="114"/>
      <c r="N2064" s="113"/>
      <c r="O2064" s="113"/>
      <c r="P2064" s="113"/>
      <c r="Q2064" s="113"/>
      <c r="R2064" s="114"/>
      <c r="S2064" s="114"/>
      <c r="T2064" s="114"/>
      <c r="U2064" s="114"/>
      <c r="V2064" s="114"/>
      <c r="W2064" s="114"/>
      <c r="X2064" s="114"/>
      <c r="Y2064" s="114"/>
      <c r="Z2064" s="107"/>
      <c r="AA2064" s="107"/>
      <c r="AB2064" s="107"/>
      <c r="AC2064" s="107"/>
      <c r="AD2064" s="107"/>
      <c r="AE2064" s="107"/>
      <c r="AF2064" s="107"/>
      <c r="AG2064" s="107" t="s">
        <v>296</v>
      </c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</row>
    <row r="2065" spans="1:60" ht="22.5" outlineLevel="1">
      <c r="A2065" s="123">
        <v>718</v>
      </c>
      <c r="B2065" s="124" t="s">
        <v>1104</v>
      </c>
      <c r="C2065" s="139" t="s">
        <v>1105</v>
      </c>
      <c r="D2065" s="125" t="s">
        <v>347</v>
      </c>
      <c r="E2065" s="126">
        <v>2</v>
      </c>
      <c r="F2065" s="127"/>
      <c r="G2065" s="128">
        <f>ROUND(E2065*F2065,2)</f>
        <v>0</v>
      </c>
      <c r="H2065" s="127"/>
      <c r="I2065" s="128">
        <f>ROUND(E2065*H2065,2)</f>
        <v>0</v>
      </c>
      <c r="J2065" s="127"/>
      <c r="K2065" s="128">
        <f>ROUND(E2065*J2065,2)</f>
        <v>0</v>
      </c>
      <c r="L2065" s="128">
        <v>21</v>
      </c>
      <c r="M2065" s="128">
        <f>G2065*(1+L2065/100)</f>
        <v>0</v>
      </c>
      <c r="N2065" s="126">
        <v>0</v>
      </c>
      <c r="O2065" s="126">
        <f>ROUND(E2065*N2065,2)</f>
        <v>0</v>
      </c>
      <c r="P2065" s="126">
        <v>0</v>
      </c>
      <c r="Q2065" s="126">
        <f>ROUND(E2065*P2065,2)</f>
        <v>0</v>
      </c>
      <c r="R2065" s="128"/>
      <c r="S2065" s="128" t="s">
        <v>290</v>
      </c>
      <c r="T2065" s="129" t="s">
        <v>291</v>
      </c>
      <c r="U2065" s="114">
        <v>0</v>
      </c>
      <c r="V2065" s="114">
        <f>ROUND(E2065*U2065,2)</f>
        <v>0</v>
      </c>
      <c r="W2065" s="114"/>
      <c r="X2065" s="114" t="s">
        <v>332</v>
      </c>
      <c r="Y2065" s="114" t="s">
        <v>293</v>
      </c>
      <c r="Z2065" s="107"/>
      <c r="AA2065" s="107"/>
      <c r="AB2065" s="107"/>
      <c r="AC2065" s="107"/>
      <c r="AD2065" s="107"/>
      <c r="AE2065" s="107"/>
      <c r="AF2065" s="107"/>
      <c r="AG2065" s="107" t="s">
        <v>333</v>
      </c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</row>
    <row r="2066" spans="1:60" outlineLevel="2">
      <c r="A2066" s="110"/>
      <c r="B2066" s="111"/>
      <c r="C2066" s="198" t="s">
        <v>1011</v>
      </c>
      <c r="D2066" s="199"/>
      <c r="E2066" s="199"/>
      <c r="F2066" s="199"/>
      <c r="G2066" s="199"/>
      <c r="H2066" s="114"/>
      <c r="I2066" s="114"/>
      <c r="J2066" s="114"/>
      <c r="K2066" s="114"/>
      <c r="L2066" s="114"/>
      <c r="M2066" s="114"/>
      <c r="N2066" s="113"/>
      <c r="O2066" s="113"/>
      <c r="P2066" s="113"/>
      <c r="Q2066" s="113"/>
      <c r="R2066" s="114"/>
      <c r="S2066" s="114"/>
      <c r="T2066" s="114"/>
      <c r="U2066" s="114"/>
      <c r="V2066" s="114"/>
      <c r="W2066" s="114"/>
      <c r="X2066" s="114"/>
      <c r="Y2066" s="114"/>
      <c r="Z2066" s="107"/>
      <c r="AA2066" s="107"/>
      <c r="AB2066" s="107"/>
      <c r="AC2066" s="107"/>
      <c r="AD2066" s="107"/>
      <c r="AE2066" s="107"/>
      <c r="AF2066" s="107"/>
      <c r="AG2066" s="107" t="s">
        <v>296</v>
      </c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</row>
    <row r="2067" spans="1:60" outlineLevel="3">
      <c r="A2067" s="110"/>
      <c r="B2067" s="111"/>
      <c r="C2067" s="200" t="s">
        <v>1008</v>
      </c>
      <c r="D2067" s="201"/>
      <c r="E2067" s="201"/>
      <c r="F2067" s="201"/>
      <c r="G2067" s="201"/>
      <c r="H2067" s="114"/>
      <c r="I2067" s="114"/>
      <c r="J2067" s="114"/>
      <c r="K2067" s="114"/>
      <c r="L2067" s="114"/>
      <c r="M2067" s="114"/>
      <c r="N2067" s="113"/>
      <c r="O2067" s="113"/>
      <c r="P2067" s="113"/>
      <c r="Q2067" s="113"/>
      <c r="R2067" s="114"/>
      <c r="S2067" s="114"/>
      <c r="T2067" s="114"/>
      <c r="U2067" s="114"/>
      <c r="V2067" s="114"/>
      <c r="W2067" s="114"/>
      <c r="X2067" s="114"/>
      <c r="Y2067" s="114"/>
      <c r="Z2067" s="107"/>
      <c r="AA2067" s="107"/>
      <c r="AB2067" s="107"/>
      <c r="AC2067" s="107"/>
      <c r="AD2067" s="107"/>
      <c r="AE2067" s="107"/>
      <c r="AF2067" s="107"/>
      <c r="AG2067" s="107" t="s">
        <v>296</v>
      </c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</row>
    <row r="2068" spans="1:60" outlineLevel="3">
      <c r="A2068" s="110"/>
      <c r="B2068" s="111"/>
      <c r="C2068" s="200" t="s">
        <v>1013</v>
      </c>
      <c r="D2068" s="201"/>
      <c r="E2068" s="201"/>
      <c r="F2068" s="201"/>
      <c r="G2068" s="201"/>
      <c r="H2068" s="114"/>
      <c r="I2068" s="114"/>
      <c r="J2068" s="114"/>
      <c r="K2068" s="114"/>
      <c r="L2068" s="114"/>
      <c r="M2068" s="114"/>
      <c r="N2068" s="113"/>
      <c r="O2068" s="113"/>
      <c r="P2068" s="113"/>
      <c r="Q2068" s="113"/>
      <c r="R2068" s="114"/>
      <c r="S2068" s="114"/>
      <c r="T2068" s="114"/>
      <c r="U2068" s="114"/>
      <c r="V2068" s="114"/>
      <c r="W2068" s="114"/>
      <c r="X2068" s="114"/>
      <c r="Y2068" s="114"/>
      <c r="Z2068" s="107"/>
      <c r="AA2068" s="107"/>
      <c r="AB2068" s="107"/>
      <c r="AC2068" s="107"/>
      <c r="AD2068" s="107"/>
      <c r="AE2068" s="107"/>
      <c r="AF2068" s="107"/>
      <c r="AG2068" s="107" t="s">
        <v>296</v>
      </c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</row>
    <row r="2069" spans="1:60" outlineLevel="3">
      <c r="A2069" s="110"/>
      <c r="B2069" s="111"/>
      <c r="C2069" s="200" t="s">
        <v>1014</v>
      </c>
      <c r="D2069" s="201"/>
      <c r="E2069" s="201"/>
      <c r="F2069" s="201"/>
      <c r="G2069" s="201"/>
      <c r="H2069" s="114"/>
      <c r="I2069" s="114"/>
      <c r="J2069" s="114"/>
      <c r="K2069" s="114"/>
      <c r="L2069" s="114"/>
      <c r="M2069" s="114"/>
      <c r="N2069" s="113"/>
      <c r="O2069" s="113"/>
      <c r="P2069" s="113"/>
      <c r="Q2069" s="113"/>
      <c r="R2069" s="114"/>
      <c r="S2069" s="114"/>
      <c r="T2069" s="114"/>
      <c r="U2069" s="114"/>
      <c r="V2069" s="114"/>
      <c r="W2069" s="114"/>
      <c r="X2069" s="114"/>
      <c r="Y2069" s="114"/>
      <c r="Z2069" s="107"/>
      <c r="AA2069" s="107"/>
      <c r="AB2069" s="107"/>
      <c r="AC2069" s="107"/>
      <c r="AD2069" s="107"/>
      <c r="AE2069" s="107"/>
      <c r="AF2069" s="107"/>
      <c r="AG2069" s="107" t="s">
        <v>296</v>
      </c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</row>
    <row r="2070" spans="1:60" outlineLevel="1">
      <c r="A2070" s="123">
        <v>719</v>
      </c>
      <c r="B2070" s="124" t="s">
        <v>1015</v>
      </c>
      <c r="C2070" s="139" t="s">
        <v>1016</v>
      </c>
      <c r="D2070" s="125" t="s">
        <v>289</v>
      </c>
      <c r="E2070" s="126">
        <v>3</v>
      </c>
      <c r="F2070" s="127"/>
      <c r="G2070" s="128">
        <f>ROUND(E2070*F2070,2)</f>
        <v>0</v>
      </c>
      <c r="H2070" s="127"/>
      <c r="I2070" s="128">
        <f>ROUND(E2070*H2070,2)</f>
        <v>0</v>
      </c>
      <c r="J2070" s="127"/>
      <c r="K2070" s="128">
        <f>ROUND(E2070*J2070,2)</f>
        <v>0</v>
      </c>
      <c r="L2070" s="128">
        <v>21</v>
      </c>
      <c r="M2070" s="128">
        <f>G2070*(1+L2070/100)</f>
        <v>0</v>
      </c>
      <c r="N2070" s="126">
        <v>5.6899999999999997E-3</v>
      </c>
      <c r="O2070" s="126">
        <f>ROUND(E2070*N2070,2)</f>
        <v>0.02</v>
      </c>
      <c r="P2070" s="126">
        <v>0</v>
      </c>
      <c r="Q2070" s="126">
        <f>ROUND(E2070*P2070,2)</f>
        <v>0</v>
      </c>
      <c r="R2070" s="128"/>
      <c r="S2070" s="128" t="s">
        <v>290</v>
      </c>
      <c r="T2070" s="129" t="s">
        <v>331</v>
      </c>
      <c r="U2070" s="114">
        <v>0.77</v>
      </c>
      <c r="V2070" s="114">
        <f>ROUND(E2070*U2070,2)</f>
        <v>2.31</v>
      </c>
      <c r="W2070" s="114"/>
      <c r="X2070" s="114" t="s">
        <v>332</v>
      </c>
      <c r="Y2070" s="114" t="s">
        <v>293</v>
      </c>
      <c r="Z2070" s="107"/>
      <c r="AA2070" s="107"/>
      <c r="AB2070" s="107"/>
      <c r="AC2070" s="107"/>
      <c r="AD2070" s="107"/>
      <c r="AE2070" s="107"/>
      <c r="AF2070" s="107"/>
      <c r="AG2070" s="107" t="s">
        <v>333</v>
      </c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</row>
    <row r="2071" spans="1:60" outlineLevel="2">
      <c r="A2071" s="110"/>
      <c r="B2071" s="111"/>
      <c r="C2071" s="146" t="s">
        <v>1106</v>
      </c>
      <c r="D2071" s="143"/>
      <c r="E2071" s="144">
        <v>1</v>
      </c>
      <c r="F2071" s="114"/>
      <c r="G2071" s="114"/>
      <c r="H2071" s="114"/>
      <c r="I2071" s="114"/>
      <c r="J2071" s="114"/>
      <c r="K2071" s="114"/>
      <c r="L2071" s="114"/>
      <c r="M2071" s="114"/>
      <c r="N2071" s="113"/>
      <c r="O2071" s="113"/>
      <c r="P2071" s="113"/>
      <c r="Q2071" s="113"/>
      <c r="R2071" s="114"/>
      <c r="S2071" s="114"/>
      <c r="T2071" s="114"/>
      <c r="U2071" s="114"/>
      <c r="V2071" s="114"/>
      <c r="W2071" s="114"/>
      <c r="X2071" s="114"/>
      <c r="Y2071" s="114"/>
      <c r="Z2071" s="107"/>
      <c r="AA2071" s="107"/>
      <c r="AB2071" s="107"/>
      <c r="AC2071" s="107"/>
      <c r="AD2071" s="107"/>
      <c r="AE2071" s="107"/>
      <c r="AF2071" s="107"/>
      <c r="AG2071" s="107" t="s">
        <v>341</v>
      </c>
      <c r="AH2071" s="107">
        <v>5</v>
      </c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</row>
    <row r="2072" spans="1:60" outlineLevel="3">
      <c r="A2072" s="110"/>
      <c r="B2072" s="111"/>
      <c r="C2072" s="146" t="s">
        <v>1107</v>
      </c>
      <c r="D2072" s="143"/>
      <c r="E2072" s="144">
        <v>2</v>
      </c>
      <c r="F2072" s="114"/>
      <c r="G2072" s="114"/>
      <c r="H2072" s="114"/>
      <c r="I2072" s="114"/>
      <c r="J2072" s="114"/>
      <c r="K2072" s="114"/>
      <c r="L2072" s="114"/>
      <c r="M2072" s="114"/>
      <c r="N2072" s="113"/>
      <c r="O2072" s="113"/>
      <c r="P2072" s="113"/>
      <c r="Q2072" s="113"/>
      <c r="R2072" s="114"/>
      <c r="S2072" s="114"/>
      <c r="T2072" s="114"/>
      <c r="U2072" s="114"/>
      <c r="V2072" s="114"/>
      <c r="W2072" s="114"/>
      <c r="X2072" s="114"/>
      <c r="Y2072" s="114"/>
      <c r="Z2072" s="107"/>
      <c r="AA2072" s="107"/>
      <c r="AB2072" s="107"/>
      <c r="AC2072" s="107"/>
      <c r="AD2072" s="107"/>
      <c r="AE2072" s="107"/>
      <c r="AF2072" s="107"/>
      <c r="AG2072" s="107" t="s">
        <v>341</v>
      </c>
      <c r="AH2072" s="107">
        <v>5</v>
      </c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</row>
    <row r="2073" spans="1:60" outlineLevel="1">
      <c r="A2073" s="123">
        <v>720</v>
      </c>
      <c r="B2073" s="124" t="s">
        <v>1019</v>
      </c>
      <c r="C2073" s="139" t="s">
        <v>1020</v>
      </c>
      <c r="D2073" s="125" t="s">
        <v>347</v>
      </c>
      <c r="E2073" s="126">
        <v>28</v>
      </c>
      <c r="F2073" s="127"/>
      <c r="G2073" s="128">
        <f>ROUND(E2073*F2073,2)</f>
        <v>0</v>
      </c>
      <c r="H2073" s="127"/>
      <c r="I2073" s="128">
        <f>ROUND(E2073*H2073,2)</f>
        <v>0</v>
      </c>
      <c r="J2073" s="127"/>
      <c r="K2073" s="128">
        <f>ROUND(E2073*J2073,2)</f>
        <v>0</v>
      </c>
      <c r="L2073" s="128">
        <v>21</v>
      </c>
      <c r="M2073" s="128">
        <f>G2073*(1+L2073/100)</f>
        <v>0</v>
      </c>
      <c r="N2073" s="126">
        <v>0</v>
      </c>
      <c r="O2073" s="126">
        <f>ROUND(E2073*N2073,2)</f>
        <v>0</v>
      </c>
      <c r="P2073" s="126">
        <v>0</v>
      </c>
      <c r="Q2073" s="126">
        <f>ROUND(E2073*P2073,2)</f>
        <v>0</v>
      </c>
      <c r="R2073" s="128" t="s">
        <v>560</v>
      </c>
      <c r="S2073" s="128" t="s">
        <v>310</v>
      </c>
      <c r="T2073" s="129" t="s">
        <v>331</v>
      </c>
      <c r="U2073" s="114">
        <v>0.17</v>
      </c>
      <c r="V2073" s="114">
        <f>ROUND(E2073*U2073,2)</f>
        <v>4.76</v>
      </c>
      <c r="W2073" s="114"/>
      <c r="X2073" s="114" t="s">
        <v>332</v>
      </c>
      <c r="Y2073" s="114" t="s">
        <v>293</v>
      </c>
      <c r="Z2073" s="107"/>
      <c r="AA2073" s="107"/>
      <c r="AB2073" s="107"/>
      <c r="AC2073" s="107"/>
      <c r="AD2073" s="107"/>
      <c r="AE2073" s="107"/>
      <c r="AF2073" s="107"/>
      <c r="AG2073" s="107" t="s">
        <v>333</v>
      </c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</row>
    <row r="2074" spans="1:60" outlineLevel="2">
      <c r="A2074" s="110"/>
      <c r="B2074" s="111"/>
      <c r="C2074" s="146" t="s">
        <v>1108</v>
      </c>
      <c r="D2074" s="143"/>
      <c r="E2074" s="144">
        <v>28</v>
      </c>
      <c r="F2074" s="114"/>
      <c r="G2074" s="114"/>
      <c r="H2074" s="114"/>
      <c r="I2074" s="114"/>
      <c r="J2074" s="114"/>
      <c r="K2074" s="114"/>
      <c r="L2074" s="114"/>
      <c r="M2074" s="114"/>
      <c r="N2074" s="113"/>
      <c r="O2074" s="113"/>
      <c r="P2074" s="113"/>
      <c r="Q2074" s="113"/>
      <c r="R2074" s="114"/>
      <c r="S2074" s="114"/>
      <c r="T2074" s="114"/>
      <c r="U2074" s="114"/>
      <c r="V2074" s="114"/>
      <c r="W2074" s="114"/>
      <c r="X2074" s="114"/>
      <c r="Y2074" s="114"/>
      <c r="Z2074" s="107"/>
      <c r="AA2074" s="107"/>
      <c r="AB2074" s="107"/>
      <c r="AC2074" s="107"/>
      <c r="AD2074" s="107"/>
      <c r="AE2074" s="107"/>
      <c r="AF2074" s="107"/>
      <c r="AG2074" s="107" t="s">
        <v>341</v>
      </c>
      <c r="AH2074" s="107">
        <v>5</v>
      </c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</row>
    <row r="2075" spans="1:60" outlineLevel="1">
      <c r="A2075" s="123">
        <v>721</v>
      </c>
      <c r="B2075" s="124" t="s">
        <v>1022</v>
      </c>
      <c r="C2075" s="139" t="s">
        <v>1023</v>
      </c>
      <c r="D2075" s="125" t="s">
        <v>347</v>
      </c>
      <c r="E2075" s="126">
        <v>60</v>
      </c>
      <c r="F2075" s="127"/>
      <c r="G2075" s="128">
        <f>ROUND(E2075*F2075,2)</f>
        <v>0</v>
      </c>
      <c r="H2075" s="127"/>
      <c r="I2075" s="128">
        <f>ROUND(E2075*H2075,2)</f>
        <v>0</v>
      </c>
      <c r="J2075" s="127"/>
      <c r="K2075" s="128">
        <f>ROUND(E2075*J2075,2)</f>
        <v>0</v>
      </c>
      <c r="L2075" s="128">
        <v>21</v>
      </c>
      <c r="M2075" s="128">
        <f>G2075*(1+L2075/100)</f>
        <v>0</v>
      </c>
      <c r="N2075" s="126">
        <v>0</v>
      </c>
      <c r="O2075" s="126">
        <f>ROUND(E2075*N2075,2)</f>
        <v>0</v>
      </c>
      <c r="P2075" s="126">
        <v>0</v>
      </c>
      <c r="Q2075" s="126">
        <f>ROUND(E2075*P2075,2)</f>
        <v>0</v>
      </c>
      <c r="R2075" s="128" t="s">
        <v>560</v>
      </c>
      <c r="S2075" s="128" t="s">
        <v>310</v>
      </c>
      <c r="T2075" s="129" t="s">
        <v>331</v>
      </c>
      <c r="U2075" s="114">
        <v>0.17</v>
      </c>
      <c r="V2075" s="114">
        <f>ROUND(E2075*U2075,2)</f>
        <v>10.199999999999999</v>
      </c>
      <c r="W2075" s="114"/>
      <c r="X2075" s="114" t="s">
        <v>332</v>
      </c>
      <c r="Y2075" s="114" t="s">
        <v>293</v>
      </c>
      <c r="Z2075" s="107"/>
      <c r="AA2075" s="107"/>
      <c r="AB2075" s="107"/>
      <c r="AC2075" s="107"/>
      <c r="AD2075" s="107"/>
      <c r="AE2075" s="107"/>
      <c r="AF2075" s="107"/>
      <c r="AG2075" s="107" t="s">
        <v>333</v>
      </c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</row>
    <row r="2076" spans="1:60" outlineLevel="2">
      <c r="A2076" s="110"/>
      <c r="B2076" s="111"/>
      <c r="C2076" s="146" t="s">
        <v>1109</v>
      </c>
      <c r="D2076" s="143"/>
      <c r="E2076" s="144">
        <v>29</v>
      </c>
      <c r="F2076" s="114"/>
      <c r="G2076" s="114"/>
      <c r="H2076" s="114"/>
      <c r="I2076" s="114"/>
      <c r="J2076" s="114"/>
      <c r="K2076" s="114"/>
      <c r="L2076" s="114"/>
      <c r="M2076" s="114"/>
      <c r="N2076" s="113"/>
      <c r="O2076" s="113"/>
      <c r="P2076" s="113"/>
      <c r="Q2076" s="113"/>
      <c r="R2076" s="114"/>
      <c r="S2076" s="114"/>
      <c r="T2076" s="114"/>
      <c r="U2076" s="114"/>
      <c r="V2076" s="114"/>
      <c r="W2076" s="114"/>
      <c r="X2076" s="114"/>
      <c r="Y2076" s="114"/>
      <c r="Z2076" s="107"/>
      <c r="AA2076" s="107"/>
      <c r="AB2076" s="107"/>
      <c r="AC2076" s="107"/>
      <c r="AD2076" s="107"/>
      <c r="AE2076" s="107"/>
      <c r="AF2076" s="107"/>
      <c r="AG2076" s="107" t="s">
        <v>341</v>
      </c>
      <c r="AH2076" s="107">
        <v>5</v>
      </c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</row>
    <row r="2077" spans="1:60" outlineLevel="3">
      <c r="A2077" s="110"/>
      <c r="B2077" s="111"/>
      <c r="C2077" s="146" t="s">
        <v>1110</v>
      </c>
      <c r="D2077" s="143"/>
      <c r="E2077" s="144">
        <v>31</v>
      </c>
      <c r="F2077" s="114"/>
      <c r="G2077" s="114"/>
      <c r="H2077" s="114"/>
      <c r="I2077" s="114"/>
      <c r="J2077" s="114"/>
      <c r="K2077" s="114"/>
      <c r="L2077" s="114"/>
      <c r="M2077" s="114"/>
      <c r="N2077" s="113"/>
      <c r="O2077" s="113"/>
      <c r="P2077" s="113"/>
      <c r="Q2077" s="113"/>
      <c r="R2077" s="114"/>
      <c r="S2077" s="114"/>
      <c r="T2077" s="114"/>
      <c r="U2077" s="114"/>
      <c r="V2077" s="114"/>
      <c r="W2077" s="114"/>
      <c r="X2077" s="114"/>
      <c r="Y2077" s="114"/>
      <c r="Z2077" s="107"/>
      <c r="AA2077" s="107"/>
      <c r="AB2077" s="107"/>
      <c r="AC2077" s="107"/>
      <c r="AD2077" s="107"/>
      <c r="AE2077" s="107"/>
      <c r="AF2077" s="107"/>
      <c r="AG2077" s="107" t="s">
        <v>341</v>
      </c>
      <c r="AH2077" s="107">
        <v>5</v>
      </c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</row>
    <row r="2078" spans="1:60" outlineLevel="1">
      <c r="A2078" s="123">
        <v>722</v>
      </c>
      <c r="B2078" s="124" t="s">
        <v>1026</v>
      </c>
      <c r="C2078" s="139" t="s">
        <v>1027</v>
      </c>
      <c r="D2078" s="125" t="s">
        <v>347</v>
      </c>
      <c r="E2078" s="126">
        <v>47</v>
      </c>
      <c r="F2078" s="127"/>
      <c r="G2078" s="128">
        <f>ROUND(E2078*F2078,2)</f>
        <v>0</v>
      </c>
      <c r="H2078" s="127"/>
      <c r="I2078" s="128">
        <f>ROUND(E2078*H2078,2)</f>
        <v>0</v>
      </c>
      <c r="J2078" s="127"/>
      <c r="K2078" s="128">
        <f>ROUND(E2078*J2078,2)</f>
        <v>0</v>
      </c>
      <c r="L2078" s="128">
        <v>21</v>
      </c>
      <c r="M2078" s="128">
        <f>G2078*(1+L2078/100)</f>
        <v>0</v>
      </c>
      <c r="N2078" s="126">
        <v>0</v>
      </c>
      <c r="O2078" s="126">
        <f>ROUND(E2078*N2078,2)</f>
        <v>0</v>
      </c>
      <c r="P2078" s="126">
        <v>0</v>
      </c>
      <c r="Q2078" s="126">
        <f>ROUND(E2078*P2078,2)</f>
        <v>0</v>
      </c>
      <c r="R2078" s="128" t="s">
        <v>560</v>
      </c>
      <c r="S2078" s="128" t="s">
        <v>310</v>
      </c>
      <c r="T2078" s="129" t="s">
        <v>331</v>
      </c>
      <c r="U2078" s="114">
        <v>0.21</v>
      </c>
      <c r="V2078" s="114">
        <f>ROUND(E2078*U2078,2)</f>
        <v>9.8699999999999992</v>
      </c>
      <c r="W2078" s="114"/>
      <c r="X2078" s="114" t="s">
        <v>332</v>
      </c>
      <c r="Y2078" s="114" t="s">
        <v>293</v>
      </c>
      <c r="Z2078" s="107"/>
      <c r="AA2078" s="107"/>
      <c r="AB2078" s="107"/>
      <c r="AC2078" s="107"/>
      <c r="AD2078" s="107"/>
      <c r="AE2078" s="107"/>
      <c r="AF2078" s="107"/>
      <c r="AG2078" s="107" t="s">
        <v>333</v>
      </c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</row>
    <row r="2079" spans="1:60" outlineLevel="2">
      <c r="A2079" s="110"/>
      <c r="B2079" s="111"/>
      <c r="C2079" s="146" t="s">
        <v>1111</v>
      </c>
      <c r="D2079" s="143"/>
      <c r="E2079" s="144">
        <v>42</v>
      </c>
      <c r="F2079" s="114"/>
      <c r="G2079" s="114"/>
      <c r="H2079" s="114"/>
      <c r="I2079" s="114"/>
      <c r="J2079" s="114"/>
      <c r="K2079" s="114"/>
      <c r="L2079" s="114"/>
      <c r="M2079" s="114"/>
      <c r="N2079" s="113"/>
      <c r="O2079" s="113"/>
      <c r="P2079" s="113"/>
      <c r="Q2079" s="113"/>
      <c r="R2079" s="114"/>
      <c r="S2079" s="114"/>
      <c r="T2079" s="114"/>
      <c r="U2079" s="114"/>
      <c r="V2079" s="114"/>
      <c r="W2079" s="114"/>
      <c r="X2079" s="114"/>
      <c r="Y2079" s="114"/>
      <c r="Z2079" s="107"/>
      <c r="AA2079" s="107"/>
      <c r="AB2079" s="107"/>
      <c r="AC2079" s="107"/>
      <c r="AD2079" s="107"/>
      <c r="AE2079" s="107"/>
      <c r="AF2079" s="107"/>
      <c r="AG2079" s="107" t="s">
        <v>341</v>
      </c>
      <c r="AH2079" s="107">
        <v>5</v>
      </c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</row>
    <row r="2080" spans="1:60" outlineLevel="3">
      <c r="A2080" s="110"/>
      <c r="B2080" s="111"/>
      <c r="C2080" s="146" t="s">
        <v>1112</v>
      </c>
      <c r="D2080" s="143"/>
      <c r="E2080" s="144">
        <v>5</v>
      </c>
      <c r="F2080" s="114"/>
      <c r="G2080" s="114"/>
      <c r="H2080" s="114"/>
      <c r="I2080" s="114"/>
      <c r="J2080" s="114"/>
      <c r="K2080" s="114"/>
      <c r="L2080" s="114"/>
      <c r="M2080" s="114"/>
      <c r="N2080" s="113"/>
      <c r="O2080" s="113"/>
      <c r="P2080" s="113"/>
      <c r="Q2080" s="113"/>
      <c r="R2080" s="114"/>
      <c r="S2080" s="114"/>
      <c r="T2080" s="114"/>
      <c r="U2080" s="114"/>
      <c r="V2080" s="114"/>
      <c r="W2080" s="114"/>
      <c r="X2080" s="114"/>
      <c r="Y2080" s="114"/>
      <c r="Z2080" s="107"/>
      <c r="AA2080" s="107"/>
      <c r="AB2080" s="107"/>
      <c r="AC2080" s="107"/>
      <c r="AD2080" s="107"/>
      <c r="AE2080" s="107"/>
      <c r="AF2080" s="107"/>
      <c r="AG2080" s="107" t="s">
        <v>341</v>
      </c>
      <c r="AH2080" s="107">
        <v>5</v>
      </c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</row>
    <row r="2081" spans="1:60" outlineLevel="1">
      <c r="A2081" s="123">
        <v>723</v>
      </c>
      <c r="B2081" s="124" t="s">
        <v>1030</v>
      </c>
      <c r="C2081" s="139" t="s">
        <v>1031</v>
      </c>
      <c r="D2081" s="125" t="s">
        <v>347</v>
      </c>
      <c r="E2081" s="126">
        <v>13</v>
      </c>
      <c r="F2081" s="127"/>
      <c r="G2081" s="128">
        <f>ROUND(E2081*F2081,2)</f>
        <v>0</v>
      </c>
      <c r="H2081" s="127"/>
      <c r="I2081" s="128">
        <f>ROUND(E2081*H2081,2)</f>
        <v>0</v>
      </c>
      <c r="J2081" s="127"/>
      <c r="K2081" s="128">
        <f>ROUND(E2081*J2081,2)</f>
        <v>0</v>
      </c>
      <c r="L2081" s="128">
        <v>21</v>
      </c>
      <c r="M2081" s="128">
        <f>G2081*(1+L2081/100)</f>
        <v>0</v>
      </c>
      <c r="N2081" s="126">
        <v>0</v>
      </c>
      <c r="O2081" s="126">
        <f>ROUND(E2081*N2081,2)</f>
        <v>0</v>
      </c>
      <c r="P2081" s="126">
        <v>0</v>
      </c>
      <c r="Q2081" s="126">
        <f>ROUND(E2081*P2081,2)</f>
        <v>0</v>
      </c>
      <c r="R2081" s="128" t="s">
        <v>560</v>
      </c>
      <c r="S2081" s="128" t="s">
        <v>310</v>
      </c>
      <c r="T2081" s="129" t="s">
        <v>331</v>
      </c>
      <c r="U2081" s="114">
        <v>0.23</v>
      </c>
      <c r="V2081" s="114">
        <f>ROUND(E2081*U2081,2)</f>
        <v>2.99</v>
      </c>
      <c r="W2081" s="114"/>
      <c r="X2081" s="114" t="s">
        <v>332</v>
      </c>
      <c r="Y2081" s="114" t="s">
        <v>293</v>
      </c>
      <c r="Z2081" s="107"/>
      <c r="AA2081" s="107"/>
      <c r="AB2081" s="107"/>
      <c r="AC2081" s="107"/>
      <c r="AD2081" s="107"/>
      <c r="AE2081" s="107"/>
      <c r="AF2081" s="107"/>
      <c r="AG2081" s="107" t="s">
        <v>333</v>
      </c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</row>
    <row r="2082" spans="1:60" outlineLevel="2">
      <c r="A2082" s="110"/>
      <c r="B2082" s="111"/>
      <c r="C2082" s="146" t="s">
        <v>1113</v>
      </c>
      <c r="D2082" s="143"/>
      <c r="E2082" s="144">
        <v>13</v>
      </c>
      <c r="F2082" s="114"/>
      <c r="G2082" s="114"/>
      <c r="H2082" s="114"/>
      <c r="I2082" s="114"/>
      <c r="J2082" s="114"/>
      <c r="K2082" s="114"/>
      <c r="L2082" s="114"/>
      <c r="M2082" s="114"/>
      <c r="N2082" s="113"/>
      <c r="O2082" s="113"/>
      <c r="P2082" s="113"/>
      <c r="Q2082" s="113"/>
      <c r="R2082" s="114"/>
      <c r="S2082" s="114"/>
      <c r="T2082" s="114"/>
      <c r="U2082" s="114"/>
      <c r="V2082" s="114"/>
      <c r="W2082" s="114"/>
      <c r="X2082" s="114"/>
      <c r="Y2082" s="114"/>
      <c r="Z2082" s="107"/>
      <c r="AA2082" s="107"/>
      <c r="AB2082" s="107"/>
      <c r="AC2082" s="107"/>
      <c r="AD2082" s="107"/>
      <c r="AE2082" s="107"/>
      <c r="AF2082" s="107"/>
      <c r="AG2082" s="107" t="s">
        <v>341</v>
      </c>
      <c r="AH2082" s="107">
        <v>5</v>
      </c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</row>
    <row r="2083" spans="1:60" outlineLevel="1">
      <c r="A2083" s="123">
        <v>724</v>
      </c>
      <c r="B2083" s="124" t="s">
        <v>1033</v>
      </c>
      <c r="C2083" s="139" t="s">
        <v>1034</v>
      </c>
      <c r="D2083" s="125" t="s">
        <v>347</v>
      </c>
      <c r="E2083" s="126">
        <v>2</v>
      </c>
      <c r="F2083" s="127"/>
      <c r="G2083" s="128">
        <f>ROUND(E2083*F2083,2)</f>
        <v>0</v>
      </c>
      <c r="H2083" s="127"/>
      <c r="I2083" s="128">
        <f>ROUND(E2083*H2083,2)</f>
        <v>0</v>
      </c>
      <c r="J2083" s="127"/>
      <c r="K2083" s="128">
        <f>ROUND(E2083*J2083,2)</f>
        <v>0</v>
      </c>
      <c r="L2083" s="128">
        <v>21</v>
      </c>
      <c r="M2083" s="128">
        <f>G2083*(1+L2083/100)</f>
        <v>0</v>
      </c>
      <c r="N2083" s="126">
        <v>0</v>
      </c>
      <c r="O2083" s="126">
        <f>ROUND(E2083*N2083,2)</f>
        <v>0</v>
      </c>
      <c r="P2083" s="126">
        <v>0</v>
      </c>
      <c r="Q2083" s="126">
        <f>ROUND(E2083*P2083,2)</f>
        <v>0</v>
      </c>
      <c r="R2083" s="128" t="s">
        <v>560</v>
      </c>
      <c r="S2083" s="128" t="s">
        <v>310</v>
      </c>
      <c r="T2083" s="129" t="s">
        <v>331</v>
      </c>
      <c r="U2083" s="114">
        <v>0.26800000000000002</v>
      </c>
      <c r="V2083" s="114">
        <f>ROUND(E2083*U2083,2)</f>
        <v>0.54</v>
      </c>
      <c r="W2083" s="114"/>
      <c r="X2083" s="114" t="s">
        <v>332</v>
      </c>
      <c r="Y2083" s="114" t="s">
        <v>293</v>
      </c>
      <c r="Z2083" s="107"/>
      <c r="AA2083" s="107"/>
      <c r="AB2083" s="107"/>
      <c r="AC2083" s="107"/>
      <c r="AD2083" s="107"/>
      <c r="AE2083" s="107"/>
      <c r="AF2083" s="107"/>
      <c r="AG2083" s="107" t="s">
        <v>333</v>
      </c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</row>
    <row r="2084" spans="1:60" outlineLevel="2">
      <c r="A2084" s="110"/>
      <c r="B2084" s="111"/>
      <c r="C2084" s="146" t="s">
        <v>1114</v>
      </c>
      <c r="D2084" s="143"/>
      <c r="E2084" s="144">
        <v>2</v>
      </c>
      <c r="F2084" s="114"/>
      <c r="G2084" s="114"/>
      <c r="H2084" s="114"/>
      <c r="I2084" s="114"/>
      <c r="J2084" s="114"/>
      <c r="K2084" s="114"/>
      <c r="L2084" s="114"/>
      <c r="M2084" s="114"/>
      <c r="N2084" s="113"/>
      <c r="O2084" s="113"/>
      <c r="P2084" s="113"/>
      <c r="Q2084" s="113"/>
      <c r="R2084" s="114"/>
      <c r="S2084" s="114"/>
      <c r="T2084" s="114"/>
      <c r="U2084" s="114"/>
      <c r="V2084" s="114"/>
      <c r="W2084" s="114"/>
      <c r="X2084" s="114"/>
      <c r="Y2084" s="114"/>
      <c r="Z2084" s="107"/>
      <c r="AA2084" s="107"/>
      <c r="AB2084" s="107"/>
      <c r="AC2084" s="107"/>
      <c r="AD2084" s="107"/>
      <c r="AE2084" s="107"/>
      <c r="AF2084" s="107"/>
      <c r="AG2084" s="107" t="s">
        <v>341</v>
      </c>
      <c r="AH2084" s="107">
        <v>5</v>
      </c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</row>
    <row r="2085" spans="1:60" outlineLevel="1">
      <c r="A2085" s="123">
        <v>725</v>
      </c>
      <c r="B2085" s="124" t="s">
        <v>1036</v>
      </c>
      <c r="C2085" s="139" t="s">
        <v>1037</v>
      </c>
      <c r="D2085" s="125" t="s">
        <v>347</v>
      </c>
      <c r="E2085" s="126">
        <v>5</v>
      </c>
      <c r="F2085" s="127"/>
      <c r="G2085" s="128">
        <f>ROUND(E2085*F2085,2)</f>
        <v>0</v>
      </c>
      <c r="H2085" s="127"/>
      <c r="I2085" s="128">
        <f>ROUND(E2085*H2085,2)</f>
        <v>0</v>
      </c>
      <c r="J2085" s="127"/>
      <c r="K2085" s="128">
        <f>ROUND(E2085*J2085,2)</f>
        <v>0</v>
      </c>
      <c r="L2085" s="128">
        <v>21</v>
      </c>
      <c r="M2085" s="128">
        <f>G2085*(1+L2085/100)</f>
        <v>0</v>
      </c>
      <c r="N2085" s="126">
        <v>0</v>
      </c>
      <c r="O2085" s="126">
        <f>ROUND(E2085*N2085,2)</f>
        <v>0</v>
      </c>
      <c r="P2085" s="126">
        <v>0</v>
      </c>
      <c r="Q2085" s="126">
        <f>ROUND(E2085*P2085,2)</f>
        <v>0</v>
      </c>
      <c r="R2085" s="128" t="s">
        <v>560</v>
      </c>
      <c r="S2085" s="128" t="s">
        <v>310</v>
      </c>
      <c r="T2085" s="129" t="s">
        <v>331</v>
      </c>
      <c r="U2085" s="114">
        <v>0.42</v>
      </c>
      <c r="V2085" s="114">
        <f>ROUND(E2085*U2085,2)</f>
        <v>2.1</v>
      </c>
      <c r="W2085" s="114"/>
      <c r="X2085" s="114" t="s">
        <v>332</v>
      </c>
      <c r="Y2085" s="114" t="s">
        <v>293</v>
      </c>
      <c r="Z2085" s="107"/>
      <c r="AA2085" s="107"/>
      <c r="AB2085" s="107"/>
      <c r="AC2085" s="107"/>
      <c r="AD2085" s="107"/>
      <c r="AE2085" s="107"/>
      <c r="AF2085" s="107"/>
      <c r="AG2085" s="107" t="s">
        <v>333</v>
      </c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</row>
    <row r="2086" spans="1:60" outlineLevel="2">
      <c r="A2086" s="110"/>
      <c r="B2086" s="111"/>
      <c r="C2086" s="146" t="s">
        <v>1115</v>
      </c>
      <c r="D2086" s="143"/>
      <c r="E2086" s="144">
        <v>5</v>
      </c>
      <c r="F2086" s="114"/>
      <c r="G2086" s="114"/>
      <c r="H2086" s="114"/>
      <c r="I2086" s="114"/>
      <c r="J2086" s="114"/>
      <c r="K2086" s="114"/>
      <c r="L2086" s="114"/>
      <c r="M2086" s="114"/>
      <c r="N2086" s="113"/>
      <c r="O2086" s="113"/>
      <c r="P2086" s="113"/>
      <c r="Q2086" s="113"/>
      <c r="R2086" s="114"/>
      <c r="S2086" s="114"/>
      <c r="T2086" s="114"/>
      <c r="U2086" s="114"/>
      <c r="V2086" s="114"/>
      <c r="W2086" s="114"/>
      <c r="X2086" s="114"/>
      <c r="Y2086" s="114"/>
      <c r="Z2086" s="107"/>
      <c r="AA2086" s="107"/>
      <c r="AB2086" s="107"/>
      <c r="AC2086" s="107"/>
      <c r="AD2086" s="107"/>
      <c r="AE2086" s="107"/>
      <c r="AF2086" s="107"/>
      <c r="AG2086" s="107" t="s">
        <v>341</v>
      </c>
      <c r="AH2086" s="107">
        <v>5</v>
      </c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</row>
    <row r="2087" spans="1:60" outlineLevel="1">
      <c r="A2087" s="130">
        <v>726</v>
      </c>
      <c r="B2087" s="131" t="s">
        <v>1042</v>
      </c>
      <c r="C2087" s="140" t="s">
        <v>1043</v>
      </c>
      <c r="D2087" s="132" t="s">
        <v>347</v>
      </c>
      <c r="E2087" s="133">
        <v>56</v>
      </c>
      <c r="F2087" s="134"/>
      <c r="G2087" s="135">
        <f>ROUND(E2087*F2087,2)</f>
        <v>0</v>
      </c>
      <c r="H2087" s="134"/>
      <c r="I2087" s="135">
        <f>ROUND(E2087*H2087,2)</f>
        <v>0</v>
      </c>
      <c r="J2087" s="134"/>
      <c r="K2087" s="135">
        <f>ROUND(E2087*J2087,2)</f>
        <v>0</v>
      </c>
      <c r="L2087" s="135">
        <v>21</v>
      </c>
      <c r="M2087" s="135">
        <f>G2087*(1+L2087/100)</f>
        <v>0</v>
      </c>
      <c r="N2087" s="133">
        <v>0</v>
      </c>
      <c r="O2087" s="133">
        <f>ROUND(E2087*N2087,2)</f>
        <v>0</v>
      </c>
      <c r="P2087" s="133">
        <v>0</v>
      </c>
      <c r="Q2087" s="133">
        <f>ROUND(E2087*P2087,2)</f>
        <v>0</v>
      </c>
      <c r="R2087" s="135"/>
      <c r="S2087" s="135" t="s">
        <v>290</v>
      </c>
      <c r="T2087" s="136" t="s">
        <v>291</v>
      </c>
      <c r="U2087" s="114">
        <v>0</v>
      </c>
      <c r="V2087" s="114">
        <f>ROUND(E2087*U2087,2)</f>
        <v>0</v>
      </c>
      <c r="W2087" s="114"/>
      <c r="X2087" s="114" t="s">
        <v>414</v>
      </c>
      <c r="Y2087" s="114" t="s">
        <v>293</v>
      </c>
      <c r="Z2087" s="107"/>
      <c r="AA2087" s="107"/>
      <c r="AB2087" s="107"/>
      <c r="AC2087" s="107"/>
      <c r="AD2087" s="107"/>
      <c r="AE2087" s="107"/>
      <c r="AF2087" s="107"/>
      <c r="AG2087" s="107" t="s">
        <v>415</v>
      </c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</row>
    <row r="2088" spans="1:60" outlineLevel="1">
      <c r="A2088" s="130">
        <v>727</v>
      </c>
      <c r="B2088" s="131" t="s">
        <v>1044</v>
      </c>
      <c r="C2088" s="140" t="s">
        <v>1045</v>
      </c>
      <c r="D2088" s="132" t="s">
        <v>347</v>
      </c>
      <c r="E2088" s="133">
        <v>120</v>
      </c>
      <c r="F2088" s="134"/>
      <c r="G2088" s="135">
        <f>ROUND(E2088*F2088,2)</f>
        <v>0</v>
      </c>
      <c r="H2088" s="134"/>
      <c r="I2088" s="135">
        <f>ROUND(E2088*H2088,2)</f>
        <v>0</v>
      </c>
      <c r="J2088" s="134"/>
      <c r="K2088" s="135">
        <f>ROUND(E2088*J2088,2)</f>
        <v>0</v>
      </c>
      <c r="L2088" s="135">
        <v>21</v>
      </c>
      <c r="M2088" s="135">
        <f>G2088*(1+L2088/100)</f>
        <v>0</v>
      </c>
      <c r="N2088" s="133">
        <v>0</v>
      </c>
      <c r="O2088" s="133">
        <f>ROUND(E2088*N2088,2)</f>
        <v>0</v>
      </c>
      <c r="P2088" s="133">
        <v>0</v>
      </c>
      <c r="Q2088" s="133">
        <f>ROUND(E2088*P2088,2)</f>
        <v>0</v>
      </c>
      <c r="R2088" s="135"/>
      <c r="S2088" s="135" t="s">
        <v>290</v>
      </c>
      <c r="T2088" s="136" t="s">
        <v>291</v>
      </c>
      <c r="U2088" s="114">
        <v>0</v>
      </c>
      <c r="V2088" s="114">
        <f>ROUND(E2088*U2088,2)</f>
        <v>0</v>
      </c>
      <c r="W2088" s="114"/>
      <c r="X2088" s="114" t="s">
        <v>414</v>
      </c>
      <c r="Y2088" s="114" t="s">
        <v>293</v>
      </c>
      <c r="Z2088" s="107"/>
      <c r="AA2088" s="107"/>
      <c r="AB2088" s="107"/>
      <c r="AC2088" s="107"/>
      <c r="AD2088" s="107"/>
      <c r="AE2088" s="107"/>
      <c r="AF2088" s="107"/>
      <c r="AG2088" s="107" t="s">
        <v>415</v>
      </c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</row>
    <row r="2089" spans="1:60" outlineLevel="1">
      <c r="A2089" s="130">
        <v>728</v>
      </c>
      <c r="B2089" s="131" t="s">
        <v>1046</v>
      </c>
      <c r="C2089" s="140" t="s">
        <v>1047</v>
      </c>
      <c r="D2089" s="132" t="s">
        <v>347</v>
      </c>
      <c r="E2089" s="133">
        <v>94</v>
      </c>
      <c r="F2089" s="134"/>
      <c r="G2089" s="135">
        <f>ROUND(E2089*F2089,2)</f>
        <v>0</v>
      </c>
      <c r="H2089" s="134"/>
      <c r="I2089" s="135">
        <f>ROUND(E2089*H2089,2)</f>
        <v>0</v>
      </c>
      <c r="J2089" s="134"/>
      <c r="K2089" s="135">
        <f>ROUND(E2089*J2089,2)</f>
        <v>0</v>
      </c>
      <c r="L2089" s="135">
        <v>21</v>
      </c>
      <c r="M2089" s="135">
        <f>G2089*(1+L2089/100)</f>
        <v>0</v>
      </c>
      <c r="N2089" s="133">
        <v>0</v>
      </c>
      <c r="O2089" s="133">
        <f>ROUND(E2089*N2089,2)</f>
        <v>0</v>
      </c>
      <c r="P2089" s="133">
        <v>0</v>
      </c>
      <c r="Q2089" s="133">
        <f>ROUND(E2089*P2089,2)</f>
        <v>0</v>
      </c>
      <c r="R2089" s="135"/>
      <c r="S2089" s="135" t="s">
        <v>290</v>
      </c>
      <c r="T2089" s="136" t="s">
        <v>291</v>
      </c>
      <c r="U2089" s="114">
        <v>0</v>
      </c>
      <c r="V2089" s="114">
        <f>ROUND(E2089*U2089,2)</f>
        <v>0</v>
      </c>
      <c r="W2089" s="114"/>
      <c r="X2089" s="114" t="s">
        <v>414</v>
      </c>
      <c r="Y2089" s="114" t="s">
        <v>293</v>
      </c>
      <c r="Z2089" s="107"/>
      <c r="AA2089" s="107"/>
      <c r="AB2089" s="107"/>
      <c r="AC2089" s="107"/>
      <c r="AD2089" s="107"/>
      <c r="AE2089" s="107"/>
      <c r="AF2089" s="107"/>
      <c r="AG2089" s="107" t="s">
        <v>415</v>
      </c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</row>
    <row r="2090" spans="1:60" outlineLevel="1">
      <c r="A2090" s="130">
        <v>729</v>
      </c>
      <c r="B2090" s="131" t="s">
        <v>1048</v>
      </c>
      <c r="C2090" s="140" t="s">
        <v>1049</v>
      </c>
      <c r="D2090" s="132" t="s">
        <v>347</v>
      </c>
      <c r="E2090" s="133">
        <v>24</v>
      </c>
      <c r="F2090" s="134"/>
      <c r="G2090" s="135">
        <f>ROUND(E2090*F2090,2)</f>
        <v>0</v>
      </c>
      <c r="H2090" s="134"/>
      <c r="I2090" s="135">
        <f>ROUND(E2090*H2090,2)</f>
        <v>0</v>
      </c>
      <c r="J2090" s="134"/>
      <c r="K2090" s="135">
        <f>ROUND(E2090*J2090,2)</f>
        <v>0</v>
      </c>
      <c r="L2090" s="135">
        <v>21</v>
      </c>
      <c r="M2090" s="135">
        <f>G2090*(1+L2090/100)</f>
        <v>0</v>
      </c>
      <c r="N2090" s="133">
        <v>0</v>
      </c>
      <c r="O2090" s="133">
        <f>ROUND(E2090*N2090,2)</f>
        <v>0</v>
      </c>
      <c r="P2090" s="133">
        <v>0</v>
      </c>
      <c r="Q2090" s="133">
        <f>ROUND(E2090*P2090,2)</f>
        <v>0</v>
      </c>
      <c r="R2090" s="135"/>
      <c r="S2090" s="135" t="s">
        <v>290</v>
      </c>
      <c r="T2090" s="136" t="s">
        <v>291</v>
      </c>
      <c r="U2090" s="114">
        <v>0</v>
      </c>
      <c r="V2090" s="114">
        <f>ROUND(E2090*U2090,2)</f>
        <v>0</v>
      </c>
      <c r="W2090" s="114"/>
      <c r="X2090" s="114" t="s">
        <v>414</v>
      </c>
      <c r="Y2090" s="114" t="s">
        <v>293</v>
      </c>
      <c r="Z2090" s="107"/>
      <c r="AA2090" s="107"/>
      <c r="AB2090" s="107"/>
      <c r="AC2090" s="107"/>
      <c r="AD2090" s="107"/>
      <c r="AE2090" s="107"/>
      <c r="AF2090" s="107"/>
      <c r="AG2090" s="107" t="s">
        <v>415</v>
      </c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</row>
    <row r="2091" spans="1:60" outlineLevel="1">
      <c r="A2091" s="130">
        <v>730</v>
      </c>
      <c r="B2091" s="131" t="s">
        <v>1050</v>
      </c>
      <c r="C2091" s="140" t="s">
        <v>1051</v>
      </c>
      <c r="D2091" s="132" t="s">
        <v>347</v>
      </c>
      <c r="E2091" s="133">
        <v>4</v>
      </c>
      <c r="F2091" s="134"/>
      <c r="G2091" s="135">
        <f>ROUND(E2091*F2091,2)</f>
        <v>0</v>
      </c>
      <c r="H2091" s="134"/>
      <c r="I2091" s="135">
        <f>ROUND(E2091*H2091,2)</f>
        <v>0</v>
      </c>
      <c r="J2091" s="134"/>
      <c r="K2091" s="135">
        <f>ROUND(E2091*J2091,2)</f>
        <v>0</v>
      </c>
      <c r="L2091" s="135">
        <v>21</v>
      </c>
      <c r="M2091" s="135">
        <f>G2091*(1+L2091/100)</f>
        <v>0</v>
      </c>
      <c r="N2091" s="133">
        <v>0</v>
      </c>
      <c r="O2091" s="133">
        <f>ROUND(E2091*N2091,2)</f>
        <v>0</v>
      </c>
      <c r="P2091" s="133">
        <v>0</v>
      </c>
      <c r="Q2091" s="133">
        <f>ROUND(E2091*P2091,2)</f>
        <v>0</v>
      </c>
      <c r="R2091" s="135"/>
      <c r="S2091" s="135" t="s">
        <v>290</v>
      </c>
      <c r="T2091" s="136" t="s">
        <v>291</v>
      </c>
      <c r="U2091" s="114">
        <v>0</v>
      </c>
      <c r="V2091" s="114">
        <f>ROUND(E2091*U2091,2)</f>
        <v>0</v>
      </c>
      <c r="W2091" s="114"/>
      <c r="X2091" s="114" t="s">
        <v>414</v>
      </c>
      <c r="Y2091" s="114" t="s">
        <v>293</v>
      </c>
      <c r="Z2091" s="107"/>
      <c r="AA2091" s="107"/>
      <c r="AB2091" s="107"/>
      <c r="AC2091" s="107"/>
      <c r="AD2091" s="107"/>
      <c r="AE2091" s="107"/>
      <c r="AF2091" s="107"/>
      <c r="AG2091" s="107" t="s">
        <v>415</v>
      </c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</row>
    <row r="2092" spans="1:60" outlineLevel="1">
      <c r="A2092" s="130">
        <v>731</v>
      </c>
      <c r="B2092" s="131" t="s">
        <v>1052</v>
      </c>
      <c r="C2092" s="140" t="s">
        <v>1053</v>
      </c>
      <c r="D2092" s="132" t="s">
        <v>347</v>
      </c>
      <c r="E2092" s="133">
        <v>4</v>
      </c>
      <c r="F2092" s="134"/>
      <c r="G2092" s="135">
        <f>ROUND(E2092*F2092,2)</f>
        <v>0</v>
      </c>
      <c r="H2092" s="134"/>
      <c r="I2092" s="135">
        <f>ROUND(E2092*H2092,2)</f>
        <v>0</v>
      </c>
      <c r="J2092" s="134"/>
      <c r="K2092" s="135">
        <f>ROUND(E2092*J2092,2)</f>
        <v>0</v>
      </c>
      <c r="L2092" s="135">
        <v>21</v>
      </c>
      <c r="M2092" s="135">
        <f>G2092*(1+L2092/100)</f>
        <v>0</v>
      </c>
      <c r="N2092" s="133">
        <v>0</v>
      </c>
      <c r="O2092" s="133">
        <f>ROUND(E2092*N2092,2)</f>
        <v>0</v>
      </c>
      <c r="P2092" s="133">
        <v>0</v>
      </c>
      <c r="Q2092" s="133">
        <f>ROUND(E2092*P2092,2)</f>
        <v>0</v>
      </c>
      <c r="R2092" s="135"/>
      <c r="S2092" s="135" t="s">
        <v>290</v>
      </c>
      <c r="T2092" s="136" t="s">
        <v>291</v>
      </c>
      <c r="U2092" s="114">
        <v>0</v>
      </c>
      <c r="V2092" s="114">
        <f>ROUND(E2092*U2092,2)</f>
        <v>0</v>
      </c>
      <c r="W2092" s="114"/>
      <c r="X2092" s="114" t="s">
        <v>414</v>
      </c>
      <c r="Y2092" s="114" t="s">
        <v>293</v>
      </c>
      <c r="Z2092" s="107"/>
      <c r="AA2092" s="107"/>
      <c r="AB2092" s="107"/>
      <c r="AC2092" s="107"/>
      <c r="AD2092" s="107"/>
      <c r="AE2092" s="107"/>
      <c r="AF2092" s="107"/>
      <c r="AG2092" s="107" t="s">
        <v>415</v>
      </c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</row>
    <row r="2093" spans="1:60" outlineLevel="1">
      <c r="A2093" s="130">
        <v>732</v>
      </c>
      <c r="B2093" s="131" t="s">
        <v>1054</v>
      </c>
      <c r="C2093" s="140" t="s">
        <v>1055</v>
      </c>
      <c r="D2093" s="132" t="s">
        <v>347</v>
      </c>
      <c r="E2093" s="133">
        <v>20</v>
      </c>
      <c r="F2093" s="134"/>
      <c r="G2093" s="135">
        <f>ROUND(E2093*F2093,2)</f>
        <v>0</v>
      </c>
      <c r="H2093" s="134"/>
      <c r="I2093" s="135">
        <f>ROUND(E2093*H2093,2)</f>
        <v>0</v>
      </c>
      <c r="J2093" s="134"/>
      <c r="K2093" s="135">
        <f>ROUND(E2093*J2093,2)</f>
        <v>0</v>
      </c>
      <c r="L2093" s="135">
        <v>21</v>
      </c>
      <c r="M2093" s="135">
        <f>G2093*(1+L2093/100)</f>
        <v>0</v>
      </c>
      <c r="N2093" s="133">
        <v>8.0000000000000007E-5</v>
      </c>
      <c r="O2093" s="133">
        <f>ROUND(E2093*N2093,2)</f>
        <v>0</v>
      </c>
      <c r="P2093" s="133">
        <v>0</v>
      </c>
      <c r="Q2093" s="133">
        <f>ROUND(E2093*P2093,2)</f>
        <v>0</v>
      </c>
      <c r="R2093" s="135" t="s">
        <v>413</v>
      </c>
      <c r="S2093" s="135" t="s">
        <v>310</v>
      </c>
      <c r="T2093" s="136" t="s">
        <v>331</v>
      </c>
      <c r="U2093" s="114">
        <v>0</v>
      </c>
      <c r="V2093" s="114">
        <f>ROUND(E2093*U2093,2)</f>
        <v>0</v>
      </c>
      <c r="W2093" s="114"/>
      <c r="X2093" s="114" t="s">
        <v>414</v>
      </c>
      <c r="Y2093" s="114" t="s">
        <v>293</v>
      </c>
      <c r="Z2093" s="107"/>
      <c r="AA2093" s="107"/>
      <c r="AB2093" s="107"/>
      <c r="AC2093" s="107"/>
      <c r="AD2093" s="107"/>
      <c r="AE2093" s="107"/>
      <c r="AF2093" s="107"/>
      <c r="AG2093" s="107" t="s">
        <v>415</v>
      </c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</row>
    <row r="2094" spans="1:60" outlineLevel="1">
      <c r="A2094" s="130">
        <v>733</v>
      </c>
      <c r="B2094" s="131" t="s">
        <v>1056</v>
      </c>
      <c r="C2094" s="140" t="s">
        <v>1057</v>
      </c>
      <c r="D2094" s="132" t="s">
        <v>347</v>
      </c>
      <c r="E2094" s="133">
        <v>20</v>
      </c>
      <c r="F2094" s="134"/>
      <c r="G2094" s="135">
        <f>ROUND(E2094*F2094,2)</f>
        <v>0</v>
      </c>
      <c r="H2094" s="134"/>
      <c r="I2094" s="135">
        <f>ROUND(E2094*H2094,2)</f>
        <v>0</v>
      </c>
      <c r="J2094" s="134"/>
      <c r="K2094" s="135">
        <f>ROUND(E2094*J2094,2)</f>
        <v>0</v>
      </c>
      <c r="L2094" s="135">
        <v>21</v>
      </c>
      <c r="M2094" s="135">
        <f>G2094*(1+L2094/100)</f>
        <v>0</v>
      </c>
      <c r="N2094" s="133">
        <v>1.9000000000000001E-4</v>
      </c>
      <c r="O2094" s="133">
        <f>ROUND(E2094*N2094,2)</f>
        <v>0</v>
      </c>
      <c r="P2094" s="133">
        <v>0</v>
      </c>
      <c r="Q2094" s="133">
        <f>ROUND(E2094*P2094,2)</f>
        <v>0</v>
      </c>
      <c r="R2094" s="135" t="s">
        <v>413</v>
      </c>
      <c r="S2094" s="135" t="s">
        <v>310</v>
      </c>
      <c r="T2094" s="136" t="s">
        <v>331</v>
      </c>
      <c r="U2094" s="114">
        <v>0</v>
      </c>
      <c r="V2094" s="114">
        <f>ROUND(E2094*U2094,2)</f>
        <v>0</v>
      </c>
      <c r="W2094" s="114"/>
      <c r="X2094" s="114" t="s">
        <v>414</v>
      </c>
      <c r="Y2094" s="114" t="s">
        <v>293</v>
      </c>
      <c r="Z2094" s="107"/>
      <c r="AA2094" s="107"/>
      <c r="AB2094" s="107"/>
      <c r="AC2094" s="107"/>
      <c r="AD2094" s="107"/>
      <c r="AE2094" s="107"/>
      <c r="AF2094" s="107"/>
      <c r="AG2094" s="107" t="s">
        <v>415</v>
      </c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</row>
    <row r="2095" spans="1:60" outlineLevel="1">
      <c r="A2095" s="123">
        <v>734</v>
      </c>
      <c r="B2095" s="124" t="s">
        <v>1058</v>
      </c>
      <c r="C2095" s="139" t="s">
        <v>1059</v>
      </c>
      <c r="D2095" s="125" t="s">
        <v>347</v>
      </c>
      <c r="E2095" s="126">
        <v>76</v>
      </c>
      <c r="F2095" s="127"/>
      <c r="G2095" s="128">
        <f>ROUND(E2095*F2095,2)</f>
        <v>0</v>
      </c>
      <c r="H2095" s="127"/>
      <c r="I2095" s="128">
        <f>ROUND(E2095*H2095,2)</f>
        <v>0</v>
      </c>
      <c r="J2095" s="127"/>
      <c r="K2095" s="128">
        <f>ROUND(E2095*J2095,2)</f>
        <v>0</v>
      </c>
      <c r="L2095" s="128">
        <v>21</v>
      </c>
      <c r="M2095" s="128">
        <f>G2095*(1+L2095/100)</f>
        <v>0</v>
      </c>
      <c r="N2095" s="126">
        <v>0</v>
      </c>
      <c r="O2095" s="126">
        <f>ROUND(E2095*N2095,2)</f>
        <v>0</v>
      </c>
      <c r="P2095" s="126">
        <v>0</v>
      </c>
      <c r="Q2095" s="126">
        <f>ROUND(E2095*P2095,2)</f>
        <v>0</v>
      </c>
      <c r="R2095" s="128" t="s">
        <v>560</v>
      </c>
      <c r="S2095" s="128" t="s">
        <v>310</v>
      </c>
      <c r="T2095" s="129" t="s">
        <v>331</v>
      </c>
      <c r="U2095" s="114">
        <v>0.05</v>
      </c>
      <c r="V2095" s="114">
        <f>ROUND(E2095*U2095,2)</f>
        <v>3.8</v>
      </c>
      <c r="W2095" s="114"/>
      <c r="X2095" s="114" t="s">
        <v>332</v>
      </c>
      <c r="Y2095" s="114" t="s">
        <v>293</v>
      </c>
      <c r="Z2095" s="107"/>
      <c r="AA2095" s="107"/>
      <c r="AB2095" s="107"/>
      <c r="AC2095" s="107"/>
      <c r="AD2095" s="107"/>
      <c r="AE2095" s="107"/>
      <c r="AF2095" s="107"/>
      <c r="AG2095" s="107" t="s">
        <v>333</v>
      </c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</row>
    <row r="2096" spans="1:60" outlineLevel="2">
      <c r="A2096" s="110"/>
      <c r="B2096" s="111"/>
      <c r="C2096" s="146" t="s">
        <v>1116</v>
      </c>
      <c r="D2096" s="143"/>
      <c r="E2096" s="144">
        <v>56</v>
      </c>
      <c r="F2096" s="114"/>
      <c r="G2096" s="114"/>
      <c r="H2096" s="114"/>
      <c r="I2096" s="114"/>
      <c r="J2096" s="114"/>
      <c r="K2096" s="114"/>
      <c r="L2096" s="114"/>
      <c r="M2096" s="114"/>
      <c r="N2096" s="113"/>
      <c r="O2096" s="113"/>
      <c r="P2096" s="113"/>
      <c r="Q2096" s="113"/>
      <c r="R2096" s="114"/>
      <c r="S2096" s="114"/>
      <c r="T2096" s="114"/>
      <c r="U2096" s="114"/>
      <c r="V2096" s="114"/>
      <c r="W2096" s="114"/>
      <c r="X2096" s="114"/>
      <c r="Y2096" s="114"/>
      <c r="Z2096" s="107"/>
      <c r="AA2096" s="107"/>
      <c r="AB2096" s="107"/>
      <c r="AC2096" s="107"/>
      <c r="AD2096" s="107"/>
      <c r="AE2096" s="107"/>
      <c r="AF2096" s="107"/>
      <c r="AG2096" s="107" t="s">
        <v>341</v>
      </c>
      <c r="AH2096" s="107">
        <v>5</v>
      </c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</row>
    <row r="2097" spans="1:60" outlineLevel="3">
      <c r="A2097" s="110"/>
      <c r="B2097" s="111"/>
      <c r="C2097" s="146" t="s">
        <v>1117</v>
      </c>
      <c r="D2097" s="143"/>
      <c r="E2097" s="144">
        <v>20</v>
      </c>
      <c r="F2097" s="114"/>
      <c r="G2097" s="114"/>
      <c r="H2097" s="114"/>
      <c r="I2097" s="114"/>
      <c r="J2097" s="114"/>
      <c r="K2097" s="114"/>
      <c r="L2097" s="114"/>
      <c r="M2097" s="114"/>
      <c r="N2097" s="113"/>
      <c r="O2097" s="113"/>
      <c r="P2097" s="113"/>
      <c r="Q2097" s="113"/>
      <c r="R2097" s="114"/>
      <c r="S2097" s="114"/>
      <c r="T2097" s="114"/>
      <c r="U2097" s="114"/>
      <c r="V2097" s="114"/>
      <c r="W2097" s="114"/>
      <c r="X2097" s="114"/>
      <c r="Y2097" s="114"/>
      <c r="Z2097" s="107"/>
      <c r="AA2097" s="107"/>
      <c r="AB2097" s="107"/>
      <c r="AC2097" s="107"/>
      <c r="AD2097" s="107"/>
      <c r="AE2097" s="107"/>
      <c r="AF2097" s="107"/>
      <c r="AG2097" s="107" t="s">
        <v>341</v>
      </c>
      <c r="AH2097" s="107">
        <v>5</v>
      </c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</row>
    <row r="2098" spans="1:60" outlineLevel="1">
      <c r="A2098" s="123">
        <v>735</v>
      </c>
      <c r="B2098" s="124" t="s">
        <v>735</v>
      </c>
      <c r="C2098" s="139" t="s">
        <v>736</v>
      </c>
      <c r="D2098" s="125" t="s">
        <v>347</v>
      </c>
      <c r="E2098" s="126">
        <v>140</v>
      </c>
      <c r="F2098" s="127"/>
      <c r="G2098" s="128">
        <f>ROUND(E2098*F2098,2)</f>
        <v>0</v>
      </c>
      <c r="H2098" s="127"/>
      <c r="I2098" s="128">
        <f>ROUND(E2098*H2098,2)</f>
        <v>0</v>
      </c>
      <c r="J2098" s="127"/>
      <c r="K2098" s="128">
        <f>ROUND(E2098*J2098,2)</f>
        <v>0</v>
      </c>
      <c r="L2098" s="128">
        <v>21</v>
      </c>
      <c r="M2098" s="128">
        <f>G2098*(1+L2098/100)</f>
        <v>0</v>
      </c>
      <c r="N2098" s="126">
        <v>0</v>
      </c>
      <c r="O2098" s="126">
        <f>ROUND(E2098*N2098,2)</f>
        <v>0</v>
      </c>
      <c r="P2098" s="126">
        <v>0</v>
      </c>
      <c r="Q2098" s="126">
        <f>ROUND(E2098*P2098,2)</f>
        <v>0</v>
      </c>
      <c r="R2098" s="128" t="s">
        <v>560</v>
      </c>
      <c r="S2098" s="128" t="s">
        <v>310</v>
      </c>
      <c r="T2098" s="129" t="s">
        <v>331</v>
      </c>
      <c r="U2098" s="114">
        <v>0.05</v>
      </c>
      <c r="V2098" s="114">
        <f>ROUND(E2098*U2098,2)</f>
        <v>7</v>
      </c>
      <c r="W2098" s="114"/>
      <c r="X2098" s="114" t="s">
        <v>332</v>
      </c>
      <c r="Y2098" s="114" t="s">
        <v>293</v>
      </c>
      <c r="Z2098" s="107"/>
      <c r="AA2098" s="107"/>
      <c r="AB2098" s="107"/>
      <c r="AC2098" s="107"/>
      <c r="AD2098" s="107"/>
      <c r="AE2098" s="107"/>
      <c r="AF2098" s="107"/>
      <c r="AG2098" s="107" t="s">
        <v>333</v>
      </c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</row>
    <row r="2099" spans="1:60" outlineLevel="2">
      <c r="A2099" s="110"/>
      <c r="B2099" s="111"/>
      <c r="C2099" s="146" t="s">
        <v>1118</v>
      </c>
      <c r="D2099" s="143"/>
      <c r="E2099" s="144">
        <v>120</v>
      </c>
      <c r="F2099" s="114"/>
      <c r="G2099" s="114"/>
      <c r="H2099" s="114"/>
      <c r="I2099" s="114"/>
      <c r="J2099" s="114"/>
      <c r="K2099" s="114"/>
      <c r="L2099" s="114"/>
      <c r="M2099" s="114"/>
      <c r="N2099" s="113"/>
      <c r="O2099" s="113"/>
      <c r="P2099" s="113"/>
      <c r="Q2099" s="113"/>
      <c r="R2099" s="114"/>
      <c r="S2099" s="114"/>
      <c r="T2099" s="114"/>
      <c r="U2099" s="114"/>
      <c r="V2099" s="114"/>
      <c r="W2099" s="114"/>
      <c r="X2099" s="114"/>
      <c r="Y2099" s="114"/>
      <c r="Z2099" s="107"/>
      <c r="AA2099" s="107"/>
      <c r="AB2099" s="107"/>
      <c r="AC2099" s="107"/>
      <c r="AD2099" s="107"/>
      <c r="AE2099" s="107"/>
      <c r="AF2099" s="107"/>
      <c r="AG2099" s="107" t="s">
        <v>341</v>
      </c>
      <c r="AH2099" s="107">
        <v>5</v>
      </c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</row>
    <row r="2100" spans="1:60" outlineLevel="3">
      <c r="A2100" s="110"/>
      <c r="B2100" s="111"/>
      <c r="C2100" s="146" t="s">
        <v>1119</v>
      </c>
      <c r="D2100" s="143"/>
      <c r="E2100" s="144">
        <v>20</v>
      </c>
      <c r="F2100" s="114"/>
      <c r="G2100" s="114"/>
      <c r="H2100" s="114"/>
      <c r="I2100" s="114"/>
      <c r="J2100" s="114"/>
      <c r="K2100" s="114"/>
      <c r="L2100" s="114"/>
      <c r="M2100" s="114"/>
      <c r="N2100" s="113"/>
      <c r="O2100" s="113"/>
      <c r="P2100" s="113"/>
      <c r="Q2100" s="113"/>
      <c r="R2100" s="114"/>
      <c r="S2100" s="114"/>
      <c r="T2100" s="114"/>
      <c r="U2100" s="114"/>
      <c r="V2100" s="114"/>
      <c r="W2100" s="114"/>
      <c r="X2100" s="114"/>
      <c r="Y2100" s="114"/>
      <c r="Z2100" s="107"/>
      <c r="AA2100" s="107"/>
      <c r="AB2100" s="107"/>
      <c r="AC2100" s="107"/>
      <c r="AD2100" s="107"/>
      <c r="AE2100" s="107"/>
      <c r="AF2100" s="107"/>
      <c r="AG2100" s="107" t="s">
        <v>341</v>
      </c>
      <c r="AH2100" s="107">
        <v>5</v>
      </c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</row>
    <row r="2101" spans="1:60" outlineLevel="1">
      <c r="A2101" s="123">
        <v>736</v>
      </c>
      <c r="B2101" s="124" t="s">
        <v>1064</v>
      </c>
      <c r="C2101" s="139" t="s">
        <v>1065</v>
      </c>
      <c r="D2101" s="125" t="s">
        <v>347</v>
      </c>
      <c r="E2101" s="126">
        <v>94</v>
      </c>
      <c r="F2101" s="127"/>
      <c r="G2101" s="128">
        <f>ROUND(E2101*F2101,2)</f>
        <v>0</v>
      </c>
      <c r="H2101" s="127"/>
      <c r="I2101" s="128">
        <f>ROUND(E2101*H2101,2)</f>
        <v>0</v>
      </c>
      <c r="J2101" s="127"/>
      <c r="K2101" s="128">
        <f>ROUND(E2101*J2101,2)</f>
        <v>0</v>
      </c>
      <c r="L2101" s="128">
        <v>21</v>
      </c>
      <c r="M2101" s="128">
        <f>G2101*(1+L2101/100)</f>
        <v>0</v>
      </c>
      <c r="N2101" s="126">
        <v>0</v>
      </c>
      <c r="O2101" s="126">
        <f>ROUND(E2101*N2101,2)</f>
        <v>0</v>
      </c>
      <c r="P2101" s="126">
        <v>0</v>
      </c>
      <c r="Q2101" s="126">
        <f>ROUND(E2101*P2101,2)</f>
        <v>0</v>
      </c>
      <c r="R2101" s="128" t="s">
        <v>560</v>
      </c>
      <c r="S2101" s="128" t="s">
        <v>310</v>
      </c>
      <c r="T2101" s="129" t="s">
        <v>331</v>
      </c>
      <c r="U2101" s="114">
        <v>0.05</v>
      </c>
      <c r="V2101" s="114">
        <f>ROUND(E2101*U2101,2)</f>
        <v>4.7</v>
      </c>
      <c r="W2101" s="114"/>
      <c r="X2101" s="114" t="s">
        <v>332</v>
      </c>
      <c r="Y2101" s="114" t="s">
        <v>293</v>
      </c>
      <c r="Z2101" s="107"/>
      <c r="AA2101" s="107"/>
      <c r="AB2101" s="107"/>
      <c r="AC2101" s="107"/>
      <c r="AD2101" s="107"/>
      <c r="AE2101" s="107"/>
      <c r="AF2101" s="107"/>
      <c r="AG2101" s="107" t="s">
        <v>333</v>
      </c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</row>
    <row r="2102" spans="1:60" outlineLevel="2">
      <c r="A2102" s="110"/>
      <c r="B2102" s="111"/>
      <c r="C2102" s="146" t="s">
        <v>1120</v>
      </c>
      <c r="D2102" s="143"/>
      <c r="E2102" s="144">
        <v>94</v>
      </c>
      <c r="F2102" s="114"/>
      <c r="G2102" s="114"/>
      <c r="H2102" s="114"/>
      <c r="I2102" s="114"/>
      <c r="J2102" s="114"/>
      <c r="K2102" s="114"/>
      <c r="L2102" s="114"/>
      <c r="M2102" s="114"/>
      <c r="N2102" s="113"/>
      <c r="O2102" s="113"/>
      <c r="P2102" s="113"/>
      <c r="Q2102" s="113"/>
      <c r="R2102" s="114"/>
      <c r="S2102" s="114"/>
      <c r="T2102" s="114"/>
      <c r="U2102" s="114"/>
      <c r="V2102" s="114"/>
      <c r="W2102" s="114"/>
      <c r="X2102" s="114"/>
      <c r="Y2102" s="114"/>
      <c r="Z2102" s="107"/>
      <c r="AA2102" s="107"/>
      <c r="AB2102" s="107"/>
      <c r="AC2102" s="107"/>
      <c r="AD2102" s="107"/>
      <c r="AE2102" s="107"/>
      <c r="AF2102" s="107"/>
      <c r="AG2102" s="107" t="s">
        <v>341</v>
      </c>
      <c r="AH2102" s="107">
        <v>5</v>
      </c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</row>
    <row r="2103" spans="1:60" outlineLevel="1">
      <c r="A2103" s="123">
        <v>737</v>
      </c>
      <c r="B2103" s="124" t="s">
        <v>1067</v>
      </c>
      <c r="C2103" s="139" t="s">
        <v>1068</v>
      </c>
      <c r="D2103" s="125" t="s">
        <v>347</v>
      </c>
      <c r="E2103" s="126">
        <v>24</v>
      </c>
      <c r="F2103" s="127"/>
      <c r="G2103" s="128">
        <f>ROUND(E2103*F2103,2)</f>
        <v>0</v>
      </c>
      <c r="H2103" s="127"/>
      <c r="I2103" s="128">
        <f>ROUND(E2103*H2103,2)</f>
        <v>0</v>
      </c>
      <c r="J2103" s="127"/>
      <c r="K2103" s="128">
        <f>ROUND(E2103*J2103,2)</f>
        <v>0</v>
      </c>
      <c r="L2103" s="128">
        <v>21</v>
      </c>
      <c r="M2103" s="128">
        <f>G2103*(1+L2103/100)</f>
        <v>0</v>
      </c>
      <c r="N2103" s="126">
        <v>0</v>
      </c>
      <c r="O2103" s="126">
        <f>ROUND(E2103*N2103,2)</f>
        <v>0</v>
      </c>
      <c r="P2103" s="126">
        <v>0</v>
      </c>
      <c r="Q2103" s="126">
        <f>ROUND(E2103*P2103,2)</f>
        <v>0</v>
      </c>
      <c r="R2103" s="128" t="s">
        <v>560</v>
      </c>
      <c r="S2103" s="128" t="s">
        <v>310</v>
      </c>
      <c r="T2103" s="129" t="s">
        <v>331</v>
      </c>
      <c r="U2103" s="114">
        <v>0.06</v>
      </c>
      <c r="V2103" s="114">
        <f>ROUND(E2103*U2103,2)</f>
        <v>1.44</v>
      </c>
      <c r="W2103" s="114"/>
      <c r="X2103" s="114" t="s">
        <v>332</v>
      </c>
      <c r="Y2103" s="114" t="s">
        <v>293</v>
      </c>
      <c r="Z2103" s="107"/>
      <c r="AA2103" s="107"/>
      <c r="AB2103" s="107"/>
      <c r="AC2103" s="107"/>
      <c r="AD2103" s="107"/>
      <c r="AE2103" s="107"/>
      <c r="AF2103" s="107"/>
      <c r="AG2103" s="107" t="s">
        <v>333</v>
      </c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</row>
    <row r="2104" spans="1:60" outlineLevel="2">
      <c r="A2104" s="110"/>
      <c r="B2104" s="111"/>
      <c r="C2104" s="146" t="s">
        <v>1121</v>
      </c>
      <c r="D2104" s="143"/>
      <c r="E2104" s="144">
        <v>24</v>
      </c>
      <c r="F2104" s="114"/>
      <c r="G2104" s="114"/>
      <c r="H2104" s="114"/>
      <c r="I2104" s="114"/>
      <c r="J2104" s="114"/>
      <c r="K2104" s="114"/>
      <c r="L2104" s="114"/>
      <c r="M2104" s="114"/>
      <c r="N2104" s="113"/>
      <c r="O2104" s="113"/>
      <c r="P2104" s="113"/>
      <c r="Q2104" s="113"/>
      <c r="R2104" s="114"/>
      <c r="S2104" s="114"/>
      <c r="T2104" s="114"/>
      <c r="U2104" s="114"/>
      <c r="V2104" s="114"/>
      <c r="W2104" s="114"/>
      <c r="X2104" s="114"/>
      <c r="Y2104" s="114"/>
      <c r="Z2104" s="107"/>
      <c r="AA2104" s="107"/>
      <c r="AB2104" s="107"/>
      <c r="AC2104" s="107"/>
      <c r="AD2104" s="107"/>
      <c r="AE2104" s="107"/>
      <c r="AF2104" s="107"/>
      <c r="AG2104" s="107" t="s">
        <v>341</v>
      </c>
      <c r="AH2104" s="107">
        <v>5</v>
      </c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</row>
    <row r="2105" spans="1:60" outlineLevel="1">
      <c r="A2105" s="123">
        <v>738</v>
      </c>
      <c r="B2105" s="124" t="s">
        <v>1070</v>
      </c>
      <c r="C2105" s="139" t="s">
        <v>1071</v>
      </c>
      <c r="D2105" s="125" t="s">
        <v>347</v>
      </c>
      <c r="E2105" s="126">
        <v>8</v>
      </c>
      <c r="F2105" s="127"/>
      <c r="G2105" s="128">
        <f>ROUND(E2105*F2105,2)</f>
        <v>0</v>
      </c>
      <c r="H2105" s="127"/>
      <c r="I2105" s="128">
        <f>ROUND(E2105*H2105,2)</f>
        <v>0</v>
      </c>
      <c r="J2105" s="127"/>
      <c r="K2105" s="128">
        <f>ROUND(E2105*J2105,2)</f>
        <v>0</v>
      </c>
      <c r="L2105" s="128">
        <v>21</v>
      </c>
      <c r="M2105" s="128">
        <f>G2105*(1+L2105/100)</f>
        <v>0</v>
      </c>
      <c r="N2105" s="126">
        <v>0</v>
      </c>
      <c r="O2105" s="126">
        <f>ROUND(E2105*N2105,2)</f>
        <v>0</v>
      </c>
      <c r="P2105" s="126">
        <v>0</v>
      </c>
      <c r="Q2105" s="126">
        <f>ROUND(E2105*P2105,2)</f>
        <v>0</v>
      </c>
      <c r="R2105" s="128"/>
      <c r="S2105" s="128" t="s">
        <v>290</v>
      </c>
      <c r="T2105" s="129" t="s">
        <v>291</v>
      </c>
      <c r="U2105" s="114">
        <v>0.05</v>
      </c>
      <c r="V2105" s="114">
        <f>ROUND(E2105*U2105,2)</f>
        <v>0.4</v>
      </c>
      <c r="W2105" s="114"/>
      <c r="X2105" s="114" t="s">
        <v>332</v>
      </c>
      <c r="Y2105" s="114" t="s">
        <v>293</v>
      </c>
      <c r="Z2105" s="107"/>
      <c r="AA2105" s="107"/>
      <c r="AB2105" s="107"/>
      <c r="AC2105" s="107"/>
      <c r="AD2105" s="107"/>
      <c r="AE2105" s="107"/>
      <c r="AF2105" s="107"/>
      <c r="AG2105" s="107" t="s">
        <v>333</v>
      </c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</row>
    <row r="2106" spans="1:60" outlineLevel="2">
      <c r="A2106" s="110"/>
      <c r="B2106" s="111"/>
      <c r="C2106" s="146" t="s">
        <v>1122</v>
      </c>
      <c r="D2106" s="143"/>
      <c r="E2106" s="144">
        <v>4</v>
      </c>
      <c r="F2106" s="114"/>
      <c r="G2106" s="114"/>
      <c r="H2106" s="114"/>
      <c r="I2106" s="114"/>
      <c r="J2106" s="114"/>
      <c r="K2106" s="114"/>
      <c r="L2106" s="114"/>
      <c r="M2106" s="114"/>
      <c r="N2106" s="113"/>
      <c r="O2106" s="113"/>
      <c r="P2106" s="113"/>
      <c r="Q2106" s="113"/>
      <c r="R2106" s="114"/>
      <c r="S2106" s="114"/>
      <c r="T2106" s="114"/>
      <c r="U2106" s="114"/>
      <c r="V2106" s="114"/>
      <c r="W2106" s="114"/>
      <c r="X2106" s="114"/>
      <c r="Y2106" s="114"/>
      <c r="Z2106" s="107"/>
      <c r="AA2106" s="107"/>
      <c r="AB2106" s="107"/>
      <c r="AC2106" s="107"/>
      <c r="AD2106" s="107"/>
      <c r="AE2106" s="107"/>
      <c r="AF2106" s="107"/>
      <c r="AG2106" s="107" t="s">
        <v>341</v>
      </c>
      <c r="AH2106" s="107">
        <v>5</v>
      </c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</row>
    <row r="2107" spans="1:60" outlineLevel="3">
      <c r="A2107" s="110"/>
      <c r="B2107" s="111"/>
      <c r="C2107" s="146" t="s">
        <v>1123</v>
      </c>
      <c r="D2107" s="143"/>
      <c r="E2107" s="144">
        <v>4</v>
      </c>
      <c r="F2107" s="114"/>
      <c r="G2107" s="114"/>
      <c r="H2107" s="114"/>
      <c r="I2107" s="114"/>
      <c r="J2107" s="114"/>
      <c r="K2107" s="114"/>
      <c r="L2107" s="114"/>
      <c r="M2107" s="114"/>
      <c r="N2107" s="113"/>
      <c r="O2107" s="113"/>
      <c r="P2107" s="113"/>
      <c r="Q2107" s="113"/>
      <c r="R2107" s="114"/>
      <c r="S2107" s="114"/>
      <c r="T2107" s="114"/>
      <c r="U2107" s="114"/>
      <c r="V2107" s="114"/>
      <c r="W2107" s="114"/>
      <c r="X2107" s="114"/>
      <c r="Y2107" s="114"/>
      <c r="Z2107" s="107"/>
      <c r="AA2107" s="107"/>
      <c r="AB2107" s="107"/>
      <c r="AC2107" s="107"/>
      <c r="AD2107" s="107"/>
      <c r="AE2107" s="107"/>
      <c r="AF2107" s="107"/>
      <c r="AG2107" s="107" t="s">
        <v>341</v>
      </c>
      <c r="AH2107" s="107">
        <v>5</v>
      </c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</row>
    <row r="2108" spans="1:60" outlineLevel="1">
      <c r="A2108" s="110">
        <v>739</v>
      </c>
      <c r="B2108" s="111" t="s">
        <v>1124</v>
      </c>
      <c r="C2108" s="147" t="s">
        <v>1125</v>
      </c>
      <c r="D2108" s="112" t="s">
        <v>24</v>
      </c>
      <c r="E2108" s="145"/>
      <c r="F2108" s="115"/>
      <c r="G2108" s="114">
        <f>ROUND(E2108*F2108,2)</f>
        <v>0</v>
      </c>
      <c r="H2108" s="115"/>
      <c r="I2108" s="114">
        <f>ROUND(E2108*H2108,2)</f>
        <v>0</v>
      </c>
      <c r="J2108" s="115"/>
      <c r="K2108" s="114">
        <f>ROUND(E2108*J2108,2)</f>
        <v>0</v>
      </c>
      <c r="L2108" s="114">
        <v>21</v>
      </c>
      <c r="M2108" s="114">
        <f>G2108*(1+L2108/100)</f>
        <v>0</v>
      </c>
      <c r="N2108" s="113">
        <v>0</v>
      </c>
      <c r="O2108" s="113">
        <f>ROUND(E2108*N2108,2)</f>
        <v>0</v>
      </c>
      <c r="P2108" s="113">
        <v>0</v>
      </c>
      <c r="Q2108" s="113">
        <f>ROUND(E2108*P2108,2)</f>
        <v>0</v>
      </c>
      <c r="R2108" s="114" t="s">
        <v>560</v>
      </c>
      <c r="S2108" s="114" t="s">
        <v>310</v>
      </c>
      <c r="T2108" s="114" t="s">
        <v>331</v>
      </c>
      <c r="U2108" s="114">
        <v>0</v>
      </c>
      <c r="V2108" s="114">
        <f>ROUND(E2108*U2108,2)</f>
        <v>0</v>
      </c>
      <c r="W2108" s="114"/>
      <c r="X2108" s="114" t="s">
        <v>448</v>
      </c>
      <c r="Y2108" s="114" t="s">
        <v>293</v>
      </c>
      <c r="Z2108" s="107"/>
      <c r="AA2108" s="107"/>
      <c r="AB2108" s="107"/>
      <c r="AC2108" s="107"/>
      <c r="AD2108" s="107"/>
      <c r="AE2108" s="107"/>
      <c r="AF2108" s="107"/>
      <c r="AG2108" s="107" t="s">
        <v>449</v>
      </c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</row>
    <row r="2109" spans="1:60">
      <c r="A2109" s="117" t="s">
        <v>285</v>
      </c>
      <c r="B2109" s="118" t="s">
        <v>179</v>
      </c>
      <c r="C2109" s="138" t="s">
        <v>180</v>
      </c>
      <c r="D2109" s="119"/>
      <c r="E2109" s="120"/>
      <c r="F2109" s="121"/>
      <c r="G2109" s="121">
        <f>SUMIF(AG2110:AG2112,"&lt;&gt;NOR",G2110:G2112)</f>
        <v>0</v>
      </c>
      <c r="H2109" s="121"/>
      <c r="I2109" s="121">
        <f>SUM(I2110:I2112)</f>
        <v>0</v>
      </c>
      <c r="J2109" s="121"/>
      <c r="K2109" s="121">
        <f>SUM(K2110:K2112)</f>
        <v>0</v>
      </c>
      <c r="L2109" s="121"/>
      <c r="M2109" s="121">
        <f>SUM(M2110:M2112)</f>
        <v>0</v>
      </c>
      <c r="N2109" s="120"/>
      <c r="O2109" s="120">
        <f>SUM(O2110:O2112)</f>
        <v>0.04</v>
      </c>
      <c r="P2109" s="120"/>
      <c r="Q2109" s="120">
        <f>SUM(Q2110:Q2112)</f>
        <v>0</v>
      </c>
      <c r="R2109" s="121"/>
      <c r="S2109" s="121"/>
      <c r="T2109" s="122"/>
      <c r="U2109" s="116"/>
      <c r="V2109" s="116">
        <f>SUM(V2110:V2112)</f>
        <v>0</v>
      </c>
      <c r="W2109" s="116"/>
      <c r="X2109" s="116"/>
      <c r="Y2109" s="116"/>
      <c r="AG2109" t="s">
        <v>286</v>
      </c>
    </row>
    <row r="2110" spans="1:60" ht="22.5" outlineLevel="1">
      <c r="A2110" s="130">
        <v>740</v>
      </c>
      <c r="B2110" s="131" t="s">
        <v>987</v>
      </c>
      <c r="C2110" s="140" t="s">
        <v>988</v>
      </c>
      <c r="D2110" s="132" t="s">
        <v>347</v>
      </c>
      <c r="E2110" s="133">
        <v>17</v>
      </c>
      <c r="F2110" s="134"/>
      <c r="G2110" s="135">
        <f>ROUND(E2110*F2110,2)</f>
        <v>0</v>
      </c>
      <c r="H2110" s="134"/>
      <c r="I2110" s="135">
        <f>ROUND(E2110*H2110,2)</f>
        <v>0</v>
      </c>
      <c r="J2110" s="134"/>
      <c r="K2110" s="135">
        <f>ROUND(E2110*J2110,2)</f>
        <v>0</v>
      </c>
      <c r="L2110" s="135">
        <v>21</v>
      </c>
      <c r="M2110" s="135">
        <f>G2110*(1+L2110/100)</f>
        <v>0</v>
      </c>
      <c r="N2110" s="133">
        <v>4.0000000000000002E-4</v>
      </c>
      <c r="O2110" s="133">
        <f>ROUND(E2110*N2110,2)</f>
        <v>0.01</v>
      </c>
      <c r="P2110" s="133">
        <v>0</v>
      </c>
      <c r="Q2110" s="133">
        <f>ROUND(E2110*P2110,2)</f>
        <v>0</v>
      </c>
      <c r="R2110" s="135" t="s">
        <v>413</v>
      </c>
      <c r="S2110" s="135" t="s">
        <v>310</v>
      </c>
      <c r="T2110" s="136" t="s">
        <v>331</v>
      </c>
      <c r="U2110" s="114">
        <v>0</v>
      </c>
      <c r="V2110" s="114">
        <f>ROUND(E2110*U2110,2)</f>
        <v>0</v>
      </c>
      <c r="W2110" s="114"/>
      <c r="X2110" s="114" t="s">
        <v>414</v>
      </c>
      <c r="Y2110" s="114" t="s">
        <v>293</v>
      </c>
      <c r="Z2110" s="107"/>
      <c r="AA2110" s="107"/>
      <c r="AB2110" s="107"/>
      <c r="AC2110" s="107"/>
      <c r="AD2110" s="107"/>
      <c r="AE2110" s="107"/>
      <c r="AF2110" s="107"/>
      <c r="AG2110" s="107" t="s">
        <v>415</v>
      </c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</row>
    <row r="2111" spans="1:60" ht="22.5" outlineLevel="1">
      <c r="A2111" s="130">
        <v>741</v>
      </c>
      <c r="B2111" s="131" t="s">
        <v>989</v>
      </c>
      <c r="C2111" s="140" t="s">
        <v>990</v>
      </c>
      <c r="D2111" s="132" t="s">
        <v>347</v>
      </c>
      <c r="E2111" s="133">
        <v>21</v>
      </c>
      <c r="F2111" s="134"/>
      <c r="G2111" s="135">
        <f>ROUND(E2111*F2111,2)</f>
        <v>0</v>
      </c>
      <c r="H2111" s="134"/>
      <c r="I2111" s="135">
        <f>ROUND(E2111*H2111,2)</f>
        <v>0</v>
      </c>
      <c r="J2111" s="134"/>
      <c r="K2111" s="135">
        <f>ROUND(E2111*J2111,2)</f>
        <v>0</v>
      </c>
      <c r="L2111" s="135">
        <v>21</v>
      </c>
      <c r="M2111" s="135">
        <f>G2111*(1+L2111/100)</f>
        <v>0</v>
      </c>
      <c r="N2111" s="133">
        <v>4.2999999999999999E-4</v>
      </c>
      <c r="O2111" s="133">
        <f>ROUND(E2111*N2111,2)</f>
        <v>0.01</v>
      </c>
      <c r="P2111" s="133">
        <v>0</v>
      </c>
      <c r="Q2111" s="133">
        <f>ROUND(E2111*P2111,2)</f>
        <v>0</v>
      </c>
      <c r="R2111" s="135" t="s">
        <v>413</v>
      </c>
      <c r="S2111" s="135" t="s">
        <v>310</v>
      </c>
      <c r="T2111" s="136" t="s">
        <v>331</v>
      </c>
      <c r="U2111" s="114">
        <v>0</v>
      </c>
      <c r="V2111" s="114">
        <f>ROUND(E2111*U2111,2)</f>
        <v>0</v>
      </c>
      <c r="W2111" s="114"/>
      <c r="X2111" s="114" t="s">
        <v>414</v>
      </c>
      <c r="Y2111" s="114" t="s">
        <v>293</v>
      </c>
      <c r="Z2111" s="107"/>
      <c r="AA2111" s="107"/>
      <c r="AB2111" s="107"/>
      <c r="AC2111" s="107"/>
      <c r="AD2111" s="107"/>
      <c r="AE2111" s="107"/>
      <c r="AF2111" s="107"/>
      <c r="AG2111" s="107" t="s">
        <v>415</v>
      </c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</row>
    <row r="2112" spans="1:60" ht="22.5" outlineLevel="1">
      <c r="A2112" s="130">
        <v>742</v>
      </c>
      <c r="B2112" s="131" t="s">
        <v>991</v>
      </c>
      <c r="C2112" s="140" t="s">
        <v>992</v>
      </c>
      <c r="D2112" s="132" t="s">
        <v>347</v>
      </c>
      <c r="E2112" s="133">
        <v>32</v>
      </c>
      <c r="F2112" s="134"/>
      <c r="G2112" s="135">
        <f>ROUND(E2112*F2112,2)</f>
        <v>0</v>
      </c>
      <c r="H2112" s="134"/>
      <c r="I2112" s="135">
        <f>ROUND(E2112*H2112,2)</f>
        <v>0</v>
      </c>
      <c r="J2112" s="134"/>
      <c r="K2112" s="135">
        <f>ROUND(E2112*J2112,2)</f>
        <v>0</v>
      </c>
      <c r="L2112" s="135">
        <v>21</v>
      </c>
      <c r="M2112" s="135">
        <f>G2112*(1+L2112/100)</f>
        <v>0</v>
      </c>
      <c r="N2112" s="133">
        <v>5.2999999999999998E-4</v>
      </c>
      <c r="O2112" s="133">
        <f>ROUND(E2112*N2112,2)</f>
        <v>0.02</v>
      </c>
      <c r="P2112" s="133">
        <v>0</v>
      </c>
      <c r="Q2112" s="133">
        <f>ROUND(E2112*P2112,2)</f>
        <v>0</v>
      </c>
      <c r="R2112" s="135" t="s">
        <v>413</v>
      </c>
      <c r="S2112" s="135" t="s">
        <v>310</v>
      </c>
      <c r="T2112" s="136" t="s">
        <v>331</v>
      </c>
      <c r="U2112" s="114">
        <v>0</v>
      </c>
      <c r="V2112" s="114">
        <f>ROUND(E2112*U2112,2)</f>
        <v>0</v>
      </c>
      <c r="W2112" s="114"/>
      <c r="X2112" s="114" t="s">
        <v>414</v>
      </c>
      <c r="Y2112" s="114" t="s">
        <v>293</v>
      </c>
      <c r="Z2112" s="107"/>
      <c r="AA2112" s="107"/>
      <c r="AB2112" s="107"/>
      <c r="AC2112" s="107"/>
      <c r="AD2112" s="107"/>
      <c r="AE2112" s="107"/>
      <c r="AF2112" s="107"/>
      <c r="AG2112" s="107" t="s">
        <v>415</v>
      </c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</row>
    <row r="2113" spans="1:60">
      <c r="A2113" s="117" t="s">
        <v>285</v>
      </c>
      <c r="B2113" s="118" t="s">
        <v>181</v>
      </c>
      <c r="C2113" s="138" t="s">
        <v>182</v>
      </c>
      <c r="D2113" s="119"/>
      <c r="E2113" s="120"/>
      <c r="F2113" s="121"/>
      <c r="G2113" s="121">
        <f>SUMIF(AG2114:AG2114,"&lt;&gt;NOR",G2114:G2114)</f>
        <v>0</v>
      </c>
      <c r="H2113" s="121"/>
      <c r="I2113" s="121">
        <f>SUM(I2114:I2114)</f>
        <v>0</v>
      </c>
      <c r="J2113" s="121"/>
      <c r="K2113" s="121">
        <f>SUM(K2114:K2114)</f>
        <v>0</v>
      </c>
      <c r="L2113" s="121"/>
      <c r="M2113" s="121">
        <f>SUM(M2114:M2114)</f>
        <v>0</v>
      </c>
      <c r="N2113" s="120"/>
      <c r="O2113" s="120">
        <f>SUM(O2114:O2114)</f>
        <v>0</v>
      </c>
      <c r="P2113" s="120"/>
      <c r="Q2113" s="120">
        <f>SUM(Q2114:Q2114)</f>
        <v>0</v>
      </c>
      <c r="R2113" s="121"/>
      <c r="S2113" s="121"/>
      <c r="T2113" s="122"/>
      <c r="U2113" s="116"/>
      <c r="V2113" s="116">
        <f>SUM(V2114:V2114)</f>
        <v>0</v>
      </c>
      <c r="W2113" s="116"/>
      <c r="X2113" s="116"/>
      <c r="Y2113" s="116"/>
      <c r="AG2113" t="s">
        <v>286</v>
      </c>
    </row>
    <row r="2114" spans="1:60" ht="22.5" outlineLevel="1">
      <c r="A2114" s="130">
        <v>743</v>
      </c>
      <c r="B2114" s="131" t="s">
        <v>991</v>
      </c>
      <c r="C2114" s="140" t="s">
        <v>992</v>
      </c>
      <c r="D2114" s="132" t="s">
        <v>347</v>
      </c>
      <c r="E2114" s="133">
        <v>1</v>
      </c>
      <c r="F2114" s="134"/>
      <c r="G2114" s="135">
        <f>ROUND(E2114*F2114,2)</f>
        <v>0</v>
      </c>
      <c r="H2114" s="134"/>
      <c r="I2114" s="135">
        <f>ROUND(E2114*H2114,2)</f>
        <v>0</v>
      </c>
      <c r="J2114" s="134"/>
      <c r="K2114" s="135">
        <f>ROUND(E2114*J2114,2)</f>
        <v>0</v>
      </c>
      <c r="L2114" s="135">
        <v>21</v>
      </c>
      <c r="M2114" s="135">
        <f>G2114*(1+L2114/100)</f>
        <v>0</v>
      </c>
      <c r="N2114" s="133">
        <v>5.2999999999999998E-4</v>
      </c>
      <c r="O2114" s="133">
        <f>ROUND(E2114*N2114,2)</f>
        <v>0</v>
      </c>
      <c r="P2114" s="133">
        <v>0</v>
      </c>
      <c r="Q2114" s="133">
        <f>ROUND(E2114*P2114,2)</f>
        <v>0</v>
      </c>
      <c r="R2114" s="135" t="s">
        <v>413</v>
      </c>
      <c r="S2114" s="135" t="s">
        <v>310</v>
      </c>
      <c r="T2114" s="136" t="s">
        <v>331</v>
      </c>
      <c r="U2114" s="114">
        <v>0</v>
      </c>
      <c r="V2114" s="114">
        <f>ROUND(E2114*U2114,2)</f>
        <v>0</v>
      </c>
      <c r="W2114" s="114"/>
      <c r="X2114" s="114" t="s">
        <v>414</v>
      </c>
      <c r="Y2114" s="114" t="s">
        <v>293</v>
      </c>
      <c r="Z2114" s="107"/>
      <c r="AA2114" s="107"/>
      <c r="AB2114" s="107"/>
      <c r="AC2114" s="107"/>
      <c r="AD2114" s="107"/>
      <c r="AE2114" s="107"/>
      <c r="AF2114" s="107"/>
      <c r="AG2114" s="107" t="s">
        <v>415</v>
      </c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</row>
    <row r="2115" spans="1:60">
      <c r="A2115" s="117" t="s">
        <v>285</v>
      </c>
      <c r="B2115" s="118" t="s">
        <v>179</v>
      </c>
      <c r="C2115" s="138" t="s">
        <v>180</v>
      </c>
      <c r="D2115" s="119"/>
      <c r="E2115" s="120"/>
      <c r="F2115" s="121"/>
      <c r="G2115" s="121">
        <f>SUMIF(AG2116:AG2144,"&lt;&gt;NOR",G2116:G2144)</f>
        <v>0</v>
      </c>
      <c r="H2115" s="121"/>
      <c r="I2115" s="121">
        <f>SUM(I2116:I2144)</f>
        <v>0</v>
      </c>
      <c r="J2115" s="121"/>
      <c r="K2115" s="121">
        <f>SUM(K2116:K2144)</f>
        <v>0</v>
      </c>
      <c r="L2115" s="121"/>
      <c r="M2115" s="121">
        <f>SUM(M2116:M2144)</f>
        <v>0</v>
      </c>
      <c r="N2115" s="120"/>
      <c r="O2115" s="120">
        <f>SUM(O2116:O2144)</f>
        <v>9.0000000000000011E-2</v>
      </c>
      <c r="P2115" s="120"/>
      <c r="Q2115" s="120">
        <f>SUM(Q2116:Q2144)</f>
        <v>0</v>
      </c>
      <c r="R2115" s="121"/>
      <c r="S2115" s="121"/>
      <c r="T2115" s="122"/>
      <c r="U2115" s="116"/>
      <c r="V2115" s="116">
        <f>SUM(V2116:V2144)</f>
        <v>21.07</v>
      </c>
      <c r="W2115" s="116"/>
      <c r="X2115" s="116"/>
      <c r="Y2115" s="116"/>
      <c r="AG2115" t="s">
        <v>286</v>
      </c>
    </row>
    <row r="2116" spans="1:60" ht="22.5" outlineLevel="1">
      <c r="A2116" s="130">
        <v>744</v>
      </c>
      <c r="B2116" s="131" t="s">
        <v>993</v>
      </c>
      <c r="C2116" s="140" t="s">
        <v>994</v>
      </c>
      <c r="D2116" s="132" t="s">
        <v>347</v>
      </c>
      <c r="E2116" s="133">
        <v>20</v>
      </c>
      <c r="F2116" s="134"/>
      <c r="G2116" s="135">
        <f>ROUND(E2116*F2116,2)</f>
        <v>0</v>
      </c>
      <c r="H2116" s="134"/>
      <c r="I2116" s="135">
        <f>ROUND(E2116*H2116,2)</f>
        <v>0</v>
      </c>
      <c r="J2116" s="134"/>
      <c r="K2116" s="135">
        <f>ROUND(E2116*J2116,2)</f>
        <v>0</v>
      </c>
      <c r="L2116" s="135">
        <v>21</v>
      </c>
      <c r="M2116" s="135">
        <f>G2116*(1+L2116/100)</f>
        <v>0</v>
      </c>
      <c r="N2116" s="133">
        <v>8.4000000000000003E-4</v>
      </c>
      <c r="O2116" s="133">
        <f>ROUND(E2116*N2116,2)</f>
        <v>0.02</v>
      </c>
      <c r="P2116" s="133">
        <v>0</v>
      </c>
      <c r="Q2116" s="133">
        <f>ROUND(E2116*P2116,2)</f>
        <v>0</v>
      </c>
      <c r="R2116" s="135" t="s">
        <v>413</v>
      </c>
      <c r="S2116" s="135" t="s">
        <v>310</v>
      </c>
      <c r="T2116" s="136" t="s">
        <v>331</v>
      </c>
      <c r="U2116" s="114">
        <v>0</v>
      </c>
      <c r="V2116" s="114">
        <f>ROUND(E2116*U2116,2)</f>
        <v>0</v>
      </c>
      <c r="W2116" s="114"/>
      <c r="X2116" s="114" t="s">
        <v>414</v>
      </c>
      <c r="Y2116" s="114" t="s">
        <v>293</v>
      </c>
      <c r="Z2116" s="107"/>
      <c r="AA2116" s="107"/>
      <c r="AB2116" s="107"/>
      <c r="AC2116" s="107"/>
      <c r="AD2116" s="107"/>
      <c r="AE2116" s="107"/>
      <c r="AF2116" s="107"/>
      <c r="AG2116" s="107" t="s">
        <v>415</v>
      </c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</row>
    <row r="2117" spans="1:60" ht="22.5" outlineLevel="1">
      <c r="A2117" s="130">
        <v>745</v>
      </c>
      <c r="B2117" s="131" t="s">
        <v>995</v>
      </c>
      <c r="C2117" s="140" t="s">
        <v>996</v>
      </c>
      <c r="D2117" s="132" t="s">
        <v>347</v>
      </c>
      <c r="E2117" s="133">
        <v>5</v>
      </c>
      <c r="F2117" s="134"/>
      <c r="G2117" s="135">
        <f>ROUND(E2117*F2117,2)</f>
        <v>0</v>
      </c>
      <c r="H2117" s="134"/>
      <c r="I2117" s="135">
        <f>ROUND(E2117*H2117,2)</f>
        <v>0</v>
      </c>
      <c r="J2117" s="134"/>
      <c r="K2117" s="135">
        <f>ROUND(E2117*J2117,2)</f>
        <v>0</v>
      </c>
      <c r="L2117" s="135">
        <v>21</v>
      </c>
      <c r="M2117" s="135">
        <f>G2117*(1+L2117/100)</f>
        <v>0</v>
      </c>
      <c r="N2117" s="133">
        <v>1.2800000000000001E-3</v>
      </c>
      <c r="O2117" s="133">
        <f>ROUND(E2117*N2117,2)</f>
        <v>0.01</v>
      </c>
      <c r="P2117" s="133">
        <v>0</v>
      </c>
      <c r="Q2117" s="133">
        <f>ROUND(E2117*P2117,2)</f>
        <v>0</v>
      </c>
      <c r="R2117" s="135" t="s">
        <v>413</v>
      </c>
      <c r="S2117" s="135" t="s">
        <v>310</v>
      </c>
      <c r="T2117" s="136" t="s">
        <v>331</v>
      </c>
      <c r="U2117" s="114">
        <v>0</v>
      </c>
      <c r="V2117" s="114">
        <f>ROUND(E2117*U2117,2)</f>
        <v>0</v>
      </c>
      <c r="W2117" s="114"/>
      <c r="X2117" s="114" t="s">
        <v>414</v>
      </c>
      <c r="Y2117" s="114" t="s">
        <v>293</v>
      </c>
      <c r="Z2117" s="107"/>
      <c r="AA2117" s="107"/>
      <c r="AB2117" s="107"/>
      <c r="AC2117" s="107"/>
      <c r="AD2117" s="107"/>
      <c r="AE2117" s="107"/>
      <c r="AF2117" s="107"/>
      <c r="AG2117" s="107" t="s">
        <v>415</v>
      </c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</row>
    <row r="2118" spans="1:60" ht="22.5" outlineLevel="1">
      <c r="A2118" s="130">
        <v>746</v>
      </c>
      <c r="B2118" s="131" t="s">
        <v>997</v>
      </c>
      <c r="C2118" s="140" t="s">
        <v>998</v>
      </c>
      <c r="D2118" s="132" t="s">
        <v>347</v>
      </c>
      <c r="E2118" s="133">
        <v>3</v>
      </c>
      <c r="F2118" s="134"/>
      <c r="G2118" s="135">
        <f>ROUND(E2118*F2118,2)</f>
        <v>0</v>
      </c>
      <c r="H2118" s="134"/>
      <c r="I2118" s="135">
        <f>ROUND(E2118*H2118,2)</f>
        <v>0</v>
      </c>
      <c r="J2118" s="134"/>
      <c r="K2118" s="135">
        <f>ROUND(E2118*J2118,2)</f>
        <v>0</v>
      </c>
      <c r="L2118" s="135">
        <v>21</v>
      </c>
      <c r="M2118" s="135">
        <f>G2118*(1+L2118/100)</f>
        <v>0</v>
      </c>
      <c r="N2118" s="133">
        <v>2.8500000000000001E-3</v>
      </c>
      <c r="O2118" s="133">
        <f>ROUND(E2118*N2118,2)</f>
        <v>0.01</v>
      </c>
      <c r="P2118" s="133">
        <v>0</v>
      </c>
      <c r="Q2118" s="133">
        <f>ROUND(E2118*P2118,2)</f>
        <v>0</v>
      </c>
      <c r="R2118" s="135" t="s">
        <v>413</v>
      </c>
      <c r="S2118" s="135" t="s">
        <v>310</v>
      </c>
      <c r="T2118" s="136" t="s">
        <v>331</v>
      </c>
      <c r="U2118" s="114">
        <v>0</v>
      </c>
      <c r="V2118" s="114">
        <f>ROUND(E2118*U2118,2)</f>
        <v>0</v>
      </c>
      <c r="W2118" s="114"/>
      <c r="X2118" s="114" t="s">
        <v>414</v>
      </c>
      <c r="Y2118" s="114" t="s">
        <v>293</v>
      </c>
      <c r="Z2118" s="107"/>
      <c r="AA2118" s="107"/>
      <c r="AB2118" s="107"/>
      <c r="AC2118" s="107"/>
      <c r="AD2118" s="107"/>
      <c r="AE2118" s="107"/>
      <c r="AF2118" s="107"/>
      <c r="AG2118" s="107" t="s">
        <v>415</v>
      </c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</row>
    <row r="2119" spans="1:60" ht="22.5" outlineLevel="1">
      <c r="A2119" s="130">
        <v>747</v>
      </c>
      <c r="B2119" s="131" t="s">
        <v>1126</v>
      </c>
      <c r="C2119" s="140" t="s">
        <v>1127</v>
      </c>
      <c r="D2119" s="132" t="s">
        <v>347</v>
      </c>
      <c r="E2119" s="133">
        <v>2</v>
      </c>
      <c r="F2119" s="134"/>
      <c r="G2119" s="135">
        <f>ROUND(E2119*F2119,2)</f>
        <v>0</v>
      </c>
      <c r="H2119" s="134"/>
      <c r="I2119" s="135">
        <f>ROUND(E2119*H2119,2)</f>
        <v>0</v>
      </c>
      <c r="J2119" s="134"/>
      <c r="K2119" s="135">
        <f>ROUND(E2119*J2119,2)</f>
        <v>0</v>
      </c>
      <c r="L2119" s="135">
        <v>21</v>
      </c>
      <c r="M2119" s="135">
        <f>G2119*(1+L2119/100)</f>
        <v>0</v>
      </c>
      <c r="N2119" s="133">
        <v>5.8599999999999998E-3</v>
      </c>
      <c r="O2119" s="133">
        <f>ROUND(E2119*N2119,2)</f>
        <v>0.01</v>
      </c>
      <c r="P2119" s="133">
        <v>0</v>
      </c>
      <c r="Q2119" s="133">
        <f>ROUND(E2119*P2119,2)</f>
        <v>0</v>
      </c>
      <c r="R2119" s="135" t="s">
        <v>413</v>
      </c>
      <c r="S2119" s="135" t="s">
        <v>310</v>
      </c>
      <c r="T2119" s="136" t="s">
        <v>331</v>
      </c>
      <c r="U2119" s="114">
        <v>0</v>
      </c>
      <c r="V2119" s="114">
        <f>ROUND(E2119*U2119,2)</f>
        <v>0</v>
      </c>
      <c r="W2119" s="114"/>
      <c r="X2119" s="114" t="s">
        <v>414</v>
      </c>
      <c r="Y2119" s="114" t="s">
        <v>293</v>
      </c>
      <c r="Z2119" s="107"/>
      <c r="AA2119" s="107"/>
      <c r="AB2119" s="107"/>
      <c r="AC2119" s="107"/>
      <c r="AD2119" s="107"/>
      <c r="AE2119" s="107"/>
      <c r="AF2119" s="107"/>
      <c r="AG2119" s="107" t="s">
        <v>415</v>
      </c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</row>
    <row r="2120" spans="1:60" outlineLevel="1">
      <c r="A2120" s="130">
        <v>748</v>
      </c>
      <c r="B2120" s="131" t="s">
        <v>1001</v>
      </c>
      <c r="C2120" s="140" t="s">
        <v>1002</v>
      </c>
      <c r="D2120" s="132" t="s">
        <v>347</v>
      </c>
      <c r="E2120" s="133">
        <v>18</v>
      </c>
      <c r="F2120" s="134"/>
      <c r="G2120" s="135">
        <f>ROUND(E2120*F2120,2)</f>
        <v>0</v>
      </c>
      <c r="H2120" s="134"/>
      <c r="I2120" s="135">
        <f>ROUND(E2120*H2120,2)</f>
        <v>0</v>
      </c>
      <c r="J2120" s="134"/>
      <c r="K2120" s="135">
        <f>ROUND(E2120*J2120,2)</f>
        <v>0</v>
      </c>
      <c r="L2120" s="135">
        <v>21</v>
      </c>
      <c r="M2120" s="135">
        <f>G2120*(1+L2120/100)</f>
        <v>0</v>
      </c>
      <c r="N2120" s="133">
        <v>5.0000000000000001E-4</v>
      </c>
      <c r="O2120" s="133">
        <f>ROUND(E2120*N2120,2)</f>
        <v>0.01</v>
      </c>
      <c r="P2120" s="133">
        <v>0</v>
      </c>
      <c r="Q2120" s="133">
        <f>ROUND(E2120*P2120,2)</f>
        <v>0</v>
      </c>
      <c r="R2120" s="135" t="s">
        <v>413</v>
      </c>
      <c r="S2120" s="135" t="s">
        <v>310</v>
      </c>
      <c r="T2120" s="136" t="s">
        <v>331</v>
      </c>
      <c r="U2120" s="114">
        <v>0</v>
      </c>
      <c r="V2120" s="114">
        <f>ROUND(E2120*U2120,2)</f>
        <v>0</v>
      </c>
      <c r="W2120" s="114"/>
      <c r="X2120" s="114" t="s">
        <v>414</v>
      </c>
      <c r="Y2120" s="114" t="s">
        <v>293</v>
      </c>
      <c r="Z2120" s="107"/>
      <c r="AA2120" s="107"/>
      <c r="AB2120" s="107"/>
      <c r="AC2120" s="107"/>
      <c r="AD2120" s="107"/>
      <c r="AE2120" s="107"/>
      <c r="AF2120" s="107"/>
      <c r="AG2120" s="107" t="s">
        <v>415</v>
      </c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</row>
    <row r="2121" spans="1:60" outlineLevel="1">
      <c r="A2121" s="130">
        <v>749</v>
      </c>
      <c r="B2121" s="131" t="s">
        <v>1003</v>
      </c>
      <c r="C2121" s="140" t="s">
        <v>1004</v>
      </c>
      <c r="D2121" s="132" t="s">
        <v>347</v>
      </c>
      <c r="E2121" s="133">
        <v>12</v>
      </c>
      <c r="F2121" s="134"/>
      <c r="G2121" s="135">
        <f>ROUND(E2121*F2121,2)</f>
        <v>0</v>
      </c>
      <c r="H2121" s="134"/>
      <c r="I2121" s="135">
        <f>ROUND(E2121*H2121,2)</f>
        <v>0</v>
      </c>
      <c r="J2121" s="134"/>
      <c r="K2121" s="135">
        <f>ROUND(E2121*J2121,2)</f>
        <v>0</v>
      </c>
      <c r="L2121" s="135">
        <v>21</v>
      </c>
      <c r="M2121" s="135">
        <f>G2121*(1+L2121/100)</f>
        <v>0</v>
      </c>
      <c r="N2121" s="133">
        <v>6.6E-4</v>
      </c>
      <c r="O2121" s="133">
        <f>ROUND(E2121*N2121,2)</f>
        <v>0.01</v>
      </c>
      <c r="P2121" s="133">
        <v>0</v>
      </c>
      <c r="Q2121" s="133">
        <f>ROUND(E2121*P2121,2)</f>
        <v>0</v>
      </c>
      <c r="R2121" s="135" t="s">
        <v>413</v>
      </c>
      <c r="S2121" s="135" t="s">
        <v>310</v>
      </c>
      <c r="T2121" s="136" t="s">
        <v>331</v>
      </c>
      <c r="U2121" s="114">
        <v>0</v>
      </c>
      <c r="V2121" s="114">
        <f>ROUND(E2121*U2121,2)</f>
        <v>0</v>
      </c>
      <c r="W2121" s="114"/>
      <c r="X2121" s="114" t="s">
        <v>414</v>
      </c>
      <c r="Y2121" s="114" t="s">
        <v>293</v>
      </c>
      <c r="Z2121" s="107"/>
      <c r="AA2121" s="107"/>
      <c r="AB2121" s="107"/>
      <c r="AC2121" s="107"/>
      <c r="AD2121" s="107"/>
      <c r="AE2121" s="107"/>
      <c r="AF2121" s="107"/>
      <c r="AG2121" s="107" t="s">
        <v>415</v>
      </c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</row>
    <row r="2122" spans="1:60" ht="22.5" outlineLevel="1">
      <c r="A2122" s="123">
        <v>750</v>
      </c>
      <c r="B2122" s="124" t="s">
        <v>1128</v>
      </c>
      <c r="C2122" s="139" t="s">
        <v>1129</v>
      </c>
      <c r="D2122" s="125" t="s">
        <v>347</v>
      </c>
      <c r="E2122" s="126">
        <v>1</v>
      </c>
      <c r="F2122" s="127"/>
      <c r="G2122" s="128">
        <f>ROUND(E2122*F2122,2)</f>
        <v>0</v>
      </c>
      <c r="H2122" s="127"/>
      <c r="I2122" s="128">
        <f>ROUND(E2122*H2122,2)</f>
        <v>0</v>
      </c>
      <c r="J2122" s="127"/>
      <c r="K2122" s="128">
        <f>ROUND(E2122*J2122,2)</f>
        <v>0</v>
      </c>
      <c r="L2122" s="128">
        <v>21</v>
      </c>
      <c r="M2122" s="128">
        <f>G2122*(1+L2122/100)</f>
        <v>0</v>
      </c>
      <c r="N2122" s="126">
        <v>0</v>
      </c>
      <c r="O2122" s="126">
        <f>ROUND(E2122*N2122,2)</f>
        <v>0</v>
      </c>
      <c r="P2122" s="126">
        <v>0</v>
      </c>
      <c r="Q2122" s="126">
        <f>ROUND(E2122*P2122,2)</f>
        <v>0</v>
      </c>
      <c r="R2122" s="128"/>
      <c r="S2122" s="128" t="s">
        <v>290</v>
      </c>
      <c r="T2122" s="129" t="s">
        <v>291</v>
      </c>
      <c r="U2122" s="114">
        <v>0</v>
      </c>
      <c r="V2122" s="114">
        <f>ROUND(E2122*U2122,2)</f>
        <v>0</v>
      </c>
      <c r="W2122" s="114"/>
      <c r="X2122" s="114" t="s">
        <v>332</v>
      </c>
      <c r="Y2122" s="114" t="s">
        <v>293</v>
      </c>
      <c r="Z2122" s="107"/>
      <c r="AA2122" s="107"/>
      <c r="AB2122" s="107"/>
      <c r="AC2122" s="107"/>
      <c r="AD2122" s="107"/>
      <c r="AE2122" s="107"/>
      <c r="AF2122" s="107"/>
      <c r="AG2122" s="107" t="s">
        <v>333</v>
      </c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</row>
    <row r="2123" spans="1:60" outlineLevel="2">
      <c r="A2123" s="110"/>
      <c r="B2123" s="111"/>
      <c r="C2123" s="198" t="s">
        <v>1007</v>
      </c>
      <c r="D2123" s="199"/>
      <c r="E2123" s="199"/>
      <c r="F2123" s="199"/>
      <c r="G2123" s="199"/>
      <c r="H2123" s="114"/>
      <c r="I2123" s="114"/>
      <c r="J2123" s="114"/>
      <c r="K2123" s="114"/>
      <c r="L2123" s="114"/>
      <c r="M2123" s="114"/>
      <c r="N2123" s="113"/>
      <c r="O2123" s="113"/>
      <c r="P2123" s="113"/>
      <c r="Q2123" s="113"/>
      <c r="R2123" s="114"/>
      <c r="S2123" s="114"/>
      <c r="T2123" s="114"/>
      <c r="U2123" s="114"/>
      <c r="V2123" s="114"/>
      <c r="W2123" s="114"/>
      <c r="X2123" s="114"/>
      <c r="Y2123" s="114"/>
      <c r="Z2123" s="107"/>
      <c r="AA2123" s="107"/>
      <c r="AB2123" s="107"/>
      <c r="AC2123" s="107"/>
      <c r="AD2123" s="107"/>
      <c r="AE2123" s="107"/>
      <c r="AF2123" s="107"/>
      <c r="AG2123" s="107" t="s">
        <v>296</v>
      </c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</row>
    <row r="2124" spans="1:60" outlineLevel="3">
      <c r="A2124" s="110"/>
      <c r="B2124" s="111"/>
      <c r="C2124" s="200" t="s">
        <v>1008</v>
      </c>
      <c r="D2124" s="201"/>
      <c r="E2124" s="201"/>
      <c r="F2124" s="201"/>
      <c r="G2124" s="201"/>
      <c r="H2124" s="114"/>
      <c r="I2124" s="114"/>
      <c r="J2124" s="114"/>
      <c r="K2124" s="114"/>
      <c r="L2124" s="114"/>
      <c r="M2124" s="114"/>
      <c r="N2124" s="113"/>
      <c r="O2124" s="113"/>
      <c r="P2124" s="113"/>
      <c r="Q2124" s="113"/>
      <c r="R2124" s="114"/>
      <c r="S2124" s="114"/>
      <c r="T2124" s="114"/>
      <c r="U2124" s="114"/>
      <c r="V2124" s="114"/>
      <c r="W2124" s="114"/>
      <c r="X2124" s="114"/>
      <c r="Y2124" s="114"/>
      <c r="Z2124" s="107"/>
      <c r="AA2124" s="107"/>
      <c r="AB2124" s="107"/>
      <c r="AC2124" s="107"/>
      <c r="AD2124" s="107"/>
      <c r="AE2124" s="107"/>
      <c r="AF2124" s="107"/>
      <c r="AG2124" s="107" t="s">
        <v>296</v>
      </c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</row>
    <row r="2125" spans="1:60" ht="22.5" outlineLevel="1">
      <c r="A2125" s="123">
        <v>751</v>
      </c>
      <c r="B2125" s="124" t="s">
        <v>1130</v>
      </c>
      <c r="C2125" s="139" t="s">
        <v>1131</v>
      </c>
      <c r="D2125" s="125" t="s">
        <v>347</v>
      </c>
      <c r="E2125" s="126">
        <v>1</v>
      </c>
      <c r="F2125" s="127"/>
      <c r="G2125" s="128">
        <f>ROUND(E2125*F2125,2)</f>
        <v>0</v>
      </c>
      <c r="H2125" s="127"/>
      <c r="I2125" s="128">
        <f>ROUND(E2125*H2125,2)</f>
        <v>0</v>
      </c>
      <c r="J2125" s="127"/>
      <c r="K2125" s="128">
        <f>ROUND(E2125*J2125,2)</f>
        <v>0</v>
      </c>
      <c r="L2125" s="128">
        <v>21</v>
      </c>
      <c r="M2125" s="128">
        <f>G2125*(1+L2125/100)</f>
        <v>0</v>
      </c>
      <c r="N2125" s="126">
        <v>0</v>
      </c>
      <c r="O2125" s="126">
        <f>ROUND(E2125*N2125,2)</f>
        <v>0</v>
      </c>
      <c r="P2125" s="126">
        <v>0</v>
      </c>
      <c r="Q2125" s="126">
        <f>ROUND(E2125*P2125,2)</f>
        <v>0</v>
      </c>
      <c r="R2125" s="128"/>
      <c r="S2125" s="128" t="s">
        <v>290</v>
      </c>
      <c r="T2125" s="129" t="s">
        <v>291</v>
      </c>
      <c r="U2125" s="114">
        <v>0</v>
      </c>
      <c r="V2125" s="114">
        <f>ROUND(E2125*U2125,2)</f>
        <v>0</v>
      </c>
      <c r="W2125" s="114"/>
      <c r="X2125" s="114" t="s">
        <v>332</v>
      </c>
      <c r="Y2125" s="114" t="s">
        <v>293</v>
      </c>
      <c r="Z2125" s="107"/>
      <c r="AA2125" s="107"/>
      <c r="AB2125" s="107"/>
      <c r="AC2125" s="107"/>
      <c r="AD2125" s="107"/>
      <c r="AE2125" s="107"/>
      <c r="AF2125" s="107"/>
      <c r="AG2125" s="107" t="s">
        <v>333</v>
      </c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</row>
    <row r="2126" spans="1:60" outlineLevel="2">
      <c r="A2126" s="110"/>
      <c r="B2126" s="111"/>
      <c r="C2126" s="198" t="s">
        <v>1132</v>
      </c>
      <c r="D2126" s="199"/>
      <c r="E2126" s="199"/>
      <c r="F2126" s="199"/>
      <c r="G2126" s="199"/>
      <c r="H2126" s="114"/>
      <c r="I2126" s="114"/>
      <c r="J2126" s="114"/>
      <c r="K2126" s="114"/>
      <c r="L2126" s="114"/>
      <c r="M2126" s="114"/>
      <c r="N2126" s="113"/>
      <c r="O2126" s="113"/>
      <c r="P2126" s="113"/>
      <c r="Q2126" s="113"/>
      <c r="R2126" s="114"/>
      <c r="S2126" s="114"/>
      <c r="T2126" s="114"/>
      <c r="U2126" s="114"/>
      <c r="V2126" s="114"/>
      <c r="W2126" s="114"/>
      <c r="X2126" s="114"/>
      <c r="Y2126" s="114"/>
      <c r="Z2126" s="107"/>
      <c r="AA2126" s="107"/>
      <c r="AB2126" s="107"/>
      <c r="AC2126" s="107"/>
      <c r="AD2126" s="107"/>
      <c r="AE2126" s="107"/>
      <c r="AF2126" s="107"/>
      <c r="AG2126" s="107" t="s">
        <v>296</v>
      </c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</row>
    <row r="2127" spans="1:60" outlineLevel="3">
      <c r="A2127" s="110"/>
      <c r="B2127" s="111"/>
      <c r="C2127" s="200" t="s">
        <v>1008</v>
      </c>
      <c r="D2127" s="201"/>
      <c r="E2127" s="201"/>
      <c r="F2127" s="201"/>
      <c r="G2127" s="201"/>
      <c r="H2127" s="114"/>
      <c r="I2127" s="114"/>
      <c r="J2127" s="114"/>
      <c r="K2127" s="114"/>
      <c r="L2127" s="114"/>
      <c r="M2127" s="114"/>
      <c r="N2127" s="113"/>
      <c r="O2127" s="113"/>
      <c r="P2127" s="113"/>
      <c r="Q2127" s="113"/>
      <c r="R2127" s="114"/>
      <c r="S2127" s="114"/>
      <c r="T2127" s="114"/>
      <c r="U2127" s="114"/>
      <c r="V2127" s="114"/>
      <c r="W2127" s="114"/>
      <c r="X2127" s="114"/>
      <c r="Y2127" s="114"/>
      <c r="Z2127" s="107"/>
      <c r="AA2127" s="107"/>
      <c r="AB2127" s="107"/>
      <c r="AC2127" s="107"/>
      <c r="AD2127" s="107"/>
      <c r="AE2127" s="107"/>
      <c r="AF2127" s="107"/>
      <c r="AG2127" s="107" t="s">
        <v>296</v>
      </c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</row>
    <row r="2128" spans="1:60" outlineLevel="3">
      <c r="A2128" s="110"/>
      <c r="B2128" s="111"/>
      <c r="C2128" s="200" t="s">
        <v>1013</v>
      </c>
      <c r="D2128" s="201"/>
      <c r="E2128" s="201"/>
      <c r="F2128" s="201"/>
      <c r="G2128" s="201"/>
      <c r="H2128" s="114"/>
      <c r="I2128" s="114"/>
      <c r="J2128" s="114"/>
      <c r="K2128" s="114"/>
      <c r="L2128" s="114"/>
      <c r="M2128" s="114"/>
      <c r="N2128" s="113"/>
      <c r="O2128" s="113"/>
      <c r="P2128" s="113"/>
      <c r="Q2128" s="113"/>
      <c r="R2128" s="114"/>
      <c r="S2128" s="114"/>
      <c r="T2128" s="114"/>
      <c r="U2128" s="114"/>
      <c r="V2128" s="114"/>
      <c r="W2128" s="114"/>
      <c r="X2128" s="114"/>
      <c r="Y2128" s="114"/>
      <c r="Z2128" s="107"/>
      <c r="AA2128" s="107"/>
      <c r="AB2128" s="107"/>
      <c r="AC2128" s="107"/>
      <c r="AD2128" s="107"/>
      <c r="AE2128" s="107"/>
      <c r="AF2128" s="107"/>
      <c r="AG2128" s="107" t="s">
        <v>296</v>
      </c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</row>
    <row r="2129" spans="1:60" ht="22.5" outlineLevel="1">
      <c r="A2129" s="123">
        <v>752</v>
      </c>
      <c r="B2129" s="124" t="s">
        <v>1133</v>
      </c>
      <c r="C2129" s="139" t="s">
        <v>1134</v>
      </c>
      <c r="D2129" s="125" t="s">
        <v>347</v>
      </c>
      <c r="E2129" s="126">
        <v>1</v>
      </c>
      <c r="F2129" s="127"/>
      <c r="G2129" s="128">
        <f>ROUND(E2129*F2129,2)</f>
        <v>0</v>
      </c>
      <c r="H2129" s="127"/>
      <c r="I2129" s="128">
        <f>ROUND(E2129*H2129,2)</f>
        <v>0</v>
      </c>
      <c r="J2129" s="127"/>
      <c r="K2129" s="128">
        <f>ROUND(E2129*J2129,2)</f>
        <v>0</v>
      </c>
      <c r="L2129" s="128">
        <v>21</v>
      </c>
      <c r="M2129" s="128">
        <f>G2129*(1+L2129/100)</f>
        <v>0</v>
      </c>
      <c r="N2129" s="126">
        <v>0</v>
      </c>
      <c r="O2129" s="126">
        <f>ROUND(E2129*N2129,2)</f>
        <v>0</v>
      </c>
      <c r="P2129" s="126">
        <v>0</v>
      </c>
      <c r="Q2129" s="126">
        <f>ROUND(E2129*P2129,2)</f>
        <v>0</v>
      </c>
      <c r="R2129" s="128"/>
      <c r="S2129" s="128" t="s">
        <v>290</v>
      </c>
      <c r="T2129" s="129" t="s">
        <v>291</v>
      </c>
      <c r="U2129" s="114">
        <v>0</v>
      </c>
      <c r="V2129" s="114">
        <f>ROUND(E2129*U2129,2)</f>
        <v>0</v>
      </c>
      <c r="W2129" s="114"/>
      <c r="X2129" s="114" t="s">
        <v>332</v>
      </c>
      <c r="Y2129" s="114" t="s">
        <v>293</v>
      </c>
      <c r="Z2129" s="107"/>
      <c r="AA2129" s="107"/>
      <c r="AB2129" s="107"/>
      <c r="AC2129" s="107"/>
      <c r="AD2129" s="107"/>
      <c r="AE2129" s="107"/>
      <c r="AF2129" s="107"/>
      <c r="AG2129" s="107" t="s">
        <v>333</v>
      </c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</row>
    <row r="2130" spans="1:60" outlineLevel="2">
      <c r="A2130" s="110"/>
      <c r="B2130" s="111"/>
      <c r="C2130" s="198" t="s">
        <v>1132</v>
      </c>
      <c r="D2130" s="199"/>
      <c r="E2130" s="199"/>
      <c r="F2130" s="199"/>
      <c r="G2130" s="199"/>
      <c r="H2130" s="114"/>
      <c r="I2130" s="114"/>
      <c r="J2130" s="114"/>
      <c r="K2130" s="114"/>
      <c r="L2130" s="114"/>
      <c r="M2130" s="114"/>
      <c r="N2130" s="113"/>
      <c r="O2130" s="113"/>
      <c r="P2130" s="113"/>
      <c r="Q2130" s="113"/>
      <c r="R2130" s="114"/>
      <c r="S2130" s="114"/>
      <c r="T2130" s="114"/>
      <c r="U2130" s="114"/>
      <c r="V2130" s="114"/>
      <c r="W2130" s="114"/>
      <c r="X2130" s="114"/>
      <c r="Y2130" s="114"/>
      <c r="Z2130" s="107"/>
      <c r="AA2130" s="107"/>
      <c r="AB2130" s="107"/>
      <c r="AC2130" s="107"/>
      <c r="AD2130" s="107"/>
      <c r="AE2130" s="107"/>
      <c r="AF2130" s="107"/>
      <c r="AG2130" s="107" t="s">
        <v>296</v>
      </c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</row>
    <row r="2131" spans="1:60" outlineLevel="3">
      <c r="A2131" s="110"/>
      <c r="B2131" s="111"/>
      <c r="C2131" s="200" t="s">
        <v>1008</v>
      </c>
      <c r="D2131" s="201"/>
      <c r="E2131" s="201"/>
      <c r="F2131" s="201"/>
      <c r="G2131" s="201"/>
      <c r="H2131" s="114"/>
      <c r="I2131" s="114"/>
      <c r="J2131" s="114"/>
      <c r="K2131" s="114"/>
      <c r="L2131" s="114"/>
      <c r="M2131" s="114"/>
      <c r="N2131" s="113"/>
      <c r="O2131" s="113"/>
      <c r="P2131" s="113"/>
      <c r="Q2131" s="113"/>
      <c r="R2131" s="114"/>
      <c r="S2131" s="114"/>
      <c r="T2131" s="114"/>
      <c r="U2131" s="114"/>
      <c r="V2131" s="114"/>
      <c r="W2131" s="114"/>
      <c r="X2131" s="114"/>
      <c r="Y2131" s="114"/>
      <c r="Z2131" s="107"/>
      <c r="AA2131" s="107"/>
      <c r="AB2131" s="107"/>
      <c r="AC2131" s="107"/>
      <c r="AD2131" s="107"/>
      <c r="AE2131" s="107"/>
      <c r="AF2131" s="107"/>
      <c r="AG2131" s="107" t="s">
        <v>296</v>
      </c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</row>
    <row r="2132" spans="1:60" outlineLevel="3">
      <c r="A2132" s="110"/>
      <c r="B2132" s="111"/>
      <c r="C2132" s="200" t="s">
        <v>1014</v>
      </c>
      <c r="D2132" s="201"/>
      <c r="E2132" s="201"/>
      <c r="F2132" s="201"/>
      <c r="G2132" s="201"/>
      <c r="H2132" s="114"/>
      <c r="I2132" s="114"/>
      <c r="J2132" s="114"/>
      <c r="K2132" s="114"/>
      <c r="L2132" s="114"/>
      <c r="M2132" s="114"/>
      <c r="N2132" s="113"/>
      <c r="O2132" s="113"/>
      <c r="P2132" s="113"/>
      <c r="Q2132" s="113"/>
      <c r="R2132" s="114"/>
      <c r="S2132" s="114"/>
      <c r="T2132" s="114"/>
      <c r="U2132" s="114"/>
      <c r="V2132" s="114"/>
      <c r="W2132" s="114"/>
      <c r="X2132" s="114"/>
      <c r="Y2132" s="114"/>
      <c r="Z2132" s="107"/>
      <c r="AA2132" s="107"/>
      <c r="AB2132" s="107"/>
      <c r="AC2132" s="107"/>
      <c r="AD2132" s="107"/>
      <c r="AE2132" s="107"/>
      <c r="AF2132" s="107"/>
      <c r="AG2132" s="107" t="s">
        <v>296</v>
      </c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</row>
    <row r="2133" spans="1:60" outlineLevel="1">
      <c r="A2133" s="123">
        <v>753</v>
      </c>
      <c r="B2133" s="124" t="s">
        <v>1015</v>
      </c>
      <c r="C2133" s="139" t="s">
        <v>1016</v>
      </c>
      <c r="D2133" s="125" t="s">
        <v>289</v>
      </c>
      <c r="E2133" s="126">
        <v>3</v>
      </c>
      <c r="F2133" s="127"/>
      <c r="G2133" s="128">
        <f>ROUND(E2133*F2133,2)</f>
        <v>0</v>
      </c>
      <c r="H2133" s="127"/>
      <c r="I2133" s="128">
        <f>ROUND(E2133*H2133,2)</f>
        <v>0</v>
      </c>
      <c r="J2133" s="127"/>
      <c r="K2133" s="128">
        <f>ROUND(E2133*J2133,2)</f>
        <v>0</v>
      </c>
      <c r="L2133" s="128">
        <v>21</v>
      </c>
      <c r="M2133" s="128">
        <f>G2133*(1+L2133/100)</f>
        <v>0</v>
      </c>
      <c r="N2133" s="126">
        <v>5.6899999999999997E-3</v>
      </c>
      <c r="O2133" s="126">
        <f>ROUND(E2133*N2133,2)</f>
        <v>0.02</v>
      </c>
      <c r="P2133" s="126">
        <v>0</v>
      </c>
      <c r="Q2133" s="126">
        <f>ROUND(E2133*P2133,2)</f>
        <v>0</v>
      </c>
      <c r="R2133" s="128"/>
      <c r="S2133" s="128" t="s">
        <v>290</v>
      </c>
      <c r="T2133" s="129" t="s">
        <v>331</v>
      </c>
      <c r="U2133" s="114">
        <v>0.77</v>
      </c>
      <c r="V2133" s="114">
        <f>ROUND(E2133*U2133,2)</f>
        <v>2.31</v>
      </c>
      <c r="W2133" s="114"/>
      <c r="X2133" s="114" t="s">
        <v>332</v>
      </c>
      <c r="Y2133" s="114" t="s">
        <v>293</v>
      </c>
      <c r="Z2133" s="107"/>
      <c r="AA2133" s="107"/>
      <c r="AB2133" s="107"/>
      <c r="AC2133" s="107"/>
      <c r="AD2133" s="107"/>
      <c r="AE2133" s="107"/>
      <c r="AF2133" s="107"/>
      <c r="AG2133" s="107" t="s">
        <v>333</v>
      </c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</row>
    <row r="2134" spans="1:60" outlineLevel="2">
      <c r="A2134" s="110"/>
      <c r="B2134" s="111"/>
      <c r="C2134" s="146" t="s">
        <v>1135</v>
      </c>
      <c r="D2134" s="143"/>
      <c r="E2134" s="144">
        <v>1</v>
      </c>
      <c r="F2134" s="114"/>
      <c r="G2134" s="114"/>
      <c r="H2134" s="114"/>
      <c r="I2134" s="114"/>
      <c r="J2134" s="114"/>
      <c r="K2134" s="114"/>
      <c r="L2134" s="114"/>
      <c r="M2134" s="114"/>
      <c r="N2134" s="113"/>
      <c r="O2134" s="113"/>
      <c r="P2134" s="113"/>
      <c r="Q2134" s="113"/>
      <c r="R2134" s="114"/>
      <c r="S2134" s="114"/>
      <c r="T2134" s="114"/>
      <c r="U2134" s="114"/>
      <c r="V2134" s="114"/>
      <c r="W2134" s="114"/>
      <c r="X2134" s="114"/>
      <c r="Y2134" s="114"/>
      <c r="Z2134" s="107"/>
      <c r="AA2134" s="107"/>
      <c r="AB2134" s="107"/>
      <c r="AC2134" s="107"/>
      <c r="AD2134" s="107"/>
      <c r="AE2134" s="107"/>
      <c r="AF2134" s="107"/>
      <c r="AG2134" s="107" t="s">
        <v>341</v>
      </c>
      <c r="AH2134" s="107">
        <v>5</v>
      </c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</row>
    <row r="2135" spans="1:60" outlineLevel="3">
      <c r="A2135" s="110"/>
      <c r="B2135" s="111"/>
      <c r="C2135" s="146" t="s">
        <v>1136</v>
      </c>
      <c r="D2135" s="143"/>
      <c r="E2135" s="144">
        <v>1</v>
      </c>
      <c r="F2135" s="114"/>
      <c r="G2135" s="114"/>
      <c r="H2135" s="114"/>
      <c r="I2135" s="114"/>
      <c r="J2135" s="114"/>
      <c r="K2135" s="114"/>
      <c r="L2135" s="114"/>
      <c r="M2135" s="114"/>
      <c r="N2135" s="113"/>
      <c r="O2135" s="113"/>
      <c r="P2135" s="113"/>
      <c r="Q2135" s="113"/>
      <c r="R2135" s="114"/>
      <c r="S2135" s="114"/>
      <c r="T2135" s="114"/>
      <c r="U2135" s="114"/>
      <c r="V2135" s="114"/>
      <c r="W2135" s="114"/>
      <c r="X2135" s="114"/>
      <c r="Y2135" s="114"/>
      <c r="Z2135" s="107"/>
      <c r="AA2135" s="107"/>
      <c r="AB2135" s="107"/>
      <c r="AC2135" s="107"/>
      <c r="AD2135" s="107"/>
      <c r="AE2135" s="107"/>
      <c r="AF2135" s="107"/>
      <c r="AG2135" s="107" t="s">
        <v>341</v>
      </c>
      <c r="AH2135" s="107">
        <v>5</v>
      </c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</row>
    <row r="2136" spans="1:60" outlineLevel="3">
      <c r="A2136" s="110"/>
      <c r="B2136" s="111"/>
      <c r="C2136" s="146" t="s">
        <v>1137</v>
      </c>
      <c r="D2136" s="143"/>
      <c r="E2136" s="144">
        <v>1</v>
      </c>
      <c r="F2136" s="114"/>
      <c r="G2136" s="114"/>
      <c r="H2136" s="114"/>
      <c r="I2136" s="114"/>
      <c r="J2136" s="114"/>
      <c r="K2136" s="114"/>
      <c r="L2136" s="114"/>
      <c r="M2136" s="114"/>
      <c r="N2136" s="113"/>
      <c r="O2136" s="113"/>
      <c r="P2136" s="113"/>
      <c r="Q2136" s="113"/>
      <c r="R2136" s="114"/>
      <c r="S2136" s="114"/>
      <c r="T2136" s="114"/>
      <c r="U2136" s="114"/>
      <c r="V2136" s="114"/>
      <c r="W2136" s="114"/>
      <c r="X2136" s="114"/>
      <c r="Y2136" s="114"/>
      <c r="Z2136" s="107"/>
      <c r="AA2136" s="107"/>
      <c r="AB2136" s="107"/>
      <c r="AC2136" s="107"/>
      <c r="AD2136" s="107"/>
      <c r="AE2136" s="107"/>
      <c r="AF2136" s="107"/>
      <c r="AG2136" s="107" t="s">
        <v>341</v>
      </c>
      <c r="AH2136" s="107">
        <v>5</v>
      </c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</row>
    <row r="2137" spans="1:60" outlineLevel="1">
      <c r="A2137" s="123">
        <v>754</v>
      </c>
      <c r="B2137" s="124" t="s">
        <v>1019</v>
      </c>
      <c r="C2137" s="139" t="s">
        <v>1020</v>
      </c>
      <c r="D2137" s="125" t="s">
        <v>347</v>
      </c>
      <c r="E2137" s="126">
        <v>17</v>
      </c>
      <c r="F2137" s="127"/>
      <c r="G2137" s="128">
        <f>ROUND(E2137*F2137,2)</f>
        <v>0</v>
      </c>
      <c r="H2137" s="127"/>
      <c r="I2137" s="128">
        <f>ROUND(E2137*H2137,2)</f>
        <v>0</v>
      </c>
      <c r="J2137" s="127"/>
      <c r="K2137" s="128">
        <f>ROUND(E2137*J2137,2)</f>
        <v>0</v>
      </c>
      <c r="L2137" s="128">
        <v>21</v>
      </c>
      <c r="M2137" s="128">
        <f>G2137*(1+L2137/100)</f>
        <v>0</v>
      </c>
      <c r="N2137" s="126">
        <v>0</v>
      </c>
      <c r="O2137" s="126">
        <f>ROUND(E2137*N2137,2)</f>
        <v>0</v>
      </c>
      <c r="P2137" s="126">
        <v>0</v>
      </c>
      <c r="Q2137" s="126">
        <f>ROUND(E2137*P2137,2)</f>
        <v>0</v>
      </c>
      <c r="R2137" s="128" t="s">
        <v>560</v>
      </c>
      <c r="S2137" s="128" t="s">
        <v>310</v>
      </c>
      <c r="T2137" s="129" t="s">
        <v>331</v>
      </c>
      <c r="U2137" s="114">
        <v>0.17</v>
      </c>
      <c r="V2137" s="114">
        <f>ROUND(E2137*U2137,2)</f>
        <v>2.89</v>
      </c>
      <c r="W2137" s="114"/>
      <c r="X2137" s="114" t="s">
        <v>332</v>
      </c>
      <c r="Y2137" s="114" t="s">
        <v>293</v>
      </c>
      <c r="Z2137" s="107"/>
      <c r="AA2137" s="107"/>
      <c r="AB2137" s="107"/>
      <c r="AC2137" s="107"/>
      <c r="AD2137" s="107"/>
      <c r="AE2137" s="107"/>
      <c r="AF2137" s="107"/>
      <c r="AG2137" s="107" t="s">
        <v>333</v>
      </c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</row>
    <row r="2138" spans="1:60" outlineLevel="2">
      <c r="A2138" s="110"/>
      <c r="B2138" s="111"/>
      <c r="C2138" s="146" t="s">
        <v>1138</v>
      </c>
      <c r="D2138" s="143"/>
      <c r="E2138" s="144">
        <v>17</v>
      </c>
      <c r="F2138" s="114"/>
      <c r="G2138" s="114"/>
      <c r="H2138" s="114"/>
      <c r="I2138" s="114"/>
      <c r="J2138" s="114"/>
      <c r="K2138" s="114"/>
      <c r="L2138" s="114"/>
      <c r="M2138" s="114"/>
      <c r="N2138" s="113"/>
      <c r="O2138" s="113"/>
      <c r="P2138" s="113"/>
      <c r="Q2138" s="113"/>
      <c r="R2138" s="114"/>
      <c r="S2138" s="114"/>
      <c r="T2138" s="114"/>
      <c r="U2138" s="114"/>
      <c r="V2138" s="114"/>
      <c r="W2138" s="114"/>
      <c r="X2138" s="114"/>
      <c r="Y2138" s="114"/>
      <c r="Z2138" s="107"/>
      <c r="AA2138" s="107"/>
      <c r="AB2138" s="107"/>
      <c r="AC2138" s="107"/>
      <c r="AD2138" s="107"/>
      <c r="AE2138" s="107"/>
      <c r="AF2138" s="107"/>
      <c r="AG2138" s="107" t="s">
        <v>341</v>
      </c>
      <c r="AH2138" s="107">
        <v>5</v>
      </c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</row>
    <row r="2139" spans="1:60" outlineLevel="1">
      <c r="A2139" s="123">
        <v>755</v>
      </c>
      <c r="B2139" s="124" t="s">
        <v>1022</v>
      </c>
      <c r="C2139" s="139" t="s">
        <v>1023</v>
      </c>
      <c r="D2139" s="125" t="s">
        <v>347</v>
      </c>
      <c r="E2139" s="126">
        <v>39</v>
      </c>
      <c r="F2139" s="127"/>
      <c r="G2139" s="128">
        <f>ROUND(E2139*F2139,2)</f>
        <v>0</v>
      </c>
      <c r="H2139" s="127"/>
      <c r="I2139" s="128">
        <f>ROUND(E2139*H2139,2)</f>
        <v>0</v>
      </c>
      <c r="J2139" s="127"/>
      <c r="K2139" s="128">
        <f>ROUND(E2139*J2139,2)</f>
        <v>0</v>
      </c>
      <c r="L2139" s="128">
        <v>21</v>
      </c>
      <c r="M2139" s="128">
        <f>G2139*(1+L2139/100)</f>
        <v>0</v>
      </c>
      <c r="N2139" s="126">
        <v>0</v>
      </c>
      <c r="O2139" s="126">
        <f>ROUND(E2139*N2139,2)</f>
        <v>0</v>
      </c>
      <c r="P2139" s="126">
        <v>0</v>
      </c>
      <c r="Q2139" s="126">
        <f>ROUND(E2139*P2139,2)</f>
        <v>0</v>
      </c>
      <c r="R2139" s="128" t="s">
        <v>560</v>
      </c>
      <c r="S2139" s="128" t="s">
        <v>310</v>
      </c>
      <c r="T2139" s="129" t="s">
        <v>331</v>
      </c>
      <c r="U2139" s="114">
        <v>0.17</v>
      </c>
      <c r="V2139" s="114">
        <f>ROUND(E2139*U2139,2)</f>
        <v>6.63</v>
      </c>
      <c r="W2139" s="114"/>
      <c r="X2139" s="114" t="s">
        <v>332</v>
      </c>
      <c r="Y2139" s="114" t="s">
        <v>293</v>
      </c>
      <c r="Z2139" s="107"/>
      <c r="AA2139" s="107"/>
      <c r="AB2139" s="107"/>
      <c r="AC2139" s="107"/>
      <c r="AD2139" s="107"/>
      <c r="AE2139" s="107"/>
      <c r="AF2139" s="107"/>
      <c r="AG2139" s="107" t="s">
        <v>333</v>
      </c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</row>
    <row r="2140" spans="1:60" outlineLevel="2">
      <c r="A2140" s="110"/>
      <c r="B2140" s="111"/>
      <c r="C2140" s="146" t="s">
        <v>1139</v>
      </c>
      <c r="D2140" s="143"/>
      <c r="E2140" s="144">
        <v>21</v>
      </c>
      <c r="F2140" s="114"/>
      <c r="G2140" s="114"/>
      <c r="H2140" s="114"/>
      <c r="I2140" s="114"/>
      <c r="J2140" s="114"/>
      <c r="K2140" s="114"/>
      <c r="L2140" s="114"/>
      <c r="M2140" s="114"/>
      <c r="N2140" s="113"/>
      <c r="O2140" s="113"/>
      <c r="P2140" s="113"/>
      <c r="Q2140" s="113"/>
      <c r="R2140" s="114"/>
      <c r="S2140" s="114"/>
      <c r="T2140" s="114"/>
      <c r="U2140" s="114"/>
      <c r="V2140" s="114"/>
      <c r="W2140" s="114"/>
      <c r="X2140" s="114"/>
      <c r="Y2140" s="114"/>
      <c r="Z2140" s="107"/>
      <c r="AA2140" s="107"/>
      <c r="AB2140" s="107"/>
      <c r="AC2140" s="107"/>
      <c r="AD2140" s="107"/>
      <c r="AE2140" s="107"/>
      <c r="AF2140" s="107"/>
      <c r="AG2140" s="107" t="s">
        <v>341</v>
      </c>
      <c r="AH2140" s="107">
        <v>5</v>
      </c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</row>
    <row r="2141" spans="1:60" outlineLevel="3">
      <c r="A2141" s="110"/>
      <c r="B2141" s="111"/>
      <c r="C2141" s="146" t="s">
        <v>1140</v>
      </c>
      <c r="D2141" s="143"/>
      <c r="E2141" s="144">
        <v>18</v>
      </c>
      <c r="F2141" s="114"/>
      <c r="G2141" s="114"/>
      <c r="H2141" s="114"/>
      <c r="I2141" s="114"/>
      <c r="J2141" s="114"/>
      <c r="K2141" s="114"/>
      <c r="L2141" s="114"/>
      <c r="M2141" s="114"/>
      <c r="N2141" s="113"/>
      <c r="O2141" s="113"/>
      <c r="P2141" s="113"/>
      <c r="Q2141" s="113"/>
      <c r="R2141" s="114"/>
      <c r="S2141" s="114"/>
      <c r="T2141" s="114"/>
      <c r="U2141" s="114"/>
      <c r="V2141" s="114"/>
      <c r="W2141" s="114"/>
      <c r="X2141" s="114"/>
      <c r="Y2141" s="114"/>
      <c r="Z2141" s="107"/>
      <c r="AA2141" s="107"/>
      <c r="AB2141" s="107"/>
      <c r="AC2141" s="107"/>
      <c r="AD2141" s="107"/>
      <c r="AE2141" s="107"/>
      <c r="AF2141" s="107"/>
      <c r="AG2141" s="107" t="s">
        <v>341</v>
      </c>
      <c r="AH2141" s="107">
        <v>5</v>
      </c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</row>
    <row r="2142" spans="1:60" outlineLevel="1">
      <c r="A2142" s="123">
        <v>756</v>
      </c>
      <c r="B2142" s="124" t="s">
        <v>1026</v>
      </c>
      <c r="C2142" s="139" t="s">
        <v>1027</v>
      </c>
      <c r="D2142" s="125" t="s">
        <v>347</v>
      </c>
      <c r="E2142" s="126">
        <v>44</v>
      </c>
      <c r="F2142" s="127"/>
      <c r="G2142" s="128">
        <f>ROUND(E2142*F2142,2)</f>
        <v>0</v>
      </c>
      <c r="H2142" s="127"/>
      <c r="I2142" s="128">
        <f>ROUND(E2142*H2142,2)</f>
        <v>0</v>
      </c>
      <c r="J2142" s="127"/>
      <c r="K2142" s="128">
        <f>ROUND(E2142*J2142,2)</f>
        <v>0</v>
      </c>
      <c r="L2142" s="128">
        <v>21</v>
      </c>
      <c r="M2142" s="128">
        <f>G2142*(1+L2142/100)</f>
        <v>0</v>
      </c>
      <c r="N2142" s="126">
        <v>0</v>
      </c>
      <c r="O2142" s="126">
        <f>ROUND(E2142*N2142,2)</f>
        <v>0</v>
      </c>
      <c r="P2142" s="126">
        <v>0</v>
      </c>
      <c r="Q2142" s="126">
        <f>ROUND(E2142*P2142,2)</f>
        <v>0</v>
      </c>
      <c r="R2142" s="128" t="s">
        <v>560</v>
      </c>
      <c r="S2142" s="128" t="s">
        <v>310</v>
      </c>
      <c r="T2142" s="129" t="s">
        <v>331</v>
      </c>
      <c r="U2142" s="114">
        <v>0.21</v>
      </c>
      <c r="V2142" s="114">
        <f>ROUND(E2142*U2142,2)</f>
        <v>9.24</v>
      </c>
      <c r="W2142" s="114"/>
      <c r="X2142" s="114" t="s">
        <v>332</v>
      </c>
      <c r="Y2142" s="114" t="s">
        <v>293</v>
      </c>
      <c r="Z2142" s="107"/>
      <c r="AA2142" s="107"/>
      <c r="AB2142" s="107"/>
      <c r="AC2142" s="107"/>
      <c r="AD2142" s="107"/>
      <c r="AE2142" s="107"/>
      <c r="AF2142" s="107"/>
      <c r="AG2142" s="107" t="s">
        <v>333</v>
      </c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</row>
    <row r="2143" spans="1:60" outlineLevel="2">
      <c r="A2143" s="110"/>
      <c r="B2143" s="111"/>
      <c r="C2143" s="146" t="s">
        <v>1141</v>
      </c>
      <c r="D2143" s="143"/>
      <c r="E2143" s="144">
        <v>32</v>
      </c>
      <c r="F2143" s="114"/>
      <c r="G2143" s="114"/>
      <c r="H2143" s="114"/>
      <c r="I2143" s="114"/>
      <c r="J2143" s="114"/>
      <c r="K2143" s="114"/>
      <c r="L2143" s="114"/>
      <c r="M2143" s="114"/>
      <c r="N2143" s="113"/>
      <c r="O2143" s="113"/>
      <c r="P2143" s="113"/>
      <c r="Q2143" s="113"/>
      <c r="R2143" s="114"/>
      <c r="S2143" s="114"/>
      <c r="T2143" s="114"/>
      <c r="U2143" s="114"/>
      <c r="V2143" s="114"/>
      <c r="W2143" s="114"/>
      <c r="X2143" s="114"/>
      <c r="Y2143" s="114"/>
      <c r="Z2143" s="107"/>
      <c r="AA2143" s="107"/>
      <c r="AB2143" s="107"/>
      <c r="AC2143" s="107"/>
      <c r="AD2143" s="107"/>
      <c r="AE2143" s="107"/>
      <c r="AF2143" s="107"/>
      <c r="AG2143" s="107" t="s">
        <v>341</v>
      </c>
      <c r="AH2143" s="107">
        <v>5</v>
      </c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</row>
    <row r="2144" spans="1:60" outlineLevel="3">
      <c r="A2144" s="110"/>
      <c r="B2144" s="111"/>
      <c r="C2144" s="146" t="s">
        <v>1142</v>
      </c>
      <c r="D2144" s="143"/>
      <c r="E2144" s="144">
        <v>12</v>
      </c>
      <c r="F2144" s="114"/>
      <c r="G2144" s="114"/>
      <c r="H2144" s="114"/>
      <c r="I2144" s="114"/>
      <c r="J2144" s="114"/>
      <c r="K2144" s="114"/>
      <c r="L2144" s="114"/>
      <c r="M2144" s="114"/>
      <c r="N2144" s="113"/>
      <c r="O2144" s="113"/>
      <c r="P2144" s="113"/>
      <c r="Q2144" s="113"/>
      <c r="R2144" s="114"/>
      <c r="S2144" s="114"/>
      <c r="T2144" s="114"/>
      <c r="U2144" s="114"/>
      <c r="V2144" s="114"/>
      <c r="W2144" s="114"/>
      <c r="X2144" s="114"/>
      <c r="Y2144" s="114"/>
      <c r="Z2144" s="107"/>
      <c r="AA2144" s="107"/>
      <c r="AB2144" s="107"/>
      <c r="AC2144" s="107"/>
      <c r="AD2144" s="107"/>
      <c r="AE2144" s="107"/>
      <c r="AF2144" s="107"/>
      <c r="AG2144" s="107" t="s">
        <v>341</v>
      </c>
      <c r="AH2144" s="107">
        <v>5</v>
      </c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</row>
    <row r="2145" spans="1:60">
      <c r="A2145" s="117" t="s">
        <v>285</v>
      </c>
      <c r="B2145" s="118" t="s">
        <v>181</v>
      </c>
      <c r="C2145" s="138" t="s">
        <v>182</v>
      </c>
      <c r="D2145" s="119"/>
      <c r="E2145" s="120"/>
      <c r="F2145" s="121"/>
      <c r="G2145" s="121">
        <f>SUMIF(AG2146:AG2147,"&lt;&gt;NOR",G2146:G2147)</f>
        <v>0</v>
      </c>
      <c r="H2145" s="121"/>
      <c r="I2145" s="121">
        <f>SUM(I2146:I2147)</f>
        <v>0</v>
      </c>
      <c r="J2145" s="121"/>
      <c r="K2145" s="121">
        <f>SUM(K2146:K2147)</f>
        <v>0</v>
      </c>
      <c r="L2145" s="121"/>
      <c r="M2145" s="121">
        <f>SUM(M2146:M2147)</f>
        <v>0</v>
      </c>
      <c r="N2145" s="120"/>
      <c r="O2145" s="120">
        <f>SUM(O2146:O2147)</f>
        <v>0</v>
      </c>
      <c r="P2145" s="120"/>
      <c r="Q2145" s="120">
        <f>SUM(Q2146:Q2147)</f>
        <v>0</v>
      </c>
      <c r="R2145" s="121"/>
      <c r="S2145" s="121"/>
      <c r="T2145" s="122"/>
      <c r="U2145" s="116"/>
      <c r="V2145" s="116">
        <f>SUM(V2146:V2147)</f>
        <v>0.21</v>
      </c>
      <c r="W2145" s="116"/>
      <c r="X2145" s="116"/>
      <c r="Y2145" s="116"/>
      <c r="AG2145" t="s">
        <v>286</v>
      </c>
    </row>
    <row r="2146" spans="1:60" outlineLevel="1">
      <c r="A2146" s="123">
        <v>757</v>
      </c>
      <c r="B2146" s="124" t="s">
        <v>1026</v>
      </c>
      <c r="C2146" s="139" t="s">
        <v>1027</v>
      </c>
      <c r="D2146" s="125" t="s">
        <v>347</v>
      </c>
      <c r="E2146" s="126">
        <v>1</v>
      </c>
      <c r="F2146" s="127"/>
      <c r="G2146" s="128">
        <f>ROUND(E2146*F2146,2)</f>
        <v>0</v>
      </c>
      <c r="H2146" s="127"/>
      <c r="I2146" s="128">
        <f>ROUND(E2146*H2146,2)</f>
        <v>0</v>
      </c>
      <c r="J2146" s="127"/>
      <c r="K2146" s="128">
        <f>ROUND(E2146*J2146,2)</f>
        <v>0</v>
      </c>
      <c r="L2146" s="128">
        <v>21</v>
      </c>
      <c r="M2146" s="128">
        <f>G2146*(1+L2146/100)</f>
        <v>0</v>
      </c>
      <c r="N2146" s="126">
        <v>0</v>
      </c>
      <c r="O2146" s="126">
        <f>ROUND(E2146*N2146,2)</f>
        <v>0</v>
      </c>
      <c r="P2146" s="126">
        <v>0</v>
      </c>
      <c r="Q2146" s="126">
        <f>ROUND(E2146*P2146,2)</f>
        <v>0</v>
      </c>
      <c r="R2146" s="128" t="s">
        <v>560</v>
      </c>
      <c r="S2146" s="128" t="s">
        <v>310</v>
      </c>
      <c r="T2146" s="129" t="s">
        <v>331</v>
      </c>
      <c r="U2146" s="114">
        <v>0.21</v>
      </c>
      <c r="V2146" s="114">
        <f>ROUND(E2146*U2146,2)</f>
        <v>0.21</v>
      </c>
      <c r="W2146" s="114"/>
      <c r="X2146" s="114" t="s">
        <v>332</v>
      </c>
      <c r="Y2146" s="114" t="s">
        <v>293</v>
      </c>
      <c r="Z2146" s="107"/>
      <c r="AA2146" s="107"/>
      <c r="AB2146" s="107"/>
      <c r="AC2146" s="107"/>
      <c r="AD2146" s="107"/>
      <c r="AE2146" s="107"/>
      <c r="AF2146" s="107"/>
      <c r="AG2146" s="107" t="s">
        <v>333</v>
      </c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</row>
    <row r="2147" spans="1:60" outlineLevel="2">
      <c r="A2147" s="110"/>
      <c r="B2147" s="111"/>
      <c r="C2147" s="146" t="s">
        <v>1143</v>
      </c>
      <c r="D2147" s="143"/>
      <c r="E2147" s="144">
        <v>1</v>
      </c>
      <c r="F2147" s="114"/>
      <c r="G2147" s="114"/>
      <c r="H2147" s="114"/>
      <c r="I2147" s="114"/>
      <c r="J2147" s="114"/>
      <c r="K2147" s="114"/>
      <c r="L2147" s="114"/>
      <c r="M2147" s="114"/>
      <c r="N2147" s="113"/>
      <c r="O2147" s="113"/>
      <c r="P2147" s="113"/>
      <c r="Q2147" s="113"/>
      <c r="R2147" s="114"/>
      <c r="S2147" s="114"/>
      <c r="T2147" s="114"/>
      <c r="U2147" s="114"/>
      <c r="V2147" s="114"/>
      <c r="W2147" s="114"/>
      <c r="X2147" s="114"/>
      <c r="Y2147" s="114"/>
      <c r="Z2147" s="107"/>
      <c r="AA2147" s="107"/>
      <c r="AB2147" s="107"/>
      <c r="AC2147" s="107"/>
      <c r="AD2147" s="107"/>
      <c r="AE2147" s="107"/>
      <c r="AF2147" s="107"/>
      <c r="AG2147" s="107" t="s">
        <v>341</v>
      </c>
      <c r="AH2147" s="107">
        <v>5</v>
      </c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</row>
    <row r="2148" spans="1:60">
      <c r="A2148" s="117" t="s">
        <v>285</v>
      </c>
      <c r="B2148" s="118" t="s">
        <v>179</v>
      </c>
      <c r="C2148" s="138" t="s">
        <v>180</v>
      </c>
      <c r="D2148" s="119"/>
      <c r="E2148" s="120"/>
      <c r="F2148" s="121"/>
      <c r="G2148" s="121">
        <f>SUMIF(AG2149:AG2159,"&lt;&gt;NOR",G2149:G2159)</f>
        <v>0</v>
      </c>
      <c r="H2148" s="121"/>
      <c r="I2148" s="121">
        <f>SUM(I2149:I2159)</f>
        <v>0</v>
      </c>
      <c r="J2148" s="121"/>
      <c r="K2148" s="121">
        <f>SUM(K2149:K2159)</f>
        <v>0</v>
      </c>
      <c r="L2148" s="121"/>
      <c r="M2148" s="121">
        <f>SUM(M2149:M2159)</f>
        <v>0</v>
      </c>
      <c r="N2148" s="120"/>
      <c r="O2148" s="120">
        <f>SUM(O2149:O2159)</f>
        <v>0</v>
      </c>
      <c r="P2148" s="120"/>
      <c r="Q2148" s="120">
        <f>SUM(Q2149:Q2159)</f>
        <v>0</v>
      </c>
      <c r="R2148" s="121"/>
      <c r="S2148" s="121"/>
      <c r="T2148" s="122"/>
      <c r="U2148" s="116"/>
      <c r="V2148" s="116">
        <f>SUM(V2149:V2159)</f>
        <v>8.4799999999999986</v>
      </c>
      <c r="W2148" s="116"/>
      <c r="X2148" s="116"/>
      <c r="Y2148" s="116"/>
      <c r="AG2148" t="s">
        <v>286</v>
      </c>
    </row>
    <row r="2149" spans="1:60" outlineLevel="1">
      <c r="A2149" s="123">
        <v>758</v>
      </c>
      <c r="B2149" s="124" t="s">
        <v>1030</v>
      </c>
      <c r="C2149" s="139" t="s">
        <v>1031</v>
      </c>
      <c r="D2149" s="125" t="s">
        <v>347</v>
      </c>
      <c r="E2149" s="126">
        <v>20</v>
      </c>
      <c r="F2149" s="127"/>
      <c r="G2149" s="128">
        <f>ROUND(E2149*F2149,2)</f>
        <v>0</v>
      </c>
      <c r="H2149" s="127"/>
      <c r="I2149" s="128">
        <f>ROUND(E2149*H2149,2)</f>
        <v>0</v>
      </c>
      <c r="J2149" s="127"/>
      <c r="K2149" s="128">
        <f>ROUND(E2149*J2149,2)</f>
        <v>0</v>
      </c>
      <c r="L2149" s="128">
        <v>21</v>
      </c>
      <c r="M2149" s="128">
        <f>G2149*(1+L2149/100)</f>
        <v>0</v>
      </c>
      <c r="N2149" s="126">
        <v>0</v>
      </c>
      <c r="O2149" s="126">
        <f>ROUND(E2149*N2149,2)</f>
        <v>0</v>
      </c>
      <c r="P2149" s="126">
        <v>0</v>
      </c>
      <c r="Q2149" s="126">
        <f>ROUND(E2149*P2149,2)</f>
        <v>0</v>
      </c>
      <c r="R2149" s="128" t="s">
        <v>560</v>
      </c>
      <c r="S2149" s="128" t="s">
        <v>310</v>
      </c>
      <c r="T2149" s="129" t="s">
        <v>331</v>
      </c>
      <c r="U2149" s="114">
        <v>0.23</v>
      </c>
      <c r="V2149" s="114">
        <f>ROUND(E2149*U2149,2)</f>
        <v>4.5999999999999996</v>
      </c>
      <c r="W2149" s="114"/>
      <c r="X2149" s="114" t="s">
        <v>332</v>
      </c>
      <c r="Y2149" s="114" t="s">
        <v>293</v>
      </c>
      <c r="Z2149" s="107"/>
      <c r="AA2149" s="107"/>
      <c r="AB2149" s="107"/>
      <c r="AC2149" s="107"/>
      <c r="AD2149" s="107"/>
      <c r="AE2149" s="107"/>
      <c r="AF2149" s="107"/>
      <c r="AG2149" s="107" t="s">
        <v>333</v>
      </c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</row>
    <row r="2150" spans="1:60" outlineLevel="2">
      <c r="A2150" s="110"/>
      <c r="B2150" s="111"/>
      <c r="C2150" s="146" t="s">
        <v>1144</v>
      </c>
      <c r="D2150" s="143"/>
      <c r="E2150" s="144">
        <v>20</v>
      </c>
      <c r="F2150" s="114"/>
      <c r="G2150" s="114"/>
      <c r="H2150" s="114"/>
      <c r="I2150" s="114"/>
      <c r="J2150" s="114"/>
      <c r="K2150" s="114"/>
      <c r="L2150" s="114"/>
      <c r="M2150" s="114"/>
      <c r="N2150" s="113"/>
      <c r="O2150" s="113"/>
      <c r="P2150" s="113"/>
      <c r="Q2150" s="113"/>
      <c r="R2150" s="114"/>
      <c r="S2150" s="114"/>
      <c r="T2150" s="114"/>
      <c r="U2150" s="114"/>
      <c r="V2150" s="114"/>
      <c r="W2150" s="114"/>
      <c r="X2150" s="114"/>
      <c r="Y2150" s="114"/>
      <c r="Z2150" s="107"/>
      <c r="AA2150" s="107"/>
      <c r="AB2150" s="107"/>
      <c r="AC2150" s="107"/>
      <c r="AD2150" s="107"/>
      <c r="AE2150" s="107"/>
      <c r="AF2150" s="107"/>
      <c r="AG2150" s="107" t="s">
        <v>341</v>
      </c>
      <c r="AH2150" s="107">
        <v>5</v>
      </c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</row>
    <row r="2151" spans="1:60" outlineLevel="1">
      <c r="A2151" s="123">
        <v>759</v>
      </c>
      <c r="B2151" s="124" t="s">
        <v>1033</v>
      </c>
      <c r="C2151" s="139" t="s">
        <v>1034</v>
      </c>
      <c r="D2151" s="125" t="s">
        <v>347</v>
      </c>
      <c r="E2151" s="126">
        <v>5</v>
      </c>
      <c r="F2151" s="127"/>
      <c r="G2151" s="128">
        <f>ROUND(E2151*F2151,2)</f>
        <v>0</v>
      </c>
      <c r="H2151" s="127"/>
      <c r="I2151" s="128">
        <f>ROUND(E2151*H2151,2)</f>
        <v>0</v>
      </c>
      <c r="J2151" s="127"/>
      <c r="K2151" s="128">
        <f>ROUND(E2151*J2151,2)</f>
        <v>0</v>
      </c>
      <c r="L2151" s="128">
        <v>21</v>
      </c>
      <c r="M2151" s="128">
        <f>G2151*(1+L2151/100)</f>
        <v>0</v>
      </c>
      <c r="N2151" s="126">
        <v>0</v>
      </c>
      <c r="O2151" s="126">
        <f>ROUND(E2151*N2151,2)</f>
        <v>0</v>
      </c>
      <c r="P2151" s="126">
        <v>0</v>
      </c>
      <c r="Q2151" s="126">
        <f>ROUND(E2151*P2151,2)</f>
        <v>0</v>
      </c>
      <c r="R2151" s="128" t="s">
        <v>560</v>
      </c>
      <c r="S2151" s="128" t="s">
        <v>310</v>
      </c>
      <c r="T2151" s="129" t="s">
        <v>331</v>
      </c>
      <c r="U2151" s="114">
        <v>0.26800000000000002</v>
      </c>
      <c r="V2151" s="114">
        <f>ROUND(E2151*U2151,2)</f>
        <v>1.34</v>
      </c>
      <c r="W2151" s="114"/>
      <c r="X2151" s="114" t="s">
        <v>332</v>
      </c>
      <c r="Y2151" s="114" t="s">
        <v>293</v>
      </c>
      <c r="Z2151" s="107"/>
      <c r="AA2151" s="107"/>
      <c r="AB2151" s="107"/>
      <c r="AC2151" s="107"/>
      <c r="AD2151" s="107"/>
      <c r="AE2151" s="107"/>
      <c r="AF2151" s="107"/>
      <c r="AG2151" s="107" t="s">
        <v>333</v>
      </c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</row>
    <row r="2152" spans="1:60" outlineLevel="2">
      <c r="A2152" s="110"/>
      <c r="B2152" s="111"/>
      <c r="C2152" s="146" t="s">
        <v>1145</v>
      </c>
      <c r="D2152" s="143"/>
      <c r="E2152" s="144">
        <v>5</v>
      </c>
      <c r="F2152" s="114"/>
      <c r="G2152" s="114"/>
      <c r="H2152" s="114"/>
      <c r="I2152" s="114"/>
      <c r="J2152" s="114"/>
      <c r="K2152" s="114"/>
      <c r="L2152" s="114"/>
      <c r="M2152" s="114"/>
      <c r="N2152" s="113"/>
      <c r="O2152" s="113"/>
      <c r="P2152" s="113"/>
      <c r="Q2152" s="113"/>
      <c r="R2152" s="114"/>
      <c r="S2152" s="114"/>
      <c r="T2152" s="114"/>
      <c r="U2152" s="114"/>
      <c r="V2152" s="114"/>
      <c r="W2152" s="114"/>
      <c r="X2152" s="114"/>
      <c r="Y2152" s="114"/>
      <c r="Z2152" s="107"/>
      <c r="AA2152" s="107"/>
      <c r="AB2152" s="107"/>
      <c r="AC2152" s="107"/>
      <c r="AD2152" s="107"/>
      <c r="AE2152" s="107"/>
      <c r="AF2152" s="107"/>
      <c r="AG2152" s="107" t="s">
        <v>341</v>
      </c>
      <c r="AH2152" s="107">
        <v>5</v>
      </c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</row>
    <row r="2153" spans="1:60" outlineLevel="1">
      <c r="A2153" s="123">
        <v>760</v>
      </c>
      <c r="B2153" s="124" t="s">
        <v>1036</v>
      </c>
      <c r="C2153" s="139" t="s">
        <v>1037</v>
      </c>
      <c r="D2153" s="125" t="s">
        <v>347</v>
      </c>
      <c r="E2153" s="126">
        <v>3</v>
      </c>
      <c r="F2153" s="127"/>
      <c r="G2153" s="128">
        <f>ROUND(E2153*F2153,2)</f>
        <v>0</v>
      </c>
      <c r="H2153" s="127"/>
      <c r="I2153" s="128">
        <f>ROUND(E2153*H2153,2)</f>
        <v>0</v>
      </c>
      <c r="J2153" s="127"/>
      <c r="K2153" s="128">
        <f>ROUND(E2153*J2153,2)</f>
        <v>0</v>
      </c>
      <c r="L2153" s="128">
        <v>21</v>
      </c>
      <c r="M2153" s="128">
        <f>G2153*(1+L2153/100)</f>
        <v>0</v>
      </c>
      <c r="N2153" s="126">
        <v>0</v>
      </c>
      <c r="O2153" s="126">
        <f>ROUND(E2153*N2153,2)</f>
        <v>0</v>
      </c>
      <c r="P2153" s="126">
        <v>0</v>
      </c>
      <c r="Q2153" s="126">
        <f>ROUND(E2153*P2153,2)</f>
        <v>0</v>
      </c>
      <c r="R2153" s="128" t="s">
        <v>560</v>
      </c>
      <c r="S2153" s="128" t="s">
        <v>310</v>
      </c>
      <c r="T2153" s="129" t="s">
        <v>331</v>
      </c>
      <c r="U2153" s="114">
        <v>0.42</v>
      </c>
      <c r="V2153" s="114">
        <f>ROUND(E2153*U2153,2)</f>
        <v>1.26</v>
      </c>
      <c r="W2153" s="114"/>
      <c r="X2153" s="114" t="s">
        <v>332</v>
      </c>
      <c r="Y2153" s="114" t="s">
        <v>293</v>
      </c>
      <c r="Z2153" s="107"/>
      <c r="AA2153" s="107"/>
      <c r="AB2153" s="107"/>
      <c r="AC2153" s="107"/>
      <c r="AD2153" s="107"/>
      <c r="AE2153" s="107"/>
      <c r="AF2153" s="107"/>
      <c r="AG2153" s="107" t="s">
        <v>333</v>
      </c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</row>
    <row r="2154" spans="1:60" outlineLevel="2">
      <c r="A2154" s="110"/>
      <c r="B2154" s="111"/>
      <c r="C2154" s="146" t="s">
        <v>1146</v>
      </c>
      <c r="D2154" s="143"/>
      <c r="E2154" s="144">
        <v>3</v>
      </c>
      <c r="F2154" s="114"/>
      <c r="G2154" s="114"/>
      <c r="H2154" s="114"/>
      <c r="I2154" s="114"/>
      <c r="J2154" s="114"/>
      <c r="K2154" s="114"/>
      <c r="L2154" s="114"/>
      <c r="M2154" s="114"/>
      <c r="N2154" s="113"/>
      <c r="O2154" s="113"/>
      <c r="P2154" s="113"/>
      <c r="Q2154" s="113"/>
      <c r="R2154" s="114"/>
      <c r="S2154" s="114"/>
      <c r="T2154" s="114"/>
      <c r="U2154" s="114"/>
      <c r="V2154" s="114"/>
      <c r="W2154" s="114"/>
      <c r="X2154" s="114"/>
      <c r="Y2154" s="114"/>
      <c r="Z2154" s="107"/>
      <c r="AA2154" s="107"/>
      <c r="AB2154" s="107"/>
      <c r="AC2154" s="107"/>
      <c r="AD2154" s="107"/>
      <c r="AE2154" s="107"/>
      <c r="AF2154" s="107"/>
      <c r="AG2154" s="107" t="s">
        <v>341</v>
      </c>
      <c r="AH2154" s="107">
        <v>5</v>
      </c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</row>
    <row r="2155" spans="1:60" outlineLevel="1">
      <c r="A2155" s="123">
        <v>761</v>
      </c>
      <c r="B2155" s="124" t="s">
        <v>1039</v>
      </c>
      <c r="C2155" s="139" t="s">
        <v>1040</v>
      </c>
      <c r="D2155" s="125" t="s">
        <v>347</v>
      </c>
      <c r="E2155" s="126">
        <v>2</v>
      </c>
      <c r="F2155" s="127"/>
      <c r="G2155" s="128">
        <f>ROUND(E2155*F2155,2)</f>
        <v>0</v>
      </c>
      <c r="H2155" s="127"/>
      <c r="I2155" s="128">
        <f>ROUND(E2155*H2155,2)</f>
        <v>0</v>
      </c>
      <c r="J2155" s="127"/>
      <c r="K2155" s="128">
        <f>ROUND(E2155*J2155,2)</f>
        <v>0</v>
      </c>
      <c r="L2155" s="128">
        <v>21</v>
      </c>
      <c r="M2155" s="128">
        <f>G2155*(1+L2155/100)</f>
        <v>0</v>
      </c>
      <c r="N2155" s="126">
        <v>0</v>
      </c>
      <c r="O2155" s="126">
        <f>ROUND(E2155*N2155,2)</f>
        <v>0</v>
      </c>
      <c r="P2155" s="126">
        <v>0</v>
      </c>
      <c r="Q2155" s="126">
        <f>ROUND(E2155*P2155,2)</f>
        <v>0</v>
      </c>
      <c r="R2155" s="128" t="s">
        <v>560</v>
      </c>
      <c r="S2155" s="128" t="s">
        <v>310</v>
      </c>
      <c r="T2155" s="129" t="s">
        <v>331</v>
      </c>
      <c r="U2155" s="114">
        <v>0.63900000000000001</v>
      </c>
      <c r="V2155" s="114">
        <f>ROUND(E2155*U2155,2)</f>
        <v>1.28</v>
      </c>
      <c r="W2155" s="114"/>
      <c r="X2155" s="114" t="s">
        <v>332</v>
      </c>
      <c r="Y2155" s="114" t="s">
        <v>293</v>
      </c>
      <c r="Z2155" s="107"/>
      <c r="AA2155" s="107"/>
      <c r="AB2155" s="107"/>
      <c r="AC2155" s="107"/>
      <c r="AD2155" s="107"/>
      <c r="AE2155" s="107"/>
      <c r="AF2155" s="107"/>
      <c r="AG2155" s="107" t="s">
        <v>333</v>
      </c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</row>
    <row r="2156" spans="1:60" outlineLevel="2">
      <c r="A2156" s="110"/>
      <c r="B2156" s="111"/>
      <c r="C2156" s="146" t="s">
        <v>1147</v>
      </c>
      <c r="D2156" s="143"/>
      <c r="E2156" s="144">
        <v>2</v>
      </c>
      <c r="F2156" s="114"/>
      <c r="G2156" s="114"/>
      <c r="H2156" s="114"/>
      <c r="I2156" s="114"/>
      <c r="J2156" s="114"/>
      <c r="K2156" s="114"/>
      <c r="L2156" s="114"/>
      <c r="M2156" s="114"/>
      <c r="N2156" s="113"/>
      <c r="O2156" s="113"/>
      <c r="P2156" s="113"/>
      <c r="Q2156" s="113"/>
      <c r="R2156" s="114"/>
      <c r="S2156" s="114"/>
      <c r="T2156" s="114"/>
      <c r="U2156" s="114"/>
      <c r="V2156" s="114"/>
      <c r="W2156" s="114"/>
      <c r="X2156" s="114"/>
      <c r="Y2156" s="114"/>
      <c r="Z2156" s="107"/>
      <c r="AA2156" s="107"/>
      <c r="AB2156" s="107"/>
      <c r="AC2156" s="107"/>
      <c r="AD2156" s="107"/>
      <c r="AE2156" s="107"/>
      <c r="AF2156" s="107"/>
      <c r="AG2156" s="107" t="s">
        <v>341</v>
      </c>
      <c r="AH2156" s="107">
        <v>5</v>
      </c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</row>
    <row r="2157" spans="1:60" outlineLevel="1">
      <c r="A2157" s="130">
        <v>762</v>
      </c>
      <c r="B2157" s="131" t="s">
        <v>1042</v>
      </c>
      <c r="C2157" s="140" t="s">
        <v>1043</v>
      </c>
      <c r="D2157" s="132" t="s">
        <v>347</v>
      </c>
      <c r="E2157" s="133">
        <v>34</v>
      </c>
      <c r="F2157" s="134"/>
      <c r="G2157" s="135">
        <f>ROUND(E2157*F2157,2)</f>
        <v>0</v>
      </c>
      <c r="H2157" s="134"/>
      <c r="I2157" s="135">
        <f>ROUND(E2157*H2157,2)</f>
        <v>0</v>
      </c>
      <c r="J2157" s="134"/>
      <c r="K2157" s="135">
        <f>ROUND(E2157*J2157,2)</f>
        <v>0</v>
      </c>
      <c r="L2157" s="135">
        <v>21</v>
      </c>
      <c r="M2157" s="135">
        <f>G2157*(1+L2157/100)</f>
        <v>0</v>
      </c>
      <c r="N2157" s="133">
        <v>0</v>
      </c>
      <c r="O2157" s="133">
        <f>ROUND(E2157*N2157,2)</f>
        <v>0</v>
      </c>
      <c r="P2157" s="133">
        <v>0</v>
      </c>
      <c r="Q2157" s="133">
        <f>ROUND(E2157*P2157,2)</f>
        <v>0</v>
      </c>
      <c r="R2157" s="135"/>
      <c r="S2157" s="135" t="s">
        <v>290</v>
      </c>
      <c r="T2157" s="136" t="s">
        <v>291</v>
      </c>
      <c r="U2157" s="114">
        <v>0</v>
      </c>
      <c r="V2157" s="114">
        <f>ROUND(E2157*U2157,2)</f>
        <v>0</v>
      </c>
      <c r="W2157" s="114"/>
      <c r="X2157" s="114" t="s">
        <v>414</v>
      </c>
      <c r="Y2157" s="114" t="s">
        <v>293</v>
      </c>
      <c r="Z2157" s="107"/>
      <c r="AA2157" s="107"/>
      <c r="AB2157" s="107"/>
      <c r="AC2157" s="107"/>
      <c r="AD2157" s="107"/>
      <c r="AE2157" s="107"/>
      <c r="AF2157" s="107"/>
      <c r="AG2157" s="107" t="s">
        <v>415</v>
      </c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</row>
    <row r="2158" spans="1:60" outlineLevel="1">
      <c r="A2158" s="130">
        <v>763</v>
      </c>
      <c r="B2158" s="131" t="s">
        <v>1044</v>
      </c>
      <c r="C2158" s="140" t="s">
        <v>1045</v>
      </c>
      <c r="D2158" s="132" t="s">
        <v>347</v>
      </c>
      <c r="E2158" s="133">
        <v>78</v>
      </c>
      <c r="F2158" s="134"/>
      <c r="G2158" s="135">
        <f>ROUND(E2158*F2158,2)</f>
        <v>0</v>
      </c>
      <c r="H2158" s="134"/>
      <c r="I2158" s="135">
        <f>ROUND(E2158*H2158,2)</f>
        <v>0</v>
      </c>
      <c r="J2158" s="134"/>
      <c r="K2158" s="135">
        <f>ROUND(E2158*J2158,2)</f>
        <v>0</v>
      </c>
      <c r="L2158" s="135">
        <v>21</v>
      </c>
      <c r="M2158" s="135">
        <f>G2158*(1+L2158/100)</f>
        <v>0</v>
      </c>
      <c r="N2158" s="133">
        <v>0</v>
      </c>
      <c r="O2158" s="133">
        <f>ROUND(E2158*N2158,2)</f>
        <v>0</v>
      </c>
      <c r="P2158" s="133">
        <v>0</v>
      </c>
      <c r="Q2158" s="133">
        <f>ROUND(E2158*P2158,2)</f>
        <v>0</v>
      </c>
      <c r="R2158" s="135"/>
      <c r="S2158" s="135" t="s">
        <v>290</v>
      </c>
      <c r="T2158" s="136" t="s">
        <v>291</v>
      </c>
      <c r="U2158" s="114">
        <v>0</v>
      </c>
      <c r="V2158" s="114">
        <f>ROUND(E2158*U2158,2)</f>
        <v>0</v>
      </c>
      <c r="W2158" s="114"/>
      <c r="X2158" s="114" t="s">
        <v>414</v>
      </c>
      <c r="Y2158" s="114" t="s">
        <v>293</v>
      </c>
      <c r="Z2158" s="107"/>
      <c r="AA2158" s="107"/>
      <c r="AB2158" s="107"/>
      <c r="AC2158" s="107"/>
      <c r="AD2158" s="107"/>
      <c r="AE2158" s="107"/>
      <c r="AF2158" s="107"/>
      <c r="AG2158" s="107" t="s">
        <v>415</v>
      </c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</row>
    <row r="2159" spans="1:60" outlineLevel="1">
      <c r="A2159" s="130">
        <v>764</v>
      </c>
      <c r="B2159" s="131" t="s">
        <v>1046</v>
      </c>
      <c r="C2159" s="140" t="s">
        <v>1047</v>
      </c>
      <c r="D2159" s="132" t="s">
        <v>347</v>
      </c>
      <c r="E2159" s="133">
        <v>88</v>
      </c>
      <c r="F2159" s="134"/>
      <c r="G2159" s="135">
        <f>ROUND(E2159*F2159,2)</f>
        <v>0</v>
      </c>
      <c r="H2159" s="134"/>
      <c r="I2159" s="135">
        <f>ROUND(E2159*H2159,2)</f>
        <v>0</v>
      </c>
      <c r="J2159" s="134"/>
      <c r="K2159" s="135">
        <f>ROUND(E2159*J2159,2)</f>
        <v>0</v>
      </c>
      <c r="L2159" s="135">
        <v>21</v>
      </c>
      <c r="M2159" s="135">
        <f>G2159*(1+L2159/100)</f>
        <v>0</v>
      </c>
      <c r="N2159" s="133">
        <v>0</v>
      </c>
      <c r="O2159" s="133">
        <f>ROUND(E2159*N2159,2)</f>
        <v>0</v>
      </c>
      <c r="P2159" s="133">
        <v>0</v>
      </c>
      <c r="Q2159" s="133">
        <f>ROUND(E2159*P2159,2)</f>
        <v>0</v>
      </c>
      <c r="R2159" s="135"/>
      <c r="S2159" s="135" t="s">
        <v>290</v>
      </c>
      <c r="T2159" s="136" t="s">
        <v>291</v>
      </c>
      <c r="U2159" s="114">
        <v>0</v>
      </c>
      <c r="V2159" s="114">
        <f>ROUND(E2159*U2159,2)</f>
        <v>0</v>
      </c>
      <c r="W2159" s="114"/>
      <c r="X2159" s="114" t="s">
        <v>414</v>
      </c>
      <c r="Y2159" s="114" t="s">
        <v>293</v>
      </c>
      <c r="Z2159" s="107"/>
      <c r="AA2159" s="107"/>
      <c r="AB2159" s="107"/>
      <c r="AC2159" s="107"/>
      <c r="AD2159" s="107"/>
      <c r="AE2159" s="107"/>
      <c r="AF2159" s="107"/>
      <c r="AG2159" s="107" t="s">
        <v>415</v>
      </c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</row>
    <row r="2160" spans="1:60">
      <c r="A2160" s="117" t="s">
        <v>285</v>
      </c>
      <c r="B2160" s="118" t="s">
        <v>181</v>
      </c>
      <c r="C2160" s="138" t="s">
        <v>182</v>
      </c>
      <c r="D2160" s="119"/>
      <c r="E2160" s="120"/>
      <c r="F2160" s="121"/>
      <c r="G2160" s="121">
        <f>SUMIF(AG2161:AG2161,"&lt;&gt;NOR",G2161:G2161)</f>
        <v>0</v>
      </c>
      <c r="H2160" s="121"/>
      <c r="I2160" s="121">
        <f>SUM(I2161:I2161)</f>
        <v>0</v>
      </c>
      <c r="J2160" s="121"/>
      <c r="K2160" s="121">
        <f>SUM(K2161:K2161)</f>
        <v>0</v>
      </c>
      <c r="L2160" s="121"/>
      <c r="M2160" s="121">
        <f>SUM(M2161:M2161)</f>
        <v>0</v>
      </c>
      <c r="N2160" s="120"/>
      <c r="O2160" s="120">
        <f>SUM(O2161:O2161)</f>
        <v>0</v>
      </c>
      <c r="P2160" s="120"/>
      <c r="Q2160" s="120">
        <f>SUM(Q2161:Q2161)</f>
        <v>0</v>
      </c>
      <c r="R2160" s="121"/>
      <c r="S2160" s="121"/>
      <c r="T2160" s="122"/>
      <c r="U2160" s="116"/>
      <c r="V2160" s="116">
        <f>SUM(V2161:V2161)</f>
        <v>0</v>
      </c>
      <c r="W2160" s="116"/>
      <c r="X2160" s="116"/>
      <c r="Y2160" s="116"/>
      <c r="AG2160" t="s">
        <v>286</v>
      </c>
    </row>
    <row r="2161" spans="1:60" outlineLevel="1">
      <c r="A2161" s="130">
        <v>765</v>
      </c>
      <c r="B2161" s="131" t="s">
        <v>1046</v>
      </c>
      <c r="C2161" s="140" t="s">
        <v>1047</v>
      </c>
      <c r="D2161" s="132" t="s">
        <v>347</v>
      </c>
      <c r="E2161" s="133">
        <v>2</v>
      </c>
      <c r="F2161" s="134"/>
      <c r="G2161" s="135">
        <f>ROUND(E2161*F2161,2)</f>
        <v>0</v>
      </c>
      <c r="H2161" s="134"/>
      <c r="I2161" s="135">
        <f>ROUND(E2161*H2161,2)</f>
        <v>0</v>
      </c>
      <c r="J2161" s="134"/>
      <c r="K2161" s="135">
        <f>ROUND(E2161*J2161,2)</f>
        <v>0</v>
      </c>
      <c r="L2161" s="135">
        <v>21</v>
      </c>
      <c r="M2161" s="135">
        <f>G2161*(1+L2161/100)</f>
        <v>0</v>
      </c>
      <c r="N2161" s="133">
        <v>0</v>
      </c>
      <c r="O2161" s="133">
        <f>ROUND(E2161*N2161,2)</f>
        <v>0</v>
      </c>
      <c r="P2161" s="133">
        <v>0</v>
      </c>
      <c r="Q2161" s="133">
        <f>ROUND(E2161*P2161,2)</f>
        <v>0</v>
      </c>
      <c r="R2161" s="135"/>
      <c r="S2161" s="135" t="s">
        <v>290</v>
      </c>
      <c r="T2161" s="136" t="s">
        <v>291</v>
      </c>
      <c r="U2161" s="114">
        <v>0</v>
      </c>
      <c r="V2161" s="114">
        <f>ROUND(E2161*U2161,2)</f>
        <v>0</v>
      </c>
      <c r="W2161" s="114"/>
      <c r="X2161" s="114" t="s">
        <v>414</v>
      </c>
      <c r="Y2161" s="114" t="s">
        <v>293</v>
      </c>
      <c r="Z2161" s="107"/>
      <c r="AA2161" s="107"/>
      <c r="AB2161" s="107"/>
      <c r="AC2161" s="107"/>
      <c r="AD2161" s="107"/>
      <c r="AE2161" s="107"/>
      <c r="AF2161" s="107"/>
      <c r="AG2161" s="107" t="s">
        <v>415</v>
      </c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</row>
    <row r="2162" spans="1:60">
      <c r="A2162" s="117" t="s">
        <v>285</v>
      </c>
      <c r="B2162" s="118" t="s">
        <v>179</v>
      </c>
      <c r="C2162" s="138" t="s">
        <v>180</v>
      </c>
      <c r="D2162" s="119"/>
      <c r="E2162" s="120"/>
      <c r="F2162" s="121"/>
      <c r="G2162" s="121">
        <f>SUMIF(AG2163:AG2175,"&lt;&gt;NOR",G2163:G2175)</f>
        <v>0</v>
      </c>
      <c r="H2162" s="121"/>
      <c r="I2162" s="121">
        <f>SUM(I2163:I2175)</f>
        <v>0</v>
      </c>
      <c r="J2162" s="121"/>
      <c r="K2162" s="121">
        <f>SUM(K2163:K2175)</f>
        <v>0</v>
      </c>
      <c r="L2162" s="121"/>
      <c r="M2162" s="121">
        <f>SUM(M2163:M2175)</f>
        <v>0</v>
      </c>
      <c r="N2162" s="120"/>
      <c r="O2162" s="120">
        <f>SUM(O2163:O2175)</f>
        <v>0</v>
      </c>
      <c r="P2162" s="120"/>
      <c r="Q2162" s="120">
        <f>SUM(Q2163:Q2175)</f>
        <v>0</v>
      </c>
      <c r="R2162" s="121"/>
      <c r="S2162" s="121"/>
      <c r="T2162" s="122"/>
      <c r="U2162" s="116"/>
      <c r="V2162" s="116">
        <f>SUM(V2163:V2175)</f>
        <v>12</v>
      </c>
      <c r="W2162" s="116"/>
      <c r="X2162" s="116"/>
      <c r="Y2162" s="116"/>
      <c r="AG2162" t="s">
        <v>286</v>
      </c>
    </row>
    <row r="2163" spans="1:60" outlineLevel="1">
      <c r="A2163" s="130">
        <v>766</v>
      </c>
      <c r="B2163" s="131" t="s">
        <v>1048</v>
      </c>
      <c r="C2163" s="140" t="s">
        <v>1049</v>
      </c>
      <c r="D2163" s="132" t="s">
        <v>347</v>
      </c>
      <c r="E2163" s="133">
        <v>56</v>
      </c>
      <c r="F2163" s="134"/>
      <c r="G2163" s="135">
        <f>ROUND(E2163*F2163,2)</f>
        <v>0</v>
      </c>
      <c r="H2163" s="134"/>
      <c r="I2163" s="135">
        <f>ROUND(E2163*H2163,2)</f>
        <v>0</v>
      </c>
      <c r="J2163" s="134"/>
      <c r="K2163" s="135">
        <f>ROUND(E2163*J2163,2)</f>
        <v>0</v>
      </c>
      <c r="L2163" s="135">
        <v>21</v>
      </c>
      <c r="M2163" s="135">
        <f>G2163*(1+L2163/100)</f>
        <v>0</v>
      </c>
      <c r="N2163" s="133">
        <v>0</v>
      </c>
      <c r="O2163" s="133">
        <f>ROUND(E2163*N2163,2)</f>
        <v>0</v>
      </c>
      <c r="P2163" s="133">
        <v>0</v>
      </c>
      <c r="Q2163" s="133">
        <f>ROUND(E2163*P2163,2)</f>
        <v>0</v>
      </c>
      <c r="R2163" s="135"/>
      <c r="S2163" s="135" t="s">
        <v>290</v>
      </c>
      <c r="T2163" s="136" t="s">
        <v>291</v>
      </c>
      <c r="U2163" s="114">
        <v>0</v>
      </c>
      <c r="V2163" s="114">
        <f>ROUND(E2163*U2163,2)</f>
        <v>0</v>
      </c>
      <c r="W2163" s="114"/>
      <c r="X2163" s="114" t="s">
        <v>414</v>
      </c>
      <c r="Y2163" s="114" t="s">
        <v>293</v>
      </c>
      <c r="Z2163" s="107"/>
      <c r="AA2163" s="107"/>
      <c r="AB2163" s="107"/>
      <c r="AC2163" s="107"/>
      <c r="AD2163" s="107"/>
      <c r="AE2163" s="107"/>
      <c r="AF2163" s="107"/>
      <c r="AG2163" s="107" t="s">
        <v>415</v>
      </c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</row>
    <row r="2164" spans="1:60" outlineLevel="1">
      <c r="A2164" s="130">
        <v>767</v>
      </c>
      <c r="B2164" s="131" t="s">
        <v>1050</v>
      </c>
      <c r="C2164" s="140" t="s">
        <v>1051</v>
      </c>
      <c r="D2164" s="132" t="s">
        <v>347</v>
      </c>
      <c r="E2164" s="133">
        <v>10</v>
      </c>
      <c r="F2164" s="134"/>
      <c r="G2164" s="135">
        <f>ROUND(E2164*F2164,2)</f>
        <v>0</v>
      </c>
      <c r="H2164" s="134"/>
      <c r="I2164" s="135">
        <f>ROUND(E2164*H2164,2)</f>
        <v>0</v>
      </c>
      <c r="J2164" s="134"/>
      <c r="K2164" s="135">
        <f>ROUND(E2164*J2164,2)</f>
        <v>0</v>
      </c>
      <c r="L2164" s="135">
        <v>21</v>
      </c>
      <c r="M2164" s="135">
        <f>G2164*(1+L2164/100)</f>
        <v>0</v>
      </c>
      <c r="N2164" s="133">
        <v>0</v>
      </c>
      <c r="O2164" s="133">
        <f>ROUND(E2164*N2164,2)</f>
        <v>0</v>
      </c>
      <c r="P2164" s="133">
        <v>0</v>
      </c>
      <c r="Q2164" s="133">
        <f>ROUND(E2164*P2164,2)</f>
        <v>0</v>
      </c>
      <c r="R2164" s="135"/>
      <c r="S2164" s="135" t="s">
        <v>290</v>
      </c>
      <c r="T2164" s="136" t="s">
        <v>291</v>
      </c>
      <c r="U2164" s="114">
        <v>0</v>
      </c>
      <c r="V2164" s="114">
        <f>ROUND(E2164*U2164,2)</f>
        <v>0</v>
      </c>
      <c r="W2164" s="114"/>
      <c r="X2164" s="114" t="s">
        <v>414</v>
      </c>
      <c r="Y2164" s="114" t="s">
        <v>293</v>
      </c>
      <c r="Z2164" s="107"/>
      <c r="AA2164" s="107"/>
      <c r="AB2164" s="107"/>
      <c r="AC2164" s="107"/>
      <c r="AD2164" s="107"/>
      <c r="AE2164" s="107"/>
      <c r="AF2164" s="107"/>
      <c r="AG2164" s="107" t="s">
        <v>415</v>
      </c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</row>
    <row r="2165" spans="1:60" outlineLevel="1">
      <c r="A2165" s="130">
        <v>768</v>
      </c>
      <c r="B2165" s="131" t="s">
        <v>1052</v>
      </c>
      <c r="C2165" s="140" t="s">
        <v>1053</v>
      </c>
      <c r="D2165" s="132" t="s">
        <v>347</v>
      </c>
      <c r="E2165" s="133">
        <v>2</v>
      </c>
      <c r="F2165" s="134"/>
      <c r="G2165" s="135">
        <f>ROUND(E2165*F2165,2)</f>
        <v>0</v>
      </c>
      <c r="H2165" s="134"/>
      <c r="I2165" s="135">
        <f>ROUND(E2165*H2165,2)</f>
        <v>0</v>
      </c>
      <c r="J2165" s="134"/>
      <c r="K2165" s="135">
        <f>ROUND(E2165*J2165,2)</f>
        <v>0</v>
      </c>
      <c r="L2165" s="135">
        <v>21</v>
      </c>
      <c r="M2165" s="135">
        <f>G2165*(1+L2165/100)</f>
        <v>0</v>
      </c>
      <c r="N2165" s="133">
        <v>0</v>
      </c>
      <c r="O2165" s="133">
        <f>ROUND(E2165*N2165,2)</f>
        <v>0</v>
      </c>
      <c r="P2165" s="133">
        <v>0</v>
      </c>
      <c r="Q2165" s="133">
        <f>ROUND(E2165*P2165,2)</f>
        <v>0</v>
      </c>
      <c r="R2165" s="135"/>
      <c r="S2165" s="135" t="s">
        <v>290</v>
      </c>
      <c r="T2165" s="136" t="s">
        <v>291</v>
      </c>
      <c r="U2165" s="114">
        <v>0</v>
      </c>
      <c r="V2165" s="114">
        <f>ROUND(E2165*U2165,2)</f>
        <v>0</v>
      </c>
      <c r="W2165" s="114"/>
      <c r="X2165" s="114" t="s">
        <v>414</v>
      </c>
      <c r="Y2165" s="114" t="s">
        <v>293</v>
      </c>
      <c r="Z2165" s="107"/>
      <c r="AA2165" s="107"/>
      <c r="AB2165" s="107"/>
      <c r="AC2165" s="107"/>
      <c r="AD2165" s="107"/>
      <c r="AE2165" s="107"/>
      <c r="AF2165" s="107"/>
      <c r="AG2165" s="107" t="s">
        <v>415</v>
      </c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</row>
    <row r="2166" spans="1:60" outlineLevel="1">
      <c r="A2166" s="130">
        <v>769</v>
      </c>
      <c r="B2166" s="131" t="s">
        <v>1054</v>
      </c>
      <c r="C2166" s="140" t="s">
        <v>1055</v>
      </c>
      <c r="D2166" s="132" t="s">
        <v>347</v>
      </c>
      <c r="E2166" s="133">
        <v>20</v>
      </c>
      <c r="F2166" s="134"/>
      <c r="G2166" s="135">
        <f>ROUND(E2166*F2166,2)</f>
        <v>0</v>
      </c>
      <c r="H2166" s="134"/>
      <c r="I2166" s="135">
        <f>ROUND(E2166*H2166,2)</f>
        <v>0</v>
      </c>
      <c r="J2166" s="134"/>
      <c r="K2166" s="135">
        <f>ROUND(E2166*J2166,2)</f>
        <v>0</v>
      </c>
      <c r="L2166" s="135">
        <v>21</v>
      </c>
      <c r="M2166" s="135">
        <f>G2166*(1+L2166/100)</f>
        <v>0</v>
      </c>
      <c r="N2166" s="133">
        <v>8.0000000000000007E-5</v>
      </c>
      <c r="O2166" s="133">
        <f>ROUND(E2166*N2166,2)</f>
        <v>0</v>
      </c>
      <c r="P2166" s="133">
        <v>0</v>
      </c>
      <c r="Q2166" s="133">
        <f>ROUND(E2166*P2166,2)</f>
        <v>0</v>
      </c>
      <c r="R2166" s="135" t="s">
        <v>413</v>
      </c>
      <c r="S2166" s="135" t="s">
        <v>310</v>
      </c>
      <c r="T2166" s="136" t="s">
        <v>331</v>
      </c>
      <c r="U2166" s="114">
        <v>0</v>
      </c>
      <c r="V2166" s="114">
        <f>ROUND(E2166*U2166,2)</f>
        <v>0</v>
      </c>
      <c r="W2166" s="114"/>
      <c r="X2166" s="114" t="s">
        <v>414</v>
      </c>
      <c r="Y2166" s="114" t="s">
        <v>293</v>
      </c>
      <c r="Z2166" s="107"/>
      <c r="AA2166" s="107"/>
      <c r="AB2166" s="107"/>
      <c r="AC2166" s="107"/>
      <c r="AD2166" s="107"/>
      <c r="AE2166" s="107"/>
      <c r="AF2166" s="107"/>
      <c r="AG2166" s="107" t="s">
        <v>415</v>
      </c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</row>
    <row r="2167" spans="1:60" outlineLevel="1">
      <c r="A2167" s="130">
        <v>770</v>
      </c>
      <c r="B2167" s="131" t="s">
        <v>1056</v>
      </c>
      <c r="C2167" s="140" t="s">
        <v>1057</v>
      </c>
      <c r="D2167" s="132" t="s">
        <v>347</v>
      </c>
      <c r="E2167" s="133">
        <v>20</v>
      </c>
      <c r="F2167" s="134"/>
      <c r="G2167" s="135">
        <f>ROUND(E2167*F2167,2)</f>
        <v>0</v>
      </c>
      <c r="H2167" s="134"/>
      <c r="I2167" s="135">
        <f>ROUND(E2167*H2167,2)</f>
        <v>0</v>
      </c>
      <c r="J2167" s="134"/>
      <c r="K2167" s="135">
        <f>ROUND(E2167*J2167,2)</f>
        <v>0</v>
      </c>
      <c r="L2167" s="135">
        <v>21</v>
      </c>
      <c r="M2167" s="135">
        <f>G2167*(1+L2167/100)</f>
        <v>0</v>
      </c>
      <c r="N2167" s="133">
        <v>1.9000000000000001E-4</v>
      </c>
      <c r="O2167" s="133">
        <f>ROUND(E2167*N2167,2)</f>
        <v>0</v>
      </c>
      <c r="P2167" s="133">
        <v>0</v>
      </c>
      <c r="Q2167" s="133">
        <f>ROUND(E2167*P2167,2)</f>
        <v>0</v>
      </c>
      <c r="R2167" s="135" t="s">
        <v>413</v>
      </c>
      <c r="S2167" s="135" t="s">
        <v>310</v>
      </c>
      <c r="T2167" s="136" t="s">
        <v>331</v>
      </c>
      <c r="U2167" s="114">
        <v>0</v>
      </c>
      <c r="V2167" s="114">
        <f>ROUND(E2167*U2167,2)</f>
        <v>0</v>
      </c>
      <c r="W2167" s="114"/>
      <c r="X2167" s="114" t="s">
        <v>414</v>
      </c>
      <c r="Y2167" s="114" t="s">
        <v>293</v>
      </c>
      <c r="Z2167" s="107"/>
      <c r="AA2167" s="107"/>
      <c r="AB2167" s="107"/>
      <c r="AC2167" s="107"/>
      <c r="AD2167" s="107"/>
      <c r="AE2167" s="107"/>
      <c r="AF2167" s="107"/>
      <c r="AG2167" s="107" t="s">
        <v>415</v>
      </c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</row>
    <row r="2168" spans="1:60" outlineLevel="1">
      <c r="A2168" s="123">
        <v>771</v>
      </c>
      <c r="B2168" s="124" t="s">
        <v>1058</v>
      </c>
      <c r="C2168" s="139" t="s">
        <v>1059</v>
      </c>
      <c r="D2168" s="125" t="s">
        <v>347</v>
      </c>
      <c r="E2168" s="126">
        <v>54</v>
      </c>
      <c r="F2168" s="127"/>
      <c r="G2168" s="128">
        <f>ROUND(E2168*F2168,2)</f>
        <v>0</v>
      </c>
      <c r="H2168" s="127"/>
      <c r="I2168" s="128">
        <f>ROUND(E2168*H2168,2)</f>
        <v>0</v>
      </c>
      <c r="J2168" s="127"/>
      <c r="K2168" s="128">
        <f>ROUND(E2168*J2168,2)</f>
        <v>0</v>
      </c>
      <c r="L2168" s="128">
        <v>21</v>
      </c>
      <c r="M2168" s="128">
        <f>G2168*(1+L2168/100)</f>
        <v>0</v>
      </c>
      <c r="N2168" s="126">
        <v>0</v>
      </c>
      <c r="O2168" s="126">
        <f>ROUND(E2168*N2168,2)</f>
        <v>0</v>
      </c>
      <c r="P2168" s="126">
        <v>0</v>
      </c>
      <c r="Q2168" s="126">
        <f>ROUND(E2168*P2168,2)</f>
        <v>0</v>
      </c>
      <c r="R2168" s="128" t="s">
        <v>560</v>
      </c>
      <c r="S2168" s="128" t="s">
        <v>310</v>
      </c>
      <c r="T2168" s="129" t="s">
        <v>331</v>
      </c>
      <c r="U2168" s="114">
        <v>0.05</v>
      </c>
      <c r="V2168" s="114">
        <f>ROUND(E2168*U2168,2)</f>
        <v>2.7</v>
      </c>
      <c r="W2168" s="114"/>
      <c r="X2168" s="114" t="s">
        <v>332</v>
      </c>
      <c r="Y2168" s="114" t="s">
        <v>293</v>
      </c>
      <c r="Z2168" s="107"/>
      <c r="AA2168" s="107"/>
      <c r="AB2168" s="107"/>
      <c r="AC2168" s="107"/>
      <c r="AD2168" s="107"/>
      <c r="AE2168" s="107"/>
      <c r="AF2168" s="107"/>
      <c r="AG2168" s="107" t="s">
        <v>333</v>
      </c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</row>
    <row r="2169" spans="1:60" outlineLevel="2">
      <c r="A2169" s="110"/>
      <c r="B2169" s="111"/>
      <c r="C2169" s="146" t="s">
        <v>1148</v>
      </c>
      <c r="D2169" s="143"/>
      <c r="E2169" s="144">
        <v>34</v>
      </c>
      <c r="F2169" s="114"/>
      <c r="G2169" s="114"/>
      <c r="H2169" s="114"/>
      <c r="I2169" s="114"/>
      <c r="J2169" s="114"/>
      <c r="K2169" s="114"/>
      <c r="L2169" s="114"/>
      <c r="M2169" s="114"/>
      <c r="N2169" s="113"/>
      <c r="O2169" s="113"/>
      <c r="P2169" s="113"/>
      <c r="Q2169" s="113"/>
      <c r="R2169" s="114"/>
      <c r="S2169" s="114"/>
      <c r="T2169" s="114"/>
      <c r="U2169" s="114"/>
      <c r="V2169" s="114"/>
      <c r="W2169" s="114"/>
      <c r="X2169" s="114"/>
      <c r="Y2169" s="114"/>
      <c r="Z2169" s="107"/>
      <c r="AA2169" s="107"/>
      <c r="AB2169" s="107"/>
      <c r="AC2169" s="107"/>
      <c r="AD2169" s="107"/>
      <c r="AE2169" s="107"/>
      <c r="AF2169" s="107"/>
      <c r="AG2169" s="107" t="s">
        <v>341</v>
      </c>
      <c r="AH2169" s="107">
        <v>5</v>
      </c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</row>
    <row r="2170" spans="1:60" outlineLevel="3">
      <c r="A2170" s="110"/>
      <c r="B2170" s="111"/>
      <c r="C2170" s="146" t="s">
        <v>1149</v>
      </c>
      <c r="D2170" s="143"/>
      <c r="E2170" s="144">
        <v>20</v>
      </c>
      <c r="F2170" s="114"/>
      <c r="G2170" s="114"/>
      <c r="H2170" s="114"/>
      <c r="I2170" s="114"/>
      <c r="J2170" s="114"/>
      <c r="K2170" s="114"/>
      <c r="L2170" s="114"/>
      <c r="M2170" s="114"/>
      <c r="N2170" s="113"/>
      <c r="O2170" s="113"/>
      <c r="P2170" s="113"/>
      <c r="Q2170" s="113"/>
      <c r="R2170" s="114"/>
      <c r="S2170" s="114"/>
      <c r="T2170" s="114"/>
      <c r="U2170" s="114"/>
      <c r="V2170" s="114"/>
      <c r="W2170" s="114"/>
      <c r="X2170" s="114"/>
      <c r="Y2170" s="114"/>
      <c r="Z2170" s="107"/>
      <c r="AA2170" s="107"/>
      <c r="AB2170" s="107"/>
      <c r="AC2170" s="107"/>
      <c r="AD2170" s="107"/>
      <c r="AE2170" s="107"/>
      <c r="AF2170" s="107"/>
      <c r="AG2170" s="107" t="s">
        <v>341</v>
      </c>
      <c r="AH2170" s="107">
        <v>5</v>
      </c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</row>
    <row r="2171" spans="1:60" outlineLevel="1">
      <c r="A2171" s="123">
        <v>772</v>
      </c>
      <c r="B2171" s="124" t="s">
        <v>735</v>
      </c>
      <c r="C2171" s="139" t="s">
        <v>736</v>
      </c>
      <c r="D2171" s="125" t="s">
        <v>347</v>
      </c>
      <c r="E2171" s="126">
        <v>98</v>
      </c>
      <c r="F2171" s="127"/>
      <c r="G2171" s="128">
        <f>ROUND(E2171*F2171,2)</f>
        <v>0</v>
      </c>
      <c r="H2171" s="127"/>
      <c r="I2171" s="128">
        <f>ROUND(E2171*H2171,2)</f>
        <v>0</v>
      </c>
      <c r="J2171" s="127"/>
      <c r="K2171" s="128">
        <f>ROUND(E2171*J2171,2)</f>
        <v>0</v>
      </c>
      <c r="L2171" s="128">
        <v>21</v>
      </c>
      <c r="M2171" s="128">
        <f>G2171*(1+L2171/100)</f>
        <v>0</v>
      </c>
      <c r="N2171" s="126">
        <v>0</v>
      </c>
      <c r="O2171" s="126">
        <f>ROUND(E2171*N2171,2)</f>
        <v>0</v>
      </c>
      <c r="P2171" s="126">
        <v>0</v>
      </c>
      <c r="Q2171" s="126">
        <f>ROUND(E2171*P2171,2)</f>
        <v>0</v>
      </c>
      <c r="R2171" s="128" t="s">
        <v>560</v>
      </c>
      <c r="S2171" s="128" t="s">
        <v>310</v>
      </c>
      <c r="T2171" s="129" t="s">
        <v>331</v>
      </c>
      <c r="U2171" s="114">
        <v>0.05</v>
      </c>
      <c r="V2171" s="114">
        <f>ROUND(E2171*U2171,2)</f>
        <v>4.9000000000000004</v>
      </c>
      <c r="W2171" s="114"/>
      <c r="X2171" s="114" t="s">
        <v>332</v>
      </c>
      <c r="Y2171" s="114" t="s">
        <v>293</v>
      </c>
      <c r="Z2171" s="107"/>
      <c r="AA2171" s="107"/>
      <c r="AB2171" s="107"/>
      <c r="AC2171" s="107"/>
      <c r="AD2171" s="107"/>
      <c r="AE2171" s="107"/>
      <c r="AF2171" s="107"/>
      <c r="AG2171" s="107" t="s">
        <v>333</v>
      </c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</row>
    <row r="2172" spans="1:60" outlineLevel="2">
      <c r="A2172" s="110"/>
      <c r="B2172" s="111"/>
      <c r="C2172" s="146" t="s">
        <v>1150</v>
      </c>
      <c r="D2172" s="143"/>
      <c r="E2172" s="144">
        <v>78</v>
      </c>
      <c r="F2172" s="114"/>
      <c r="G2172" s="114"/>
      <c r="H2172" s="114"/>
      <c r="I2172" s="114"/>
      <c r="J2172" s="114"/>
      <c r="K2172" s="114"/>
      <c r="L2172" s="114"/>
      <c r="M2172" s="114"/>
      <c r="N2172" s="113"/>
      <c r="O2172" s="113"/>
      <c r="P2172" s="113"/>
      <c r="Q2172" s="113"/>
      <c r="R2172" s="114"/>
      <c r="S2172" s="114"/>
      <c r="T2172" s="114"/>
      <c r="U2172" s="114"/>
      <c r="V2172" s="114"/>
      <c r="W2172" s="114"/>
      <c r="X2172" s="114"/>
      <c r="Y2172" s="114"/>
      <c r="Z2172" s="107"/>
      <c r="AA2172" s="107"/>
      <c r="AB2172" s="107"/>
      <c r="AC2172" s="107"/>
      <c r="AD2172" s="107"/>
      <c r="AE2172" s="107"/>
      <c r="AF2172" s="107"/>
      <c r="AG2172" s="107" t="s">
        <v>341</v>
      </c>
      <c r="AH2172" s="107">
        <v>5</v>
      </c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</row>
    <row r="2173" spans="1:60" outlineLevel="3">
      <c r="A2173" s="110"/>
      <c r="B2173" s="111"/>
      <c r="C2173" s="146" t="s">
        <v>1151</v>
      </c>
      <c r="D2173" s="143"/>
      <c r="E2173" s="144">
        <v>20</v>
      </c>
      <c r="F2173" s="114"/>
      <c r="G2173" s="114"/>
      <c r="H2173" s="114"/>
      <c r="I2173" s="114"/>
      <c r="J2173" s="114"/>
      <c r="K2173" s="114"/>
      <c r="L2173" s="114"/>
      <c r="M2173" s="114"/>
      <c r="N2173" s="113"/>
      <c r="O2173" s="113"/>
      <c r="P2173" s="113"/>
      <c r="Q2173" s="113"/>
      <c r="R2173" s="114"/>
      <c r="S2173" s="114"/>
      <c r="T2173" s="114"/>
      <c r="U2173" s="114"/>
      <c r="V2173" s="114"/>
      <c r="W2173" s="114"/>
      <c r="X2173" s="114"/>
      <c r="Y2173" s="114"/>
      <c r="Z2173" s="107"/>
      <c r="AA2173" s="107"/>
      <c r="AB2173" s="107"/>
      <c r="AC2173" s="107"/>
      <c r="AD2173" s="107"/>
      <c r="AE2173" s="107"/>
      <c r="AF2173" s="107"/>
      <c r="AG2173" s="107" t="s">
        <v>341</v>
      </c>
      <c r="AH2173" s="107">
        <v>5</v>
      </c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</row>
    <row r="2174" spans="1:60" outlineLevel="1">
      <c r="A2174" s="123">
        <v>773</v>
      </c>
      <c r="B2174" s="124" t="s">
        <v>1064</v>
      </c>
      <c r="C2174" s="139" t="s">
        <v>1065</v>
      </c>
      <c r="D2174" s="125" t="s">
        <v>347</v>
      </c>
      <c r="E2174" s="126">
        <v>88</v>
      </c>
      <c r="F2174" s="127"/>
      <c r="G2174" s="128">
        <f>ROUND(E2174*F2174,2)</f>
        <v>0</v>
      </c>
      <c r="H2174" s="127"/>
      <c r="I2174" s="128">
        <f>ROUND(E2174*H2174,2)</f>
        <v>0</v>
      </c>
      <c r="J2174" s="127"/>
      <c r="K2174" s="128">
        <f>ROUND(E2174*J2174,2)</f>
        <v>0</v>
      </c>
      <c r="L2174" s="128">
        <v>21</v>
      </c>
      <c r="M2174" s="128">
        <f>G2174*(1+L2174/100)</f>
        <v>0</v>
      </c>
      <c r="N2174" s="126">
        <v>0</v>
      </c>
      <c r="O2174" s="126">
        <f>ROUND(E2174*N2174,2)</f>
        <v>0</v>
      </c>
      <c r="P2174" s="126">
        <v>0</v>
      </c>
      <c r="Q2174" s="126">
        <f>ROUND(E2174*P2174,2)</f>
        <v>0</v>
      </c>
      <c r="R2174" s="128" t="s">
        <v>560</v>
      </c>
      <c r="S2174" s="128" t="s">
        <v>310</v>
      </c>
      <c r="T2174" s="129" t="s">
        <v>331</v>
      </c>
      <c r="U2174" s="114">
        <v>0.05</v>
      </c>
      <c r="V2174" s="114">
        <f>ROUND(E2174*U2174,2)</f>
        <v>4.4000000000000004</v>
      </c>
      <c r="W2174" s="114"/>
      <c r="X2174" s="114" t="s">
        <v>332</v>
      </c>
      <c r="Y2174" s="114" t="s">
        <v>293</v>
      </c>
      <c r="Z2174" s="107"/>
      <c r="AA2174" s="107"/>
      <c r="AB2174" s="107"/>
      <c r="AC2174" s="107"/>
      <c r="AD2174" s="107"/>
      <c r="AE2174" s="107"/>
      <c r="AF2174" s="107"/>
      <c r="AG2174" s="107" t="s">
        <v>333</v>
      </c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</row>
    <row r="2175" spans="1:60" outlineLevel="2">
      <c r="A2175" s="110"/>
      <c r="B2175" s="111"/>
      <c r="C2175" s="146" t="s">
        <v>1152</v>
      </c>
      <c r="D2175" s="143"/>
      <c r="E2175" s="144">
        <v>88</v>
      </c>
      <c r="F2175" s="114"/>
      <c r="G2175" s="114"/>
      <c r="H2175" s="114"/>
      <c r="I2175" s="114"/>
      <c r="J2175" s="114"/>
      <c r="K2175" s="114"/>
      <c r="L2175" s="114"/>
      <c r="M2175" s="114"/>
      <c r="N2175" s="113"/>
      <c r="O2175" s="113"/>
      <c r="P2175" s="113"/>
      <c r="Q2175" s="113"/>
      <c r="R2175" s="114"/>
      <c r="S2175" s="114"/>
      <c r="T2175" s="114"/>
      <c r="U2175" s="114"/>
      <c r="V2175" s="114"/>
      <c r="W2175" s="114"/>
      <c r="X2175" s="114"/>
      <c r="Y2175" s="114"/>
      <c r="Z2175" s="107"/>
      <c r="AA2175" s="107"/>
      <c r="AB2175" s="107"/>
      <c r="AC2175" s="107"/>
      <c r="AD2175" s="107"/>
      <c r="AE2175" s="107"/>
      <c r="AF2175" s="107"/>
      <c r="AG2175" s="107" t="s">
        <v>341</v>
      </c>
      <c r="AH2175" s="107">
        <v>5</v>
      </c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</row>
    <row r="2176" spans="1:60">
      <c r="A2176" s="117" t="s">
        <v>285</v>
      </c>
      <c r="B2176" s="118" t="s">
        <v>181</v>
      </c>
      <c r="C2176" s="138" t="s">
        <v>182</v>
      </c>
      <c r="D2176" s="119"/>
      <c r="E2176" s="120"/>
      <c r="F2176" s="121"/>
      <c r="G2176" s="121">
        <f>SUMIF(AG2177:AG2178,"&lt;&gt;NOR",G2177:G2178)</f>
        <v>0</v>
      </c>
      <c r="H2176" s="121"/>
      <c r="I2176" s="121">
        <f>SUM(I2177:I2178)</f>
        <v>0</v>
      </c>
      <c r="J2176" s="121"/>
      <c r="K2176" s="121">
        <f>SUM(K2177:K2178)</f>
        <v>0</v>
      </c>
      <c r="L2176" s="121"/>
      <c r="M2176" s="121">
        <f>SUM(M2177:M2178)</f>
        <v>0</v>
      </c>
      <c r="N2176" s="120"/>
      <c r="O2176" s="120">
        <f>SUM(O2177:O2178)</f>
        <v>0</v>
      </c>
      <c r="P2176" s="120"/>
      <c r="Q2176" s="120">
        <f>SUM(Q2177:Q2178)</f>
        <v>0</v>
      </c>
      <c r="R2176" s="121"/>
      <c r="S2176" s="121"/>
      <c r="T2176" s="122"/>
      <c r="U2176" s="116"/>
      <c r="V2176" s="116">
        <f>SUM(V2177:V2178)</f>
        <v>0.1</v>
      </c>
      <c r="W2176" s="116"/>
      <c r="X2176" s="116"/>
      <c r="Y2176" s="116"/>
      <c r="AG2176" t="s">
        <v>286</v>
      </c>
    </row>
    <row r="2177" spans="1:60" outlineLevel="1">
      <c r="A2177" s="123">
        <v>774</v>
      </c>
      <c r="B2177" s="124" t="s">
        <v>1064</v>
      </c>
      <c r="C2177" s="139" t="s">
        <v>1065</v>
      </c>
      <c r="D2177" s="125" t="s">
        <v>347</v>
      </c>
      <c r="E2177" s="126">
        <v>2</v>
      </c>
      <c r="F2177" s="127"/>
      <c r="G2177" s="128">
        <f>ROUND(E2177*F2177,2)</f>
        <v>0</v>
      </c>
      <c r="H2177" s="127"/>
      <c r="I2177" s="128">
        <f>ROUND(E2177*H2177,2)</f>
        <v>0</v>
      </c>
      <c r="J2177" s="127"/>
      <c r="K2177" s="128">
        <f>ROUND(E2177*J2177,2)</f>
        <v>0</v>
      </c>
      <c r="L2177" s="128">
        <v>21</v>
      </c>
      <c r="M2177" s="128">
        <f>G2177*(1+L2177/100)</f>
        <v>0</v>
      </c>
      <c r="N2177" s="126">
        <v>0</v>
      </c>
      <c r="O2177" s="126">
        <f>ROUND(E2177*N2177,2)</f>
        <v>0</v>
      </c>
      <c r="P2177" s="126">
        <v>0</v>
      </c>
      <c r="Q2177" s="126">
        <f>ROUND(E2177*P2177,2)</f>
        <v>0</v>
      </c>
      <c r="R2177" s="128" t="s">
        <v>560</v>
      </c>
      <c r="S2177" s="128" t="s">
        <v>310</v>
      </c>
      <c r="T2177" s="129" t="s">
        <v>331</v>
      </c>
      <c r="U2177" s="114">
        <v>0.05</v>
      </c>
      <c r="V2177" s="114">
        <f>ROUND(E2177*U2177,2)</f>
        <v>0.1</v>
      </c>
      <c r="W2177" s="114"/>
      <c r="X2177" s="114" t="s">
        <v>332</v>
      </c>
      <c r="Y2177" s="114" t="s">
        <v>293</v>
      </c>
      <c r="Z2177" s="107"/>
      <c r="AA2177" s="107"/>
      <c r="AB2177" s="107"/>
      <c r="AC2177" s="107"/>
      <c r="AD2177" s="107"/>
      <c r="AE2177" s="107"/>
      <c r="AF2177" s="107"/>
      <c r="AG2177" s="107" t="s">
        <v>333</v>
      </c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</row>
    <row r="2178" spans="1:60" outlineLevel="2">
      <c r="A2178" s="110"/>
      <c r="B2178" s="111"/>
      <c r="C2178" s="146" t="s">
        <v>1153</v>
      </c>
      <c r="D2178" s="143"/>
      <c r="E2178" s="144">
        <v>2</v>
      </c>
      <c r="F2178" s="114"/>
      <c r="G2178" s="114"/>
      <c r="H2178" s="114"/>
      <c r="I2178" s="114"/>
      <c r="J2178" s="114"/>
      <c r="K2178" s="114"/>
      <c r="L2178" s="114"/>
      <c r="M2178" s="114"/>
      <c r="N2178" s="113"/>
      <c r="O2178" s="113"/>
      <c r="P2178" s="113"/>
      <c r="Q2178" s="113"/>
      <c r="R2178" s="114"/>
      <c r="S2178" s="114"/>
      <c r="T2178" s="114"/>
      <c r="U2178" s="114"/>
      <c r="V2178" s="114"/>
      <c r="W2178" s="114"/>
      <c r="X2178" s="114"/>
      <c r="Y2178" s="114"/>
      <c r="Z2178" s="107"/>
      <c r="AA2178" s="107"/>
      <c r="AB2178" s="107"/>
      <c r="AC2178" s="107"/>
      <c r="AD2178" s="107"/>
      <c r="AE2178" s="107"/>
      <c r="AF2178" s="107"/>
      <c r="AG2178" s="107" t="s">
        <v>341</v>
      </c>
      <c r="AH2178" s="107">
        <v>5</v>
      </c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</row>
    <row r="2179" spans="1:60">
      <c r="A2179" s="117" t="s">
        <v>285</v>
      </c>
      <c r="B2179" s="118" t="s">
        <v>179</v>
      </c>
      <c r="C2179" s="138" t="s">
        <v>180</v>
      </c>
      <c r="D2179" s="119"/>
      <c r="E2179" s="120"/>
      <c r="F2179" s="121"/>
      <c r="G2179" s="121">
        <f>SUMIF(AG2180:AG2184,"&lt;&gt;NOR",G2180:G2184)</f>
        <v>0</v>
      </c>
      <c r="H2179" s="121"/>
      <c r="I2179" s="121">
        <f>SUM(I2180:I2184)</f>
        <v>0</v>
      </c>
      <c r="J2179" s="121"/>
      <c r="K2179" s="121">
        <f>SUM(K2180:K2184)</f>
        <v>0</v>
      </c>
      <c r="L2179" s="121"/>
      <c r="M2179" s="121">
        <f>SUM(M2180:M2184)</f>
        <v>0</v>
      </c>
      <c r="N2179" s="120"/>
      <c r="O2179" s="120">
        <f>SUM(O2180:O2184)</f>
        <v>0</v>
      </c>
      <c r="P2179" s="120"/>
      <c r="Q2179" s="120">
        <f>SUM(Q2180:Q2184)</f>
        <v>0</v>
      </c>
      <c r="R2179" s="121"/>
      <c r="S2179" s="121"/>
      <c r="T2179" s="122"/>
      <c r="U2179" s="116"/>
      <c r="V2179" s="116">
        <f>SUM(V2180:V2184)</f>
        <v>3.96</v>
      </c>
      <c r="W2179" s="116"/>
      <c r="X2179" s="116"/>
      <c r="Y2179" s="116"/>
      <c r="AG2179" t="s">
        <v>286</v>
      </c>
    </row>
    <row r="2180" spans="1:60" outlineLevel="1">
      <c r="A2180" s="123">
        <v>775</v>
      </c>
      <c r="B2180" s="124" t="s">
        <v>1067</v>
      </c>
      <c r="C2180" s="139" t="s">
        <v>1068</v>
      </c>
      <c r="D2180" s="125" t="s">
        <v>347</v>
      </c>
      <c r="E2180" s="126">
        <v>56</v>
      </c>
      <c r="F2180" s="127"/>
      <c r="G2180" s="128">
        <f>ROUND(E2180*F2180,2)</f>
        <v>0</v>
      </c>
      <c r="H2180" s="127"/>
      <c r="I2180" s="128">
        <f>ROUND(E2180*H2180,2)</f>
        <v>0</v>
      </c>
      <c r="J2180" s="127"/>
      <c r="K2180" s="128">
        <f>ROUND(E2180*J2180,2)</f>
        <v>0</v>
      </c>
      <c r="L2180" s="128">
        <v>21</v>
      </c>
      <c r="M2180" s="128">
        <f>G2180*(1+L2180/100)</f>
        <v>0</v>
      </c>
      <c r="N2180" s="126">
        <v>0</v>
      </c>
      <c r="O2180" s="126">
        <f>ROUND(E2180*N2180,2)</f>
        <v>0</v>
      </c>
      <c r="P2180" s="126">
        <v>0</v>
      </c>
      <c r="Q2180" s="126">
        <f>ROUND(E2180*P2180,2)</f>
        <v>0</v>
      </c>
      <c r="R2180" s="128" t="s">
        <v>560</v>
      </c>
      <c r="S2180" s="128" t="s">
        <v>310</v>
      </c>
      <c r="T2180" s="129" t="s">
        <v>331</v>
      </c>
      <c r="U2180" s="114">
        <v>0.06</v>
      </c>
      <c r="V2180" s="114">
        <f>ROUND(E2180*U2180,2)</f>
        <v>3.36</v>
      </c>
      <c r="W2180" s="114"/>
      <c r="X2180" s="114" t="s">
        <v>332</v>
      </c>
      <c r="Y2180" s="114" t="s">
        <v>293</v>
      </c>
      <c r="Z2180" s="107"/>
      <c r="AA2180" s="107"/>
      <c r="AB2180" s="107"/>
      <c r="AC2180" s="107"/>
      <c r="AD2180" s="107"/>
      <c r="AE2180" s="107"/>
      <c r="AF2180" s="107"/>
      <c r="AG2180" s="107" t="s">
        <v>333</v>
      </c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</row>
    <row r="2181" spans="1:60" outlineLevel="2">
      <c r="A2181" s="110"/>
      <c r="B2181" s="111"/>
      <c r="C2181" s="146" t="s">
        <v>1154</v>
      </c>
      <c r="D2181" s="143"/>
      <c r="E2181" s="144">
        <v>56</v>
      </c>
      <c r="F2181" s="114"/>
      <c r="G2181" s="114"/>
      <c r="H2181" s="114"/>
      <c r="I2181" s="114"/>
      <c r="J2181" s="114"/>
      <c r="K2181" s="114"/>
      <c r="L2181" s="114"/>
      <c r="M2181" s="114"/>
      <c r="N2181" s="113"/>
      <c r="O2181" s="113"/>
      <c r="P2181" s="113"/>
      <c r="Q2181" s="113"/>
      <c r="R2181" s="114"/>
      <c r="S2181" s="114"/>
      <c r="T2181" s="114"/>
      <c r="U2181" s="114"/>
      <c r="V2181" s="114"/>
      <c r="W2181" s="114"/>
      <c r="X2181" s="114"/>
      <c r="Y2181" s="114"/>
      <c r="Z2181" s="107"/>
      <c r="AA2181" s="107"/>
      <c r="AB2181" s="107"/>
      <c r="AC2181" s="107"/>
      <c r="AD2181" s="107"/>
      <c r="AE2181" s="107"/>
      <c r="AF2181" s="107"/>
      <c r="AG2181" s="107" t="s">
        <v>341</v>
      </c>
      <c r="AH2181" s="107">
        <v>5</v>
      </c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</row>
    <row r="2182" spans="1:60" outlineLevel="1">
      <c r="A2182" s="123">
        <v>776</v>
      </c>
      <c r="B2182" s="124" t="s">
        <v>1070</v>
      </c>
      <c r="C2182" s="139" t="s">
        <v>1071</v>
      </c>
      <c r="D2182" s="125" t="s">
        <v>347</v>
      </c>
      <c r="E2182" s="126">
        <v>12</v>
      </c>
      <c r="F2182" s="127"/>
      <c r="G2182" s="128">
        <f>ROUND(E2182*F2182,2)</f>
        <v>0</v>
      </c>
      <c r="H2182" s="127"/>
      <c r="I2182" s="128">
        <f>ROUND(E2182*H2182,2)</f>
        <v>0</v>
      </c>
      <c r="J2182" s="127"/>
      <c r="K2182" s="128">
        <f>ROUND(E2182*J2182,2)</f>
        <v>0</v>
      </c>
      <c r="L2182" s="128">
        <v>21</v>
      </c>
      <c r="M2182" s="128">
        <f>G2182*(1+L2182/100)</f>
        <v>0</v>
      </c>
      <c r="N2182" s="126">
        <v>0</v>
      </c>
      <c r="O2182" s="126">
        <f>ROUND(E2182*N2182,2)</f>
        <v>0</v>
      </c>
      <c r="P2182" s="126">
        <v>0</v>
      </c>
      <c r="Q2182" s="126">
        <f>ROUND(E2182*P2182,2)</f>
        <v>0</v>
      </c>
      <c r="R2182" s="128"/>
      <c r="S2182" s="128" t="s">
        <v>290</v>
      </c>
      <c r="T2182" s="129" t="s">
        <v>291</v>
      </c>
      <c r="U2182" s="114">
        <v>0.05</v>
      </c>
      <c r="V2182" s="114">
        <f>ROUND(E2182*U2182,2)</f>
        <v>0.6</v>
      </c>
      <c r="W2182" s="114"/>
      <c r="X2182" s="114" t="s">
        <v>332</v>
      </c>
      <c r="Y2182" s="114" t="s">
        <v>293</v>
      </c>
      <c r="Z2182" s="107"/>
      <c r="AA2182" s="107"/>
      <c r="AB2182" s="107"/>
      <c r="AC2182" s="107"/>
      <c r="AD2182" s="107"/>
      <c r="AE2182" s="107"/>
      <c r="AF2182" s="107"/>
      <c r="AG2182" s="107" t="s">
        <v>333</v>
      </c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</row>
    <row r="2183" spans="1:60" outlineLevel="2">
      <c r="A2183" s="110"/>
      <c r="B2183" s="111"/>
      <c r="C2183" s="146" t="s">
        <v>1155</v>
      </c>
      <c r="D2183" s="143"/>
      <c r="E2183" s="144">
        <v>10</v>
      </c>
      <c r="F2183" s="114"/>
      <c r="G2183" s="114"/>
      <c r="H2183" s="114"/>
      <c r="I2183" s="114"/>
      <c r="J2183" s="114"/>
      <c r="K2183" s="114"/>
      <c r="L2183" s="114"/>
      <c r="M2183" s="114"/>
      <c r="N2183" s="113"/>
      <c r="O2183" s="113"/>
      <c r="P2183" s="113"/>
      <c r="Q2183" s="113"/>
      <c r="R2183" s="114"/>
      <c r="S2183" s="114"/>
      <c r="T2183" s="114"/>
      <c r="U2183" s="114"/>
      <c r="V2183" s="114"/>
      <c r="W2183" s="114"/>
      <c r="X2183" s="114"/>
      <c r="Y2183" s="114"/>
      <c r="Z2183" s="107"/>
      <c r="AA2183" s="107"/>
      <c r="AB2183" s="107"/>
      <c r="AC2183" s="107"/>
      <c r="AD2183" s="107"/>
      <c r="AE2183" s="107"/>
      <c r="AF2183" s="107"/>
      <c r="AG2183" s="107" t="s">
        <v>341</v>
      </c>
      <c r="AH2183" s="107">
        <v>5</v>
      </c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</row>
    <row r="2184" spans="1:60" outlineLevel="3">
      <c r="A2184" s="110"/>
      <c r="B2184" s="111"/>
      <c r="C2184" s="146" t="s">
        <v>1156</v>
      </c>
      <c r="D2184" s="143"/>
      <c r="E2184" s="144">
        <v>2</v>
      </c>
      <c r="F2184" s="114"/>
      <c r="G2184" s="114"/>
      <c r="H2184" s="114"/>
      <c r="I2184" s="114"/>
      <c r="J2184" s="114"/>
      <c r="K2184" s="114"/>
      <c r="L2184" s="114"/>
      <c r="M2184" s="114"/>
      <c r="N2184" s="113"/>
      <c r="O2184" s="113"/>
      <c r="P2184" s="113"/>
      <c r="Q2184" s="113"/>
      <c r="R2184" s="114"/>
      <c r="S2184" s="114"/>
      <c r="T2184" s="114"/>
      <c r="U2184" s="114"/>
      <c r="V2184" s="114"/>
      <c r="W2184" s="114"/>
      <c r="X2184" s="114"/>
      <c r="Y2184" s="114"/>
      <c r="Z2184" s="107"/>
      <c r="AA2184" s="107"/>
      <c r="AB2184" s="107"/>
      <c r="AC2184" s="107"/>
      <c r="AD2184" s="107"/>
      <c r="AE2184" s="107"/>
      <c r="AF2184" s="107"/>
      <c r="AG2184" s="107" t="s">
        <v>341</v>
      </c>
      <c r="AH2184" s="107">
        <v>5</v>
      </c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</row>
    <row r="2185" spans="1:60">
      <c r="A2185" s="267" t="s">
        <v>285</v>
      </c>
      <c r="B2185" s="268" t="s">
        <v>181</v>
      </c>
      <c r="C2185" s="269" t="s">
        <v>182</v>
      </c>
      <c r="D2185" s="273"/>
      <c r="E2185" s="274"/>
      <c r="F2185" s="275"/>
      <c r="G2185" s="275">
        <f>SUMIF(AG2186:AG2186,"&lt;&gt;NOR",G2186:G2186)</f>
        <v>0</v>
      </c>
      <c r="H2185" s="275"/>
      <c r="I2185" s="275">
        <f>SUM(I2186:I2186)</f>
        <v>0</v>
      </c>
      <c r="J2185" s="275"/>
      <c r="K2185" s="275">
        <f>SUM(K2186:K2186)</f>
        <v>0</v>
      </c>
      <c r="L2185" s="275"/>
      <c r="M2185" s="275">
        <f>SUM(M2186:M2186)</f>
        <v>0</v>
      </c>
      <c r="N2185" s="274"/>
      <c r="O2185" s="274">
        <f>SUM(O2186:O2186)</f>
        <v>0</v>
      </c>
      <c r="P2185" s="274"/>
      <c r="Q2185" s="274">
        <f>SUM(Q2186:Q2186)</f>
        <v>0</v>
      </c>
      <c r="R2185" s="275"/>
      <c r="S2185" s="275"/>
      <c r="T2185" s="272"/>
      <c r="U2185" s="116"/>
      <c r="V2185" s="116">
        <f>SUM(V2186:V2186)</f>
        <v>0</v>
      </c>
      <c r="W2185" s="116"/>
      <c r="X2185" s="116"/>
      <c r="Y2185" s="116"/>
      <c r="AG2185" t="s">
        <v>286</v>
      </c>
    </row>
    <row r="2186" spans="1:60" outlineLevel="1">
      <c r="A2186" s="110">
        <v>777</v>
      </c>
      <c r="B2186" s="111" t="s">
        <v>1124</v>
      </c>
      <c r="C2186" s="147" t="s">
        <v>1125</v>
      </c>
      <c r="D2186" s="112" t="s">
        <v>24</v>
      </c>
      <c r="E2186" s="145"/>
      <c r="F2186" s="115"/>
      <c r="G2186" s="114">
        <f>ROUND(E2186*F2186,2)</f>
        <v>0</v>
      </c>
      <c r="H2186" s="115"/>
      <c r="I2186" s="114">
        <f>ROUND(E2186*H2186,2)</f>
        <v>0</v>
      </c>
      <c r="J2186" s="115"/>
      <c r="K2186" s="114">
        <f>ROUND(E2186*J2186,2)</f>
        <v>0</v>
      </c>
      <c r="L2186" s="114">
        <v>21</v>
      </c>
      <c r="M2186" s="114">
        <f>G2186*(1+L2186/100)</f>
        <v>0</v>
      </c>
      <c r="N2186" s="113">
        <v>0</v>
      </c>
      <c r="O2186" s="113">
        <f>ROUND(E2186*N2186,2)</f>
        <v>0</v>
      </c>
      <c r="P2186" s="113">
        <v>0</v>
      </c>
      <c r="Q2186" s="113">
        <f>ROUND(E2186*P2186,2)</f>
        <v>0</v>
      </c>
      <c r="R2186" s="114" t="s">
        <v>560</v>
      </c>
      <c r="S2186" s="114" t="s">
        <v>310</v>
      </c>
      <c r="T2186" s="114" t="s">
        <v>331</v>
      </c>
      <c r="U2186" s="114">
        <v>0</v>
      </c>
      <c r="V2186" s="114">
        <f>ROUND(E2186*U2186,2)</f>
        <v>0</v>
      </c>
      <c r="W2186" s="114"/>
      <c r="X2186" s="114" t="s">
        <v>448</v>
      </c>
      <c r="Y2186" s="114" t="s">
        <v>293</v>
      </c>
      <c r="Z2186" s="107"/>
      <c r="AA2186" s="107"/>
      <c r="AB2186" s="107"/>
      <c r="AC2186" s="107"/>
      <c r="AD2186" s="107"/>
      <c r="AE2186" s="107"/>
      <c r="AF2186" s="107"/>
      <c r="AG2186" s="107" t="s">
        <v>449</v>
      </c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</row>
    <row r="2187" spans="1:60">
      <c r="A2187" s="267" t="s">
        <v>285</v>
      </c>
      <c r="B2187" s="268" t="s">
        <v>179</v>
      </c>
      <c r="C2187" s="269" t="s">
        <v>180</v>
      </c>
      <c r="D2187" s="273"/>
      <c r="E2187" s="274"/>
      <c r="F2187" s="275"/>
      <c r="G2187" s="275">
        <f>SUMIF(AG2188:AG2188,"&lt;&gt;NOR",G2188:G2188)</f>
        <v>0</v>
      </c>
      <c r="H2187" s="275"/>
      <c r="I2187" s="275">
        <f>SUM(I2188:I2188)</f>
        <v>0</v>
      </c>
      <c r="J2187" s="275"/>
      <c r="K2187" s="275">
        <f>SUM(K2188:K2188)</f>
        <v>0</v>
      </c>
      <c r="L2187" s="275"/>
      <c r="M2187" s="275">
        <f>SUM(M2188:M2188)</f>
        <v>0</v>
      </c>
      <c r="N2187" s="274"/>
      <c r="O2187" s="274">
        <f>SUM(O2188:O2188)</f>
        <v>0</v>
      </c>
      <c r="P2187" s="274"/>
      <c r="Q2187" s="274">
        <f>SUM(Q2188:Q2188)</f>
        <v>0</v>
      </c>
      <c r="R2187" s="275"/>
      <c r="S2187" s="275"/>
      <c r="T2187" s="272"/>
      <c r="U2187" s="116"/>
      <c r="V2187" s="116">
        <f>SUM(V2188:V2188)</f>
        <v>0</v>
      </c>
      <c r="W2187" s="116"/>
      <c r="X2187" s="116"/>
      <c r="Y2187" s="116"/>
      <c r="AG2187" t="s">
        <v>286</v>
      </c>
    </row>
    <row r="2188" spans="1:60" outlineLevel="1">
      <c r="A2188" s="110">
        <v>778</v>
      </c>
      <c r="B2188" s="111" t="s">
        <v>1124</v>
      </c>
      <c r="C2188" s="147" t="s">
        <v>1125</v>
      </c>
      <c r="D2188" s="112" t="s">
        <v>24</v>
      </c>
      <c r="E2188" s="145"/>
      <c r="F2188" s="115"/>
      <c r="G2188" s="114">
        <f>ROUND(E2188*F2188,2)</f>
        <v>0</v>
      </c>
      <c r="H2188" s="115"/>
      <c r="I2188" s="114">
        <f>ROUND(E2188*H2188,2)</f>
        <v>0</v>
      </c>
      <c r="J2188" s="115"/>
      <c r="K2188" s="114">
        <f>ROUND(E2188*J2188,2)</f>
        <v>0</v>
      </c>
      <c r="L2188" s="114">
        <v>21</v>
      </c>
      <c r="M2188" s="114">
        <f>G2188*(1+L2188/100)</f>
        <v>0</v>
      </c>
      <c r="N2188" s="113">
        <v>0</v>
      </c>
      <c r="O2188" s="113">
        <f>ROUND(E2188*N2188,2)</f>
        <v>0</v>
      </c>
      <c r="P2188" s="113">
        <v>0</v>
      </c>
      <c r="Q2188" s="113">
        <f>ROUND(E2188*P2188,2)</f>
        <v>0</v>
      </c>
      <c r="R2188" s="114" t="s">
        <v>560</v>
      </c>
      <c r="S2188" s="114" t="s">
        <v>310</v>
      </c>
      <c r="T2188" s="114" t="s">
        <v>331</v>
      </c>
      <c r="U2188" s="114">
        <v>0</v>
      </c>
      <c r="V2188" s="114">
        <f>ROUND(E2188*U2188,2)</f>
        <v>0</v>
      </c>
      <c r="W2188" s="114"/>
      <c r="X2188" s="114" t="s">
        <v>448</v>
      </c>
      <c r="Y2188" s="114" t="s">
        <v>293</v>
      </c>
      <c r="Z2188" s="107"/>
      <c r="AA2188" s="107"/>
      <c r="AB2188" s="107"/>
      <c r="AC2188" s="107"/>
      <c r="AD2188" s="107"/>
      <c r="AE2188" s="107"/>
      <c r="AF2188" s="107"/>
      <c r="AG2188" s="107" t="s">
        <v>449</v>
      </c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</row>
    <row r="2189" spans="1:60">
      <c r="A2189" s="117" t="s">
        <v>285</v>
      </c>
      <c r="B2189" s="118" t="s">
        <v>183</v>
      </c>
      <c r="C2189" s="138" t="s">
        <v>184</v>
      </c>
      <c r="D2189" s="119"/>
      <c r="E2189" s="120"/>
      <c r="F2189" s="121"/>
      <c r="G2189" s="121">
        <f>SUMIF(AG2190:AG2201,"&lt;&gt;NOR",G2190:G2201)</f>
        <v>0</v>
      </c>
      <c r="H2189" s="121"/>
      <c r="I2189" s="121">
        <f>SUM(I2190:I2201)</f>
        <v>0</v>
      </c>
      <c r="J2189" s="121"/>
      <c r="K2189" s="121">
        <f>SUM(K2190:K2201)</f>
        <v>0</v>
      </c>
      <c r="L2189" s="121"/>
      <c r="M2189" s="121">
        <f>SUM(M2190:M2201)</f>
        <v>0</v>
      </c>
      <c r="N2189" s="120"/>
      <c r="O2189" s="120">
        <f>SUM(O2190:O2201)</f>
        <v>0</v>
      </c>
      <c r="P2189" s="120"/>
      <c r="Q2189" s="120">
        <f>SUM(Q2190:Q2201)</f>
        <v>0.02</v>
      </c>
      <c r="R2189" s="121"/>
      <c r="S2189" s="121"/>
      <c r="T2189" s="122"/>
      <c r="U2189" s="116"/>
      <c r="V2189" s="116">
        <f>SUM(V2190:V2201)</f>
        <v>22.94</v>
      </c>
      <c r="W2189" s="116"/>
      <c r="X2189" s="116"/>
      <c r="Y2189" s="116"/>
      <c r="AG2189" t="s">
        <v>286</v>
      </c>
    </row>
    <row r="2190" spans="1:60" outlineLevel="1">
      <c r="A2190" s="130">
        <v>779</v>
      </c>
      <c r="B2190" s="131" t="s">
        <v>1157</v>
      </c>
      <c r="C2190" s="140" t="s">
        <v>1158</v>
      </c>
      <c r="D2190" s="132" t="s">
        <v>347</v>
      </c>
      <c r="E2190" s="133">
        <v>1</v>
      </c>
      <c r="F2190" s="134"/>
      <c r="G2190" s="135">
        <f>ROUND(E2190*F2190,2)</f>
        <v>0</v>
      </c>
      <c r="H2190" s="134"/>
      <c r="I2190" s="135">
        <f>ROUND(E2190*H2190,2)</f>
        <v>0</v>
      </c>
      <c r="J2190" s="134"/>
      <c r="K2190" s="135">
        <f>ROUND(E2190*J2190,2)</f>
        <v>0</v>
      </c>
      <c r="L2190" s="135">
        <v>21</v>
      </c>
      <c r="M2190" s="135">
        <f>G2190*(1+L2190/100)</f>
        <v>0</v>
      </c>
      <c r="N2190" s="133">
        <v>8.0000000000000007E-5</v>
      </c>
      <c r="O2190" s="133">
        <f>ROUND(E2190*N2190,2)</f>
        <v>0</v>
      </c>
      <c r="P2190" s="133">
        <v>2.4930000000000001E-2</v>
      </c>
      <c r="Q2190" s="133">
        <f>ROUND(E2190*P2190,2)</f>
        <v>0.02</v>
      </c>
      <c r="R2190" s="135" t="s">
        <v>560</v>
      </c>
      <c r="S2190" s="135" t="s">
        <v>310</v>
      </c>
      <c r="T2190" s="136" t="s">
        <v>331</v>
      </c>
      <c r="U2190" s="114">
        <v>0.27</v>
      </c>
      <c r="V2190" s="114">
        <f>ROUND(E2190*U2190,2)</f>
        <v>0.27</v>
      </c>
      <c r="W2190" s="114"/>
      <c r="X2190" s="114" t="s">
        <v>332</v>
      </c>
      <c r="Y2190" s="114" t="s">
        <v>293</v>
      </c>
      <c r="Z2190" s="107"/>
      <c r="AA2190" s="107"/>
      <c r="AB2190" s="107"/>
      <c r="AC2190" s="107"/>
      <c r="AD2190" s="107"/>
      <c r="AE2190" s="107"/>
      <c r="AF2190" s="107"/>
      <c r="AG2190" s="107" t="s">
        <v>333</v>
      </c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</row>
    <row r="2191" spans="1:60" outlineLevel="1">
      <c r="A2191" s="130">
        <v>780</v>
      </c>
      <c r="B2191" s="131" t="s">
        <v>1159</v>
      </c>
      <c r="C2191" s="140" t="s">
        <v>1160</v>
      </c>
      <c r="D2191" s="132" t="s">
        <v>347</v>
      </c>
      <c r="E2191" s="133">
        <v>4</v>
      </c>
      <c r="F2191" s="134"/>
      <c r="G2191" s="135">
        <f>ROUND(E2191*F2191,2)</f>
        <v>0</v>
      </c>
      <c r="H2191" s="134"/>
      <c r="I2191" s="135">
        <f>ROUND(E2191*H2191,2)</f>
        <v>0</v>
      </c>
      <c r="J2191" s="134"/>
      <c r="K2191" s="135">
        <f>ROUND(E2191*J2191,2)</f>
        <v>0</v>
      </c>
      <c r="L2191" s="135">
        <v>21</v>
      </c>
      <c r="M2191" s="135">
        <f>G2191*(1+L2191/100)</f>
        <v>0</v>
      </c>
      <c r="N2191" s="133">
        <v>6.9999999999999994E-5</v>
      </c>
      <c r="O2191" s="133">
        <f>ROUND(E2191*N2191,2)</f>
        <v>0</v>
      </c>
      <c r="P2191" s="133">
        <v>0</v>
      </c>
      <c r="Q2191" s="133">
        <f>ROUND(E2191*P2191,2)</f>
        <v>0</v>
      </c>
      <c r="R2191" s="135" t="s">
        <v>560</v>
      </c>
      <c r="S2191" s="135" t="s">
        <v>310</v>
      </c>
      <c r="T2191" s="136" t="s">
        <v>331</v>
      </c>
      <c r="U2191" s="114">
        <v>0.26</v>
      </c>
      <c r="V2191" s="114">
        <f>ROUND(E2191*U2191,2)</f>
        <v>1.04</v>
      </c>
      <c r="W2191" s="114"/>
      <c r="X2191" s="114" t="s">
        <v>332</v>
      </c>
      <c r="Y2191" s="114" t="s">
        <v>293</v>
      </c>
      <c r="Z2191" s="107"/>
      <c r="AA2191" s="107"/>
      <c r="AB2191" s="107"/>
      <c r="AC2191" s="107"/>
      <c r="AD2191" s="107"/>
      <c r="AE2191" s="107"/>
      <c r="AF2191" s="107"/>
      <c r="AG2191" s="107" t="s">
        <v>333</v>
      </c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</row>
    <row r="2192" spans="1:60" outlineLevel="1">
      <c r="A2192" s="130">
        <v>781</v>
      </c>
      <c r="B2192" s="131" t="s">
        <v>1161</v>
      </c>
      <c r="C2192" s="140" t="s">
        <v>1162</v>
      </c>
      <c r="D2192" s="132" t="s">
        <v>347</v>
      </c>
      <c r="E2192" s="133">
        <v>1</v>
      </c>
      <c r="F2192" s="134"/>
      <c r="G2192" s="135">
        <f>ROUND(E2192*F2192,2)</f>
        <v>0</v>
      </c>
      <c r="H2192" s="134"/>
      <c r="I2192" s="135">
        <f>ROUND(E2192*H2192,2)</f>
        <v>0</v>
      </c>
      <c r="J2192" s="134"/>
      <c r="K2192" s="135">
        <f>ROUND(E2192*J2192,2)</f>
        <v>0</v>
      </c>
      <c r="L2192" s="135">
        <v>21</v>
      </c>
      <c r="M2192" s="135">
        <f>G2192*(1+L2192/100)</f>
        <v>0</v>
      </c>
      <c r="N2192" s="133">
        <v>6.0000000000000002E-5</v>
      </c>
      <c r="O2192" s="133">
        <f>ROUND(E2192*N2192,2)</f>
        <v>0</v>
      </c>
      <c r="P2192" s="133">
        <v>0</v>
      </c>
      <c r="Q2192" s="133">
        <f>ROUND(E2192*P2192,2)</f>
        <v>0</v>
      </c>
      <c r="R2192" s="135" t="s">
        <v>560</v>
      </c>
      <c r="S2192" s="135" t="s">
        <v>310</v>
      </c>
      <c r="T2192" s="136" t="s">
        <v>331</v>
      </c>
      <c r="U2192" s="114">
        <v>0.23</v>
      </c>
      <c r="V2192" s="114">
        <f>ROUND(E2192*U2192,2)</f>
        <v>0.23</v>
      </c>
      <c r="W2192" s="114"/>
      <c r="X2192" s="114" t="s">
        <v>332</v>
      </c>
      <c r="Y2192" s="114" t="s">
        <v>293</v>
      </c>
      <c r="Z2192" s="107"/>
      <c r="AA2192" s="107"/>
      <c r="AB2192" s="107"/>
      <c r="AC2192" s="107"/>
      <c r="AD2192" s="107"/>
      <c r="AE2192" s="107"/>
      <c r="AF2192" s="107"/>
      <c r="AG2192" s="107" t="s">
        <v>333</v>
      </c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</row>
    <row r="2193" spans="1:60" outlineLevel="1">
      <c r="A2193" s="130">
        <v>782</v>
      </c>
      <c r="B2193" s="131" t="s">
        <v>1163</v>
      </c>
      <c r="C2193" s="140" t="s">
        <v>1164</v>
      </c>
      <c r="D2193" s="132" t="s">
        <v>347</v>
      </c>
      <c r="E2193" s="133">
        <v>1</v>
      </c>
      <c r="F2193" s="134"/>
      <c r="G2193" s="135">
        <f>ROUND(E2193*F2193,2)</f>
        <v>0</v>
      </c>
      <c r="H2193" s="134"/>
      <c r="I2193" s="135">
        <f>ROUND(E2193*H2193,2)</f>
        <v>0</v>
      </c>
      <c r="J2193" s="134"/>
      <c r="K2193" s="135">
        <f>ROUND(E2193*J2193,2)</f>
        <v>0</v>
      </c>
      <c r="L2193" s="135">
        <v>21</v>
      </c>
      <c r="M2193" s="135">
        <f>G2193*(1+L2193/100)</f>
        <v>0</v>
      </c>
      <c r="N2193" s="133">
        <v>1.0000000000000001E-5</v>
      </c>
      <c r="O2193" s="133">
        <f>ROUND(E2193*N2193,2)</f>
        <v>0</v>
      </c>
      <c r="P2193" s="133">
        <v>0</v>
      </c>
      <c r="Q2193" s="133">
        <f>ROUND(E2193*P2193,2)</f>
        <v>0</v>
      </c>
      <c r="R2193" s="135" t="s">
        <v>560</v>
      </c>
      <c r="S2193" s="135" t="s">
        <v>310</v>
      </c>
      <c r="T2193" s="136" t="s">
        <v>331</v>
      </c>
      <c r="U2193" s="114">
        <v>0.34</v>
      </c>
      <c r="V2193" s="114">
        <f>ROUND(E2193*U2193,2)</f>
        <v>0.34</v>
      </c>
      <c r="W2193" s="114"/>
      <c r="X2193" s="114" t="s">
        <v>332</v>
      </c>
      <c r="Y2193" s="114" t="s">
        <v>293</v>
      </c>
      <c r="Z2193" s="107"/>
      <c r="AA2193" s="107"/>
      <c r="AB2193" s="107"/>
      <c r="AC2193" s="107"/>
      <c r="AD2193" s="107"/>
      <c r="AE2193" s="107"/>
      <c r="AF2193" s="107"/>
      <c r="AG2193" s="107" t="s">
        <v>333</v>
      </c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</row>
    <row r="2194" spans="1:60" outlineLevel="1">
      <c r="A2194" s="130">
        <v>783</v>
      </c>
      <c r="B2194" s="131" t="s">
        <v>1165</v>
      </c>
      <c r="C2194" s="140" t="s">
        <v>1166</v>
      </c>
      <c r="D2194" s="132" t="s">
        <v>347</v>
      </c>
      <c r="E2194" s="133">
        <v>1</v>
      </c>
      <c r="F2194" s="134"/>
      <c r="G2194" s="135">
        <f>ROUND(E2194*F2194,2)</f>
        <v>0</v>
      </c>
      <c r="H2194" s="134"/>
      <c r="I2194" s="135">
        <f>ROUND(E2194*H2194,2)</f>
        <v>0</v>
      </c>
      <c r="J2194" s="134"/>
      <c r="K2194" s="135">
        <f>ROUND(E2194*J2194,2)</f>
        <v>0</v>
      </c>
      <c r="L2194" s="135">
        <v>21</v>
      </c>
      <c r="M2194" s="135">
        <f>G2194*(1+L2194/100)</f>
        <v>0</v>
      </c>
      <c r="N2194" s="133">
        <v>0</v>
      </c>
      <c r="O2194" s="133">
        <f>ROUND(E2194*N2194,2)</f>
        <v>0</v>
      </c>
      <c r="P2194" s="133">
        <v>0</v>
      </c>
      <c r="Q2194" s="133">
        <f>ROUND(E2194*P2194,2)</f>
        <v>0</v>
      </c>
      <c r="R2194" s="135" t="s">
        <v>560</v>
      </c>
      <c r="S2194" s="135" t="s">
        <v>310</v>
      </c>
      <c r="T2194" s="136" t="s">
        <v>331</v>
      </c>
      <c r="U2194" s="114">
        <v>0.1</v>
      </c>
      <c r="V2194" s="114">
        <f>ROUND(E2194*U2194,2)</f>
        <v>0.1</v>
      </c>
      <c r="W2194" s="114"/>
      <c r="X2194" s="114" t="s">
        <v>332</v>
      </c>
      <c r="Y2194" s="114" t="s">
        <v>293</v>
      </c>
      <c r="Z2194" s="107"/>
      <c r="AA2194" s="107"/>
      <c r="AB2194" s="107"/>
      <c r="AC2194" s="107"/>
      <c r="AD2194" s="107"/>
      <c r="AE2194" s="107"/>
      <c r="AF2194" s="107"/>
      <c r="AG2194" s="107" t="s">
        <v>333</v>
      </c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</row>
    <row r="2195" spans="1:60" outlineLevel="1">
      <c r="A2195" s="130">
        <v>784</v>
      </c>
      <c r="B2195" s="131" t="s">
        <v>1167</v>
      </c>
      <c r="C2195" s="140" t="s">
        <v>1168</v>
      </c>
      <c r="D2195" s="132" t="s">
        <v>1169</v>
      </c>
      <c r="E2195" s="133">
        <v>3</v>
      </c>
      <c r="F2195" s="134"/>
      <c r="G2195" s="135">
        <f>ROUND(E2195*F2195,2)</f>
        <v>0</v>
      </c>
      <c r="H2195" s="134"/>
      <c r="I2195" s="135">
        <f>ROUND(E2195*H2195,2)</f>
        <v>0</v>
      </c>
      <c r="J2195" s="134"/>
      <c r="K2195" s="135">
        <f>ROUND(E2195*J2195,2)</f>
        <v>0</v>
      </c>
      <c r="L2195" s="135">
        <v>21</v>
      </c>
      <c r="M2195" s="135">
        <f>G2195*(1+L2195/100)</f>
        <v>0</v>
      </c>
      <c r="N2195" s="133">
        <v>0</v>
      </c>
      <c r="O2195" s="133">
        <f>ROUND(E2195*N2195,2)</f>
        <v>0</v>
      </c>
      <c r="P2195" s="133">
        <v>0</v>
      </c>
      <c r="Q2195" s="133">
        <f>ROUND(E2195*P2195,2)</f>
        <v>0</v>
      </c>
      <c r="R2195" s="135" t="s">
        <v>560</v>
      </c>
      <c r="S2195" s="135" t="s">
        <v>310</v>
      </c>
      <c r="T2195" s="136" t="s">
        <v>331</v>
      </c>
      <c r="U2195" s="114">
        <v>0.12</v>
      </c>
      <c r="V2195" s="114">
        <f>ROUND(E2195*U2195,2)</f>
        <v>0.36</v>
      </c>
      <c r="W2195" s="114"/>
      <c r="X2195" s="114" t="s">
        <v>332</v>
      </c>
      <c r="Y2195" s="114" t="s">
        <v>293</v>
      </c>
      <c r="Z2195" s="107"/>
      <c r="AA2195" s="107"/>
      <c r="AB2195" s="107"/>
      <c r="AC2195" s="107"/>
      <c r="AD2195" s="107"/>
      <c r="AE2195" s="107"/>
      <c r="AF2195" s="107"/>
      <c r="AG2195" s="107" t="s">
        <v>333</v>
      </c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</row>
    <row r="2196" spans="1:60" ht="22.5" outlineLevel="1">
      <c r="A2196" s="130">
        <v>785</v>
      </c>
      <c r="B2196" s="131" t="s">
        <v>1170</v>
      </c>
      <c r="C2196" s="140" t="s">
        <v>1171</v>
      </c>
      <c r="D2196" s="132" t="s">
        <v>1169</v>
      </c>
      <c r="E2196" s="133">
        <v>3</v>
      </c>
      <c r="F2196" s="134"/>
      <c r="G2196" s="135">
        <f>ROUND(E2196*F2196,2)</f>
        <v>0</v>
      </c>
      <c r="H2196" s="134"/>
      <c r="I2196" s="135">
        <f>ROUND(E2196*H2196,2)</f>
        <v>0</v>
      </c>
      <c r="J2196" s="134"/>
      <c r="K2196" s="135">
        <f>ROUND(E2196*J2196,2)</f>
        <v>0</v>
      </c>
      <c r="L2196" s="135">
        <v>21</v>
      </c>
      <c r="M2196" s="135">
        <f>G2196*(1+L2196/100)</f>
        <v>0</v>
      </c>
      <c r="N2196" s="133">
        <v>0</v>
      </c>
      <c r="O2196" s="133">
        <f>ROUND(E2196*N2196,2)</f>
        <v>0</v>
      </c>
      <c r="P2196" s="133">
        <v>0</v>
      </c>
      <c r="Q2196" s="133">
        <f>ROUND(E2196*P2196,2)</f>
        <v>0</v>
      </c>
      <c r="R2196" s="135" t="s">
        <v>560</v>
      </c>
      <c r="S2196" s="135" t="s">
        <v>310</v>
      </c>
      <c r="T2196" s="136" t="s">
        <v>331</v>
      </c>
      <c r="U2196" s="114">
        <v>0.03</v>
      </c>
      <c r="V2196" s="114">
        <f>ROUND(E2196*U2196,2)</f>
        <v>0.09</v>
      </c>
      <c r="W2196" s="114"/>
      <c r="X2196" s="114" t="s">
        <v>332</v>
      </c>
      <c r="Y2196" s="114" t="s">
        <v>293</v>
      </c>
      <c r="Z2196" s="107"/>
      <c r="AA2196" s="107"/>
      <c r="AB2196" s="107"/>
      <c r="AC2196" s="107"/>
      <c r="AD2196" s="107"/>
      <c r="AE2196" s="107"/>
      <c r="AF2196" s="107"/>
      <c r="AG2196" s="107" t="s">
        <v>333</v>
      </c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</row>
    <row r="2197" spans="1:60" ht="22.5" outlineLevel="1">
      <c r="A2197" s="130">
        <v>786</v>
      </c>
      <c r="B2197" s="131" t="s">
        <v>1172</v>
      </c>
      <c r="C2197" s="140" t="s">
        <v>1173</v>
      </c>
      <c r="D2197" s="132" t="s">
        <v>1169</v>
      </c>
      <c r="E2197" s="133">
        <v>3</v>
      </c>
      <c r="F2197" s="134"/>
      <c r="G2197" s="135">
        <f>ROUND(E2197*F2197,2)</f>
        <v>0</v>
      </c>
      <c r="H2197" s="134"/>
      <c r="I2197" s="135">
        <f>ROUND(E2197*H2197,2)</f>
        <v>0</v>
      </c>
      <c r="J2197" s="134"/>
      <c r="K2197" s="135">
        <f>ROUND(E2197*J2197,2)</f>
        <v>0</v>
      </c>
      <c r="L2197" s="135">
        <v>21</v>
      </c>
      <c r="M2197" s="135">
        <f>G2197*(1+L2197/100)</f>
        <v>0</v>
      </c>
      <c r="N2197" s="133">
        <v>0</v>
      </c>
      <c r="O2197" s="133">
        <f>ROUND(E2197*N2197,2)</f>
        <v>0</v>
      </c>
      <c r="P2197" s="133">
        <v>0</v>
      </c>
      <c r="Q2197" s="133">
        <f>ROUND(E2197*P2197,2)</f>
        <v>0</v>
      </c>
      <c r="R2197" s="135" t="s">
        <v>560</v>
      </c>
      <c r="S2197" s="135" t="s">
        <v>310</v>
      </c>
      <c r="T2197" s="136" t="s">
        <v>331</v>
      </c>
      <c r="U2197" s="114">
        <v>0.03</v>
      </c>
      <c r="V2197" s="114">
        <f>ROUND(E2197*U2197,2)</f>
        <v>0.09</v>
      </c>
      <c r="W2197" s="114"/>
      <c r="X2197" s="114" t="s">
        <v>332</v>
      </c>
      <c r="Y2197" s="114" t="s">
        <v>293</v>
      </c>
      <c r="Z2197" s="107"/>
      <c r="AA2197" s="107"/>
      <c r="AB2197" s="107"/>
      <c r="AC2197" s="107"/>
      <c r="AD2197" s="107"/>
      <c r="AE2197" s="107"/>
      <c r="AF2197" s="107"/>
      <c r="AG2197" s="107" t="s">
        <v>333</v>
      </c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</row>
    <row r="2198" spans="1:60" ht="22.5" outlineLevel="1">
      <c r="A2198" s="130">
        <v>787</v>
      </c>
      <c r="B2198" s="131" t="s">
        <v>1174</v>
      </c>
      <c r="C2198" s="140" t="s">
        <v>1175</v>
      </c>
      <c r="D2198" s="132" t="s">
        <v>347</v>
      </c>
      <c r="E2198" s="133">
        <v>1</v>
      </c>
      <c r="F2198" s="134"/>
      <c r="G2198" s="135">
        <f>ROUND(E2198*F2198,2)</f>
        <v>0</v>
      </c>
      <c r="H2198" s="134"/>
      <c r="I2198" s="135">
        <f>ROUND(E2198*H2198,2)</f>
        <v>0</v>
      </c>
      <c r="J2198" s="134"/>
      <c r="K2198" s="135">
        <f>ROUND(E2198*J2198,2)</f>
        <v>0</v>
      </c>
      <c r="L2198" s="135">
        <v>21</v>
      </c>
      <c r="M2198" s="135">
        <f>G2198*(1+L2198/100)</f>
        <v>0</v>
      </c>
      <c r="N2198" s="133">
        <v>1.2999999999999999E-4</v>
      </c>
      <c r="O2198" s="133">
        <f>ROUND(E2198*N2198,2)</f>
        <v>0</v>
      </c>
      <c r="P2198" s="133">
        <v>0</v>
      </c>
      <c r="Q2198" s="133">
        <f>ROUND(E2198*P2198,2)</f>
        <v>0</v>
      </c>
      <c r="R2198" s="135" t="s">
        <v>560</v>
      </c>
      <c r="S2198" s="135" t="s">
        <v>310</v>
      </c>
      <c r="T2198" s="136" t="s">
        <v>331</v>
      </c>
      <c r="U2198" s="114">
        <v>0.27</v>
      </c>
      <c r="V2198" s="114">
        <f>ROUND(E2198*U2198,2)</f>
        <v>0.27</v>
      </c>
      <c r="W2198" s="114"/>
      <c r="X2198" s="114" t="s">
        <v>332</v>
      </c>
      <c r="Y2198" s="114" t="s">
        <v>293</v>
      </c>
      <c r="Z2198" s="107"/>
      <c r="AA2198" s="107"/>
      <c r="AB2198" s="107"/>
      <c r="AC2198" s="107"/>
      <c r="AD2198" s="107"/>
      <c r="AE2198" s="107"/>
      <c r="AF2198" s="107"/>
      <c r="AG2198" s="107" t="s">
        <v>333</v>
      </c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</row>
    <row r="2199" spans="1:60" outlineLevel="1">
      <c r="A2199" s="123">
        <v>788</v>
      </c>
      <c r="B2199" s="124" t="s">
        <v>1176</v>
      </c>
      <c r="C2199" s="139" t="s">
        <v>1177</v>
      </c>
      <c r="D2199" s="125" t="s">
        <v>1169</v>
      </c>
      <c r="E2199" s="126">
        <v>3</v>
      </c>
      <c r="F2199" s="127"/>
      <c r="G2199" s="128">
        <f>ROUND(E2199*F2199,2)</f>
        <v>0</v>
      </c>
      <c r="H2199" s="127"/>
      <c r="I2199" s="128">
        <f>ROUND(E2199*H2199,2)</f>
        <v>0</v>
      </c>
      <c r="J2199" s="127"/>
      <c r="K2199" s="128">
        <f>ROUND(E2199*J2199,2)</f>
        <v>0</v>
      </c>
      <c r="L2199" s="128">
        <v>21</v>
      </c>
      <c r="M2199" s="128">
        <f>G2199*(1+L2199/100)</f>
        <v>0</v>
      </c>
      <c r="N2199" s="126">
        <v>0</v>
      </c>
      <c r="O2199" s="126">
        <f>ROUND(E2199*N2199,2)</f>
        <v>0</v>
      </c>
      <c r="P2199" s="126">
        <v>0</v>
      </c>
      <c r="Q2199" s="126">
        <f>ROUND(E2199*P2199,2)</f>
        <v>0</v>
      </c>
      <c r="R2199" s="128" t="s">
        <v>560</v>
      </c>
      <c r="S2199" s="128" t="s">
        <v>310</v>
      </c>
      <c r="T2199" s="129" t="s">
        <v>331</v>
      </c>
      <c r="U2199" s="114">
        <v>0.05</v>
      </c>
      <c r="V2199" s="114">
        <f>ROUND(E2199*U2199,2)</f>
        <v>0.15</v>
      </c>
      <c r="W2199" s="114"/>
      <c r="X2199" s="114" t="s">
        <v>332</v>
      </c>
      <c r="Y2199" s="114" t="s">
        <v>293</v>
      </c>
      <c r="Z2199" s="107"/>
      <c r="AA2199" s="107"/>
      <c r="AB2199" s="107"/>
      <c r="AC2199" s="107"/>
      <c r="AD2199" s="107"/>
      <c r="AE2199" s="107"/>
      <c r="AF2199" s="107"/>
      <c r="AG2199" s="107" t="s">
        <v>333</v>
      </c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</row>
    <row r="2200" spans="1:60" outlineLevel="2">
      <c r="A2200" s="110"/>
      <c r="B2200" s="111"/>
      <c r="C2200" s="203" t="s">
        <v>1178</v>
      </c>
      <c r="D2200" s="204"/>
      <c r="E2200" s="204"/>
      <c r="F2200" s="204"/>
      <c r="G2200" s="204"/>
      <c r="H2200" s="114"/>
      <c r="I2200" s="114"/>
      <c r="J2200" s="114"/>
      <c r="K2200" s="114"/>
      <c r="L2200" s="114"/>
      <c r="M2200" s="114"/>
      <c r="N2200" s="113"/>
      <c r="O2200" s="113"/>
      <c r="P2200" s="113"/>
      <c r="Q2200" s="113"/>
      <c r="R2200" s="114"/>
      <c r="S2200" s="114"/>
      <c r="T2200" s="114"/>
      <c r="U2200" s="114"/>
      <c r="V2200" s="114"/>
      <c r="W2200" s="114"/>
      <c r="X2200" s="114"/>
      <c r="Y2200" s="114"/>
      <c r="Z2200" s="107"/>
      <c r="AA2200" s="107"/>
      <c r="AB2200" s="107"/>
      <c r="AC2200" s="107"/>
      <c r="AD2200" s="107"/>
      <c r="AE2200" s="107"/>
      <c r="AF2200" s="107"/>
      <c r="AG2200" s="107" t="s">
        <v>451</v>
      </c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</row>
    <row r="2201" spans="1:60" outlineLevel="1">
      <c r="A2201" s="130">
        <v>789</v>
      </c>
      <c r="B2201" s="131" t="s">
        <v>1179</v>
      </c>
      <c r="C2201" s="140" t="s">
        <v>1180</v>
      </c>
      <c r="D2201" s="132" t="s">
        <v>1181</v>
      </c>
      <c r="E2201" s="133">
        <v>20</v>
      </c>
      <c r="F2201" s="134"/>
      <c r="G2201" s="135">
        <f>ROUND(E2201*F2201,2)</f>
        <v>0</v>
      </c>
      <c r="H2201" s="134"/>
      <c r="I2201" s="135">
        <f>ROUND(E2201*H2201,2)</f>
        <v>0</v>
      </c>
      <c r="J2201" s="134"/>
      <c r="K2201" s="135">
        <f>ROUND(E2201*J2201,2)</f>
        <v>0</v>
      </c>
      <c r="L2201" s="135">
        <v>21</v>
      </c>
      <c r="M2201" s="135">
        <f>G2201*(1+L2201/100)</f>
        <v>0</v>
      </c>
      <c r="N2201" s="133">
        <v>0</v>
      </c>
      <c r="O2201" s="133">
        <f>ROUND(E2201*N2201,2)</f>
        <v>0</v>
      </c>
      <c r="P2201" s="133">
        <v>0</v>
      </c>
      <c r="Q2201" s="133">
        <f>ROUND(E2201*P2201,2)</f>
        <v>0</v>
      </c>
      <c r="R2201" s="135"/>
      <c r="S2201" s="135" t="s">
        <v>310</v>
      </c>
      <c r="T2201" s="136" t="s">
        <v>331</v>
      </c>
      <c r="U2201" s="114">
        <v>1</v>
      </c>
      <c r="V2201" s="114">
        <f>ROUND(E2201*U2201,2)</f>
        <v>20</v>
      </c>
      <c r="W2201" s="114"/>
      <c r="X2201" s="114" t="s">
        <v>332</v>
      </c>
      <c r="Y2201" s="114" t="s">
        <v>293</v>
      </c>
      <c r="Z2201" s="107"/>
      <c r="AA2201" s="107"/>
      <c r="AB2201" s="107"/>
      <c r="AC2201" s="107"/>
      <c r="AD2201" s="107"/>
      <c r="AE2201" s="107"/>
      <c r="AF2201" s="107"/>
      <c r="AG2201" s="107" t="s">
        <v>333</v>
      </c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</row>
    <row r="2202" spans="1:60">
      <c r="A2202" s="117" t="s">
        <v>285</v>
      </c>
      <c r="B2202" s="118" t="s">
        <v>185</v>
      </c>
      <c r="C2202" s="138" t="s">
        <v>186</v>
      </c>
      <c r="D2202" s="119"/>
      <c r="E2202" s="120"/>
      <c r="F2202" s="121"/>
      <c r="G2202" s="121">
        <f>SUMIF(AG2203:AG2214,"&lt;&gt;NOR",G2203:G2214)</f>
        <v>0</v>
      </c>
      <c r="H2202" s="121"/>
      <c r="I2202" s="121">
        <f>SUM(I2203:I2214)</f>
        <v>0</v>
      </c>
      <c r="J2202" s="121"/>
      <c r="K2202" s="121">
        <f>SUM(K2203:K2214)</f>
        <v>0</v>
      </c>
      <c r="L2202" s="121"/>
      <c r="M2202" s="121">
        <f>SUM(M2203:M2214)</f>
        <v>0</v>
      </c>
      <c r="N2202" s="120"/>
      <c r="O2202" s="120">
        <f>SUM(O2203:O2214)</f>
        <v>0</v>
      </c>
      <c r="P2202" s="120"/>
      <c r="Q2202" s="120">
        <f>SUM(Q2203:Q2214)</f>
        <v>0.02</v>
      </c>
      <c r="R2202" s="121"/>
      <c r="S2202" s="121"/>
      <c r="T2202" s="122"/>
      <c r="U2202" s="116"/>
      <c r="V2202" s="116">
        <f>SUM(V2203:V2214)</f>
        <v>22.94</v>
      </c>
      <c r="W2202" s="116"/>
      <c r="X2202" s="116"/>
      <c r="Y2202" s="116"/>
      <c r="AG2202" t="s">
        <v>286</v>
      </c>
    </row>
    <row r="2203" spans="1:60" outlineLevel="1">
      <c r="A2203" s="130">
        <v>790</v>
      </c>
      <c r="B2203" s="131" t="s">
        <v>1157</v>
      </c>
      <c r="C2203" s="140" t="s">
        <v>1158</v>
      </c>
      <c r="D2203" s="132" t="s">
        <v>347</v>
      </c>
      <c r="E2203" s="133">
        <v>1</v>
      </c>
      <c r="F2203" s="134"/>
      <c r="G2203" s="135">
        <f>ROUND(E2203*F2203,2)</f>
        <v>0</v>
      </c>
      <c r="H2203" s="134"/>
      <c r="I2203" s="135">
        <f>ROUND(E2203*H2203,2)</f>
        <v>0</v>
      </c>
      <c r="J2203" s="134"/>
      <c r="K2203" s="135">
        <f>ROUND(E2203*J2203,2)</f>
        <v>0</v>
      </c>
      <c r="L2203" s="135">
        <v>21</v>
      </c>
      <c r="M2203" s="135">
        <f>G2203*(1+L2203/100)</f>
        <v>0</v>
      </c>
      <c r="N2203" s="133">
        <v>8.0000000000000007E-5</v>
      </c>
      <c r="O2203" s="133">
        <f>ROUND(E2203*N2203,2)</f>
        <v>0</v>
      </c>
      <c r="P2203" s="133">
        <v>2.4930000000000001E-2</v>
      </c>
      <c r="Q2203" s="133">
        <f>ROUND(E2203*P2203,2)</f>
        <v>0.02</v>
      </c>
      <c r="R2203" s="135" t="s">
        <v>560</v>
      </c>
      <c r="S2203" s="135" t="s">
        <v>310</v>
      </c>
      <c r="T2203" s="136" t="s">
        <v>331</v>
      </c>
      <c r="U2203" s="114">
        <v>0.27</v>
      </c>
      <c r="V2203" s="114">
        <f>ROUND(E2203*U2203,2)</f>
        <v>0.27</v>
      </c>
      <c r="W2203" s="114"/>
      <c r="X2203" s="114" t="s">
        <v>332</v>
      </c>
      <c r="Y2203" s="114" t="s">
        <v>293</v>
      </c>
      <c r="Z2203" s="107"/>
      <c r="AA2203" s="107"/>
      <c r="AB2203" s="107"/>
      <c r="AC2203" s="107"/>
      <c r="AD2203" s="107"/>
      <c r="AE2203" s="107"/>
      <c r="AF2203" s="107"/>
      <c r="AG2203" s="107" t="s">
        <v>333</v>
      </c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</row>
    <row r="2204" spans="1:60" outlineLevel="1">
      <c r="A2204" s="130">
        <v>791</v>
      </c>
      <c r="B2204" s="131" t="s">
        <v>1159</v>
      </c>
      <c r="C2204" s="140" t="s">
        <v>1160</v>
      </c>
      <c r="D2204" s="132" t="s">
        <v>347</v>
      </c>
      <c r="E2204" s="133">
        <v>4</v>
      </c>
      <c r="F2204" s="134"/>
      <c r="G2204" s="135">
        <f>ROUND(E2204*F2204,2)</f>
        <v>0</v>
      </c>
      <c r="H2204" s="134"/>
      <c r="I2204" s="135">
        <f>ROUND(E2204*H2204,2)</f>
        <v>0</v>
      </c>
      <c r="J2204" s="134"/>
      <c r="K2204" s="135">
        <f>ROUND(E2204*J2204,2)</f>
        <v>0</v>
      </c>
      <c r="L2204" s="135">
        <v>21</v>
      </c>
      <c r="M2204" s="135">
        <f>G2204*(1+L2204/100)</f>
        <v>0</v>
      </c>
      <c r="N2204" s="133">
        <v>6.9999999999999994E-5</v>
      </c>
      <c r="O2204" s="133">
        <f>ROUND(E2204*N2204,2)</f>
        <v>0</v>
      </c>
      <c r="P2204" s="133">
        <v>0</v>
      </c>
      <c r="Q2204" s="133">
        <f>ROUND(E2204*P2204,2)</f>
        <v>0</v>
      </c>
      <c r="R2204" s="135" t="s">
        <v>560</v>
      </c>
      <c r="S2204" s="135" t="s">
        <v>310</v>
      </c>
      <c r="T2204" s="136" t="s">
        <v>331</v>
      </c>
      <c r="U2204" s="114">
        <v>0.26</v>
      </c>
      <c r="V2204" s="114">
        <f>ROUND(E2204*U2204,2)</f>
        <v>1.04</v>
      </c>
      <c r="W2204" s="114"/>
      <c r="X2204" s="114" t="s">
        <v>332</v>
      </c>
      <c r="Y2204" s="114" t="s">
        <v>293</v>
      </c>
      <c r="Z2204" s="107"/>
      <c r="AA2204" s="107"/>
      <c r="AB2204" s="107"/>
      <c r="AC2204" s="107"/>
      <c r="AD2204" s="107"/>
      <c r="AE2204" s="107"/>
      <c r="AF2204" s="107"/>
      <c r="AG2204" s="107" t="s">
        <v>333</v>
      </c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</row>
    <row r="2205" spans="1:60" outlineLevel="1">
      <c r="A2205" s="130">
        <v>792</v>
      </c>
      <c r="B2205" s="131" t="s">
        <v>1161</v>
      </c>
      <c r="C2205" s="140" t="s">
        <v>1162</v>
      </c>
      <c r="D2205" s="132" t="s">
        <v>347</v>
      </c>
      <c r="E2205" s="133">
        <v>1</v>
      </c>
      <c r="F2205" s="134"/>
      <c r="G2205" s="135">
        <f>ROUND(E2205*F2205,2)</f>
        <v>0</v>
      </c>
      <c r="H2205" s="134"/>
      <c r="I2205" s="135">
        <f>ROUND(E2205*H2205,2)</f>
        <v>0</v>
      </c>
      <c r="J2205" s="134"/>
      <c r="K2205" s="135">
        <f>ROUND(E2205*J2205,2)</f>
        <v>0</v>
      </c>
      <c r="L2205" s="135">
        <v>21</v>
      </c>
      <c r="M2205" s="135">
        <f>G2205*(1+L2205/100)</f>
        <v>0</v>
      </c>
      <c r="N2205" s="133">
        <v>6.0000000000000002E-5</v>
      </c>
      <c r="O2205" s="133">
        <f>ROUND(E2205*N2205,2)</f>
        <v>0</v>
      </c>
      <c r="P2205" s="133">
        <v>0</v>
      </c>
      <c r="Q2205" s="133">
        <f>ROUND(E2205*P2205,2)</f>
        <v>0</v>
      </c>
      <c r="R2205" s="135" t="s">
        <v>560</v>
      </c>
      <c r="S2205" s="135" t="s">
        <v>310</v>
      </c>
      <c r="T2205" s="136" t="s">
        <v>331</v>
      </c>
      <c r="U2205" s="114">
        <v>0.23</v>
      </c>
      <c r="V2205" s="114">
        <f>ROUND(E2205*U2205,2)</f>
        <v>0.23</v>
      </c>
      <c r="W2205" s="114"/>
      <c r="X2205" s="114" t="s">
        <v>332</v>
      </c>
      <c r="Y2205" s="114" t="s">
        <v>293</v>
      </c>
      <c r="Z2205" s="107"/>
      <c r="AA2205" s="107"/>
      <c r="AB2205" s="107"/>
      <c r="AC2205" s="107"/>
      <c r="AD2205" s="107"/>
      <c r="AE2205" s="107"/>
      <c r="AF2205" s="107"/>
      <c r="AG2205" s="107" t="s">
        <v>333</v>
      </c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</row>
    <row r="2206" spans="1:60" outlineLevel="1">
      <c r="A2206" s="130">
        <v>793</v>
      </c>
      <c r="B2206" s="131" t="s">
        <v>1163</v>
      </c>
      <c r="C2206" s="140" t="s">
        <v>1164</v>
      </c>
      <c r="D2206" s="132" t="s">
        <v>347</v>
      </c>
      <c r="E2206" s="133">
        <v>1</v>
      </c>
      <c r="F2206" s="134"/>
      <c r="G2206" s="135">
        <f>ROUND(E2206*F2206,2)</f>
        <v>0</v>
      </c>
      <c r="H2206" s="134"/>
      <c r="I2206" s="135">
        <f>ROUND(E2206*H2206,2)</f>
        <v>0</v>
      </c>
      <c r="J2206" s="134"/>
      <c r="K2206" s="135">
        <f>ROUND(E2206*J2206,2)</f>
        <v>0</v>
      </c>
      <c r="L2206" s="135">
        <v>21</v>
      </c>
      <c r="M2206" s="135">
        <f>G2206*(1+L2206/100)</f>
        <v>0</v>
      </c>
      <c r="N2206" s="133">
        <v>1.0000000000000001E-5</v>
      </c>
      <c r="O2206" s="133">
        <f>ROUND(E2206*N2206,2)</f>
        <v>0</v>
      </c>
      <c r="P2206" s="133">
        <v>0</v>
      </c>
      <c r="Q2206" s="133">
        <f>ROUND(E2206*P2206,2)</f>
        <v>0</v>
      </c>
      <c r="R2206" s="135" t="s">
        <v>560</v>
      </c>
      <c r="S2206" s="135" t="s">
        <v>310</v>
      </c>
      <c r="T2206" s="136" t="s">
        <v>331</v>
      </c>
      <c r="U2206" s="114">
        <v>0.34</v>
      </c>
      <c r="V2206" s="114">
        <f>ROUND(E2206*U2206,2)</f>
        <v>0.34</v>
      </c>
      <c r="W2206" s="114"/>
      <c r="X2206" s="114" t="s">
        <v>332</v>
      </c>
      <c r="Y2206" s="114" t="s">
        <v>293</v>
      </c>
      <c r="Z2206" s="107"/>
      <c r="AA2206" s="107"/>
      <c r="AB2206" s="107"/>
      <c r="AC2206" s="107"/>
      <c r="AD2206" s="107"/>
      <c r="AE2206" s="107"/>
      <c r="AF2206" s="107"/>
      <c r="AG2206" s="107" t="s">
        <v>333</v>
      </c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</row>
    <row r="2207" spans="1:60" outlineLevel="1">
      <c r="A2207" s="130">
        <v>794</v>
      </c>
      <c r="B2207" s="131" t="s">
        <v>1165</v>
      </c>
      <c r="C2207" s="140" t="s">
        <v>1166</v>
      </c>
      <c r="D2207" s="132" t="s">
        <v>347</v>
      </c>
      <c r="E2207" s="133">
        <v>1</v>
      </c>
      <c r="F2207" s="134"/>
      <c r="G2207" s="135">
        <f>ROUND(E2207*F2207,2)</f>
        <v>0</v>
      </c>
      <c r="H2207" s="134"/>
      <c r="I2207" s="135">
        <f>ROUND(E2207*H2207,2)</f>
        <v>0</v>
      </c>
      <c r="J2207" s="134"/>
      <c r="K2207" s="135">
        <f>ROUND(E2207*J2207,2)</f>
        <v>0</v>
      </c>
      <c r="L2207" s="135">
        <v>21</v>
      </c>
      <c r="M2207" s="135">
        <f>G2207*(1+L2207/100)</f>
        <v>0</v>
      </c>
      <c r="N2207" s="133">
        <v>0</v>
      </c>
      <c r="O2207" s="133">
        <f>ROUND(E2207*N2207,2)</f>
        <v>0</v>
      </c>
      <c r="P2207" s="133">
        <v>0</v>
      </c>
      <c r="Q2207" s="133">
        <f>ROUND(E2207*P2207,2)</f>
        <v>0</v>
      </c>
      <c r="R2207" s="135" t="s">
        <v>560</v>
      </c>
      <c r="S2207" s="135" t="s">
        <v>310</v>
      </c>
      <c r="T2207" s="136" t="s">
        <v>331</v>
      </c>
      <c r="U2207" s="114">
        <v>0.1</v>
      </c>
      <c r="V2207" s="114">
        <f>ROUND(E2207*U2207,2)</f>
        <v>0.1</v>
      </c>
      <c r="W2207" s="114"/>
      <c r="X2207" s="114" t="s">
        <v>332</v>
      </c>
      <c r="Y2207" s="114" t="s">
        <v>293</v>
      </c>
      <c r="Z2207" s="107"/>
      <c r="AA2207" s="107"/>
      <c r="AB2207" s="107"/>
      <c r="AC2207" s="107"/>
      <c r="AD2207" s="107"/>
      <c r="AE2207" s="107"/>
      <c r="AF2207" s="107"/>
      <c r="AG2207" s="107" t="s">
        <v>333</v>
      </c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</row>
    <row r="2208" spans="1:60" outlineLevel="1">
      <c r="A2208" s="130">
        <v>795</v>
      </c>
      <c r="B2208" s="131" t="s">
        <v>1167</v>
      </c>
      <c r="C2208" s="140" t="s">
        <v>1168</v>
      </c>
      <c r="D2208" s="132" t="s">
        <v>1169</v>
      </c>
      <c r="E2208" s="133">
        <v>3</v>
      </c>
      <c r="F2208" s="134"/>
      <c r="G2208" s="135">
        <f>ROUND(E2208*F2208,2)</f>
        <v>0</v>
      </c>
      <c r="H2208" s="134"/>
      <c r="I2208" s="135">
        <f>ROUND(E2208*H2208,2)</f>
        <v>0</v>
      </c>
      <c r="J2208" s="134"/>
      <c r="K2208" s="135">
        <f>ROUND(E2208*J2208,2)</f>
        <v>0</v>
      </c>
      <c r="L2208" s="135">
        <v>21</v>
      </c>
      <c r="M2208" s="135">
        <f>G2208*(1+L2208/100)</f>
        <v>0</v>
      </c>
      <c r="N2208" s="133">
        <v>0</v>
      </c>
      <c r="O2208" s="133">
        <f>ROUND(E2208*N2208,2)</f>
        <v>0</v>
      </c>
      <c r="P2208" s="133">
        <v>0</v>
      </c>
      <c r="Q2208" s="133">
        <f>ROUND(E2208*P2208,2)</f>
        <v>0</v>
      </c>
      <c r="R2208" s="135" t="s">
        <v>560</v>
      </c>
      <c r="S2208" s="135" t="s">
        <v>310</v>
      </c>
      <c r="T2208" s="136" t="s">
        <v>331</v>
      </c>
      <c r="U2208" s="114">
        <v>0.12</v>
      </c>
      <c r="V2208" s="114">
        <f>ROUND(E2208*U2208,2)</f>
        <v>0.36</v>
      </c>
      <c r="W2208" s="114"/>
      <c r="X2208" s="114" t="s">
        <v>332</v>
      </c>
      <c r="Y2208" s="114" t="s">
        <v>293</v>
      </c>
      <c r="Z2208" s="107"/>
      <c r="AA2208" s="107"/>
      <c r="AB2208" s="107"/>
      <c r="AC2208" s="107"/>
      <c r="AD2208" s="107"/>
      <c r="AE2208" s="107"/>
      <c r="AF2208" s="107"/>
      <c r="AG2208" s="107" t="s">
        <v>333</v>
      </c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</row>
    <row r="2209" spans="1:60" ht="22.5" outlineLevel="1">
      <c r="A2209" s="130">
        <v>796</v>
      </c>
      <c r="B2209" s="131" t="s">
        <v>1170</v>
      </c>
      <c r="C2209" s="140" t="s">
        <v>1171</v>
      </c>
      <c r="D2209" s="132" t="s">
        <v>1169</v>
      </c>
      <c r="E2209" s="133">
        <v>3</v>
      </c>
      <c r="F2209" s="134"/>
      <c r="G2209" s="135">
        <f>ROUND(E2209*F2209,2)</f>
        <v>0</v>
      </c>
      <c r="H2209" s="134"/>
      <c r="I2209" s="135">
        <f>ROUND(E2209*H2209,2)</f>
        <v>0</v>
      </c>
      <c r="J2209" s="134"/>
      <c r="K2209" s="135">
        <f>ROUND(E2209*J2209,2)</f>
        <v>0</v>
      </c>
      <c r="L2209" s="135">
        <v>21</v>
      </c>
      <c r="M2209" s="135">
        <f>G2209*(1+L2209/100)</f>
        <v>0</v>
      </c>
      <c r="N2209" s="133">
        <v>0</v>
      </c>
      <c r="O2209" s="133">
        <f>ROUND(E2209*N2209,2)</f>
        <v>0</v>
      </c>
      <c r="P2209" s="133">
        <v>0</v>
      </c>
      <c r="Q2209" s="133">
        <f>ROUND(E2209*P2209,2)</f>
        <v>0</v>
      </c>
      <c r="R2209" s="135" t="s">
        <v>560</v>
      </c>
      <c r="S2209" s="135" t="s">
        <v>310</v>
      </c>
      <c r="T2209" s="136" t="s">
        <v>331</v>
      </c>
      <c r="U2209" s="114">
        <v>0.03</v>
      </c>
      <c r="V2209" s="114">
        <f>ROUND(E2209*U2209,2)</f>
        <v>0.09</v>
      </c>
      <c r="W2209" s="114"/>
      <c r="X2209" s="114" t="s">
        <v>332</v>
      </c>
      <c r="Y2209" s="114" t="s">
        <v>293</v>
      </c>
      <c r="Z2209" s="107"/>
      <c r="AA2209" s="107"/>
      <c r="AB2209" s="107"/>
      <c r="AC2209" s="107"/>
      <c r="AD2209" s="107"/>
      <c r="AE2209" s="107"/>
      <c r="AF2209" s="107"/>
      <c r="AG2209" s="107" t="s">
        <v>333</v>
      </c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</row>
    <row r="2210" spans="1:60" ht="22.5" outlineLevel="1">
      <c r="A2210" s="130">
        <v>797</v>
      </c>
      <c r="B2210" s="131" t="s">
        <v>1172</v>
      </c>
      <c r="C2210" s="140" t="s">
        <v>1173</v>
      </c>
      <c r="D2210" s="132" t="s">
        <v>1169</v>
      </c>
      <c r="E2210" s="133">
        <v>3</v>
      </c>
      <c r="F2210" s="134"/>
      <c r="G2210" s="135">
        <f>ROUND(E2210*F2210,2)</f>
        <v>0</v>
      </c>
      <c r="H2210" s="134"/>
      <c r="I2210" s="135">
        <f>ROUND(E2210*H2210,2)</f>
        <v>0</v>
      </c>
      <c r="J2210" s="134"/>
      <c r="K2210" s="135">
        <f>ROUND(E2210*J2210,2)</f>
        <v>0</v>
      </c>
      <c r="L2210" s="135">
        <v>21</v>
      </c>
      <c r="M2210" s="135">
        <f>G2210*(1+L2210/100)</f>
        <v>0</v>
      </c>
      <c r="N2210" s="133">
        <v>0</v>
      </c>
      <c r="O2210" s="133">
        <f>ROUND(E2210*N2210,2)</f>
        <v>0</v>
      </c>
      <c r="P2210" s="133">
        <v>0</v>
      </c>
      <c r="Q2210" s="133">
        <f>ROUND(E2210*P2210,2)</f>
        <v>0</v>
      </c>
      <c r="R2210" s="135" t="s">
        <v>560</v>
      </c>
      <c r="S2210" s="135" t="s">
        <v>310</v>
      </c>
      <c r="T2210" s="136" t="s">
        <v>331</v>
      </c>
      <c r="U2210" s="114">
        <v>0.03</v>
      </c>
      <c r="V2210" s="114">
        <f>ROUND(E2210*U2210,2)</f>
        <v>0.09</v>
      </c>
      <c r="W2210" s="114"/>
      <c r="X2210" s="114" t="s">
        <v>332</v>
      </c>
      <c r="Y2210" s="114" t="s">
        <v>293</v>
      </c>
      <c r="Z2210" s="107"/>
      <c r="AA2210" s="107"/>
      <c r="AB2210" s="107"/>
      <c r="AC2210" s="107"/>
      <c r="AD2210" s="107"/>
      <c r="AE2210" s="107"/>
      <c r="AF2210" s="107"/>
      <c r="AG2210" s="107" t="s">
        <v>333</v>
      </c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</row>
    <row r="2211" spans="1:60" ht="22.5" outlineLevel="1">
      <c r="A2211" s="130">
        <v>798</v>
      </c>
      <c r="B2211" s="131" t="s">
        <v>1174</v>
      </c>
      <c r="C2211" s="140" t="s">
        <v>1175</v>
      </c>
      <c r="D2211" s="132" t="s">
        <v>347</v>
      </c>
      <c r="E2211" s="133">
        <v>1</v>
      </c>
      <c r="F2211" s="134"/>
      <c r="G2211" s="135">
        <f>ROUND(E2211*F2211,2)</f>
        <v>0</v>
      </c>
      <c r="H2211" s="134"/>
      <c r="I2211" s="135">
        <f>ROUND(E2211*H2211,2)</f>
        <v>0</v>
      </c>
      <c r="J2211" s="134"/>
      <c r="K2211" s="135">
        <f>ROUND(E2211*J2211,2)</f>
        <v>0</v>
      </c>
      <c r="L2211" s="135">
        <v>21</v>
      </c>
      <c r="M2211" s="135">
        <f>G2211*(1+L2211/100)</f>
        <v>0</v>
      </c>
      <c r="N2211" s="133">
        <v>1.2999999999999999E-4</v>
      </c>
      <c r="O2211" s="133">
        <f>ROUND(E2211*N2211,2)</f>
        <v>0</v>
      </c>
      <c r="P2211" s="133">
        <v>0</v>
      </c>
      <c r="Q2211" s="133">
        <f>ROUND(E2211*P2211,2)</f>
        <v>0</v>
      </c>
      <c r="R2211" s="135" t="s">
        <v>560</v>
      </c>
      <c r="S2211" s="135" t="s">
        <v>310</v>
      </c>
      <c r="T2211" s="136" t="s">
        <v>331</v>
      </c>
      <c r="U2211" s="114">
        <v>0.27</v>
      </c>
      <c r="V2211" s="114">
        <f>ROUND(E2211*U2211,2)</f>
        <v>0.27</v>
      </c>
      <c r="W2211" s="114"/>
      <c r="X2211" s="114" t="s">
        <v>332</v>
      </c>
      <c r="Y2211" s="114" t="s">
        <v>293</v>
      </c>
      <c r="Z2211" s="107"/>
      <c r="AA2211" s="107"/>
      <c r="AB2211" s="107"/>
      <c r="AC2211" s="107"/>
      <c r="AD2211" s="107"/>
      <c r="AE2211" s="107"/>
      <c r="AF2211" s="107"/>
      <c r="AG2211" s="107" t="s">
        <v>333</v>
      </c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</row>
    <row r="2212" spans="1:60" outlineLevel="1">
      <c r="A2212" s="123">
        <v>799</v>
      </c>
      <c r="B2212" s="124" t="s">
        <v>1176</v>
      </c>
      <c r="C2212" s="139" t="s">
        <v>1177</v>
      </c>
      <c r="D2212" s="125" t="s">
        <v>1169</v>
      </c>
      <c r="E2212" s="126">
        <v>3</v>
      </c>
      <c r="F2212" s="127"/>
      <c r="G2212" s="128">
        <f>ROUND(E2212*F2212,2)</f>
        <v>0</v>
      </c>
      <c r="H2212" s="127"/>
      <c r="I2212" s="128">
        <f>ROUND(E2212*H2212,2)</f>
        <v>0</v>
      </c>
      <c r="J2212" s="127"/>
      <c r="K2212" s="128">
        <f>ROUND(E2212*J2212,2)</f>
        <v>0</v>
      </c>
      <c r="L2212" s="128">
        <v>21</v>
      </c>
      <c r="M2212" s="128">
        <f>G2212*(1+L2212/100)</f>
        <v>0</v>
      </c>
      <c r="N2212" s="126">
        <v>0</v>
      </c>
      <c r="O2212" s="126">
        <f>ROUND(E2212*N2212,2)</f>
        <v>0</v>
      </c>
      <c r="P2212" s="126">
        <v>0</v>
      </c>
      <c r="Q2212" s="126">
        <f>ROUND(E2212*P2212,2)</f>
        <v>0</v>
      </c>
      <c r="R2212" s="128" t="s">
        <v>560</v>
      </c>
      <c r="S2212" s="128" t="s">
        <v>310</v>
      </c>
      <c r="T2212" s="129" t="s">
        <v>331</v>
      </c>
      <c r="U2212" s="114">
        <v>0.05</v>
      </c>
      <c r="V2212" s="114">
        <f>ROUND(E2212*U2212,2)</f>
        <v>0.15</v>
      </c>
      <c r="W2212" s="114"/>
      <c r="X2212" s="114" t="s">
        <v>332</v>
      </c>
      <c r="Y2212" s="114" t="s">
        <v>293</v>
      </c>
      <c r="Z2212" s="107"/>
      <c r="AA2212" s="107"/>
      <c r="AB2212" s="107"/>
      <c r="AC2212" s="107"/>
      <c r="AD2212" s="107"/>
      <c r="AE2212" s="107"/>
      <c r="AF2212" s="107"/>
      <c r="AG2212" s="107" t="s">
        <v>333</v>
      </c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</row>
    <row r="2213" spans="1:60" outlineLevel="2">
      <c r="A2213" s="110"/>
      <c r="B2213" s="111"/>
      <c r="C2213" s="203" t="s">
        <v>1178</v>
      </c>
      <c r="D2213" s="204"/>
      <c r="E2213" s="204"/>
      <c r="F2213" s="204"/>
      <c r="G2213" s="204"/>
      <c r="H2213" s="114"/>
      <c r="I2213" s="114"/>
      <c r="J2213" s="114"/>
      <c r="K2213" s="114"/>
      <c r="L2213" s="114"/>
      <c r="M2213" s="114"/>
      <c r="N2213" s="113"/>
      <c r="O2213" s="113"/>
      <c r="P2213" s="113"/>
      <c r="Q2213" s="113"/>
      <c r="R2213" s="114"/>
      <c r="S2213" s="114"/>
      <c r="T2213" s="114"/>
      <c r="U2213" s="114"/>
      <c r="V2213" s="114"/>
      <c r="W2213" s="114"/>
      <c r="X2213" s="114"/>
      <c r="Y2213" s="114"/>
      <c r="Z2213" s="107"/>
      <c r="AA2213" s="107"/>
      <c r="AB2213" s="107"/>
      <c r="AC2213" s="107"/>
      <c r="AD2213" s="107"/>
      <c r="AE2213" s="107"/>
      <c r="AF2213" s="107"/>
      <c r="AG2213" s="107" t="s">
        <v>451</v>
      </c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</row>
    <row r="2214" spans="1:60" outlineLevel="1">
      <c r="A2214" s="130">
        <v>800</v>
      </c>
      <c r="B2214" s="131" t="s">
        <v>1179</v>
      </c>
      <c r="C2214" s="140" t="s">
        <v>1180</v>
      </c>
      <c r="D2214" s="132" t="s">
        <v>1181</v>
      </c>
      <c r="E2214" s="133">
        <v>20</v>
      </c>
      <c r="F2214" s="134"/>
      <c r="G2214" s="135">
        <f>ROUND(E2214*F2214,2)</f>
        <v>0</v>
      </c>
      <c r="H2214" s="134"/>
      <c r="I2214" s="135">
        <f>ROUND(E2214*H2214,2)</f>
        <v>0</v>
      </c>
      <c r="J2214" s="134"/>
      <c r="K2214" s="135">
        <f>ROUND(E2214*J2214,2)</f>
        <v>0</v>
      </c>
      <c r="L2214" s="135">
        <v>21</v>
      </c>
      <c r="M2214" s="135">
        <f>G2214*(1+L2214/100)</f>
        <v>0</v>
      </c>
      <c r="N2214" s="133">
        <v>0</v>
      </c>
      <c r="O2214" s="133">
        <f>ROUND(E2214*N2214,2)</f>
        <v>0</v>
      </c>
      <c r="P2214" s="133">
        <v>0</v>
      </c>
      <c r="Q2214" s="133">
        <f>ROUND(E2214*P2214,2)</f>
        <v>0</v>
      </c>
      <c r="R2214" s="135"/>
      <c r="S2214" s="135" t="s">
        <v>310</v>
      </c>
      <c r="T2214" s="136" t="s">
        <v>331</v>
      </c>
      <c r="U2214" s="114">
        <v>1</v>
      </c>
      <c r="V2214" s="114">
        <f>ROUND(E2214*U2214,2)</f>
        <v>20</v>
      </c>
      <c r="W2214" s="114"/>
      <c r="X2214" s="114" t="s">
        <v>332</v>
      </c>
      <c r="Y2214" s="114" t="s">
        <v>293</v>
      </c>
      <c r="Z2214" s="107"/>
      <c r="AA2214" s="107"/>
      <c r="AB2214" s="107"/>
      <c r="AC2214" s="107"/>
      <c r="AD2214" s="107"/>
      <c r="AE2214" s="107"/>
      <c r="AF2214" s="107"/>
      <c r="AG2214" s="107" t="s">
        <v>333</v>
      </c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</row>
    <row r="2215" spans="1:60">
      <c r="A2215" s="117" t="s">
        <v>285</v>
      </c>
      <c r="B2215" s="118" t="s">
        <v>187</v>
      </c>
      <c r="C2215" s="138" t="s">
        <v>188</v>
      </c>
      <c r="D2215" s="119"/>
      <c r="E2215" s="120"/>
      <c r="F2215" s="121"/>
      <c r="G2215" s="121">
        <f>SUMIF(AG2216:AG2227,"&lt;&gt;NOR",G2216:G2227)</f>
        <v>0</v>
      </c>
      <c r="H2215" s="121"/>
      <c r="I2215" s="121">
        <f>SUM(I2216:I2227)</f>
        <v>0</v>
      </c>
      <c r="J2215" s="121"/>
      <c r="K2215" s="121">
        <f>SUM(K2216:K2227)</f>
        <v>0</v>
      </c>
      <c r="L2215" s="121"/>
      <c r="M2215" s="121">
        <f>SUM(M2216:M2227)</f>
        <v>0</v>
      </c>
      <c r="N2215" s="120"/>
      <c r="O2215" s="120">
        <f>SUM(O2216:O2227)</f>
        <v>0</v>
      </c>
      <c r="P2215" s="120"/>
      <c r="Q2215" s="120">
        <f>SUM(Q2216:Q2227)</f>
        <v>0.02</v>
      </c>
      <c r="R2215" s="121"/>
      <c r="S2215" s="121"/>
      <c r="T2215" s="122"/>
      <c r="U2215" s="116"/>
      <c r="V2215" s="116">
        <f>SUM(V2216:V2227)</f>
        <v>22.94</v>
      </c>
      <c r="W2215" s="116"/>
      <c r="X2215" s="116"/>
      <c r="Y2215" s="116"/>
      <c r="AG2215" t="s">
        <v>286</v>
      </c>
    </row>
    <row r="2216" spans="1:60" outlineLevel="1">
      <c r="A2216" s="130">
        <v>801</v>
      </c>
      <c r="B2216" s="131" t="s">
        <v>1157</v>
      </c>
      <c r="C2216" s="140" t="s">
        <v>1158</v>
      </c>
      <c r="D2216" s="132" t="s">
        <v>347</v>
      </c>
      <c r="E2216" s="133">
        <v>1</v>
      </c>
      <c r="F2216" s="134"/>
      <c r="G2216" s="135">
        <f>ROUND(E2216*F2216,2)</f>
        <v>0</v>
      </c>
      <c r="H2216" s="134"/>
      <c r="I2216" s="135">
        <f>ROUND(E2216*H2216,2)</f>
        <v>0</v>
      </c>
      <c r="J2216" s="134"/>
      <c r="K2216" s="135">
        <f>ROUND(E2216*J2216,2)</f>
        <v>0</v>
      </c>
      <c r="L2216" s="135">
        <v>21</v>
      </c>
      <c r="M2216" s="135">
        <f>G2216*(1+L2216/100)</f>
        <v>0</v>
      </c>
      <c r="N2216" s="133">
        <v>8.0000000000000007E-5</v>
      </c>
      <c r="O2216" s="133">
        <f>ROUND(E2216*N2216,2)</f>
        <v>0</v>
      </c>
      <c r="P2216" s="133">
        <v>2.4930000000000001E-2</v>
      </c>
      <c r="Q2216" s="133">
        <f>ROUND(E2216*P2216,2)</f>
        <v>0.02</v>
      </c>
      <c r="R2216" s="135" t="s">
        <v>560</v>
      </c>
      <c r="S2216" s="135" t="s">
        <v>310</v>
      </c>
      <c r="T2216" s="136" t="s">
        <v>331</v>
      </c>
      <c r="U2216" s="114">
        <v>0.27</v>
      </c>
      <c r="V2216" s="114">
        <f>ROUND(E2216*U2216,2)</f>
        <v>0.27</v>
      </c>
      <c r="W2216" s="114"/>
      <c r="X2216" s="114" t="s">
        <v>332</v>
      </c>
      <c r="Y2216" s="114" t="s">
        <v>293</v>
      </c>
      <c r="Z2216" s="107"/>
      <c r="AA2216" s="107"/>
      <c r="AB2216" s="107"/>
      <c r="AC2216" s="107"/>
      <c r="AD2216" s="107"/>
      <c r="AE2216" s="107"/>
      <c r="AF2216" s="107"/>
      <c r="AG2216" s="107" t="s">
        <v>333</v>
      </c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</row>
    <row r="2217" spans="1:60" outlineLevel="1">
      <c r="A2217" s="130">
        <v>802</v>
      </c>
      <c r="B2217" s="131" t="s">
        <v>1159</v>
      </c>
      <c r="C2217" s="140" t="s">
        <v>1160</v>
      </c>
      <c r="D2217" s="132" t="s">
        <v>347</v>
      </c>
      <c r="E2217" s="133">
        <v>4</v>
      </c>
      <c r="F2217" s="134"/>
      <c r="G2217" s="135">
        <f>ROUND(E2217*F2217,2)</f>
        <v>0</v>
      </c>
      <c r="H2217" s="134"/>
      <c r="I2217" s="135">
        <f>ROUND(E2217*H2217,2)</f>
        <v>0</v>
      </c>
      <c r="J2217" s="134"/>
      <c r="K2217" s="135">
        <f>ROUND(E2217*J2217,2)</f>
        <v>0</v>
      </c>
      <c r="L2217" s="135">
        <v>21</v>
      </c>
      <c r="M2217" s="135">
        <f>G2217*(1+L2217/100)</f>
        <v>0</v>
      </c>
      <c r="N2217" s="133">
        <v>6.9999999999999994E-5</v>
      </c>
      <c r="O2217" s="133">
        <f>ROUND(E2217*N2217,2)</f>
        <v>0</v>
      </c>
      <c r="P2217" s="133">
        <v>0</v>
      </c>
      <c r="Q2217" s="133">
        <f>ROUND(E2217*P2217,2)</f>
        <v>0</v>
      </c>
      <c r="R2217" s="135" t="s">
        <v>560</v>
      </c>
      <c r="S2217" s="135" t="s">
        <v>310</v>
      </c>
      <c r="T2217" s="136" t="s">
        <v>331</v>
      </c>
      <c r="U2217" s="114">
        <v>0.26</v>
      </c>
      <c r="V2217" s="114">
        <f>ROUND(E2217*U2217,2)</f>
        <v>1.04</v>
      </c>
      <c r="W2217" s="114"/>
      <c r="X2217" s="114" t="s">
        <v>332</v>
      </c>
      <c r="Y2217" s="114" t="s">
        <v>293</v>
      </c>
      <c r="Z2217" s="107"/>
      <c r="AA2217" s="107"/>
      <c r="AB2217" s="107"/>
      <c r="AC2217" s="107"/>
      <c r="AD2217" s="107"/>
      <c r="AE2217" s="107"/>
      <c r="AF2217" s="107"/>
      <c r="AG2217" s="107" t="s">
        <v>333</v>
      </c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</row>
    <row r="2218" spans="1:60" outlineLevel="1">
      <c r="A2218" s="130">
        <v>803</v>
      </c>
      <c r="B2218" s="131" t="s">
        <v>1161</v>
      </c>
      <c r="C2218" s="140" t="s">
        <v>1162</v>
      </c>
      <c r="D2218" s="132" t="s">
        <v>347</v>
      </c>
      <c r="E2218" s="133">
        <v>1</v>
      </c>
      <c r="F2218" s="134"/>
      <c r="G2218" s="135">
        <f>ROUND(E2218*F2218,2)</f>
        <v>0</v>
      </c>
      <c r="H2218" s="134"/>
      <c r="I2218" s="135">
        <f>ROUND(E2218*H2218,2)</f>
        <v>0</v>
      </c>
      <c r="J2218" s="134"/>
      <c r="K2218" s="135">
        <f>ROUND(E2218*J2218,2)</f>
        <v>0</v>
      </c>
      <c r="L2218" s="135">
        <v>21</v>
      </c>
      <c r="M2218" s="135">
        <f>G2218*(1+L2218/100)</f>
        <v>0</v>
      </c>
      <c r="N2218" s="133">
        <v>6.0000000000000002E-5</v>
      </c>
      <c r="O2218" s="133">
        <f>ROUND(E2218*N2218,2)</f>
        <v>0</v>
      </c>
      <c r="P2218" s="133">
        <v>0</v>
      </c>
      <c r="Q2218" s="133">
        <f>ROUND(E2218*P2218,2)</f>
        <v>0</v>
      </c>
      <c r="R2218" s="135" t="s">
        <v>560</v>
      </c>
      <c r="S2218" s="135" t="s">
        <v>310</v>
      </c>
      <c r="T2218" s="136" t="s">
        <v>331</v>
      </c>
      <c r="U2218" s="114">
        <v>0.23</v>
      </c>
      <c r="V2218" s="114">
        <f>ROUND(E2218*U2218,2)</f>
        <v>0.23</v>
      </c>
      <c r="W2218" s="114"/>
      <c r="X2218" s="114" t="s">
        <v>332</v>
      </c>
      <c r="Y2218" s="114" t="s">
        <v>293</v>
      </c>
      <c r="Z2218" s="107"/>
      <c r="AA2218" s="107"/>
      <c r="AB2218" s="107"/>
      <c r="AC2218" s="107"/>
      <c r="AD2218" s="107"/>
      <c r="AE2218" s="107"/>
      <c r="AF2218" s="107"/>
      <c r="AG2218" s="107" t="s">
        <v>333</v>
      </c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</row>
    <row r="2219" spans="1:60" outlineLevel="1">
      <c r="A2219" s="130">
        <v>804</v>
      </c>
      <c r="B2219" s="131" t="s">
        <v>1163</v>
      </c>
      <c r="C2219" s="140" t="s">
        <v>1164</v>
      </c>
      <c r="D2219" s="132" t="s">
        <v>347</v>
      </c>
      <c r="E2219" s="133">
        <v>1</v>
      </c>
      <c r="F2219" s="134"/>
      <c r="G2219" s="135">
        <f>ROUND(E2219*F2219,2)</f>
        <v>0</v>
      </c>
      <c r="H2219" s="134"/>
      <c r="I2219" s="135">
        <f>ROUND(E2219*H2219,2)</f>
        <v>0</v>
      </c>
      <c r="J2219" s="134"/>
      <c r="K2219" s="135">
        <f>ROUND(E2219*J2219,2)</f>
        <v>0</v>
      </c>
      <c r="L2219" s="135">
        <v>21</v>
      </c>
      <c r="M2219" s="135">
        <f>G2219*(1+L2219/100)</f>
        <v>0</v>
      </c>
      <c r="N2219" s="133">
        <v>1.0000000000000001E-5</v>
      </c>
      <c r="O2219" s="133">
        <f>ROUND(E2219*N2219,2)</f>
        <v>0</v>
      </c>
      <c r="P2219" s="133">
        <v>0</v>
      </c>
      <c r="Q2219" s="133">
        <f>ROUND(E2219*P2219,2)</f>
        <v>0</v>
      </c>
      <c r="R2219" s="135" t="s">
        <v>560</v>
      </c>
      <c r="S2219" s="135" t="s">
        <v>310</v>
      </c>
      <c r="T2219" s="136" t="s">
        <v>331</v>
      </c>
      <c r="U2219" s="114">
        <v>0.34</v>
      </c>
      <c r="V2219" s="114">
        <f>ROUND(E2219*U2219,2)</f>
        <v>0.34</v>
      </c>
      <c r="W2219" s="114"/>
      <c r="X2219" s="114" t="s">
        <v>332</v>
      </c>
      <c r="Y2219" s="114" t="s">
        <v>293</v>
      </c>
      <c r="Z2219" s="107"/>
      <c r="AA2219" s="107"/>
      <c r="AB2219" s="107"/>
      <c r="AC2219" s="107"/>
      <c r="AD2219" s="107"/>
      <c r="AE2219" s="107"/>
      <c r="AF2219" s="107"/>
      <c r="AG2219" s="107" t="s">
        <v>333</v>
      </c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</row>
    <row r="2220" spans="1:60" outlineLevel="1">
      <c r="A2220" s="130">
        <v>805</v>
      </c>
      <c r="B2220" s="131" t="s">
        <v>1165</v>
      </c>
      <c r="C2220" s="140" t="s">
        <v>1166</v>
      </c>
      <c r="D2220" s="132" t="s">
        <v>347</v>
      </c>
      <c r="E2220" s="133">
        <v>1</v>
      </c>
      <c r="F2220" s="134"/>
      <c r="G2220" s="135">
        <f>ROUND(E2220*F2220,2)</f>
        <v>0</v>
      </c>
      <c r="H2220" s="134"/>
      <c r="I2220" s="135">
        <f>ROUND(E2220*H2220,2)</f>
        <v>0</v>
      </c>
      <c r="J2220" s="134"/>
      <c r="K2220" s="135">
        <f>ROUND(E2220*J2220,2)</f>
        <v>0</v>
      </c>
      <c r="L2220" s="135">
        <v>21</v>
      </c>
      <c r="M2220" s="135">
        <f>G2220*(1+L2220/100)</f>
        <v>0</v>
      </c>
      <c r="N2220" s="133">
        <v>0</v>
      </c>
      <c r="O2220" s="133">
        <f>ROUND(E2220*N2220,2)</f>
        <v>0</v>
      </c>
      <c r="P2220" s="133">
        <v>0</v>
      </c>
      <c r="Q2220" s="133">
        <f>ROUND(E2220*P2220,2)</f>
        <v>0</v>
      </c>
      <c r="R2220" s="135" t="s">
        <v>560</v>
      </c>
      <c r="S2220" s="135" t="s">
        <v>310</v>
      </c>
      <c r="T2220" s="136" t="s">
        <v>331</v>
      </c>
      <c r="U2220" s="114">
        <v>0.1</v>
      </c>
      <c r="V2220" s="114">
        <f>ROUND(E2220*U2220,2)</f>
        <v>0.1</v>
      </c>
      <c r="W2220" s="114"/>
      <c r="X2220" s="114" t="s">
        <v>332</v>
      </c>
      <c r="Y2220" s="114" t="s">
        <v>293</v>
      </c>
      <c r="Z2220" s="107"/>
      <c r="AA2220" s="107"/>
      <c r="AB2220" s="107"/>
      <c r="AC2220" s="107"/>
      <c r="AD2220" s="107"/>
      <c r="AE2220" s="107"/>
      <c r="AF2220" s="107"/>
      <c r="AG2220" s="107" t="s">
        <v>333</v>
      </c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</row>
    <row r="2221" spans="1:60" outlineLevel="1">
      <c r="A2221" s="130">
        <v>806</v>
      </c>
      <c r="B2221" s="131" t="s">
        <v>1167</v>
      </c>
      <c r="C2221" s="140" t="s">
        <v>1168</v>
      </c>
      <c r="D2221" s="132" t="s">
        <v>1169</v>
      </c>
      <c r="E2221" s="133">
        <v>3</v>
      </c>
      <c r="F2221" s="134"/>
      <c r="G2221" s="135">
        <f>ROUND(E2221*F2221,2)</f>
        <v>0</v>
      </c>
      <c r="H2221" s="134"/>
      <c r="I2221" s="135">
        <f>ROUND(E2221*H2221,2)</f>
        <v>0</v>
      </c>
      <c r="J2221" s="134"/>
      <c r="K2221" s="135">
        <f>ROUND(E2221*J2221,2)</f>
        <v>0</v>
      </c>
      <c r="L2221" s="135">
        <v>21</v>
      </c>
      <c r="M2221" s="135">
        <f>G2221*(1+L2221/100)</f>
        <v>0</v>
      </c>
      <c r="N2221" s="133">
        <v>0</v>
      </c>
      <c r="O2221" s="133">
        <f>ROUND(E2221*N2221,2)</f>
        <v>0</v>
      </c>
      <c r="P2221" s="133">
        <v>0</v>
      </c>
      <c r="Q2221" s="133">
        <f>ROUND(E2221*P2221,2)</f>
        <v>0</v>
      </c>
      <c r="R2221" s="135" t="s">
        <v>560</v>
      </c>
      <c r="S2221" s="135" t="s">
        <v>310</v>
      </c>
      <c r="T2221" s="136" t="s">
        <v>331</v>
      </c>
      <c r="U2221" s="114">
        <v>0.12</v>
      </c>
      <c r="V2221" s="114">
        <f>ROUND(E2221*U2221,2)</f>
        <v>0.36</v>
      </c>
      <c r="W2221" s="114"/>
      <c r="X2221" s="114" t="s">
        <v>332</v>
      </c>
      <c r="Y2221" s="114" t="s">
        <v>293</v>
      </c>
      <c r="Z2221" s="107"/>
      <c r="AA2221" s="107"/>
      <c r="AB2221" s="107"/>
      <c r="AC2221" s="107"/>
      <c r="AD2221" s="107"/>
      <c r="AE2221" s="107"/>
      <c r="AF2221" s="107"/>
      <c r="AG2221" s="107" t="s">
        <v>333</v>
      </c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</row>
    <row r="2222" spans="1:60" ht="22.5" outlineLevel="1">
      <c r="A2222" s="130">
        <v>807</v>
      </c>
      <c r="B2222" s="131" t="s">
        <v>1170</v>
      </c>
      <c r="C2222" s="140" t="s">
        <v>1171</v>
      </c>
      <c r="D2222" s="132" t="s">
        <v>1169</v>
      </c>
      <c r="E2222" s="133">
        <v>3</v>
      </c>
      <c r="F2222" s="134"/>
      <c r="G2222" s="135">
        <f>ROUND(E2222*F2222,2)</f>
        <v>0</v>
      </c>
      <c r="H2222" s="134"/>
      <c r="I2222" s="135">
        <f>ROUND(E2222*H2222,2)</f>
        <v>0</v>
      </c>
      <c r="J2222" s="134"/>
      <c r="K2222" s="135">
        <f>ROUND(E2222*J2222,2)</f>
        <v>0</v>
      </c>
      <c r="L2222" s="135">
        <v>21</v>
      </c>
      <c r="M2222" s="135">
        <f>G2222*(1+L2222/100)</f>
        <v>0</v>
      </c>
      <c r="N2222" s="133">
        <v>0</v>
      </c>
      <c r="O2222" s="133">
        <f>ROUND(E2222*N2222,2)</f>
        <v>0</v>
      </c>
      <c r="P2222" s="133">
        <v>0</v>
      </c>
      <c r="Q2222" s="133">
        <f>ROUND(E2222*P2222,2)</f>
        <v>0</v>
      </c>
      <c r="R2222" s="135" t="s">
        <v>560</v>
      </c>
      <c r="S2222" s="135" t="s">
        <v>310</v>
      </c>
      <c r="T2222" s="136" t="s">
        <v>331</v>
      </c>
      <c r="U2222" s="114">
        <v>0.03</v>
      </c>
      <c r="V2222" s="114">
        <f>ROUND(E2222*U2222,2)</f>
        <v>0.09</v>
      </c>
      <c r="W2222" s="114"/>
      <c r="X2222" s="114" t="s">
        <v>332</v>
      </c>
      <c r="Y2222" s="114" t="s">
        <v>293</v>
      </c>
      <c r="Z2222" s="107"/>
      <c r="AA2222" s="107"/>
      <c r="AB2222" s="107"/>
      <c r="AC2222" s="107"/>
      <c r="AD2222" s="107"/>
      <c r="AE2222" s="107"/>
      <c r="AF2222" s="107"/>
      <c r="AG2222" s="107" t="s">
        <v>333</v>
      </c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</row>
    <row r="2223" spans="1:60" ht="22.5" outlineLevel="1">
      <c r="A2223" s="130">
        <v>808</v>
      </c>
      <c r="B2223" s="131" t="s">
        <v>1172</v>
      </c>
      <c r="C2223" s="140" t="s">
        <v>1173</v>
      </c>
      <c r="D2223" s="132" t="s">
        <v>1169</v>
      </c>
      <c r="E2223" s="133">
        <v>3</v>
      </c>
      <c r="F2223" s="134"/>
      <c r="G2223" s="135">
        <f>ROUND(E2223*F2223,2)</f>
        <v>0</v>
      </c>
      <c r="H2223" s="134"/>
      <c r="I2223" s="135">
        <f>ROUND(E2223*H2223,2)</f>
        <v>0</v>
      </c>
      <c r="J2223" s="134"/>
      <c r="K2223" s="135">
        <f>ROUND(E2223*J2223,2)</f>
        <v>0</v>
      </c>
      <c r="L2223" s="135">
        <v>21</v>
      </c>
      <c r="M2223" s="135">
        <f>G2223*(1+L2223/100)</f>
        <v>0</v>
      </c>
      <c r="N2223" s="133">
        <v>0</v>
      </c>
      <c r="O2223" s="133">
        <f>ROUND(E2223*N2223,2)</f>
        <v>0</v>
      </c>
      <c r="P2223" s="133">
        <v>0</v>
      </c>
      <c r="Q2223" s="133">
        <f>ROUND(E2223*P2223,2)</f>
        <v>0</v>
      </c>
      <c r="R2223" s="135" t="s">
        <v>560</v>
      </c>
      <c r="S2223" s="135" t="s">
        <v>310</v>
      </c>
      <c r="T2223" s="136" t="s">
        <v>331</v>
      </c>
      <c r="U2223" s="114">
        <v>0.03</v>
      </c>
      <c r="V2223" s="114">
        <f>ROUND(E2223*U2223,2)</f>
        <v>0.09</v>
      </c>
      <c r="W2223" s="114"/>
      <c r="X2223" s="114" t="s">
        <v>332</v>
      </c>
      <c r="Y2223" s="114" t="s">
        <v>293</v>
      </c>
      <c r="Z2223" s="107"/>
      <c r="AA2223" s="107"/>
      <c r="AB2223" s="107"/>
      <c r="AC2223" s="107"/>
      <c r="AD2223" s="107"/>
      <c r="AE2223" s="107"/>
      <c r="AF2223" s="107"/>
      <c r="AG2223" s="107" t="s">
        <v>333</v>
      </c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</row>
    <row r="2224" spans="1:60" ht="22.5" outlineLevel="1">
      <c r="A2224" s="130">
        <v>809</v>
      </c>
      <c r="B2224" s="131" t="s">
        <v>1174</v>
      </c>
      <c r="C2224" s="140" t="s">
        <v>1175</v>
      </c>
      <c r="D2224" s="132" t="s">
        <v>347</v>
      </c>
      <c r="E2224" s="133">
        <v>1</v>
      </c>
      <c r="F2224" s="134"/>
      <c r="G2224" s="135">
        <f>ROUND(E2224*F2224,2)</f>
        <v>0</v>
      </c>
      <c r="H2224" s="134"/>
      <c r="I2224" s="135">
        <f>ROUND(E2224*H2224,2)</f>
        <v>0</v>
      </c>
      <c r="J2224" s="134"/>
      <c r="K2224" s="135">
        <f>ROUND(E2224*J2224,2)</f>
        <v>0</v>
      </c>
      <c r="L2224" s="135">
        <v>21</v>
      </c>
      <c r="M2224" s="135">
        <f>G2224*(1+L2224/100)</f>
        <v>0</v>
      </c>
      <c r="N2224" s="133">
        <v>1.2999999999999999E-4</v>
      </c>
      <c r="O2224" s="133">
        <f>ROUND(E2224*N2224,2)</f>
        <v>0</v>
      </c>
      <c r="P2224" s="133">
        <v>0</v>
      </c>
      <c r="Q2224" s="133">
        <f>ROUND(E2224*P2224,2)</f>
        <v>0</v>
      </c>
      <c r="R2224" s="135" t="s">
        <v>560</v>
      </c>
      <c r="S2224" s="135" t="s">
        <v>310</v>
      </c>
      <c r="T2224" s="136" t="s">
        <v>331</v>
      </c>
      <c r="U2224" s="114">
        <v>0.27</v>
      </c>
      <c r="V2224" s="114">
        <f>ROUND(E2224*U2224,2)</f>
        <v>0.27</v>
      </c>
      <c r="W2224" s="114"/>
      <c r="X2224" s="114" t="s">
        <v>332</v>
      </c>
      <c r="Y2224" s="114" t="s">
        <v>293</v>
      </c>
      <c r="Z2224" s="107"/>
      <c r="AA2224" s="107"/>
      <c r="AB2224" s="107"/>
      <c r="AC2224" s="107"/>
      <c r="AD2224" s="107"/>
      <c r="AE2224" s="107"/>
      <c r="AF2224" s="107"/>
      <c r="AG2224" s="107" t="s">
        <v>333</v>
      </c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</row>
    <row r="2225" spans="1:60" outlineLevel="1">
      <c r="A2225" s="123">
        <v>810</v>
      </c>
      <c r="B2225" s="124" t="s">
        <v>1176</v>
      </c>
      <c r="C2225" s="139" t="s">
        <v>1177</v>
      </c>
      <c r="D2225" s="125" t="s">
        <v>1169</v>
      </c>
      <c r="E2225" s="126">
        <v>3</v>
      </c>
      <c r="F2225" s="127"/>
      <c r="G2225" s="128">
        <f>ROUND(E2225*F2225,2)</f>
        <v>0</v>
      </c>
      <c r="H2225" s="127"/>
      <c r="I2225" s="128">
        <f>ROUND(E2225*H2225,2)</f>
        <v>0</v>
      </c>
      <c r="J2225" s="127"/>
      <c r="K2225" s="128">
        <f>ROUND(E2225*J2225,2)</f>
        <v>0</v>
      </c>
      <c r="L2225" s="128">
        <v>21</v>
      </c>
      <c r="M2225" s="128">
        <f>G2225*(1+L2225/100)</f>
        <v>0</v>
      </c>
      <c r="N2225" s="126">
        <v>0</v>
      </c>
      <c r="O2225" s="126">
        <f>ROUND(E2225*N2225,2)</f>
        <v>0</v>
      </c>
      <c r="P2225" s="126">
        <v>0</v>
      </c>
      <c r="Q2225" s="126">
        <f>ROUND(E2225*P2225,2)</f>
        <v>0</v>
      </c>
      <c r="R2225" s="128" t="s">
        <v>560</v>
      </c>
      <c r="S2225" s="128" t="s">
        <v>310</v>
      </c>
      <c r="T2225" s="129" t="s">
        <v>331</v>
      </c>
      <c r="U2225" s="114">
        <v>0.05</v>
      </c>
      <c r="V2225" s="114">
        <f>ROUND(E2225*U2225,2)</f>
        <v>0.15</v>
      </c>
      <c r="W2225" s="114"/>
      <c r="X2225" s="114" t="s">
        <v>332</v>
      </c>
      <c r="Y2225" s="114" t="s">
        <v>293</v>
      </c>
      <c r="Z2225" s="107"/>
      <c r="AA2225" s="107"/>
      <c r="AB2225" s="107"/>
      <c r="AC2225" s="107"/>
      <c r="AD2225" s="107"/>
      <c r="AE2225" s="107"/>
      <c r="AF2225" s="107"/>
      <c r="AG2225" s="107" t="s">
        <v>333</v>
      </c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</row>
    <row r="2226" spans="1:60" outlineLevel="2">
      <c r="A2226" s="110"/>
      <c r="B2226" s="111"/>
      <c r="C2226" s="203" t="s">
        <v>1178</v>
      </c>
      <c r="D2226" s="204"/>
      <c r="E2226" s="204"/>
      <c r="F2226" s="204"/>
      <c r="G2226" s="204"/>
      <c r="H2226" s="114"/>
      <c r="I2226" s="114"/>
      <c r="J2226" s="114"/>
      <c r="K2226" s="114"/>
      <c r="L2226" s="114"/>
      <c r="M2226" s="114"/>
      <c r="N2226" s="113"/>
      <c r="O2226" s="113"/>
      <c r="P2226" s="113"/>
      <c r="Q2226" s="113"/>
      <c r="R2226" s="114"/>
      <c r="S2226" s="114"/>
      <c r="T2226" s="114"/>
      <c r="U2226" s="114"/>
      <c r="V2226" s="114"/>
      <c r="W2226" s="114"/>
      <c r="X2226" s="114"/>
      <c r="Y2226" s="114"/>
      <c r="Z2226" s="107"/>
      <c r="AA2226" s="107"/>
      <c r="AB2226" s="107"/>
      <c r="AC2226" s="107"/>
      <c r="AD2226" s="107"/>
      <c r="AE2226" s="107"/>
      <c r="AF2226" s="107"/>
      <c r="AG2226" s="107" t="s">
        <v>451</v>
      </c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</row>
    <row r="2227" spans="1:60" outlineLevel="1">
      <c r="A2227" s="123">
        <v>811</v>
      </c>
      <c r="B2227" s="124" t="s">
        <v>1179</v>
      </c>
      <c r="C2227" s="139" t="s">
        <v>1180</v>
      </c>
      <c r="D2227" s="125" t="s">
        <v>1181</v>
      </c>
      <c r="E2227" s="126">
        <v>20</v>
      </c>
      <c r="F2227" s="127"/>
      <c r="G2227" s="128">
        <f>ROUND(E2227*F2227,2)</f>
        <v>0</v>
      </c>
      <c r="H2227" s="127"/>
      <c r="I2227" s="128">
        <f>ROUND(E2227*H2227,2)</f>
        <v>0</v>
      </c>
      <c r="J2227" s="127"/>
      <c r="K2227" s="128">
        <f>ROUND(E2227*J2227,2)</f>
        <v>0</v>
      </c>
      <c r="L2227" s="128">
        <v>21</v>
      </c>
      <c r="M2227" s="128">
        <f>G2227*(1+L2227/100)</f>
        <v>0</v>
      </c>
      <c r="N2227" s="126">
        <v>0</v>
      </c>
      <c r="O2227" s="126">
        <f>ROUND(E2227*N2227,2)</f>
        <v>0</v>
      </c>
      <c r="P2227" s="126">
        <v>0</v>
      </c>
      <c r="Q2227" s="126">
        <f>ROUND(E2227*P2227,2)</f>
        <v>0</v>
      </c>
      <c r="R2227" s="128"/>
      <c r="S2227" s="128" t="s">
        <v>310</v>
      </c>
      <c r="T2227" s="129" t="s">
        <v>331</v>
      </c>
      <c r="U2227" s="114">
        <v>1</v>
      </c>
      <c r="V2227" s="114">
        <f>ROUND(E2227*U2227,2)</f>
        <v>20</v>
      </c>
      <c r="W2227" s="114"/>
      <c r="X2227" s="114" t="s">
        <v>332</v>
      </c>
      <c r="Y2227" s="114" t="s">
        <v>293</v>
      </c>
      <c r="Z2227" s="107"/>
      <c r="AA2227" s="107"/>
      <c r="AB2227" s="107"/>
      <c r="AC2227" s="107"/>
      <c r="AD2227" s="107"/>
      <c r="AE2227" s="107"/>
      <c r="AF2227" s="107"/>
      <c r="AG2227" s="107" t="s">
        <v>333</v>
      </c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</row>
    <row r="2228" spans="1:60">
      <c r="A2228" s="3"/>
      <c r="B2228" s="4"/>
      <c r="C2228" s="141"/>
      <c r="D2228" s="6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AE2228">
        <v>12</v>
      </c>
      <c r="AF2228">
        <v>21</v>
      </c>
      <c r="AG2228" t="s">
        <v>271</v>
      </c>
    </row>
    <row r="2229" spans="1:60">
      <c r="A2229" s="267"/>
      <c r="B2229" s="268" t="s">
        <v>14</v>
      </c>
      <c r="C2229" s="269"/>
      <c r="D2229" s="270"/>
      <c r="E2229" s="271"/>
      <c r="F2229" s="271"/>
      <c r="G2229" s="272">
        <f>G8+G23+G38+G53+G68+G78+G162+G169+G262+G269+G355+G362+G449+G456+G477+G593+G721+G843+G965+G1013+G1043+G1068+G1098+G1128+G1147+G1245+G1372+G1497+G1619+G1633+G1685+G1747+G1797+G1864+G1873+G1911+G1935+G1994+G2053+G2109+G2113+G2115+G2145+G2148+G2160+G2162+G2176+G2179+G2185+G2187+G2189+G2202+G2215</f>
        <v>0</v>
      </c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AE2229">
        <f>SUMIF(L7:L2227,AE2228,G7:G2227)</f>
        <v>0</v>
      </c>
      <c r="AF2229">
        <f>SUMIF(L7:L2227,AF2228,G7:G2227)</f>
        <v>0</v>
      </c>
      <c r="AG2229" t="s">
        <v>325</v>
      </c>
    </row>
    <row r="2230" spans="1:60">
      <c r="C2230" s="142"/>
      <c r="D2230" s="10"/>
      <c r="AG2230" t="s">
        <v>326</v>
      </c>
    </row>
    <row r="2231" spans="1:60">
      <c r="D2231" s="10"/>
    </row>
    <row r="2232" spans="1:60">
      <c r="D2232" s="10"/>
    </row>
    <row r="2233" spans="1:60">
      <c r="D2233" s="10"/>
    </row>
    <row r="2234" spans="1:60">
      <c r="D2234" s="10"/>
    </row>
    <row r="2235" spans="1:60">
      <c r="D2235" s="10"/>
    </row>
    <row r="2236" spans="1:60">
      <c r="D2236" s="10"/>
    </row>
    <row r="2237" spans="1:60">
      <c r="D2237" s="10"/>
    </row>
    <row r="2238" spans="1:60">
      <c r="D2238" s="10"/>
    </row>
    <row r="2239" spans="1:60">
      <c r="D2239" s="10"/>
    </row>
    <row r="2240" spans="1:60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fi41i0aFkvpZ7OFhsn+6OJOEP2cdR0zsuEd8YEDE/W0wI7vUYiwsms7SXNQM7maZa9yo2exkBdmeophrmM/TgQ==" saltValue="cHItiNXilh9nEA3L8eDmEw==" spinCount="100000" sheet="1" formatRows="0"/>
  <mergeCells count="959">
    <mergeCell ref="C21:G21"/>
    <mergeCell ref="C25:G25"/>
    <mergeCell ref="C27:G27"/>
    <mergeCell ref="C36:G36"/>
    <mergeCell ref="C40:G40"/>
    <mergeCell ref="C42:G42"/>
    <mergeCell ref="A1:G1"/>
    <mergeCell ref="C2:G2"/>
    <mergeCell ref="C3:G3"/>
    <mergeCell ref="C4:G4"/>
    <mergeCell ref="C10:G10"/>
    <mergeCell ref="C12:G12"/>
    <mergeCell ref="C80:G80"/>
    <mergeCell ref="C81:G81"/>
    <mergeCell ref="C83:G83"/>
    <mergeCell ref="C84:G84"/>
    <mergeCell ref="C86:G86"/>
    <mergeCell ref="C87:G87"/>
    <mergeCell ref="C51:G51"/>
    <mergeCell ref="C55:G55"/>
    <mergeCell ref="C57:G57"/>
    <mergeCell ref="C66:G66"/>
    <mergeCell ref="C70:G70"/>
    <mergeCell ref="C76:G76"/>
    <mergeCell ref="C98:G98"/>
    <mergeCell ref="C99:G99"/>
    <mergeCell ref="C101:G101"/>
    <mergeCell ref="C102:G102"/>
    <mergeCell ref="C104:G104"/>
    <mergeCell ref="C105:G105"/>
    <mergeCell ref="C89:G89"/>
    <mergeCell ref="C90:G90"/>
    <mergeCell ref="C92:G92"/>
    <mergeCell ref="C93:G93"/>
    <mergeCell ref="C95:G95"/>
    <mergeCell ref="C96:G96"/>
    <mergeCell ref="C116:G116"/>
    <mergeCell ref="C117:G117"/>
    <mergeCell ref="C119:G119"/>
    <mergeCell ref="C120:G120"/>
    <mergeCell ref="C122:G122"/>
    <mergeCell ref="C123:G123"/>
    <mergeCell ref="C107:G107"/>
    <mergeCell ref="C108:G108"/>
    <mergeCell ref="C110:G110"/>
    <mergeCell ref="C111:G111"/>
    <mergeCell ref="C113:G113"/>
    <mergeCell ref="C114:G114"/>
    <mergeCell ref="C134:G134"/>
    <mergeCell ref="C136:G136"/>
    <mergeCell ref="C138:G138"/>
    <mergeCell ref="C140:G140"/>
    <mergeCell ref="C142:G142"/>
    <mergeCell ref="C144:G144"/>
    <mergeCell ref="C125:G125"/>
    <mergeCell ref="C126:G126"/>
    <mergeCell ref="C128:G128"/>
    <mergeCell ref="C129:G129"/>
    <mergeCell ref="C131:G131"/>
    <mergeCell ref="C132:G132"/>
    <mergeCell ref="C168:G168"/>
    <mergeCell ref="C171:G171"/>
    <mergeCell ref="C172:G172"/>
    <mergeCell ref="C174:G174"/>
    <mergeCell ref="C175:G175"/>
    <mergeCell ref="C177:G177"/>
    <mergeCell ref="C146:G146"/>
    <mergeCell ref="C148:G148"/>
    <mergeCell ref="C161:G161"/>
    <mergeCell ref="C164:G164"/>
    <mergeCell ref="C165:G165"/>
    <mergeCell ref="C167:G167"/>
    <mergeCell ref="C187:G187"/>
    <mergeCell ref="C189:G189"/>
    <mergeCell ref="C190:G190"/>
    <mergeCell ref="C192:G192"/>
    <mergeCell ref="C193:G193"/>
    <mergeCell ref="C195:G195"/>
    <mergeCell ref="C178:G178"/>
    <mergeCell ref="C180:G180"/>
    <mergeCell ref="C181:G181"/>
    <mergeCell ref="C183:G183"/>
    <mergeCell ref="C184:G184"/>
    <mergeCell ref="C186:G186"/>
    <mergeCell ref="C205:G205"/>
    <mergeCell ref="C207:G207"/>
    <mergeCell ref="C208:G208"/>
    <mergeCell ref="C210:G210"/>
    <mergeCell ref="C211:G211"/>
    <mergeCell ref="C213:G213"/>
    <mergeCell ref="C196:G196"/>
    <mergeCell ref="C198:G198"/>
    <mergeCell ref="C199:G199"/>
    <mergeCell ref="C201:G201"/>
    <mergeCell ref="C202:G202"/>
    <mergeCell ref="C204:G204"/>
    <mergeCell ref="C223:G223"/>
    <mergeCell ref="C225:G225"/>
    <mergeCell ref="C226:G226"/>
    <mergeCell ref="C228:G228"/>
    <mergeCell ref="C229:G229"/>
    <mergeCell ref="C231:G231"/>
    <mergeCell ref="C214:G214"/>
    <mergeCell ref="C216:G216"/>
    <mergeCell ref="C217:G217"/>
    <mergeCell ref="C219:G219"/>
    <mergeCell ref="C220:G220"/>
    <mergeCell ref="C222:G222"/>
    <mergeCell ref="C244:G244"/>
    <mergeCell ref="C246:G246"/>
    <mergeCell ref="C248:G248"/>
    <mergeCell ref="C261:G261"/>
    <mergeCell ref="C264:G264"/>
    <mergeCell ref="C265:G265"/>
    <mergeCell ref="C232:G232"/>
    <mergeCell ref="C234:G234"/>
    <mergeCell ref="C236:G236"/>
    <mergeCell ref="C238:G238"/>
    <mergeCell ref="C240:G240"/>
    <mergeCell ref="C242:G242"/>
    <mergeCell ref="C277:G277"/>
    <mergeCell ref="C278:G278"/>
    <mergeCell ref="C280:G280"/>
    <mergeCell ref="C281:G281"/>
    <mergeCell ref="C283:G283"/>
    <mergeCell ref="C284:G284"/>
    <mergeCell ref="C267:G267"/>
    <mergeCell ref="C268:G268"/>
    <mergeCell ref="C271:G271"/>
    <mergeCell ref="C272:G272"/>
    <mergeCell ref="C274:G274"/>
    <mergeCell ref="C275:G275"/>
    <mergeCell ref="C295:G295"/>
    <mergeCell ref="C296:G296"/>
    <mergeCell ref="C298:G298"/>
    <mergeCell ref="C299:G299"/>
    <mergeCell ref="C301:G301"/>
    <mergeCell ref="C302:G302"/>
    <mergeCell ref="C286:G286"/>
    <mergeCell ref="C287:G287"/>
    <mergeCell ref="C289:G289"/>
    <mergeCell ref="C290:G290"/>
    <mergeCell ref="C292:G292"/>
    <mergeCell ref="C293:G293"/>
    <mergeCell ref="C313:G313"/>
    <mergeCell ref="C314:G314"/>
    <mergeCell ref="C316:G316"/>
    <mergeCell ref="C317:G317"/>
    <mergeCell ref="C319:G319"/>
    <mergeCell ref="C320:G320"/>
    <mergeCell ref="C304:G304"/>
    <mergeCell ref="C305:G305"/>
    <mergeCell ref="C307:G307"/>
    <mergeCell ref="C308:G308"/>
    <mergeCell ref="C310:G310"/>
    <mergeCell ref="C311:G311"/>
    <mergeCell ref="C332:G332"/>
    <mergeCell ref="C334:G334"/>
    <mergeCell ref="C336:G336"/>
    <mergeCell ref="C338:G338"/>
    <mergeCell ref="C340:G340"/>
    <mergeCell ref="C354:G354"/>
    <mergeCell ref="C322:G322"/>
    <mergeCell ref="C323:G323"/>
    <mergeCell ref="C325:G325"/>
    <mergeCell ref="C326:G326"/>
    <mergeCell ref="C328:G328"/>
    <mergeCell ref="C330:G330"/>
    <mergeCell ref="C367:G367"/>
    <mergeCell ref="C368:G368"/>
    <mergeCell ref="C370:G370"/>
    <mergeCell ref="C371:G371"/>
    <mergeCell ref="C373:G373"/>
    <mergeCell ref="C374:G374"/>
    <mergeCell ref="C357:G357"/>
    <mergeCell ref="C358:G358"/>
    <mergeCell ref="C360:G360"/>
    <mergeCell ref="C361:G361"/>
    <mergeCell ref="C364:G364"/>
    <mergeCell ref="C365:G365"/>
    <mergeCell ref="C385:G385"/>
    <mergeCell ref="C386:G386"/>
    <mergeCell ref="C388:G388"/>
    <mergeCell ref="C389:G389"/>
    <mergeCell ref="C391:G391"/>
    <mergeCell ref="C392:G392"/>
    <mergeCell ref="C376:G376"/>
    <mergeCell ref="C377:G377"/>
    <mergeCell ref="C379:G379"/>
    <mergeCell ref="C380:G380"/>
    <mergeCell ref="C382:G382"/>
    <mergeCell ref="C383:G383"/>
    <mergeCell ref="C403:G403"/>
    <mergeCell ref="C404:G404"/>
    <mergeCell ref="C406:G406"/>
    <mergeCell ref="C407:G407"/>
    <mergeCell ref="C409:G409"/>
    <mergeCell ref="C410:G410"/>
    <mergeCell ref="C394:G394"/>
    <mergeCell ref="C395:G395"/>
    <mergeCell ref="C397:G397"/>
    <mergeCell ref="C398:G398"/>
    <mergeCell ref="C400:G400"/>
    <mergeCell ref="C401:G401"/>
    <mergeCell ref="C421:G421"/>
    <mergeCell ref="C422:G422"/>
    <mergeCell ref="C424:G424"/>
    <mergeCell ref="C426:G426"/>
    <mergeCell ref="C428:G428"/>
    <mergeCell ref="C430:G430"/>
    <mergeCell ref="C412:G412"/>
    <mergeCell ref="C413:G413"/>
    <mergeCell ref="C415:G415"/>
    <mergeCell ref="C416:G416"/>
    <mergeCell ref="C418:G418"/>
    <mergeCell ref="C419:G419"/>
    <mergeCell ref="C454:G454"/>
    <mergeCell ref="C455:G455"/>
    <mergeCell ref="C458:G458"/>
    <mergeCell ref="C459:G459"/>
    <mergeCell ref="C461:G461"/>
    <mergeCell ref="C462:G462"/>
    <mergeCell ref="C432:G432"/>
    <mergeCell ref="C434:G434"/>
    <mergeCell ref="C436:G436"/>
    <mergeCell ref="C448:G448"/>
    <mergeCell ref="C451:G451"/>
    <mergeCell ref="C452:G452"/>
    <mergeCell ref="C473:G473"/>
    <mergeCell ref="C474:G474"/>
    <mergeCell ref="C476:G476"/>
    <mergeCell ref="C479:G479"/>
    <mergeCell ref="C480:G480"/>
    <mergeCell ref="C482:G482"/>
    <mergeCell ref="C464:G464"/>
    <mergeCell ref="C465:G465"/>
    <mergeCell ref="C467:G467"/>
    <mergeCell ref="C468:G468"/>
    <mergeCell ref="C470:G470"/>
    <mergeCell ref="C471:G471"/>
    <mergeCell ref="C492:G492"/>
    <mergeCell ref="C494:G494"/>
    <mergeCell ref="C495:G495"/>
    <mergeCell ref="C497:G497"/>
    <mergeCell ref="C498:G498"/>
    <mergeCell ref="C500:G500"/>
    <mergeCell ref="C483:G483"/>
    <mergeCell ref="C485:G485"/>
    <mergeCell ref="C486:G486"/>
    <mergeCell ref="C488:G488"/>
    <mergeCell ref="C489:G489"/>
    <mergeCell ref="C491:G491"/>
    <mergeCell ref="C510:G510"/>
    <mergeCell ref="C512:G512"/>
    <mergeCell ref="C513:G513"/>
    <mergeCell ref="C514:G514"/>
    <mergeCell ref="C515:G515"/>
    <mergeCell ref="C519:G519"/>
    <mergeCell ref="C501:G501"/>
    <mergeCell ref="C503:G503"/>
    <mergeCell ref="C504:G504"/>
    <mergeCell ref="C506:G506"/>
    <mergeCell ref="C507:G507"/>
    <mergeCell ref="C509:G509"/>
    <mergeCell ref="C529:G529"/>
    <mergeCell ref="C533:G533"/>
    <mergeCell ref="C534:G534"/>
    <mergeCell ref="C535:G535"/>
    <mergeCell ref="C536:G536"/>
    <mergeCell ref="C540:G540"/>
    <mergeCell ref="C520:G520"/>
    <mergeCell ref="C521:G521"/>
    <mergeCell ref="C522:G522"/>
    <mergeCell ref="C526:G526"/>
    <mergeCell ref="C527:G527"/>
    <mergeCell ref="C528:G528"/>
    <mergeCell ref="C549:G549"/>
    <mergeCell ref="C552:G552"/>
    <mergeCell ref="C553:G553"/>
    <mergeCell ref="C554:G554"/>
    <mergeCell ref="C555:G555"/>
    <mergeCell ref="C558:G558"/>
    <mergeCell ref="C541:G541"/>
    <mergeCell ref="C542:G542"/>
    <mergeCell ref="C543:G543"/>
    <mergeCell ref="C546:G546"/>
    <mergeCell ref="C547:G547"/>
    <mergeCell ref="C548:G548"/>
    <mergeCell ref="C596:G596"/>
    <mergeCell ref="C598:G598"/>
    <mergeCell ref="C599:G599"/>
    <mergeCell ref="C601:G601"/>
    <mergeCell ref="C602:G602"/>
    <mergeCell ref="C604:G604"/>
    <mergeCell ref="C559:G559"/>
    <mergeCell ref="C560:G560"/>
    <mergeCell ref="C562:G562"/>
    <mergeCell ref="C576:G576"/>
    <mergeCell ref="C592:G592"/>
    <mergeCell ref="C595:G595"/>
    <mergeCell ref="C614:G614"/>
    <mergeCell ref="C616:G616"/>
    <mergeCell ref="C617:G617"/>
    <mergeCell ref="C619:G619"/>
    <mergeCell ref="C620:G620"/>
    <mergeCell ref="C622:G622"/>
    <mergeCell ref="C605:G605"/>
    <mergeCell ref="C607:G607"/>
    <mergeCell ref="C608:G608"/>
    <mergeCell ref="C610:G610"/>
    <mergeCell ref="C611:G611"/>
    <mergeCell ref="C613:G613"/>
    <mergeCell ref="C632:G632"/>
    <mergeCell ref="C633:G633"/>
    <mergeCell ref="C634:G634"/>
    <mergeCell ref="C638:G638"/>
    <mergeCell ref="C639:G639"/>
    <mergeCell ref="C640:G640"/>
    <mergeCell ref="C623:G623"/>
    <mergeCell ref="C625:G625"/>
    <mergeCell ref="C626:G626"/>
    <mergeCell ref="C628:G628"/>
    <mergeCell ref="C629:G629"/>
    <mergeCell ref="C631:G631"/>
    <mergeCell ref="C653:G653"/>
    <mergeCell ref="C654:G654"/>
    <mergeCell ref="C655:G655"/>
    <mergeCell ref="C659:G659"/>
    <mergeCell ref="C660:G660"/>
    <mergeCell ref="C661:G661"/>
    <mergeCell ref="C641:G641"/>
    <mergeCell ref="C645:G645"/>
    <mergeCell ref="C646:G646"/>
    <mergeCell ref="C647:G647"/>
    <mergeCell ref="C648:G648"/>
    <mergeCell ref="C652:G652"/>
    <mergeCell ref="C673:G673"/>
    <mergeCell ref="C674:G674"/>
    <mergeCell ref="C675:G675"/>
    <mergeCell ref="C678:G678"/>
    <mergeCell ref="C679:G679"/>
    <mergeCell ref="C680:G680"/>
    <mergeCell ref="C662:G662"/>
    <mergeCell ref="C666:G666"/>
    <mergeCell ref="C667:G667"/>
    <mergeCell ref="C668:G668"/>
    <mergeCell ref="C669:G669"/>
    <mergeCell ref="C672:G672"/>
    <mergeCell ref="C723:G723"/>
    <mergeCell ref="C724:G724"/>
    <mergeCell ref="C726:G726"/>
    <mergeCell ref="C727:G727"/>
    <mergeCell ref="C729:G729"/>
    <mergeCell ref="C730:G730"/>
    <mergeCell ref="C682:G682"/>
    <mergeCell ref="C683:G683"/>
    <mergeCell ref="C684:G684"/>
    <mergeCell ref="C686:G686"/>
    <mergeCell ref="C702:G702"/>
    <mergeCell ref="C720:G720"/>
    <mergeCell ref="C741:G741"/>
    <mergeCell ref="C742:G742"/>
    <mergeCell ref="C744:G744"/>
    <mergeCell ref="C745:G745"/>
    <mergeCell ref="C747:G747"/>
    <mergeCell ref="C748:G748"/>
    <mergeCell ref="C732:G732"/>
    <mergeCell ref="C733:G733"/>
    <mergeCell ref="C735:G735"/>
    <mergeCell ref="C736:G736"/>
    <mergeCell ref="C738:G738"/>
    <mergeCell ref="C739:G739"/>
    <mergeCell ref="C759:G759"/>
    <mergeCell ref="C760:G760"/>
    <mergeCell ref="C761:G761"/>
    <mergeCell ref="C762:G762"/>
    <mergeCell ref="C766:G766"/>
    <mergeCell ref="C767:G767"/>
    <mergeCell ref="C750:G750"/>
    <mergeCell ref="C751:G751"/>
    <mergeCell ref="C753:G753"/>
    <mergeCell ref="C754:G754"/>
    <mergeCell ref="C756:G756"/>
    <mergeCell ref="C757:G757"/>
    <mergeCell ref="C780:G780"/>
    <mergeCell ref="C781:G781"/>
    <mergeCell ref="C782:G782"/>
    <mergeCell ref="C783:G783"/>
    <mergeCell ref="C787:G787"/>
    <mergeCell ref="C788:G788"/>
    <mergeCell ref="C768:G768"/>
    <mergeCell ref="C769:G769"/>
    <mergeCell ref="C773:G773"/>
    <mergeCell ref="C774:G774"/>
    <mergeCell ref="C775:G775"/>
    <mergeCell ref="C776:G776"/>
    <mergeCell ref="C800:G800"/>
    <mergeCell ref="C801:G801"/>
    <mergeCell ref="C802:G802"/>
    <mergeCell ref="C803:G803"/>
    <mergeCell ref="C806:G806"/>
    <mergeCell ref="C807:G807"/>
    <mergeCell ref="C789:G789"/>
    <mergeCell ref="C790:G790"/>
    <mergeCell ref="C794:G794"/>
    <mergeCell ref="C795:G795"/>
    <mergeCell ref="C796:G796"/>
    <mergeCell ref="C797:G797"/>
    <mergeCell ref="C848:G848"/>
    <mergeCell ref="C849:G849"/>
    <mergeCell ref="C851:G851"/>
    <mergeCell ref="C852:G852"/>
    <mergeCell ref="C854:G854"/>
    <mergeCell ref="C855:G855"/>
    <mergeCell ref="C808:G808"/>
    <mergeCell ref="C810:G810"/>
    <mergeCell ref="C825:G825"/>
    <mergeCell ref="C842:G842"/>
    <mergeCell ref="C845:G845"/>
    <mergeCell ref="C846:G846"/>
    <mergeCell ref="C866:G866"/>
    <mergeCell ref="C867:G867"/>
    <mergeCell ref="C869:G869"/>
    <mergeCell ref="C870:G870"/>
    <mergeCell ref="C872:G872"/>
    <mergeCell ref="C873:G873"/>
    <mergeCell ref="C857:G857"/>
    <mergeCell ref="C858:G858"/>
    <mergeCell ref="C860:G860"/>
    <mergeCell ref="C861:G861"/>
    <mergeCell ref="C863:G863"/>
    <mergeCell ref="C864:G864"/>
    <mergeCell ref="C883:G883"/>
    <mergeCell ref="C884:G884"/>
    <mergeCell ref="C888:G888"/>
    <mergeCell ref="C889:G889"/>
    <mergeCell ref="C890:G890"/>
    <mergeCell ref="C891:G891"/>
    <mergeCell ref="C875:G875"/>
    <mergeCell ref="C876:G876"/>
    <mergeCell ref="C878:G878"/>
    <mergeCell ref="C879:G879"/>
    <mergeCell ref="C881:G881"/>
    <mergeCell ref="C882:G882"/>
    <mergeCell ref="C904:G904"/>
    <mergeCell ref="C905:G905"/>
    <mergeCell ref="C909:G909"/>
    <mergeCell ref="C910:G910"/>
    <mergeCell ref="C911:G911"/>
    <mergeCell ref="C912:G912"/>
    <mergeCell ref="C895:G895"/>
    <mergeCell ref="C896:G896"/>
    <mergeCell ref="C897:G897"/>
    <mergeCell ref="C898:G898"/>
    <mergeCell ref="C902:G902"/>
    <mergeCell ref="C903:G903"/>
    <mergeCell ref="C924:G924"/>
    <mergeCell ref="C925:G925"/>
    <mergeCell ref="C928:G928"/>
    <mergeCell ref="C929:G929"/>
    <mergeCell ref="C930:G930"/>
    <mergeCell ref="C932:G932"/>
    <mergeCell ref="C916:G916"/>
    <mergeCell ref="C917:G917"/>
    <mergeCell ref="C918:G918"/>
    <mergeCell ref="C919:G919"/>
    <mergeCell ref="C922:G922"/>
    <mergeCell ref="C923:G923"/>
    <mergeCell ref="C973:G973"/>
    <mergeCell ref="C974:G974"/>
    <mergeCell ref="C976:G976"/>
    <mergeCell ref="C977:G977"/>
    <mergeCell ref="C979:G979"/>
    <mergeCell ref="C980:G980"/>
    <mergeCell ref="C947:G947"/>
    <mergeCell ref="C964:G964"/>
    <mergeCell ref="C967:G967"/>
    <mergeCell ref="C968:G968"/>
    <mergeCell ref="C970:G970"/>
    <mergeCell ref="C971:G971"/>
    <mergeCell ref="C992:G992"/>
    <mergeCell ref="C993:G993"/>
    <mergeCell ref="C994:G994"/>
    <mergeCell ref="C995:G995"/>
    <mergeCell ref="C998:G998"/>
    <mergeCell ref="C1004:G1004"/>
    <mergeCell ref="C981:G981"/>
    <mergeCell ref="C982:G982"/>
    <mergeCell ref="C985:G985"/>
    <mergeCell ref="C986:G986"/>
    <mergeCell ref="C987:G987"/>
    <mergeCell ref="C988:G988"/>
    <mergeCell ref="C1022:G1022"/>
    <mergeCell ref="C1024:G1024"/>
    <mergeCell ref="C1025:G1025"/>
    <mergeCell ref="C1027:G1027"/>
    <mergeCell ref="C1029:G1029"/>
    <mergeCell ref="C1035:G1035"/>
    <mergeCell ref="C1012:G1012"/>
    <mergeCell ref="C1015:G1015"/>
    <mergeCell ref="C1016:G1016"/>
    <mergeCell ref="C1018:G1018"/>
    <mergeCell ref="C1019:G1019"/>
    <mergeCell ref="C1021:G1021"/>
    <mergeCell ref="C1052:G1052"/>
    <mergeCell ref="C1054:G1054"/>
    <mergeCell ref="C1056:G1056"/>
    <mergeCell ref="C1061:G1061"/>
    <mergeCell ref="C1067:G1067"/>
    <mergeCell ref="C1070:G1070"/>
    <mergeCell ref="C1042:G1042"/>
    <mergeCell ref="C1045:G1045"/>
    <mergeCell ref="C1046:G1046"/>
    <mergeCell ref="C1048:G1048"/>
    <mergeCell ref="C1049:G1049"/>
    <mergeCell ref="C1051:G1051"/>
    <mergeCell ref="C1080:G1080"/>
    <mergeCell ref="C1082:G1082"/>
    <mergeCell ref="C1084:G1084"/>
    <mergeCell ref="C1090:G1090"/>
    <mergeCell ref="C1097:G1097"/>
    <mergeCell ref="C1100:G1100"/>
    <mergeCell ref="C1071:G1071"/>
    <mergeCell ref="C1073:G1073"/>
    <mergeCell ref="C1074:G1074"/>
    <mergeCell ref="C1076:G1076"/>
    <mergeCell ref="C1077:G1077"/>
    <mergeCell ref="C1079:G1079"/>
    <mergeCell ref="C1110:G1110"/>
    <mergeCell ref="C1112:G1112"/>
    <mergeCell ref="C1114:G1114"/>
    <mergeCell ref="C1120:G1120"/>
    <mergeCell ref="C1127:G1127"/>
    <mergeCell ref="C1130:G1130"/>
    <mergeCell ref="C1101:G1101"/>
    <mergeCell ref="C1103:G1103"/>
    <mergeCell ref="C1104:G1104"/>
    <mergeCell ref="C1106:G1106"/>
    <mergeCell ref="C1107:G1107"/>
    <mergeCell ref="C1109:G1109"/>
    <mergeCell ref="C1146:G1146"/>
    <mergeCell ref="C1149:G1149"/>
    <mergeCell ref="C1150:G1150"/>
    <mergeCell ref="C1152:G1152"/>
    <mergeCell ref="C1155:G1155"/>
    <mergeCell ref="C1156:G1156"/>
    <mergeCell ref="C1131:G1131"/>
    <mergeCell ref="C1133:G1133"/>
    <mergeCell ref="C1134:G1134"/>
    <mergeCell ref="C1136:G1136"/>
    <mergeCell ref="C1138:G1138"/>
    <mergeCell ref="C1142:G1142"/>
    <mergeCell ref="C1170:G1170"/>
    <mergeCell ref="C1173:G1173"/>
    <mergeCell ref="C1174:G1174"/>
    <mergeCell ref="C1176:G1176"/>
    <mergeCell ref="C1179:G1179"/>
    <mergeCell ref="C1180:G1180"/>
    <mergeCell ref="C1158:G1158"/>
    <mergeCell ref="C1161:G1161"/>
    <mergeCell ref="C1162:G1162"/>
    <mergeCell ref="C1164:G1164"/>
    <mergeCell ref="C1167:G1167"/>
    <mergeCell ref="C1168:G1168"/>
    <mergeCell ref="C1190:G1190"/>
    <mergeCell ref="C1191:G1191"/>
    <mergeCell ref="C1192:G1192"/>
    <mergeCell ref="C1194:G1194"/>
    <mergeCell ref="C1197:G1197"/>
    <mergeCell ref="C1198:G1198"/>
    <mergeCell ref="C1181:G1181"/>
    <mergeCell ref="C1182:G1182"/>
    <mergeCell ref="C1183:G1183"/>
    <mergeCell ref="C1185:G1185"/>
    <mergeCell ref="C1188:G1188"/>
    <mergeCell ref="C1189:G1189"/>
    <mergeCell ref="C1214:G1214"/>
    <mergeCell ref="C1217:G1217"/>
    <mergeCell ref="C1218:G1218"/>
    <mergeCell ref="C1220:G1220"/>
    <mergeCell ref="C1223:G1223"/>
    <mergeCell ref="C1224:G1224"/>
    <mergeCell ref="C1200:G1200"/>
    <mergeCell ref="C1203:G1203"/>
    <mergeCell ref="C1205:G1205"/>
    <mergeCell ref="C1207:G1207"/>
    <mergeCell ref="C1209:G1209"/>
    <mergeCell ref="C1212:G1212"/>
    <mergeCell ref="C1244:G1244"/>
    <mergeCell ref="C1247:G1247"/>
    <mergeCell ref="C1248:G1248"/>
    <mergeCell ref="C1250:G1250"/>
    <mergeCell ref="C1253:G1253"/>
    <mergeCell ref="C1254:G1254"/>
    <mergeCell ref="C1226:G1226"/>
    <mergeCell ref="C1229:G1229"/>
    <mergeCell ref="C1231:G1231"/>
    <mergeCell ref="C1233:G1233"/>
    <mergeCell ref="C1234:G1234"/>
    <mergeCell ref="C1241:G1241"/>
    <mergeCell ref="C1269:G1269"/>
    <mergeCell ref="C1270:G1270"/>
    <mergeCell ref="C1272:G1272"/>
    <mergeCell ref="C1275:G1275"/>
    <mergeCell ref="C1276:G1276"/>
    <mergeCell ref="C1277:G1277"/>
    <mergeCell ref="C1256:G1256"/>
    <mergeCell ref="C1258:G1258"/>
    <mergeCell ref="C1261:G1261"/>
    <mergeCell ref="C1263:G1263"/>
    <mergeCell ref="C1264:G1264"/>
    <mergeCell ref="C1266:G1266"/>
    <mergeCell ref="C1290:G1290"/>
    <mergeCell ref="C1292:G1292"/>
    <mergeCell ref="C1293:G1293"/>
    <mergeCell ref="C1295:G1295"/>
    <mergeCell ref="C1298:G1298"/>
    <mergeCell ref="C1299:G1299"/>
    <mergeCell ref="C1278:G1278"/>
    <mergeCell ref="C1279:G1279"/>
    <mergeCell ref="C1281:G1281"/>
    <mergeCell ref="C1284:G1284"/>
    <mergeCell ref="C1285:G1285"/>
    <mergeCell ref="C1287:G1287"/>
    <mergeCell ref="C1316:G1316"/>
    <mergeCell ref="C1317:G1317"/>
    <mergeCell ref="C1319:G1319"/>
    <mergeCell ref="C1322:G1322"/>
    <mergeCell ref="C1324:G1324"/>
    <mergeCell ref="C1325:G1325"/>
    <mergeCell ref="C1301:G1301"/>
    <mergeCell ref="C1304:G1304"/>
    <mergeCell ref="C1306:G1306"/>
    <mergeCell ref="C1309:G1309"/>
    <mergeCell ref="C1311:G1311"/>
    <mergeCell ref="C1313:G1313"/>
    <mergeCell ref="C1339:G1339"/>
    <mergeCell ref="C1342:G1342"/>
    <mergeCell ref="C1343:G1343"/>
    <mergeCell ref="C1345:G1345"/>
    <mergeCell ref="C1348:G1348"/>
    <mergeCell ref="C1350:G1350"/>
    <mergeCell ref="C1327:G1327"/>
    <mergeCell ref="C1330:G1330"/>
    <mergeCell ref="C1331:G1331"/>
    <mergeCell ref="C1333:G1333"/>
    <mergeCell ref="C1336:G1336"/>
    <mergeCell ref="C1337:G1337"/>
    <mergeCell ref="C1368:G1368"/>
    <mergeCell ref="C1371:G1371"/>
    <mergeCell ref="C1374:G1374"/>
    <mergeCell ref="C1375:G1375"/>
    <mergeCell ref="C1377:G1377"/>
    <mergeCell ref="C1380:G1380"/>
    <mergeCell ref="C1352:G1352"/>
    <mergeCell ref="C1355:G1355"/>
    <mergeCell ref="C1357:G1357"/>
    <mergeCell ref="C1358:G1358"/>
    <mergeCell ref="C1360:G1360"/>
    <mergeCell ref="C1363:G1363"/>
    <mergeCell ref="C1394:G1394"/>
    <mergeCell ref="C1397:G1397"/>
    <mergeCell ref="C1399:G1399"/>
    <mergeCell ref="C1400:G1400"/>
    <mergeCell ref="C1401:G1401"/>
    <mergeCell ref="C1403:G1403"/>
    <mergeCell ref="C1381:G1381"/>
    <mergeCell ref="C1383:G1383"/>
    <mergeCell ref="C1386:G1386"/>
    <mergeCell ref="C1387:G1387"/>
    <mergeCell ref="C1389:G1389"/>
    <mergeCell ref="C1392:G1392"/>
    <mergeCell ref="C1419:G1419"/>
    <mergeCell ref="C1420:G1420"/>
    <mergeCell ref="C1422:G1422"/>
    <mergeCell ref="C1425:G1425"/>
    <mergeCell ref="C1426:G1426"/>
    <mergeCell ref="C1428:G1428"/>
    <mergeCell ref="C1406:G1406"/>
    <mergeCell ref="C1408:G1408"/>
    <mergeCell ref="C1411:G1411"/>
    <mergeCell ref="C1413:G1413"/>
    <mergeCell ref="C1414:G1414"/>
    <mergeCell ref="C1416:G1416"/>
    <mergeCell ref="C1442:G1442"/>
    <mergeCell ref="C1444:G1444"/>
    <mergeCell ref="C1447:G1447"/>
    <mergeCell ref="C1449:G1449"/>
    <mergeCell ref="C1450:G1450"/>
    <mergeCell ref="C1451:G1451"/>
    <mergeCell ref="C1431:G1431"/>
    <mergeCell ref="C1432:G1432"/>
    <mergeCell ref="C1434:G1434"/>
    <mergeCell ref="C1437:G1437"/>
    <mergeCell ref="C1438:G1438"/>
    <mergeCell ref="C1440:G1440"/>
    <mergeCell ref="C1464:G1464"/>
    <mergeCell ref="C1466:G1466"/>
    <mergeCell ref="C1468:G1468"/>
    <mergeCell ref="C1471:G1471"/>
    <mergeCell ref="C1473:G1473"/>
    <mergeCell ref="C1476:G1476"/>
    <mergeCell ref="C1452:G1452"/>
    <mergeCell ref="C1453:G1453"/>
    <mergeCell ref="C1455:G1455"/>
    <mergeCell ref="C1458:G1458"/>
    <mergeCell ref="C1459:G1459"/>
    <mergeCell ref="C1461:G1461"/>
    <mergeCell ref="C1493:G1493"/>
    <mergeCell ref="C1496:G1496"/>
    <mergeCell ref="C1499:G1499"/>
    <mergeCell ref="C1500:G1500"/>
    <mergeCell ref="C1502:G1502"/>
    <mergeCell ref="C1505:G1505"/>
    <mergeCell ref="C1477:G1477"/>
    <mergeCell ref="C1479:G1479"/>
    <mergeCell ref="C1482:G1482"/>
    <mergeCell ref="C1483:G1483"/>
    <mergeCell ref="C1485:G1485"/>
    <mergeCell ref="C1488:G1488"/>
    <mergeCell ref="C1518:G1518"/>
    <mergeCell ref="C1520:G1520"/>
    <mergeCell ref="C1523:G1523"/>
    <mergeCell ref="C1525:G1525"/>
    <mergeCell ref="C1528:G1528"/>
    <mergeCell ref="C1530:G1530"/>
    <mergeCell ref="C1506:G1506"/>
    <mergeCell ref="C1508:G1508"/>
    <mergeCell ref="C1511:G1511"/>
    <mergeCell ref="C1512:G1512"/>
    <mergeCell ref="C1514:G1514"/>
    <mergeCell ref="C1517:G1517"/>
    <mergeCell ref="C1543:G1543"/>
    <mergeCell ref="C1545:G1545"/>
    <mergeCell ref="C1548:G1548"/>
    <mergeCell ref="C1549:G1549"/>
    <mergeCell ref="C1550:G1550"/>
    <mergeCell ref="C1551:G1551"/>
    <mergeCell ref="C1531:G1531"/>
    <mergeCell ref="C1533:G1533"/>
    <mergeCell ref="C1536:G1536"/>
    <mergeCell ref="C1537:G1537"/>
    <mergeCell ref="C1539:G1539"/>
    <mergeCell ref="C1542:G1542"/>
    <mergeCell ref="C1565:G1565"/>
    <mergeCell ref="C1566:G1566"/>
    <mergeCell ref="C1568:G1568"/>
    <mergeCell ref="C1571:G1571"/>
    <mergeCell ref="C1573:G1573"/>
    <mergeCell ref="C1574:G1574"/>
    <mergeCell ref="C1552:G1552"/>
    <mergeCell ref="C1554:G1554"/>
    <mergeCell ref="C1557:G1557"/>
    <mergeCell ref="C1558:G1558"/>
    <mergeCell ref="C1560:G1560"/>
    <mergeCell ref="C1563:G1563"/>
    <mergeCell ref="C1591:G1591"/>
    <mergeCell ref="C1593:G1593"/>
    <mergeCell ref="C1596:G1596"/>
    <mergeCell ref="C1597:G1597"/>
    <mergeCell ref="C1599:G1599"/>
    <mergeCell ref="C1602:G1602"/>
    <mergeCell ref="C1576:G1576"/>
    <mergeCell ref="C1579:G1579"/>
    <mergeCell ref="C1581:G1581"/>
    <mergeCell ref="C1583:G1583"/>
    <mergeCell ref="C1586:G1586"/>
    <mergeCell ref="C1588:G1588"/>
    <mergeCell ref="C1621:G1621"/>
    <mergeCell ref="C1622:G1622"/>
    <mergeCell ref="C1624:G1624"/>
    <mergeCell ref="C1629:G1629"/>
    <mergeCell ref="C1632:G1632"/>
    <mergeCell ref="C1635:G1635"/>
    <mergeCell ref="C1603:G1603"/>
    <mergeCell ref="C1605:G1605"/>
    <mergeCell ref="C1608:G1608"/>
    <mergeCell ref="C1610:G1610"/>
    <mergeCell ref="C1615:G1615"/>
    <mergeCell ref="C1618:G1618"/>
    <mergeCell ref="C1645:G1645"/>
    <mergeCell ref="C1646:G1646"/>
    <mergeCell ref="C1648:G1648"/>
    <mergeCell ref="C1650:G1650"/>
    <mergeCell ref="C1652:G1652"/>
    <mergeCell ref="C1654:G1654"/>
    <mergeCell ref="C1637:G1637"/>
    <mergeCell ref="C1638:G1638"/>
    <mergeCell ref="C1639:G1639"/>
    <mergeCell ref="C1641:G1641"/>
    <mergeCell ref="C1642:G1642"/>
    <mergeCell ref="C1643:G1643"/>
    <mergeCell ref="C1667:G1667"/>
    <mergeCell ref="C1669:G1669"/>
    <mergeCell ref="C1671:G1671"/>
    <mergeCell ref="C1673:G1673"/>
    <mergeCell ref="C1674:G1674"/>
    <mergeCell ref="C1675:G1675"/>
    <mergeCell ref="C1656:G1656"/>
    <mergeCell ref="C1657:G1657"/>
    <mergeCell ref="C1659:G1659"/>
    <mergeCell ref="C1661:G1661"/>
    <mergeCell ref="C1663:G1663"/>
    <mergeCell ref="C1665:G1665"/>
    <mergeCell ref="C1689:G1689"/>
    <mergeCell ref="C1691:G1691"/>
    <mergeCell ref="C1693:G1693"/>
    <mergeCell ref="C1695:G1695"/>
    <mergeCell ref="C1697:G1697"/>
    <mergeCell ref="C1699:G1699"/>
    <mergeCell ref="C1676:G1676"/>
    <mergeCell ref="C1678:G1678"/>
    <mergeCell ref="C1679:G1679"/>
    <mergeCell ref="C1680:G1680"/>
    <mergeCell ref="C1683:G1683"/>
    <mergeCell ref="C1687:G1687"/>
    <mergeCell ref="C1712:G1712"/>
    <mergeCell ref="C1714:G1714"/>
    <mergeCell ref="C1716:G1716"/>
    <mergeCell ref="C1718:G1718"/>
    <mergeCell ref="C1720:G1720"/>
    <mergeCell ref="C1722:G1722"/>
    <mergeCell ref="C1700:G1700"/>
    <mergeCell ref="C1702:G1702"/>
    <mergeCell ref="C1704:G1704"/>
    <mergeCell ref="C1706:G1706"/>
    <mergeCell ref="C1708:G1708"/>
    <mergeCell ref="C1710:G1710"/>
    <mergeCell ref="C1736:G1736"/>
    <mergeCell ref="C1738:G1738"/>
    <mergeCell ref="C1740:G1740"/>
    <mergeCell ref="C1742:G1742"/>
    <mergeCell ref="C1745:G1745"/>
    <mergeCell ref="C1749:G1749"/>
    <mergeCell ref="C1724:G1724"/>
    <mergeCell ref="C1726:G1726"/>
    <mergeCell ref="C1728:G1728"/>
    <mergeCell ref="C1730:G1730"/>
    <mergeCell ref="C1732:G1732"/>
    <mergeCell ref="C1734:G1734"/>
    <mergeCell ref="C1762:G1762"/>
    <mergeCell ref="C1764:G1764"/>
    <mergeCell ref="C1766:G1766"/>
    <mergeCell ref="C1768:G1768"/>
    <mergeCell ref="C1770:G1770"/>
    <mergeCell ref="C1772:G1772"/>
    <mergeCell ref="C1751:G1751"/>
    <mergeCell ref="C1753:G1753"/>
    <mergeCell ref="C1755:G1755"/>
    <mergeCell ref="C1756:G1756"/>
    <mergeCell ref="C1758:G1758"/>
    <mergeCell ref="C1760:G1760"/>
    <mergeCell ref="C1786:G1786"/>
    <mergeCell ref="C1788:G1788"/>
    <mergeCell ref="C1790:G1790"/>
    <mergeCell ref="C1792:G1792"/>
    <mergeCell ref="C1795:G1795"/>
    <mergeCell ref="C1799:G1799"/>
    <mergeCell ref="C1774:G1774"/>
    <mergeCell ref="C1776:G1776"/>
    <mergeCell ref="C1778:G1778"/>
    <mergeCell ref="C1780:G1780"/>
    <mergeCell ref="C1782:G1782"/>
    <mergeCell ref="C1784:G1784"/>
    <mergeCell ref="C1813:G1813"/>
    <mergeCell ref="C1815:G1815"/>
    <mergeCell ref="C1817:G1817"/>
    <mergeCell ref="C1819:G1819"/>
    <mergeCell ref="C1821:G1821"/>
    <mergeCell ref="C1823:G1823"/>
    <mergeCell ref="C1801:G1801"/>
    <mergeCell ref="C1803:G1803"/>
    <mergeCell ref="C1805:G1805"/>
    <mergeCell ref="C1807:G1807"/>
    <mergeCell ref="C1809:G1809"/>
    <mergeCell ref="C1811:G1811"/>
    <mergeCell ref="C1841:G1841"/>
    <mergeCell ref="C1843:G1843"/>
    <mergeCell ref="C1845:G1845"/>
    <mergeCell ref="C1847:G1847"/>
    <mergeCell ref="C1850:G1850"/>
    <mergeCell ref="C1852:G1852"/>
    <mergeCell ref="C1826:G1826"/>
    <mergeCell ref="C1828:G1828"/>
    <mergeCell ref="C1831:G1831"/>
    <mergeCell ref="C1834:G1834"/>
    <mergeCell ref="C1836:G1836"/>
    <mergeCell ref="C1839:G1839"/>
    <mergeCell ref="C1862:G1862"/>
    <mergeCell ref="C1866:G1866"/>
    <mergeCell ref="C1868:G1868"/>
    <mergeCell ref="C1871:G1871"/>
    <mergeCell ref="C1875:G1875"/>
    <mergeCell ref="C1876:G1876"/>
    <mergeCell ref="C1853:G1853"/>
    <mergeCell ref="C1854:G1854"/>
    <mergeCell ref="C1855:G1855"/>
    <mergeCell ref="C1857:G1857"/>
    <mergeCell ref="C1858:G1858"/>
    <mergeCell ref="C1859:G1859"/>
    <mergeCell ref="C1885:G1885"/>
    <mergeCell ref="C1886:G1886"/>
    <mergeCell ref="C1887:G1887"/>
    <mergeCell ref="C1888:G1888"/>
    <mergeCell ref="C1890:G1890"/>
    <mergeCell ref="C1891:G1891"/>
    <mergeCell ref="C1877:G1877"/>
    <mergeCell ref="C1878:G1878"/>
    <mergeCell ref="C1880:G1880"/>
    <mergeCell ref="C1881:G1881"/>
    <mergeCell ref="C1882:G1882"/>
    <mergeCell ref="C1883:G1883"/>
    <mergeCell ref="C1913:G1913"/>
    <mergeCell ref="C1914:G1914"/>
    <mergeCell ref="C1915:G1915"/>
    <mergeCell ref="C1916:G1916"/>
    <mergeCell ref="C1918:G1918"/>
    <mergeCell ref="C1919:G1919"/>
    <mergeCell ref="C1892:G1892"/>
    <mergeCell ref="C1893:G1893"/>
    <mergeCell ref="C1895:G1895"/>
    <mergeCell ref="C1896:G1896"/>
    <mergeCell ref="C1897:G1897"/>
    <mergeCell ref="C1898:G1898"/>
    <mergeCell ref="C1946:G1946"/>
    <mergeCell ref="C1947:G1947"/>
    <mergeCell ref="C1949:G1949"/>
    <mergeCell ref="C1950:G1950"/>
    <mergeCell ref="C1951:G1951"/>
    <mergeCell ref="C1952:G1952"/>
    <mergeCell ref="C1920:G1920"/>
    <mergeCell ref="C1921:G1921"/>
    <mergeCell ref="C1923:G1923"/>
    <mergeCell ref="C1924:G1924"/>
    <mergeCell ref="C1925:G1925"/>
    <mergeCell ref="C1926:G1926"/>
    <mergeCell ref="C2063:G2063"/>
    <mergeCell ref="C2064:G2064"/>
    <mergeCell ref="C2066:G2066"/>
    <mergeCell ref="C2067:G2067"/>
    <mergeCell ref="C2068:G2068"/>
    <mergeCell ref="C2069:G2069"/>
    <mergeCell ref="C2005:G2005"/>
    <mergeCell ref="C2006:G2006"/>
    <mergeCell ref="C2008:G2008"/>
    <mergeCell ref="C2009:G2009"/>
    <mergeCell ref="C2010:G2010"/>
    <mergeCell ref="C2011:G2011"/>
    <mergeCell ref="C2131:G2131"/>
    <mergeCell ref="C2132:G2132"/>
    <mergeCell ref="C2200:G2200"/>
    <mergeCell ref="C2213:G2213"/>
    <mergeCell ref="C2226:G2226"/>
    <mergeCell ref="C2123:G2123"/>
    <mergeCell ref="C2124:G2124"/>
    <mergeCell ref="C2126:G2126"/>
    <mergeCell ref="C2127:G2127"/>
    <mergeCell ref="C2128:G2128"/>
    <mergeCell ref="C2130:G213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3E853-78BD-405E-8735-AF37558A701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/>
  <cols>
    <col min="1" max="1" width="3.42578125" customWidth="1"/>
    <col min="2" max="2" width="12.5703125" style="95" customWidth="1"/>
    <col min="3" max="3" width="63.28515625" style="9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02" t="s">
        <v>327</v>
      </c>
      <c r="B1" s="202"/>
      <c r="C1" s="202"/>
      <c r="D1" s="202"/>
      <c r="E1" s="202"/>
      <c r="F1" s="202"/>
      <c r="G1" s="202"/>
      <c r="AG1" t="s">
        <v>256</v>
      </c>
    </row>
    <row r="2" spans="1:60" ht="24.95" customHeight="1">
      <c r="A2" s="250" t="s">
        <v>252</v>
      </c>
      <c r="B2" s="251" t="s">
        <v>5</v>
      </c>
      <c r="C2" s="254" t="s">
        <v>6</v>
      </c>
      <c r="D2" s="255"/>
      <c r="E2" s="255"/>
      <c r="F2" s="255"/>
      <c r="G2" s="256"/>
      <c r="AG2" t="s">
        <v>257</v>
      </c>
    </row>
    <row r="3" spans="1:60" ht="24.95" customHeight="1">
      <c r="A3" s="250" t="s">
        <v>253</v>
      </c>
      <c r="B3" s="251" t="s">
        <v>47</v>
      </c>
      <c r="C3" s="254" t="s">
        <v>48</v>
      </c>
      <c r="D3" s="255"/>
      <c r="E3" s="255"/>
      <c r="F3" s="255"/>
      <c r="G3" s="256"/>
      <c r="AC3" s="95" t="s">
        <v>257</v>
      </c>
      <c r="AG3" t="s">
        <v>259</v>
      </c>
    </row>
    <row r="4" spans="1:60" ht="24.95" customHeight="1">
      <c r="A4" s="257" t="s">
        <v>254</v>
      </c>
      <c r="B4" s="258" t="s">
        <v>49</v>
      </c>
      <c r="C4" s="259" t="s">
        <v>50</v>
      </c>
      <c r="D4" s="260"/>
      <c r="E4" s="260"/>
      <c r="F4" s="260"/>
      <c r="G4" s="261"/>
      <c r="AG4" t="s">
        <v>260</v>
      </c>
    </row>
    <row r="5" spans="1:60">
      <c r="D5" s="10"/>
    </row>
    <row r="6" spans="1:60" ht="38.25">
      <c r="A6" s="262" t="s">
        <v>261</v>
      </c>
      <c r="B6" s="263" t="s">
        <v>262</v>
      </c>
      <c r="C6" s="263" t="s">
        <v>263</v>
      </c>
      <c r="D6" s="264" t="s">
        <v>264</v>
      </c>
      <c r="E6" s="262" t="s">
        <v>265</v>
      </c>
      <c r="F6" s="265" t="s">
        <v>266</v>
      </c>
      <c r="G6" s="262" t="s">
        <v>14</v>
      </c>
      <c r="H6" s="266" t="s">
        <v>267</v>
      </c>
      <c r="I6" s="266" t="s">
        <v>268</v>
      </c>
      <c r="J6" s="266" t="s">
        <v>269</v>
      </c>
      <c r="K6" s="266" t="s">
        <v>270</v>
      </c>
      <c r="L6" s="266" t="s">
        <v>271</v>
      </c>
      <c r="M6" s="266" t="s">
        <v>272</v>
      </c>
      <c r="N6" s="266" t="s">
        <v>273</v>
      </c>
      <c r="O6" s="266" t="s">
        <v>274</v>
      </c>
      <c r="P6" s="266" t="s">
        <v>275</v>
      </c>
      <c r="Q6" s="266" t="s">
        <v>276</v>
      </c>
      <c r="R6" s="266" t="s">
        <v>277</v>
      </c>
      <c r="S6" s="266" t="s">
        <v>278</v>
      </c>
      <c r="T6" s="266" t="s">
        <v>279</v>
      </c>
      <c r="U6" s="266" t="s">
        <v>280</v>
      </c>
      <c r="V6" s="266" t="s">
        <v>281</v>
      </c>
      <c r="W6" s="266" t="s">
        <v>282</v>
      </c>
      <c r="X6" s="266" t="s">
        <v>283</v>
      </c>
      <c r="Y6" s="266" t="s">
        <v>284</v>
      </c>
    </row>
    <row r="7" spans="1:60" hidden="1">
      <c r="A7" s="3"/>
      <c r="B7" s="4"/>
      <c r="C7" s="4"/>
      <c r="D7" s="6"/>
      <c r="E7" s="108"/>
      <c r="F7" s="109"/>
      <c r="G7" s="109"/>
      <c r="H7" s="109"/>
      <c r="I7" s="109"/>
      <c r="J7" s="109"/>
      <c r="K7" s="109"/>
      <c r="L7" s="109"/>
      <c r="M7" s="109"/>
      <c r="N7" s="108"/>
      <c r="O7" s="108"/>
      <c r="P7" s="108"/>
      <c r="Q7" s="108"/>
      <c r="R7" s="109"/>
      <c r="S7" s="109"/>
      <c r="T7" s="109"/>
      <c r="U7" s="109"/>
      <c r="V7" s="109"/>
      <c r="W7" s="109"/>
      <c r="X7" s="109"/>
      <c r="Y7" s="109"/>
    </row>
    <row r="8" spans="1:60">
      <c r="A8" s="117" t="s">
        <v>285</v>
      </c>
      <c r="B8" s="118" t="s">
        <v>71</v>
      </c>
      <c r="C8" s="138" t="s">
        <v>72</v>
      </c>
      <c r="D8" s="119"/>
      <c r="E8" s="120"/>
      <c r="F8" s="121"/>
      <c r="G8" s="121">
        <f>SUMIF(AG9:AG126,"&lt;&gt;NOR",G9:G126)</f>
        <v>0</v>
      </c>
      <c r="H8" s="121"/>
      <c r="I8" s="121">
        <f>SUM(I9:I126)</f>
        <v>0</v>
      </c>
      <c r="J8" s="121"/>
      <c r="K8" s="121">
        <f>SUM(K9:K126)</f>
        <v>0</v>
      </c>
      <c r="L8" s="121"/>
      <c r="M8" s="121">
        <f>SUM(M9:M126)</f>
        <v>0</v>
      </c>
      <c r="N8" s="120"/>
      <c r="O8" s="120">
        <f>SUM(O9:O126)</f>
        <v>26.93</v>
      </c>
      <c r="P8" s="120"/>
      <c r="Q8" s="120">
        <f>SUM(Q9:Q126)</f>
        <v>0</v>
      </c>
      <c r="R8" s="121"/>
      <c r="S8" s="121"/>
      <c r="T8" s="122"/>
      <c r="U8" s="116"/>
      <c r="V8" s="116">
        <f>SUM(V9:V126)</f>
        <v>505.19</v>
      </c>
      <c r="W8" s="116"/>
      <c r="X8" s="116"/>
      <c r="Y8" s="116"/>
      <c r="AG8" t="s">
        <v>286</v>
      </c>
    </row>
    <row r="9" spans="1:60" ht="22.5" outlineLevel="1">
      <c r="A9" s="123">
        <v>1</v>
      </c>
      <c r="B9" s="124" t="s">
        <v>1182</v>
      </c>
      <c r="C9" s="139" t="s">
        <v>1183</v>
      </c>
      <c r="D9" s="125" t="s">
        <v>347</v>
      </c>
      <c r="E9" s="126">
        <v>4</v>
      </c>
      <c r="F9" s="127"/>
      <c r="G9" s="128">
        <f>ROUND(E9*F9,2)</f>
        <v>0</v>
      </c>
      <c r="H9" s="127"/>
      <c r="I9" s="128">
        <f>ROUND(E9*H9,2)</f>
        <v>0</v>
      </c>
      <c r="J9" s="127"/>
      <c r="K9" s="128">
        <f>ROUND(E9*J9,2)</f>
        <v>0</v>
      </c>
      <c r="L9" s="128">
        <v>21</v>
      </c>
      <c r="M9" s="128">
        <f>G9*(1+L9/100)</f>
        <v>0</v>
      </c>
      <c r="N9" s="126">
        <v>1.9470000000000001E-2</v>
      </c>
      <c r="O9" s="126">
        <f>ROUND(E9*N9,2)</f>
        <v>0.08</v>
      </c>
      <c r="P9" s="126">
        <v>0</v>
      </c>
      <c r="Q9" s="126">
        <f>ROUND(E9*P9,2)</f>
        <v>0</v>
      </c>
      <c r="R9" s="128" t="s">
        <v>1184</v>
      </c>
      <c r="S9" s="128" t="s">
        <v>310</v>
      </c>
      <c r="T9" s="129" t="s">
        <v>331</v>
      </c>
      <c r="U9" s="114">
        <v>0.24</v>
      </c>
      <c r="V9" s="114">
        <f>ROUND(E9*U9,2)</f>
        <v>0.96</v>
      </c>
      <c r="W9" s="114"/>
      <c r="X9" s="114" t="s">
        <v>332</v>
      </c>
      <c r="Y9" s="114" t="s">
        <v>293</v>
      </c>
      <c r="Z9" s="107"/>
      <c r="AA9" s="107"/>
      <c r="AB9" s="107"/>
      <c r="AC9" s="107"/>
      <c r="AD9" s="107"/>
      <c r="AE9" s="107"/>
      <c r="AF9" s="107"/>
      <c r="AG9" s="107" t="s">
        <v>333</v>
      </c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</row>
    <row r="10" spans="1:60" outlineLevel="2">
      <c r="A10" s="110"/>
      <c r="B10" s="111"/>
      <c r="C10" s="203" t="s">
        <v>1185</v>
      </c>
      <c r="D10" s="204"/>
      <c r="E10" s="204"/>
      <c r="F10" s="204"/>
      <c r="G10" s="204"/>
      <c r="H10" s="114"/>
      <c r="I10" s="114"/>
      <c r="J10" s="114"/>
      <c r="K10" s="114"/>
      <c r="L10" s="114"/>
      <c r="M10" s="114"/>
      <c r="N10" s="113"/>
      <c r="O10" s="113"/>
      <c r="P10" s="113"/>
      <c r="Q10" s="113"/>
      <c r="R10" s="114"/>
      <c r="S10" s="114"/>
      <c r="T10" s="114"/>
      <c r="U10" s="114"/>
      <c r="V10" s="114"/>
      <c r="W10" s="114"/>
      <c r="X10" s="114"/>
      <c r="Y10" s="114"/>
      <c r="Z10" s="107"/>
      <c r="AA10" s="107"/>
      <c r="AB10" s="107"/>
      <c r="AC10" s="107"/>
      <c r="AD10" s="107"/>
      <c r="AE10" s="107"/>
      <c r="AF10" s="107"/>
      <c r="AG10" s="107" t="s">
        <v>451</v>
      </c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</row>
    <row r="11" spans="1:60" outlineLevel="2">
      <c r="A11" s="110"/>
      <c r="B11" s="111"/>
      <c r="C11" s="146" t="s">
        <v>1186</v>
      </c>
      <c r="D11" s="143"/>
      <c r="E11" s="144">
        <v>4</v>
      </c>
      <c r="F11" s="114"/>
      <c r="G11" s="114"/>
      <c r="H11" s="114"/>
      <c r="I11" s="114"/>
      <c r="J11" s="114"/>
      <c r="K11" s="114"/>
      <c r="L11" s="114"/>
      <c r="M11" s="114"/>
      <c r="N11" s="113"/>
      <c r="O11" s="113"/>
      <c r="P11" s="113"/>
      <c r="Q11" s="113"/>
      <c r="R11" s="114"/>
      <c r="S11" s="114"/>
      <c r="T11" s="114"/>
      <c r="U11" s="114"/>
      <c r="V11" s="114"/>
      <c r="W11" s="114"/>
      <c r="X11" s="114"/>
      <c r="Y11" s="114"/>
      <c r="Z11" s="107"/>
      <c r="AA11" s="107"/>
      <c r="AB11" s="107"/>
      <c r="AC11" s="107"/>
      <c r="AD11" s="107"/>
      <c r="AE11" s="107"/>
      <c r="AF11" s="107"/>
      <c r="AG11" s="107" t="s">
        <v>341</v>
      </c>
      <c r="AH11" s="107">
        <v>5</v>
      </c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</row>
    <row r="12" spans="1:60" ht="22.5" outlineLevel="1">
      <c r="A12" s="123">
        <v>2</v>
      </c>
      <c r="B12" s="124" t="s">
        <v>1187</v>
      </c>
      <c r="C12" s="139" t="s">
        <v>1188</v>
      </c>
      <c r="D12" s="125" t="s">
        <v>347</v>
      </c>
      <c r="E12" s="126">
        <v>140</v>
      </c>
      <c r="F12" s="127"/>
      <c r="G12" s="128">
        <f>ROUND(E12*F12,2)</f>
        <v>0</v>
      </c>
      <c r="H12" s="127"/>
      <c r="I12" s="128">
        <f>ROUND(E12*H12,2)</f>
        <v>0</v>
      </c>
      <c r="J12" s="127"/>
      <c r="K12" s="128">
        <f>ROUND(E12*J12,2)</f>
        <v>0</v>
      </c>
      <c r="L12" s="128">
        <v>21</v>
      </c>
      <c r="M12" s="128">
        <f>G12*(1+L12/100)</f>
        <v>0</v>
      </c>
      <c r="N12" s="126">
        <v>6.2300000000000003E-3</v>
      </c>
      <c r="O12" s="126">
        <f>ROUND(E12*N12,2)</f>
        <v>0.87</v>
      </c>
      <c r="P12" s="126">
        <v>0</v>
      </c>
      <c r="Q12" s="126">
        <f>ROUND(E12*P12,2)</f>
        <v>0</v>
      </c>
      <c r="R12" s="128" t="s">
        <v>1184</v>
      </c>
      <c r="S12" s="128" t="s">
        <v>310</v>
      </c>
      <c r="T12" s="129" t="s">
        <v>331</v>
      </c>
      <c r="U12" s="114">
        <v>0.22125</v>
      </c>
      <c r="V12" s="114">
        <f>ROUND(E12*U12,2)</f>
        <v>30.98</v>
      </c>
      <c r="W12" s="114"/>
      <c r="X12" s="114" t="s">
        <v>332</v>
      </c>
      <c r="Y12" s="114" t="s">
        <v>293</v>
      </c>
      <c r="Z12" s="107"/>
      <c r="AA12" s="107"/>
      <c r="AB12" s="107"/>
      <c r="AC12" s="107"/>
      <c r="AD12" s="107"/>
      <c r="AE12" s="107"/>
      <c r="AF12" s="107"/>
      <c r="AG12" s="107" t="s">
        <v>333</v>
      </c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</row>
    <row r="13" spans="1:60" outlineLevel="2">
      <c r="A13" s="110"/>
      <c r="B13" s="111"/>
      <c r="C13" s="203" t="s">
        <v>1185</v>
      </c>
      <c r="D13" s="204"/>
      <c r="E13" s="204"/>
      <c r="F13" s="204"/>
      <c r="G13" s="204"/>
      <c r="H13" s="114"/>
      <c r="I13" s="114"/>
      <c r="J13" s="114"/>
      <c r="K13" s="114"/>
      <c r="L13" s="114"/>
      <c r="M13" s="114"/>
      <c r="N13" s="113"/>
      <c r="O13" s="113"/>
      <c r="P13" s="113"/>
      <c r="Q13" s="113"/>
      <c r="R13" s="114"/>
      <c r="S13" s="114"/>
      <c r="T13" s="114"/>
      <c r="U13" s="114"/>
      <c r="V13" s="114"/>
      <c r="W13" s="114"/>
      <c r="X13" s="114"/>
      <c r="Y13" s="114"/>
      <c r="Z13" s="107"/>
      <c r="AA13" s="107"/>
      <c r="AB13" s="107"/>
      <c r="AC13" s="107"/>
      <c r="AD13" s="107"/>
      <c r="AE13" s="107"/>
      <c r="AF13" s="107"/>
      <c r="AG13" s="107" t="s">
        <v>451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</row>
    <row r="14" spans="1:60" outlineLevel="2">
      <c r="A14" s="110"/>
      <c r="B14" s="111"/>
      <c r="C14" s="146" t="s">
        <v>1189</v>
      </c>
      <c r="D14" s="143"/>
      <c r="E14" s="144">
        <v>140</v>
      </c>
      <c r="F14" s="114"/>
      <c r="G14" s="114"/>
      <c r="H14" s="114"/>
      <c r="I14" s="114"/>
      <c r="J14" s="114"/>
      <c r="K14" s="114"/>
      <c r="L14" s="114"/>
      <c r="M14" s="114"/>
      <c r="N14" s="113"/>
      <c r="O14" s="113"/>
      <c r="P14" s="113"/>
      <c r="Q14" s="113"/>
      <c r="R14" s="114"/>
      <c r="S14" s="114"/>
      <c r="T14" s="114"/>
      <c r="U14" s="114"/>
      <c r="V14" s="114"/>
      <c r="W14" s="114"/>
      <c r="X14" s="114"/>
      <c r="Y14" s="114"/>
      <c r="Z14" s="107"/>
      <c r="AA14" s="107"/>
      <c r="AB14" s="107"/>
      <c r="AC14" s="107"/>
      <c r="AD14" s="107"/>
      <c r="AE14" s="107"/>
      <c r="AF14" s="107"/>
      <c r="AG14" s="107" t="s">
        <v>341</v>
      </c>
      <c r="AH14" s="107">
        <v>5</v>
      </c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</row>
    <row r="15" spans="1:60" ht="22.5" outlineLevel="1">
      <c r="A15" s="123">
        <v>3</v>
      </c>
      <c r="B15" s="124" t="s">
        <v>1190</v>
      </c>
      <c r="C15" s="139" t="s">
        <v>1191</v>
      </c>
      <c r="D15" s="125" t="s">
        <v>1169</v>
      </c>
      <c r="E15" s="126">
        <v>0.6</v>
      </c>
      <c r="F15" s="127"/>
      <c r="G15" s="128">
        <f>ROUND(E15*F15,2)</f>
        <v>0</v>
      </c>
      <c r="H15" s="127"/>
      <c r="I15" s="128">
        <f>ROUND(E15*H15,2)</f>
        <v>0</v>
      </c>
      <c r="J15" s="127"/>
      <c r="K15" s="128">
        <f>ROUND(E15*J15,2)</f>
        <v>0</v>
      </c>
      <c r="L15" s="128">
        <v>21</v>
      </c>
      <c r="M15" s="128">
        <f>G15*(1+L15/100)</f>
        <v>0</v>
      </c>
      <c r="N15" s="126">
        <v>0.24815000000000001</v>
      </c>
      <c r="O15" s="126">
        <f>ROUND(E15*N15,2)</f>
        <v>0.15</v>
      </c>
      <c r="P15" s="126">
        <v>0</v>
      </c>
      <c r="Q15" s="126">
        <f>ROUND(E15*P15,2)</f>
        <v>0</v>
      </c>
      <c r="R15" s="128" t="s">
        <v>1184</v>
      </c>
      <c r="S15" s="128" t="s">
        <v>310</v>
      </c>
      <c r="T15" s="129" t="s">
        <v>331</v>
      </c>
      <c r="U15" s="114">
        <v>0.81100000000000005</v>
      </c>
      <c r="V15" s="114">
        <f>ROUND(E15*U15,2)</f>
        <v>0.49</v>
      </c>
      <c r="W15" s="114"/>
      <c r="X15" s="114" t="s">
        <v>332</v>
      </c>
      <c r="Y15" s="114" t="s">
        <v>293</v>
      </c>
      <c r="Z15" s="107"/>
      <c r="AA15" s="107"/>
      <c r="AB15" s="107"/>
      <c r="AC15" s="107"/>
      <c r="AD15" s="107"/>
      <c r="AE15" s="107"/>
      <c r="AF15" s="107"/>
      <c r="AG15" s="107" t="s">
        <v>333</v>
      </c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</row>
    <row r="16" spans="1:60" outlineLevel="2">
      <c r="A16" s="110"/>
      <c r="B16" s="111"/>
      <c r="C16" s="203" t="s">
        <v>1185</v>
      </c>
      <c r="D16" s="204"/>
      <c r="E16" s="204"/>
      <c r="F16" s="204"/>
      <c r="G16" s="204"/>
      <c r="H16" s="114"/>
      <c r="I16" s="114"/>
      <c r="J16" s="114"/>
      <c r="K16" s="114"/>
      <c r="L16" s="114"/>
      <c r="M16" s="114"/>
      <c r="N16" s="113"/>
      <c r="O16" s="113"/>
      <c r="P16" s="113"/>
      <c r="Q16" s="113"/>
      <c r="R16" s="114"/>
      <c r="S16" s="114"/>
      <c r="T16" s="114"/>
      <c r="U16" s="114"/>
      <c r="V16" s="114"/>
      <c r="W16" s="114"/>
      <c r="X16" s="114"/>
      <c r="Y16" s="114"/>
      <c r="Z16" s="107"/>
      <c r="AA16" s="107"/>
      <c r="AB16" s="107"/>
      <c r="AC16" s="107"/>
      <c r="AD16" s="107"/>
      <c r="AE16" s="107"/>
      <c r="AF16" s="107"/>
      <c r="AG16" s="107" t="s">
        <v>451</v>
      </c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</row>
    <row r="17" spans="1:60" outlineLevel="2">
      <c r="A17" s="110"/>
      <c r="B17" s="111"/>
      <c r="C17" s="146" t="s">
        <v>1192</v>
      </c>
      <c r="D17" s="143"/>
      <c r="E17" s="144">
        <v>0.6</v>
      </c>
      <c r="F17" s="114"/>
      <c r="G17" s="114"/>
      <c r="H17" s="114"/>
      <c r="I17" s="114"/>
      <c r="J17" s="114"/>
      <c r="K17" s="114"/>
      <c r="L17" s="114"/>
      <c r="M17" s="114"/>
      <c r="N17" s="113"/>
      <c r="O17" s="113"/>
      <c r="P17" s="113"/>
      <c r="Q17" s="113"/>
      <c r="R17" s="114"/>
      <c r="S17" s="114"/>
      <c r="T17" s="114"/>
      <c r="U17" s="114"/>
      <c r="V17" s="114"/>
      <c r="W17" s="114"/>
      <c r="X17" s="114"/>
      <c r="Y17" s="114"/>
      <c r="Z17" s="107"/>
      <c r="AA17" s="107"/>
      <c r="AB17" s="107"/>
      <c r="AC17" s="107"/>
      <c r="AD17" s="107"/>
      <c r="AE17" s="107"/>
      <c r="AF17" s="107"/>
      <c r="AG17" s="107" t="s">
        <v>341</v>
      </c>
      <c r="AH17" s="107">
        <v>5</v>
      </c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</row>
    <row r="18" spans="1:60" ht="22.5" outlineLevel="1">
      <c r="A18" s="123">
        <v>4</v>
      </c>
      <c r="B18" s="124" t="s">
        <v>1193</v>
      </c>
      <c r="C18" s="139" t="s">
        <v>1194</v>
      </c>
      <c r="D18" s="125" t="s">
        <v>1169</v>
      </c>
      <c r="E18" s="126">
        <v>15.135</v>
      </c>
      <c r="F18" s="127"/>
      <c r="G18" s="128">
        <f>ROUND(E18*F18,2)</f>
        <v>0</v>
      </c>
      <c r="H18" s="127"/>
      <c r="I18" s="128">
        <f>ROUND(E18*H18,2)</f>
        <v>0</v>
      </c>
      <c r="J18" s="127"/>
      <c r="K18" s="128">
        <f>ROUND(E18*J18,2)</f>
        <v>0</v>
      </c>
      <c r="L18" s="128">
        <v>21</v>
      </c>
      <c r="M18" s="128">
        <f>G18*(1+L18/100)</f>
        <v>0</v>
      </c>
      <c r="N18" s="126">
        <v>1.2149999999999999E-2</v>
      </c>
      <c r="O18" s="126">
        <f>ROUND(E18*N18,2)</f>
        <v>0.18</v>
      </c>
      <c r="P18" s="126">
        <v>0</v>
      </c>
      <c r="Q18" s="126">
        <f>ROUND(E18*P18,2)</f>
        <v>0</v>
      </c>
      <c r="R18" s="128" t="s">
        <v>1195</v>
      </c>
      <c r="S18" s="128" t="s">
        <v>310</v>
      </c>
      <c r="T18" s="129" t="s">
        <v>331</v>
      </c>
      <c r="U18" s="114">
        <v>1.01</v>
      </c>
      <c r="V18" s="114">
        <f>ROUND(E18*U18,2)</f>
        <v>15.29</v>
      </c>
      <c r="W18" s="114"/>
      <c r="X18" s="114" t="s">
        <v>332</v>
      </c>
      <c r="Y18" s="114" t="s">
        <v>293</v>
      </c>
      <c r="Z18" s="107"/>
      <c r="AA18" s="107"/>
      <c r="AB18" s="107"/>
      <c r="AC18" s="107"/>
      <c r="AD18" s="107"/>
      <c r="AE18" s="107"/>
      <c r="AF18" s="107"/>
      <c r="AG18" s="107" t="s">
        <v>333</v>
      </c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</row>
    <row r="19" spans="1:60" outlineLevel="2">
      <c r="A19" s="110"/>
      <c r="B19" s="111"/>
      <c r="C19" s="146" t="s">
        <v>1196</v>
      </c>
      <c r="D19" s="143"/>
      <c r="E19" s="144">
        <v>15.135</v>
      </c>
      <c r="F19" s="114"/>
      <c r="G19" s="114"/>
      <c r="H19" s="114"/>
      <c r="I19" s="114"/>
      <c r="J19" s="114"/>
      <c r="K19" s="114"/>
      <c r="L19" s="114"/>
      <c r="M19" s="114"/>
      <c r="N19" s="113"/>
      <c r="O19" s="113"/>
      <c r="P19" s="113"/>
      <c r="Q19" s="113"/>
      <c r="R19" s="114"/>
      <c r="S19" s="114"/>
      <c r="T19" s="114"/>
      <c r="U19" s="114"/>
      <c r="V19" s="114"/>
      <c r="W19" s="114"/>
      <c r="X19" s="114"/>
      <c r="Y19" s="114"/>
      <c r="Z19" s="107"/>
      <c r="AA19" s="107"/>
      <c r="AB19" s="107"/>
      <c r="AC19" s="107"/>
      <c r="AD19" s="107"/>
      <c r="AE19" s="107"/>
      <c r="AF19" s="107"/>
      <c r="AG19" s="107" t="s">
        <v>341</v>
      </c>
      <c r="AH19" s="107">
        <v>5</v>
      </c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</row>
    <row r="20" spans="1:60" outlineLevel="1">
      <c r="A20" s="123">
        <v>5</v>
      </c>
      <c r="B20" s="124" t="s">
        <v>1197</v>
      </c>
      <c r="C20" s="139" t="s">
        <v>1198</v>
      </c>
      <c r="D20" s="125" t="s">
        <v>347</v>
      </c>
      <c r="E20" s="126">
        <v>288</v>
      </c>
      <c r="F20" s="127"/>
      <c r="G20" s="128">
        <f>ROUND(E20*F20,2)</f>
        <v>0</v>
      </c>
      <c r="H20" s="127"/>
      <c r="I20" s="128">
        <f>ROUND(E20*H20,2)</f>
        <v>0</v>
      </c>
      <c r="J20" s="127"/>
      <c r="K20" s="128">
        <f>ROUND(E20*J20,2)</f>
        <v>0</v>
      </c>
      <c r="L20" s="128">
        <v>21</v>
      </c>
      <c r="M20" s="128">
        <f>G20*(1+L20/100)</f>
        <v>0</v>
      </c>
      <c r="N20" s="126">
        <v>3.2799999999999999E-3</v>
      </c>
      <c r="O20" s="126">
        <f>ROUND(E20*N20,2)</f>
        <v>0.94</v>
      </c>
      <c r="P20" s="126">
        <v>0</v>
      </c>
      <c r="Q20" s="126">
        <f>ROUND(E20*P20,2)</f>
        <v>0</v>
      </c>
      <c r="R20" s="128" t="s">
        <v>1184</v>
      </c>
      <c r="S20" s="128" t="s">
        <v>310</v>
      </c>
      <c r="T20" s="129" t="s">
        <v>331</v>
      </c>
      <c r="U20" s="114">
        <v>0.22498000000000001</v>
      </c>
      <c r="V20" s="114">
        <f>ROUND(E20*U20,2)</f>
        <v>64.790000000000006</v>
      </c>
      <c r="W20" s="114"/>
      <c r="X20" s="114" t="s">
        <v>332</v>
      </c>
      <c r="Y20" s="114" t="s">
        <v>293</v>
      </c>
      <c r="Z20" s="107"/>
      <c r="AA20" s="107"/>
      <c r="AB20" s="107"/>
      <c r="AC20" s="107"/>
      <c r="AD20" s="107"/>
      <c r="AE20" s="107"/>
      <c r="AF20" s="107"/>
      <c r="AG20" s="107" t="s">
        <v>333</v>
      </c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</row>
    <row r="21" spans="1:60" outlineLevel="2">
      <c r="A21" s="110"/>
      <c r="B21" s="111"/>
      <c r="C21" s="203" t="s">
        <v>1199</v>
      </c>
      <c r="D21" s="204"/>
      <c r="E21" s="204"/>
      <c r="F21" s="204"/>
      <c r="G21" s="204"/>
      <c r="H21" s="114"/>
      <c r="I21" s="114"/>
      <c r="J21" s="114"/>
      <c r="K21" s="114"/>
      <c r="L21" s="114"/>
      <c r="M21" s="114"/>
      <c r="N21" s="113"/>
      <c r="O21" s="113"/>
      <c r="P21" s="113"/>
      <c r="Q21" s="113"/>
      <c r="R21" s="114"/>
      <c r="S21" s="114"/>
      <c r="T21" s="114"/>
      <c r="U21" s="114"/>
      <c r="V21" s="114"/>
      <c r="W21" s="114"/>
      <c r="X21" s="114"/>
      <c r="Y21" s="114"/>
      <c r="Z21" s="107"/>
      <c r="AA21" s="107"/>
      <c r="AB21" s="107"/>
      <c r="AC21" s="107"/>
      <c r="AD21" s="107"/>
      <c r="AE21" s="107"/>
      <c r="AF21" s="107"/>
      <c r="AG21" s="107" t="s">
        <v>451</v>
      </c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37" t="str">
        <f>C21</f>
        <v>jakoukoliv maltou, z pomocného pracovního lešení o výšce podlahy do 1900 mm a pro zatížení do 1,5 kPa,</v>
      </c>
      <c r="BB21" s="107"/>
      <c r="BC21" s="107"/>
      <c r="BD21" s="107"/>
      <c r="BE21" s="107"/>
      <c r="BF21" s="107"/>
      <c r="BG21" s="107"/>
      <c r="BH21" s="107"/>
    </row>
    <row r="22" spans="1:60" outlineLevel="2">
      <c r="A22" s="110"/>
      <c r="B22" s="111"/>
      <c r="C22" s="146" t="s">
        <v>1200</v>
      </c>
      <c r="D22" s="143"/>
      <c r="E22" s="144">
        <v>280</v>
      </c>
      <c r="F22" s="114"/>
      <c r="G22" s="114"/>
      <c r="H22" s="114"/>
      <c r="I22" s="114"/>
      <c r="J22" s="114"/>
      <c r="K22" s="114"/>
      <c r="L22" s="114"/>
      <c r="M22" s="114"/>
      <c r="N22" s="113"/>
      <c r="O22" s="113"/>
      <c r="P22" s="113"/>
      <c r="Q22" s="113"/>
      <c r="R22" s="114"/>
      <c r="S22" s="114"/>
      <c r="T22" s="114"/>
      <c r="U22" s="114"/>
      <c r="V22" s="114"/>
      <c r="W22" s="114"/>
      <c r="X22" s="114"/>
      <c r="Y22" s="114"/>
      <c r="Z22" s="107"/>
      <c r="AA22" s="107"/>
      <c r="AB22" s="107"/>
      <c r="AC22" s="107"/>
      <c r="AD22" s="107"/>
      <c r="AE22" s="107"/>
      <c r="AF22" s="107"/>
      <c r="AG22" s="107" t="s">
        <v>341</v>
      </c>
      <c r="AH22" s="107">
        <v>5</v>
      </c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</row>
    <row r="23" spans="1:60" outlineLevel="3">
      <c r="A23" s="110"/>
      <c r="B23" s="111"/>
      <c r="C23" s="146" t="s">
        <v>1201</v>
      </c>
      <c r="D23" s="143"/>
      <c r="E23" s="144">
        <v>8</v>
      </c>
      <c r="F23" s="114"/>
      <c r="G23" s="114"/>
      <c r="H23" s="114"/>
      <c r="I23" s="114"/>
      <c r="J23" s="114"/>
      <c r="K23" s="114"/>
      <c r="L23" s="114"/>
      <c r="M23" s="114"/>
      <c r="N23" s="113"/>
      <c r="O23" s="113"/>
      <c r="P23" s="113"/>
      <c r="Q23" s="113"/>
      <c r="R23" s="114"/>
      <c r="S23" s="114"/>
      <c r="T23" s="114"/>
      <c r="U23" s="114"/>
      <c r="V23" s="114"/>
      <c r="W23" s="114"/>
      <c r="X23" s="114"/>
      <c r="Y23" s="114"/>
      <c r="Z23" s="107"/>
      <c r="AA23" s="107"/>
      <c r="AB23" s="107"/>
      <c r="AC23" s="107"/>
      <c r="AD23" s="107"/>
      <c r="AE23" s="107"/>
      <c r="AF23" s="107"/>
      <c r="AG23" s="107" t="s">
        <v>341</v>
      </c>
      <c r="AH23" s="107">
        <v>5</v>
      </c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</row>
    <row r="24" spans="1:60" outlineLevel="1">
      <c r="A24" s="123">
        <v>6</v>
      </c>
      <c r="B24" s="124" t="s">
        <v>1202</v>
      </c>
      <c r="C24" s="139" t="s">
        <v>1203</v>
      </c>
      <c r="D24" s="125" t="s">
        <v>1169</v>
      </c>
      <c r="E24" s="126">
        <v>0.6</v>
      </c>
      <c r="F24" s="127"/>
      <c r="G24" s="128">
        <f>ROUND(E24*F24,2)</f>
        <v>0</v>
      </c>
      <c r="H24" s="127"/>
      <c r="I24" s="128">
        <f>ROUND(E24*H24,2)</f>
        <v>0</v>
      </c>
      <c r="J24" s="127"/>
      <c r="K24" s="128">
        <f>ROUND(E24*J24,2)</f>
        <v>0</v>
      </c>
      <c r="L24" s="128">
        <v>21</v>
      </c>
      <c r="M24" s="128">
        <f>G24*(1+L24/100)</f>
        <v>0</v>
      </c>
      <c r="N24" s="126">
        <v>4.7660000000000001E-2</v>
      </c>
      <c r="O24" s="126">
        <f>ROUND(E24*N24,2)</f>
        <v>0.03</v>
      </c>
      <c r="P24" s="126">
        <v>0</v>
      </c>
      <c r="Q24" s="126">
        <f>ROUND(E24*P24,2)</f>
        <v>0</v>
      </c>
      <c r="R24" s="128" t="s">
        <v>1195</v>
      </c>
      <c r="S24" s="128" t="s">
        <v>310</v>
      </c>
      <c r="T24" s="129" t="s">
        <v>331</v>
      </c>
      <c r="U24" s="114">
        <v>0.84</v>
      </c>
      <c r="V24" s="114">
        <f>ROUND(E24*U24,2)</f>
        <v>0.5</v>
      </c>
      <c r="W24" s="114"/>
      <c r="X24" s="114" t="s">
        <v>332</v>
      </c>
      <c r="Y24" s="114" t="s">
        <v>293</v>
      </c>
      <c r="Z24" s="107"/>
      <c r="AA24" s="107"/>
      <c r="AB24" s="107"/>
      <c r="AC24" s="107"/>
      <c r="AD24" s="107"/>
      <c r="AE24" s="107"/>
      <c r="AF24" s="107"/>
      <c r="AG24" s="107" t="s">
        <v>333</v>
      </c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</row>
    <row r="25" spans="1:60" outlineLevel="2">
      <c r="A25" s="110"/>
      <c r="B25" s="111"/>
      <c r="C25" s="146" t="s">
        <v>1192</v>
      </c>
      <c r="D25" s="143"/>
      <c r="E25" s="144">
        <v>0.6</v>
      </c>
      <c r="F25" s="114"/>
      <c r="G25" s="114"/>
      <c r="H25" s="114"/>
      <c r="I25" s="114"/>
      <c r="J25" s="114"/>
      <c r="K25" s="114"/>
      <c r="L25" s="114"/>
      <c r="M25" s="114"/>
      <c r="N25" s="113"/>
      <c r="O25" s="113"/>
      <c r="P25" s="113"/>
      <c r="Q25" s="113"/>
      <c r="R25" s="114"/>
      <c r="S25" s="114"/>
      <c r="T25" s="114"/>
      <c r="U25" s="114"/>
      <c r="V25" s="114"/>
      <c r="W25" s="114"/>
      <c r="X25" s="114"/>
      <c r="Y25" s="114"/>
      <c r="Z25" s="107"/>
      <c r="AA25" s="107"/>
      <c r="AB25" s="107"/>
      <c r="AC25" s="107"/>
      <c r="AD25" s="107"/>
      <c r="AE25" s="107"/>
      <c r="AF25" s="107"/>
      <c r="AG25" s="107" t="s">
        <v>341</v>
      </c>
      <c r="AH25" s="107">
        <v>5</v>
      </c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</row>
    <row r="26" spans="1:60" outlineLevel="1">
      <c r="A26" s="123">
        <v>7</v>
      </c>
      <c r="B26" s="124" t="s">
        <v>1204</v>
      </c>
      <c r="C26" s="139" t="s">
        <v>1205</v>
      </c>
      <c r="D26" s="125" t="s">
        <v>1206</v>
      </c>
      <c r="E26" s="126">
        <v>8.4735899999999997</v>
      </c>
      <c r="F26" s="127"/>
      <c r="G26" s="128">
        <f>ROUND(E26*F26,2)</f>
        <v>0</v>
      </c>
      <c r="H26" s="127"/>
      <c r="I26" s="128">
        <f>ROUND(E26*H26,2)</f>
        <v>0</v>
      </c>
      <c r="J26" s="127"/>
      <c r="K26" s="128">
        <f>ROUND(E26*J26,2)</f>
        <v>0</v>
      </c>
      <c r="L26" s="128">
        <v>21</v>
      </c>
      <c r="M26" s="128">
        <f>G26*(1+L26/100)</f>
        <v>0</v>
      </c>
      <c r="N26" s="126">
        <v>0</v>
      </c>
      <c r="O26" s="126">
        <f>ROUND(E26*N26,2)</f>
        <v>0</v>
      </c>
      <c r="P26" s="126">
        <v>0</v>
      </c>
      <c r="Q26" s="126">
        <f>ROUND(E26*P26,2)</f>
        <v>0</v>
      </c>
      <c r="R26" s="128" t="s">
        <v>1195</v>
      </c>
      <c r="S26" s="128" t="s">
        <v>310</v>
      </c>
      <c r="T26" s="129" t="s">
        <v>331</v>
      </c>
      <c r="U26" s="114">
        <v>2.7</v>
      </c>
      <c r="V26" s="114">
        <f>ROUND(E26*U26,2)</f>
        <v>22.88</v>
      </c>
      <c r="W26" s="114"/>
      <c r="X26" s="114" t="s">
        <v>332</v>
      </c>
      <c r="Y26" s="114" t="s">
        <v>293</v>
      </c>
      <c r="Z26" s="107"/>
      <c r="AA26" s="107"/>
      <c r="AB26" s="107"/>
      <c r="AC26" s="107"/>
      <c r="AD26" s="107"/>
      <c r="AE26" s="107"/>
      <c r="AF26" s="107"/>
      <c r="AG26" s="107" t="s">
        <v>333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</row>
    <row r="27" spans="1:60" outlineLevel="2">
      <c r="A27" s="110"/>
      <c r="B27" s="111"/>
      <c r="C27" s="203" t="s">
        <v>1207</v>
      </c>
      <c r="D27" s="204"/>
      <c r="E27" s="204"/>
      <c r="F27" s="204"/>
      <c r="G27" s="204"/>
      <c r="H27" s="114"/>
      <c r="I27" s="114"/>
      <c r="J27" s="114"/>
      <c r="K27" s="114"/>
      <c r="L27" s="114"/>
      <c r="M27" s="114"/>
      <c r="N27" s="113"/>
      <c r="O27" s="113"/>
      <c r="P27" s="113"/>
      <c r="Q27" s="113"/>
      <c r="R27" s="114"/>
      <c r="S27" s="114"/>
      <c r="T27" s="114"/>
      <c r="U27" s="114"/>
      <c r="V27" s="114"/>
      <c r="W27" s="114"/>
      <c r="X27" s="114"/>
      <c r="Y27" s="114"/>
      <c r="Z27" s="107"/>
      <c r="AA27" s="107"/>
      <c r="AB27" s="107"/>
      <c r="AC27" s="107"/>
      <c r="AD27" s="107"/>
      <c r="AE27" s="107"/>
      <c r="AF27" s="107"/>
      <c r="AG27" s="107" t="s">
        <v>451</v>
      </c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</row>
    <row r="28" spans="1:60" outlineLevel="2">
      <c r="A28" s="110"/>
      <c r="B28" s="111"/>
      <c r="C28" s="146" t="s">
        <v>1208</v>
      </c>
      <c r="D28" s="143"/>
      <c r="E28" s="144">
        <v>8.4735899999999997</v>
      </c>
      <c r="F28" s="114"/>
      <c r="G28" s="114"/>
      <c r="H28" s="114"/>
      <c r="I28" s="114"/>
      <c r="J28" s="114"/>
      <c r="K28" s="114"/>
      <c r="L28" s="114"/>
      <c r="M28" s="114"/>
      <c r="N28" s="113"/>
      <c r="O28" s="113"/>
      <c r="P28" s="113"/>
      <c r="Q28" s="113"/>
      <c r="R28" s="114"/>
      <c r="S28" s="114"/>
      <c r="T28" s="114"/>
      <c r="U28" s="114"/>
      <c r="V28" s="114"/>
      <c r="W28" s="114"/>
      <c r="X28" s="114"/>
      <c r="Y28" s="114"/>
      <c r="Z28" s="107"/>
      <c r="AA28" s="107"/>
      <c r="AB28" s="107"/>
      <c r="AC28" s="107"/>
      <c r="AD28" s="107"/>
      <c r="AE28" s="107"/>
      <c r="AF28" s="107"/>
      <c r="AG28" s="107" t="s">
        <v>341</v>
      </c>
      <c r="AH28" s="107">
        <v>5</v>
      </c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</row>
    <row r="29" spans="1:60" outlineLevel="1">
      <c r="A29" s="123">
        <v>8</v>
      </c>
      <c r="B29" s="124" t="s">
        <v>1209</v>
      </c>
      <c r="C29" s="139" t="s">
        <v>1210</v>
      </c>
      <c r="D29" s="125" t="s">
        <v>1206</v>
      </c>
      <c r="E29" s="126">
        <v>8.4735899999999997</v>
      </c>
      <c r="F29" s="127"/>
      <c r="G29" s="128">
        <f>ROUND(E29*F29,2)</f>
        <v>0</v>
      </c>
      <c r="H29" s="127"/>
      <c r="I29" s="128">
        <f>ROUND(E29*H29,2)</f>
        <v>0</v>
      </c>
      <c r="J29" s="127"/>
      <c r="K29" s="128">
        <f>ROUND(E29*J29,2)</f>
        <v>0</v>
      </c>
      <c r="L29" s="128">
        <v>21</v>
      </c>
      <c r="M29" s="128">
        <f>G29*(1+L29/100)</f>
        <v>0</v>
      </c>
      <c r="N29" s="126">
        <v>0</v>
      </c>
      <c r="O29" s="126">
        <f>ROUND(E29*N29,2)</f>
        <v>0</v>
      </c>
      <c r="P29" s="126">
        <v>0</v>
      </c>
      <c r="Q29" s="126">
        <f>ROUND(E29*P29,2)</f>
        <v>0</v>
      </c>
      <c r="R29" s="128" t="s">
        <v>1195</v>
      </c>
      <c r="S29" s="128" t="s">
        <v>310</v>
      </c>
      <c r="T29" s="129" t="s">
        <v>331</v>
      </c>
      <c r="U29" s="114">
        <v>0.82</v>
      </c>
      <c r="V29" s="114">
        <f>ROUND(E29*U29,2)</f>
        <v>6.95</v>
      </c>
      <c r="W29" s="114"/>
      <c r="X29" s="114" t="s">
        <v>332</v>
      </c>
      <c r="Y29" s="114" t="s">
        <v>293</v>
      </c>
      <c r="Z29" s="107"/>
      <c r="AA29" s="107"/>
      <c r="AB29" s="107"/>
      <c r="AC29" s="107"/>
      <c r="AD29" s="107"/>
      <c r="AE29" s="107"/>
      <c r="AF29" s="107"/>
      <c r="AG29" s="107" t="s">
        <v>333</v>
      </c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</row>
    <row r="30" spans="1:60" outlineLevel="2">
      <c r="A30" s="110"/>
      <c r="B30" s="111"/>
      <c r="C30" s="203" t="s">
        <v>1211</v>
      </c>
      <c r="D30" s="204"/>
      <c r="E30" s="204"/>
      <c r="F30" s="204"/>
      <c r="G30" s="204"/>
      <c r="H30" s="114"/>
      <c r="I30" s="114"/>
      <c r="J30" s="114"/>
      <c r="K30" s="114"/>
      <c r="L30" s="114"/>
      <c r="M30" s="114"/>
      <c r="N30" s="113"/>
      <c r="O30" s="113"/>
      <c r="P30" s="113"/>
      <c r="Q30" s="113"/>
      <c r="R30" s="114"/>
      <c r="S30" s="114"/>
      <c r="T30" s="114"/>
      <c r="U30" s="114"/>
      <c r="V30" s="114"/>
      <c r="W30" s="114"/>
      <c r="X30" s="114"/>
      <c r="Y30" s="114"/>
      <c r="Z30" s="107"/>
      <c r="AA30" s="107"/>
      <c r="AB30" s="107"/>
      <c r="AC30" s="107"/>
      <c r="AD30" s="107"/>
      <c r="AE30" s="107"/>
      <c r="AF30" s="107"/>
      <c r="AG30" s="107" t="s">
        <v>451</v>
      </c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</row>
    <row r="31" spans="1:60" outlineLevel="2">
      <c r="A31" s="110"/>
      <c r="B31" s="111"/>
      <c r="C31" s="146" t="s">
        <v>1208</v>
      </c>
      <c r="D31" s="143"/>
      <c r="E31" s="144">
        <v>8.4735899999999997</v>
      </c>
      <c r="F31" s="114"/>
      <c r="G31" s="114"/>
      <c r="H31" s="114"/>
      <c r="I31" s="114"/>
      <c r="J31" s="114"/>
      <c r="K31" s="114"/>
      <c r="L31" s="114"/>
      <c r="M31" s="114"/>
      <c r="N31" s="113"/>
      <c r="O31" s="113"/>
      <c r="P31" s="113"/>
      <c r="Q31" s="113"/>
      <c r="R31" s="114"/>
      <c r="S31" s="114"/>
      <c r="T31" s="114"/>
      <c r="U31" s="114"/>
      <c r="V31" s="114"/>
      <c r="W31" s="114"/>
      <c r="X31" s="114"/>
      <c r="Y31" s="114"/>
      <c r="Z31" s="107"/>
      <c r="AA31" s="107"/>
      <c r="AB31" s="107"/>
      <c r="AC31" s="107"/>
      <c r="AD31" s="107"/>
      <c r="AE31" s="107"/>
      <c r="AF31" s="107"/>
      <c r="AG31" s="107" t="s">
        <v>341</v>
      </c>
      <c r="AH31" s="107">
        <v>5</v>
      </c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</row>
    <row r="32" spans="1:60" ht="22.5" outlineLevel="1">
      <c r="A32" s="123">
        <v>9</v>
      </c>
      <c r="B32" s="124" t="s">
        <v>1212</v>
      </c>
      <c r="C32" s="139" t="s">
        <v>1213</v>
      </c>
      <c r="D32" s="125" t="s">
        <v>1206</v>
      </c>
      <c r="E32" s="126">
        <v>8.4735899999999997</v>
      </c>
      <c r="F32" s="127"/>
      <c r="G32" s="128">
        <f>ROUND(E32*F32,2)</f>
        <v>0</v>
      </c>
      <c r="H32" s="127"/>
      <c r="I32" s="128">
        <f>ROUND(E32*H32,2)</f>
        <v>0</v>
      </c>
      <c r="J32" s="127"/>
      <c r="K32" s="128">
        <f>ROUND(E32*J32,2)</f>
        <v>0</v>
      </c>
      <c r="L32" s="128">
        <v>21</v>
      </c>
      <c r="M32" s="128">
        <f>G32*(1+L32/100)</f>
        <v>0</v>
      </c>
      <c r="N32" s="126">
        <v>2.5255999999999998</v>
      </c>
      <c r="O32" s="126">
        <f>ROUND(E32*N32,2)</f>
        <v>21.4</v>
      </c>
      <c r="P32" s="126">
        <v>0</v>
      </c>
      <c r="Q32" s="126">
        <f>ROUND(E32*P32,2)</f>
        <v>0</v>
      </c>
      <c r="R32" s="128" t="s">
        <v>1195</v>
      </c>
      <c r="S32" s="128" t="s">
        <v>310</v>
      </c>
      <c r="T32" s="129" t="s">
        <v>331</v>
      </c>
      <c r="U32" s="114">
        <v>3.21</v>
      </c>
      <c r="V32" s="114">
        <f>ROUND(E32*U32,2)</f>
        <v>27.2</v>
      </c>
      <c r="W32" s="114"/>
      <c r="X32" s="114" t="s">
        <v>332</v>
      </c>
      <c r="Y32" s="114" t="s">
        <v>293</v>
      </c>
      <c r="Z32" s="107"/>
      <c r="AA32" s="107"/>
      <c r="AB32" s="107"/>
      <c r="AC32" s="107"/>
      <c r="AD32" s="107"/>
      <c r="AE32" s="107"/>
      <c r="AF32" s="107"/>
      <c r="AG32" s="107" t="s">
        <v>333</v>
      </c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</row>
    <row r="33" spans="1:60" ht="22.5" outlineLevel="2">
      <c r="A33" s="110"/>
      <c r="B33" s="111"/>
      <c r="C33" s="203" t="s">
        <v>1214</v>
      </c>
      <c r="D33" s="204"/>
      <c r="E33" s="204"/>
      <c r="F33" s="204"/>
      <c r="G33" s="204"/>
      <c r="H33" s="114"/>
      <c r="I33" s="114"/>
      <c r="J33" s="114"/>
      <c r="K33" s="114"/>
      <c r="L33" s="114"/>
      <c r="M33" s="114"/>
      <c r="N33" s="113"/>
      <c r="O33" s="113"/>
      <c r="P33" s="113"/>
      <c r="Q33" s="113"/>
      <c r="R33" s="114"/>
      <c r="S33" s="114"/>
      <c r="T33" s="114"/>
      <c r="U33" s="114"/>
      <c r="V33" s="114"/>
      <c r="W33" s="114"/>
      <c r="X33" s="114"/>
      <c r="Y33" s="114"/>
      <c r="Z33" s="107"/>
      <c r="AA33" s="107"/>
      <c r="AB33" s="107"/>
      <c r="AC33" s="107"/>
      <c r="AD33" s="107"/>
      <c r="AE33" s="107"/>
      <c r="AF33" s="107"/>
      <c r="AG33" s="107" t="s">
        <v>451</v>
      </c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37" t="str">
        <f>C33</f>
        <v>hlazená dřevěným hladítkem, s vytvořením dilatačních spár v mazanině uložením dočasného dilatačního profilu, s odstraněním dočasného profilu. Bez zaplnění spáry trvalým materiálem (634 60).</v>
      </c>
      <c r="BB33" s="107"/>
      <c r="BC33" s="107"/>
      <c r="BD33" s="107"/>
      <c r="BE33" s="107"/>
      <c r="BF33" s="107"/>
      <c r="BG33" s="107"/>
      <c r="BH33" s="107"/>
    </row>
    <row r="34" spans="1:60" outlineLevel="2">
      <c r="A34" s="110"/>
      <c r="B34" s="111"/>
      <c r="C34" s="146" t="s">
        <v>1215</v>
      </c>
      <c r="D34" s="143"/>
      <c r="E34" s="144">
        <v>2.0100899999999999</v>
      </c>
      <c r="F34" s="114"/>
      <c r="G34" s="114"/>
      <c r="H34" s="114"/>
      <c r="I34" s="114"/>
      <c r="J34" s="114"/>
      <c r="K34" s="114"/>
      <c r="L34" s="114"/>
      <c r="M34" s="114"/>
      <c r="N34" s="113"/>
      <c r="O34" s="113"/>
      <c r="P34" s="113"/>
      <c r="Q34" s="113"/>
      <c r="R34" s="114"/>
      <c r="S34" s="114"/>
      <c r="T34" s="114"/>
      <c r="U34" s="114"/>
      <c r="V34" s="114"/>
      <c r="W34" s="114"/>
      <c r="X34" s="114"/>
      <c r="Y34" s="114"/>
      <c r="Z34" s="107"/>
      <c r="AA34" s="107"/>
      <c r="AB34" s="107"/>
      <c r="AC34" s="107"/>
      <c r="AD34" s="107"/>
      <c r="AE34" s="107"/>
      <c r="AF34" s="107"/>
      <c r="AG34" s="107" t="s">
        <v>341</v>
      </c>
      <c r="AH34" s="107">
        <v>0</v>
      </c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</row>
    <row r="35" spans="1:60" outlineLevel="3">
      <c r="A35" s="110"/>
      <c r="B35" s="111"/>
      <c r="C35" s="146" t="s">
        <v>1216</v>
      </c>
      <c r="D35" s="143"/>
      <c r="E35" s="144">
        <v>1.9323300000000001</v>
      </c>
      <c r="F35" s="114"/>
      <c r="G35" s="114"/>
      <c r="H35" s="114"/>
      <c r="I35" s="114"/>
      <c r="J35" s="114"/>
      <c r="K35" s="114"/>
      <c r="L35" s="114"/>
      <c r="M35" s="114"/>
      <c r="N35" s="113"/>
      <c r="O35" s="113"/>
      <c r="P35" s="113"/>
      <c r="Q35" s="113"/>
      <c r="R35" s="114"/>
      <c r="S35" s="114"/>
      <c r="T35" s="114"/>
      <c r="U35" s="114"/>
      <c r="V35" s="114"/>
      <c r="W35" s="114"/>
      <c r="X35" s="114"/>
      <c r="Y35" s="114"/>
      <c r="Z35" s="107"/>
      <c r="AA35" s="107"/>
      <c r="AB35" s="107"/>
      <c r="AC35" s="107"/>
      <c r="AD35" s="107"/>
      <c r="AE35" s="107"/>
      <c r="AF35" s="107"/>
      <c r="AG35" s="107" t="s">
        <v>341</v>
      </c>
      <c r="AH35" s="107">
        <v>0</v>
      </c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</row>
    <row r="36" spans="1:60" outlineLevel="3">
      <c r="A36" s="110"/>
      <c r="B36" s="111"/>
      <c r="C36" s="146" t="s">
        <v>1217</v>
      </c>
      <c r="D36" s="143"/>
      <c r="E36" s="144">
        <v>2.46488</v>
      </c>
      <c r="F36" s="114"/>
      <c r="G36" s="114"/>
      <c r="H36" s="114"/>
      <c r="I36" s="114"/>
      <c r="J36" s="114"/>
      <c r="K36" s="114"/>
      <c r="L36" s="114"/>
      <c r="M36" s="114"/>
      <c r="N36" s="113"/>
      <c r="O36" s="113"/>
      <c r="P36" s="113"/>
      <c r="Q36" s="113"/>
      <c r="R36" s="114"/>
      <c r="S36" s="114"/>
      <c r="T36" s="114"/>
      <c r="U36" s="114"/>
      <c r="V36" s="114"/>
      <c r="W36" s="114"/>
      <c r="X36" s="114"/>
      <c r="Y36" s="114"/>
      <c r="Z36" s="107"/>
      <c r="AA36" s="107"/>
      <c r="AB36" s="107"/>
      <c r="AC36" s="107"/>
      <c r="AD36" s="107"/>
      <c r="AE36" s="107"/>
      <c r="AF36" s="107"/>
      <c r="AG36" s="107" t="s">
        <v>341</v>
      </c>
      <c r="AH36" s="107">
        <v>0</v>
      </c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</row>
    <row r="37" spans="1:60" outlineLevel="3">
      <c r="A37" s="110"/>
      <c r="B37" s="111"/>
      <c r="C37" s="146" t="s">
        <v>1218</v>
      </c>
      <c r="D37" s="143"/>
      <c r="E37" s="144">
        <v>2.0663</v>
      </c>
      <c r="F37" s="114"/>
      <c r="G37" s="114"/>
      <c r="H37" s="114"/>
      <c r="I37" s="114"/>
      <c r="J37" s="114"/>
      <c r="K37" s="114"/>
      <c r="L37" s="114"/>
      <c r="M37" s="114"/>
      <c r="N37" s="113"/>
      <c r="O37" s="113"/>
      <c r="P37" s="113"/>
      <c r="Q37" s="113"/>
      <c r="R37" s="114"/>
      <c r="S37" s="114"/>
      <c r="T37" s="114"/>
      <c r="U37" s="114"/>
      <c r="V37" s="114"/>
      <c r="W37" s="114"/>
      <c r="X37" s="114"/>
      <c r="Y37" s="114"/>
      <c r="Z37" s="107"/>
      <c r="AA37" s="107"/>
      <c r="AB37" s="107"/>
      <c r="AC37" s="107"/>
      <c r="AD37" s="107"/>
      <c r="AE37" s="107"/>
      <c r="AF37" s="107"/>
      <c r="AG37" s="107" t="s">
        <v>341</v>
      </c>
      <c r="AH37" s="107">
        <v>0</v>
      </c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</row>
    <row r="38" spans="1:60" ht="22.5" outlineLevel="1">
      <c r="A38" s="123">
        <v>10</v>
      </c>
      <c r="B38" s="124" t="s">
        <v>1219</v>
      </c>
      <c r="C38" s="139" t="s">
        <v>1220</v>
      </c>
      <c r="D38" s="125" t="s">
        <v>353</v>
      </c>
      <c r="E38" s="126">
        <v>0.62705</v>
      </c>
      <c r="F38" s="127"/>
      <c r="G38" s="128">
        <f>ROUND(E38*F38,2)</f>
        <v>0</v>
      </c>
      <c r="H38" s="127"/>
      <c r="I38" s="128">
        <f>ROUND(E38*H38,2)</f>
        <v>0</v>
      </c>
      <c r="J38" s="127"/>
      <c r="K38" s="128">
        <f>ROUND(E38*J38,2)</f>
        <v>0</v>
      </c>
      <c r="L38" s="128">
        <v>21</v>
      </c>
      <c r="M38" s="128">
        <f>G38*(1+L38/100)</f>
        <v>0</v>
      </c>
      <c r="N38" s="126">
        <v>1.08961</v>
      </c>
      <c r="O38" s="126">
        <f>ROUND(E38*N38,2)</f>
        <v>0.68</v>
      </c>
      <c r="P38" s="126">
        <v>0</v>
      </c>
      <c r="Q38" s="126">
        <f>ROUND(E38*P38,2)</f>
        <v>0</v>
      </c>
      <c r="R38" s="128" t="s">
        <v>1195</v>
      </c>
      <c r="S38" s="128" t="s">
        <v>310</v>
      </c>
      <c r="T38" s="129" t="s">
        <v>331</v>
      </c>
      <c r="U38" s="114">
        <v>15.23</v>
      </c>
      <c r="V38" s="114">
        <f>ROUND(E38*U38,2)</f>
        <v>9.5500000000000007</v>
      </c>
      <c r="W38" s="114"/>
      <c r="X38" s="114" t="s">
        <v>332</v>
      </c>
      <c r="Y38" s="114" t="s">
        <v>293</v>
      </c>
      <c r="Z38" s="107"/>
      <c r="AA38" s="107"/>
      <c r="AB38" s="107"/>
      <c r="AC38" s="107"/>
      <c r="AD38" s="107"/>
      <c r="AE38" s="107"/>
      <c r="AF38" s="107"/>
      <c r="AG38" s="107" t="s">
        <v>333</v>
      </c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</row>
    <row r="39" spans="1:60" outlineLevel="2">
      <c r="A39" s="110"/>
      <c r="B39" s="111"/>
      <c r="C39" s="203" t="s">
        <v>1221</v>
      </c>
      <c r="D39" s="204"/>
      <c r="E39" s="204"/>
      <c r="F39" s="204"/>
      <c r="G39" s="204"/>
      <c r="H39" s="114"/>
      <c r="I39" s="114"/>
      <c r="J39" s="114"/>
      <c r="K39" s="114"/>
      <c r="L39" s="114"/>
      <c r="M39" s="114"/>
      <c r="N39" s="113"/>
      <c r="O39" s="113"/>
      <c r="P39" s="113"/>
      <c r="Q39" s="113"/>
      <c r="R39" s="114"/>
      <c r="S39" s="114"/>
      <c r="T39" s="114"/>
      <c r="U39" s="114"/>
      <c r="V39" s="114"/>
      <c r="W39" s="114"/>
      <c r="X39" s="114"/>
      <c r="Y39" s="114"/>
      <c r="Z39" s="107"/>
      <c r="AA39" s="107"/>
      <c r="AB39" s="107"/>
      <c r="AC39" s="107"/>
      <c r="AD39" s="107"/>
      <c r="AE39" s="107"/>
      <c r="AF39" s="107"/>
      <c r="AG39" s="107" t="s">
        <v>451</v>
      </c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</row>
    <row r="40" spans="1:60" outlineLevel="2">
      <c r="A40" s="110"/>
      <c r="B40" s="111"/>
      <c r="C40" s="146" t="s">
        <v>1222</v>
      </c>
      <c r="D40" s="143"/>
      <c r="E40" s="144"/>
      <c r="F40" s="114"/>
      <c r="G40" s="114"/>
      <c r="H40" s="114"/>
      <c r="I40" s="114"/>
      <c r="J40" s="114"/>
      <c r="K40" s="114"/>
      <c r="L40" s="114"/>
      <c r="M40" s="114"/>
      <c r="N40" s="113"/>
      <c r="O40" s="113"/>
      <c r="P40" s="113"/>
      <c r="Q40" s="113"/>
      <c r="R40" s="114"/>
      <c r="S40" s="114"/>
      <c r="T40" s="114"/>
      <c r="U40" s="114"/>
      <c r="V40" s="114"/>
      <c r="W40" s="114"/>
      <c r="X40" s="114"/>
      <c r="Y40" s="114"/>
      <c r="Z40" s="107"/>
      <c r="AA40" s="107"/>
      <c r="AB40" s="107"/>
      <c r="AC40" s="107"/>
      <c r="AD40" s="107"/>
      <c r="AE40" s="107"/>
      <c r="AF40" s="107"/>
      <c r="AG40" s="107" t="s">
        <v>341</v>
      </c>
      <c r="AH40" s="107">
        <v>0</v>
      </c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</row>
    <row r="41" spans="1:60" outlineLevel="3">
      <c r="A41" s="110"/>
      <c r="B41" s="111"/>
      <c r="C41" s="152" t="s">
        <v>1223</v>
      </c>
      <c r="D41" s="148"/>
      <c r="E41" s="149"/>
      <c r="F41" s="114"/>
      <c r="G41" s="114"/>
      <c r="H41" s="114"/>
      <c r="I41" s="114"/>
      <c r="J41" s="114"/>
      <c r="K41" s="114"/>
      <c r="L41" s="114"/>
      <c r="M41" s="114"/>
      <c r="N41" s="113"/>
      <c r="O41" s="113"/>
      <c r="P41" s="113"/>
      <c r="Q41" s="113"/>
      <c r="R41" s="114"/>
      <c r="S41" s="114"/>
      <c r="T41" s="114"/>
      <c r="U41" s="114"/>
      <c r="V41" s="114"/>
      <c r="W41" s="114"/>
      <c r="X41" s="114"/>
      <c r="Y41" s="114"/>
      <c r="Z41" s="107"/>
      <c r="AA41" s="107"/>
      <c r="AB41" s="107"/>
      <c r="AC41" s="107"/>
      <c r="AD41" s="107"/>
      <c r="AE41" s="107"/>
      <c r="AF41" s="107"/>
      <c r="AG41" s="107" t="s">
        <v>341</v>
      </c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</row>
    <row r="42" spans="1:60" outlineLevel="3">
      <c r="A42" s="110"/>
      <c r="B42" s="111"/>
      <c r="C42" s="153" t="s">
        <v>1224</v>
      </c>
      <c r="D42" s="148"/>
      <c r="E42" s="149">
        <v>26.80125</v>
      </c>
      <c r="F42" s="114"/>
      <c r="G42" s="114"/>
      <c r="H42" s="114"/>
      <c r="I42" s="114"/>
      <c r="J42" s="114"/>
      <c r="K42" s="114"/>
      <c r="L42" s="114"/>
      <c r="M42" s="114"/>
      <c r="N42" s="113"/>
      <c r="O42" s="113"/>
      <c r="P42" s="113"/>
      <c r="Q42" s="113"/>
      <c r="R42" s="114"/>
      <c r="S42" s="114"/>
      <c r="T42" s="114"/>
      <c r="U42" s="114"/>
      <c r="V42" s="114"/>
      <c r="W42" s="114"/>
      <c r="X42" s="114"/>
      <c r="Y42" s="114"/>
      <c r="Z42" s="107"/>
      <c r="AA42" s="107"/>
      <c r="AB42" s="107"/>
      <c r="AC42" s="107"/>
      <c r="AD42" s="107"/>
      <c r="AE42" s="107"/>
      <c r="AF42" s="107"/>
      <c r="AG42" s="107" t="s">
        <v>341</v>
      </c>
      <c r="AH42" s="107">
        <v>2</v>
      </c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</row>
    <row r="43" spans="1:60" outlineLevel="3">
      <c r="A43" s="110"/>
      <c r="B43" s="111"/>
      <c r="C43" s="153" t="s">
        <v>1225</v>
      </c>
      <c r="D43" s="148"/>
      <c r="E43" s="149">
        <v>25.764379999999999</v>
      </c>
      <c r="F43" s="114"/>
      <c r="G43" s="114"/>
      <c r="H43" s="114"/>
      <c r="I43" s="114"/>
      <c r="J43" s="114"/>
      <c r="K43" s="114"/>
      <c r="L43" s="114"/>
      <c r="M43" s="114"/>
      <c r="N43" s="113"/>
      <c r="O43" s="113"/>
      <c r="P43" s="113"/>
      <c r="Q43" s="113"/>
      <c r="R43" s="114"/>
      <c r="S43" s="114"/>
      <c r="T43" s="114"/>
      <c r="U43" s="114"/>
      <c r="V43" s="114"/>
      <c r="W43" s="114"/>
      <c r="X43" s="114"/>
      <c r="Y43" s="114"/>
      <c r="Z43" s="107"/>
      <c r="AA43" s="107"/>
      <c r="AB43" s="107"/>
      <c r="AC43" s="107"/>
      <c r="AD43" s="107"/>
      <c r="AE43" s="107"/>
      <c r="AF43" s="107"/>
      <c r="AG43" s="107" t="s">
        <v>341</v>
      </c>
      <c r="AH43" s="107">
        <v>2</v>
      </c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</row>
    <row r="44" spans="1:60" outlineLevel="3">
      <c r="A44" s="110"/>
      <c r="B44" s="111"/>
      <c r="C44" s="153" t="s">
        <v>1226</v>
      </c>
      <c r="D44" s="148"/>
      <c r="E44" s="149">
        <v>32.865000000000002</v>
      </c>
      <c r="F44" s="114"/>
      <c r="G44" s="114"/>
      <c r="H44" s="114"/>
      <c r="I44" s="114"/>
      <c r="J44" s="114"/>
      <c r="K44" s="114"/>
      <c r="L44" s="114"/>
      <c r="M44" s="114"/>
      <c r="N44" s="113"/>
      <c r="O44" s="113"/>
      <c r="P44" s="113"/>
      <c r="Q44" s="113"/>
      <c r="R44" s="114"/>
      <c r="S44" s="114"/>
      <c r="T44" s="114"/>
      <c r="U44" s="114"/>
      <c r="V44" s="114"/>
      <c r="W44" s="114"/>
      <c r="X44" s="114"/>
      <c r="Y44" s="114"/>
      <c r="Z44" s="107"/>
      <c r="AA44" s="107"/>
      <c r="AB44" s="107"/>
      <c r="AC44" s="107"/>
      <c r="AD44" s="107"/>
      <c r="AE44" s="107"/>
      <c r="AF44" s="107"/>
      <c r="AG44" s="107" t="s">
        <v>341</v>
      </c>
      <c r="AH44" s="107">
        <v>2</v>
      </c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</row>
    <row r="45" spans="1:60" outlineLevel="3">
      <c r="A45" s="110"/>
      <c r="B45" s="111"/>
      <c r="C45" s="153" t="s">
        <v>1227</v>
      </c>
      <c r="D45" s="148"/>
      <c r="E45" s="149">
        <v>27.550630000000002</v>
      </c>
      <c r="F45" s="114"/>
      <c r="G45" s="114"/>
      <c r="H45" s="114"/>
      <c r="I45" s="114"/>
      <c r="J45" s="114"/>
      <c r="K45" s="114"/>
      <c r="L45" s="114"/>
      <c r="M45" s="114"/>
      <c r="N45" s="113"/>
      <c r="O45" s="113"/>
      <c r="P45" s="113"/>
      <c r="Q45" s="113"/>
      <c r="R45" s="114"/>
      <c r="S45" s="114"/>
      <c r="T45" s="114"/>
      <c r="U45" s="114"/>
      <c r="V45" s="114"/>
      <c r="W45" s="114"/>
      <c r="X45" s="114"/>
      <c r="Y45" s="114"/>
      <c r="Z45" s="107"/>
      <c r="AA45" s="107"/>
      <c r="AB45" s="107"/>
      <c r="AC45" s="107"/>
      <c r="AD45" s="107"/>
      <c r="AE45" s="107"/>
      <c r="AF45" s="107"/>
      <c r="AG45" s="107" t="s">
        <v>341</v>
      </c>
      <c r="AH45" s="107">
        <v>2</v>
      </c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</row>
    <row r="46" spans="1:60" outlineLevel="3">
      <c r="A46" s="110"/>
      <c r="B46" s="111"/>
      <c r="C46" s="154" t="s">
        <v>1228</v>
      </c>
      <c r="D46" s="150"/>
      <c r="E46" s="151">
        <v>112.98125</v>
      </c>
      <c r="F46" s="114"/>
      <c r="G46" s="114"/>
      <c r="H46" s="114"/>
      <c r="I46" s="114"/>
      <c r="J46" s="114"/>
      <c r="K46" s="114"/>
      <c r="L46" s="114"/>
      <c r="M46" s="114"/>
      <c r="N46" s="113"/>
      <c r="O46" s="113"/>
      <c r="P46" s="113"/>
      <c r="Q46" s="113"/>
      <c r="R46" s="114"/>
      <c r="S46" s="114"/>
      <c r="T46" s="114"/>
      <c r="U46" s="114"/>
      <c r="V46" s="114"/>
      <c r="W46" s="114"/>
      <c r="X46" s="114"/>
      <c r="Y46" s="114"/>
      <c r="Z46" s="107"/>
      <c r="AA46" s="107"/>
      <c r="AB46" s="107"/>
      <c r="AC46" s="107"/>
      <c r="AD46" s="107"/>
      <c r="AE46" s="107"/>
      <c r="AF46" s="107"/>
      <c r="AG46" s="107" t="s">
        <v>341</v>
      </c>
      <c r="AH46" s="107">
        <v>3</v>
      </c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</row>
    <row r="47" spans="1:60" outlineLevel="3">
      <c r="A47" s="110"/>
      <c r="B47" s="111"/>
      <c r="C47" s="152" t="s">
        <v>1229</v>
      </c>
      <c r="D47" s="148"/>
      <c r="E47" s="149"/>
      <c r="F47" s="114"/>
      <c r="G47" s="114"/>
      <c r="H47" s="114"/>
      <c r="I47" s="114"/>
      <c r="J47" s="114"/>
      <c r="K47" s="114"/>
      <c r="L47" s="114"/>
      <c r="M47" s="114"/>
      <c r="N47" s="113"/>
      <c r="O47" s="113"/>
      <c r="P47" s="113"/>
      <c r="Q47" s="113"/>
      <c r="R47" s="114"/>
      <c r="S47" s="114"/>
      <c r="T47" s="114"/>
      <c r="U47" s="114"/>
      <c r="V47" s="114"/>
      <c r="W47" s="114"/>
      <c r="X47" s="114"/>
      <c r="Y47" s="114"/>
      <c r="Z47" s="107"/>
      <c r="AA47" s="107"/>
      <c r="AB47" s="107"/>
      <c r="AC47" s="107"/>
      <c r="AD47" s="107"/>
      <c r="AE47" s="107"/>
      <c r="AF47" s="107"/>
      <c r="AG47" s="107" t="s">
        <v>341</v>
      </c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</row>
    <row r="48" spans="1:60" outlineLevel="3">
      <c r="A48" s="110"/>
      <c r="B48" s="111"/>
      <c r="C48" s="146" t="s">
        <v>1230</v>
      </c>
      <c r="D48" s="143"/>
      <c r="E48" s="144">
        <v>0.62705</v>
      </c>
      <c r="F48" s="114"/>
      <c r="G48" s="114"/>
      <c r="H48" s="114"/>
      <c r="I48" s="114"/>
      <c r="J48" s="114"/>
      <c r="K48" s="114"/>
      <c r="L48" s="114"/>
      <c r="M48" s="114"/>
      <c r="N48" s="113"/>
      <c r="O48" s="113"/>
      <c r="P48" s="113"/>
      <c r="Q48" s="113"/>
      <c r="R48" s="114"/>
      <c r="S48" s="114"/>
      <c r="T48" s="114"/>
      <c r="U48" s="114"/>
      <c r="V48" s="114"/>
      <c r="W48" s="114"/>
      <c r="X48" s="114"/>
      <c r="Y48" s="114"/>
      <c r="Z48" s="107"/>
      <c r="AA48" s="107"/>
      <c r="AB48" s="107"/>
      <c r="AC48" s="107"/>
      <c r="AD48" s="107"/>
      <c r="AE48" s="107"/>
      <c r="AF48" s="107"/>
      <c r="AG48" s="107" t="s">
        <v>341</v>
      </c>
      <c r="AH48" s="107">
        <v>0</v>
      </c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</row>
    <row r="49" spans="1:60" outlineLevel="1">
      <c r="A49" s="123">
        <v>11</v>
      </c>
      <c r="B49" s="124" t="s">
        <v>1231</v>
      </c>
      <c r="C49" s="139" t="s">
        <v>1232</v>
      </c>
      <c r="D49" s="125" t="s">
        <v>1169</v>
      </c>
      <c r="E49" s="126">
        <v>15.135</v>
      </c>
      <c r="F49" s="127"/>
      <c r="G49" s="128">
        <f>ROUND(E49*F49,2)</f>
        <v>0</v>
      </c>
      <c r="H49" s="127"/>
      <c r="I49" s="128">
        <f>ROUND(E49*H49,2)</f>
        <v>0</v>
      </c>
      <c r="J49" s="127"/>
      <c r="K49" s="128">
        <f>ROUND(E49*J49,2)</f>
        <v>0</v>
      </c>
      <c r="L49" s="128">
        <v>21</v>
      </c>
      <c r="M49" s="128">
        <f>G49*(1+L49/100)</f>
        <v>0</v>
      </c>
      <c r="N49" s="126">
        <v>5.9100000000000003E-3</v>
      </c>
      <c r="O49" s="126">
        <f>ROUND(E49*N49,2)</f>
        <v>0.09</v>
      </c>
      <c r="P49" s="126">
        <v>0</v>
      </c>
      <c r="Q49" s="126">
        <f>ROUND(E49*P49,2)</f>
        <v>0</v>
      </c>
      <c r="R49" s="128" t="s">
        <v>1233</v>
      </c>
      <c r="S49" s="128" t="s">
        <v>310</v>
      </c>
      <c r="T49" s="129" t="s">
        <v>331</v>
      </c>
      <c r="U49" s="114">
        <v>0.26</v>
      </c>
      <c r="V49" s="114">
        <f>ROUND(E49*U49,2)</f>
        <v>3.94</v>
      </c>
      <c r="W49" s="114"/>
      <c r="X49" s="114" t="s">
        <v>332</v>
      </c>
      <c r="Y49" s="114" t="s">
        <v>293</v>
      </c>
      <c r="Z49" s="107"/>
      <c r="AA49" s="107"/>
      <c r="AB49" s="107"/>
      <c r="AC49" s="107"/>
      <c r="AD49" s="107"/>
      <c r="AE49" s="107"/>
      <c r="AF49" s="107"/>
      <c r="AG49" s="107" t="s">
        <v>333</v>
      </c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</row>
    <row r="50" spans="1:60" outlineLevel="2">
      <c r="A50" s="110"/>
      <c r="B50" s="111"/>
      <c r="C50" s="146" t="s">
        <v>1234</v>
      </c>
      <c r="D50" s="143"/>
      <c r="E50" s="144">
        <v>15.135</v>
      </c>
      <c r="F50" s="114"/>
      <c r="G50" s="114"/>
      <c r="H50" s="114"/>
      <c r="I50" s="114"/>
      <c r="J50" s="114"/>
      <c r="K50" s="114"/>
      <c r="L50" s="114"/>
      <c r="M50" s="114"/>
      <c r="N50" s="113"/>
      <c r="O50" s="113"/>
      <c r="P50" s="113"/>
      <c r="Q50" s="113"/>
      <c r="R50" s="114"/>
      <c r="S50" s="114"/>
      <c r="T50" s="114"/>
      <c r="U50" s="114"/>
      <c r="V50" s="114"/>
      <c r="W50" s="114"/>
      <c r="X50" s="114"/>
      <c r="Y50" s="114"/>
      <c r="Z50" s="107"/>
      <c r="AA50" s="107"/>
      <c r="AB50" s="107"/>
      <c r="AC50" s="107"/>
      <c r="AD50" s="107"/>
      <c r="AE50" s="107"/>
      <c r="AF50" s="107"/>
      <c r="AG50" s="107" t="s">
        <v>341</v>
      </c>
      <c r="AH50" s="107">
        <v>5</v>
      </c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</row>
    <row r="51" spans="1:60" ht="56.25" outlineLevel="1">
      <c r="A51" s="123">
        <v>12</v>
      </c>
      <c r="B51" s="124" t="s">
        <v>1235</v>
      </c>
      <c r="C51" s="139" t="s">
        <v>1236</v>
      </c>
      <c r="D51" s="125" t="s">
        <v>1169</v>
      </c>
      <c r="E51" s="126">
        <v>807.28025000000002</v>
      </c>
      <c r="F51" s="127"/>
      <c r="G51" s="128">
        <f>ROUND(E51*F51,2)</f>
        <v>0</v>
      </c>
      <c r="H51" s="127"/>
      <c r="I51" s="128">
        <f>ROUND(E51*H51,2)</f>
        <v>0</v>
      </c>
      <c r="J51" s="127"/>
      <c r="K51" s="128">
        <f>ROUND(E51*J51,2)</f>
        <v>0</v>
      </c>
      <c r="L51" s="128">
        <v>21</v>
      </c>
      <c r="M51" s="128">
        <f>G51*(1+L51/100)</f>
        <v>0</v>
      </c>
      <c r="N51" s="126">
        <v>4.0000000000000003E-5</v>
      </c>
      <c r="O51" s="126">
        <f>ROUND(E51*N51,2)</f>
        <v>0.03</v>
      </c>
      <c r="P51" s="126">
        <v>0</v>
      </c>
      <c r="Q51" s="126">
        <f>ROUND(E51*P51,2)</f>
        <v>0</v>
      </c>
      <c r="R51" s="128" t="s">
        <v>1195</v>
      </c>
      <c r="S51" s="128" t="s">
        <v>310</v>
      </c>
      <c r="T51" s="129" t="s">
        <v>331</v>
      </c>
      <c r="U51" s="114">
        <v>0.31</v>
      </c>
      <c r="V51" s="114">
        <f>ROUND(E51*U51,2)</f>
        <v>250.26</v>
      </c>
      <c r="W51" s="114"/>
      <c r="X51" s="114" t="s">
        <v>332</v>
      </c>
      <c r="Y51" s="114" t="s">
        <v>293</v>
      </c>
      <c r="Z51" s="107"/>
      <c r="AA51" s="107"/>
      <c r="AB51" s="107"/>
      <c r="AC51" s="107"/>
      <c r="AD51" s="107"/>
      <c r="AE51" s="107"/>
      <c r="AF51" s="107"/>
      <c r="AG51" s="107" t="s">
        <v>333</v>
      </c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</row>
    <row r="52" spans="1:60" outlineLevel="2">
      <c r="A52" s="110"/>
      <c r="B52" s="111"/>
      <c r="C52" s="146" t="s">
        <v>1237</v>
      </c>
      <c r="D52" s="143"/>
      <c r="E52" s="144">
        <v>1.86</v>
      </c>
      <c r="F52" s="114"/>
      <c r="G52" s="114"/>
      <c r="H52" s="114"/>
      <c r="I52" s="114"/>
      <c r="J52" s="114"/>
      <c r="K52" s="114"/>
      <c r="L52" s="114"/>
      <c r="M52" s="114"/>
      <c r="N52" s="113"/>
      <c r="O52" s="113"/>
      <c r="P52" s="113"/>
      <c r="Q52" s="113"/>
      <c r="R52" s="114"/>
      <c r="S52" s="114"/>
      <c r="T52" s="114"/>
      <c r="U52" s="114"/>
      <c r="V52" s="114"/>
      <c r="W52" s="114"/>
      <c r="X52" s="114"/>
      <c r="Y52" s="114"/>
      <c r="Z52" s="107"/>
      <c r="AA52" s="107"/>
      <c r="AB52" s="107"/>
      <c r="AC52" s="107"/>
      <c r="AD52" s="107"/>
      <c r="AE52" s="107"/>
      <c r="AF52" s="107"/>
      <c r="AG52" s="107" t="s">
        <v>341</v>
      </c>
      <c r="AH52" s="107">
        <v>0</v>
      </c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</row>
    <row r="53" spans="1:60" outlineLevel="3">
      <c r="A53" s="110"/>
      <c r="B53" s="111"/>
      <c r="C53" s="146" t="s">
        <v>1238</v>
      </c>
      <c r="D53" s="143"/>
      <c r="E53" s="144">
        <v>1.86</v>
      </c>
      <c r="F53" s="114"/>
      <c r="G53" s="114"/>
      <c r="H53" s="114"/>
      <c r="I53" s="114"/>
      <c r="J53" s="114"/>
      <c r="K53" s="114"/>
      <c r="L53" s="114"/>
      <c r="M53" s="114"/>
      <c r="N53" s="113"/>
      <c r="O53" s="113"/>
      <c r="P53" s="113"/>
      <c r="Q53" s="113"/>
      <c r="R53" s="114"/>
      <c r="S53" s="114"/>
      <c r="T53" s="114"/>
      <c r="U53" s="114"/>
      <c r="V53" s="114"/>
      <c r="W53" s="114"/>
      <c r="X53" s="114"/>
      <c r="Y53" s="114"/>
      <c r="Z53" s="107"/>
      <c r="AA53" s="107"/>
      <c r="AB53" s="107"/>
      <c r="AC53" s="107"/>
      <c r="AD53" s="107"/>
      <c r="AE53" s="107"/>
      <c r="AF53" s="107"/>
      <c r="AG53" s="107" t="s">
        <v>341</v>
      </c>
      <c r="AH53" s="107">
        <v>0</v>
      </c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</row>
    <row r="54" spans="1:60" outlineLevel="3">
      <c r="A54" s="110"/>
      <c r="B54" s="111"/>
      <c r="C54" s="146" t="s">
        <v>1239</v>
      </c>
      <c r="D54" s="143"/>
      <c r="E54" s="144">
        <v>15.03125</v>
      </c>
      <c r="F54" s="114"/>
      <c r="G54" s="114"/>
      <c r="H54" s="114"/>
      <c r="I54" s="114"/>
      <c r="J54" s="114"/>
      <c r="K54" s="114"/>
      <c r="L54" s="114"/>
      <c r="M54" s="114"/>
      <c r="N54" s="113"/>
      <c r="O54" s="113"/>
      <c r="P54" s="113"/>
      <c r="Q54" s="113"/>
      <c r="R54" s="114"/>
      <c r="S54" s="114"/>
      <c r="T54" s="114"/>
      <c r="U54" s="114"/>
      <c r="V54" s="114"/>
      <c r="W54" s="114"/>
      <c r="X54" s="114"/>
      <c r="Y54" s="114"/>
      <c r="Z54" s="107"/>
      <c r="AA54" s="107"/>
      <c r="AB54" s="107"/>
      <c r="AC54" s="107"/>
      <c r="AD54" s="107"/>
      <c r="AE54" s="107"/>
      <c r="AF54" s="107"/>
      <c r="AG54" s="107" t="s">
        <v>341</v>
      </c>
      <c r="AH54" s="107">
        <v>0</v>
      </c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</row>
    <row r="55" spans="1:60" outlineLevel="3">
      <c r="A55" s="110"/>
      <c r="B55" s="111"/>
      <c r="C55" s="146" t="s">
        <v>1240</v>
      </c>
      <c r="D55" s="143"/>
      <c r="E55" s="144">
        <v>7.0875000000000004</v>
      </c>
      <c r="F55" s="114"/>
      <c r="G55" s="114"/>
      <c r="H55" s="114"/>
      <c r="I55" s="114"/>
      <c r="J55" s="114"/>
      <c r="K55" s="114"/>
      <c r="L55" s="114"/>
      <c r="M55" s="114"/>
      <c r="N55" s="113"/>
      <c r="O55" s="113"/>
      <c r="P55" s="113"/>
      <c r="Q55" s="113"/>
      <c r="R55" s="114"/>
      <c r="S55" s="114"/>
      <c r="T55" s="114"/>
      <c r="U55" s="114"/>
      <c r="V55" s="114"/>
      <c r="W55" s="114"/>
      <c r="X55" s="114"/>
      <c r="Y55" s="114"/>
      <c r="Z55" s="107"/>
      <c r="AA55" s="107"/>
      <c r="AB55" s="107"/>
      <c r="AC55" s="107"/>
      <c r="AD55" s="107"/>
      <c r="AE55" s="107"/>
      <c r="AF55" s="107"/>
      <c r="AG55" s="107" t="s">
        <v>341</v>
      </c>
      <c r="AH55" s="107">
        <v>0</v>
      </c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</row>
    <row r="56" spans="1:60" outlineLevel="3">
      <c r="A56" s="110"/>
      <c r="B56" s="111"/>
      <c r="C56" s="146" t="s">
        <v>1241</v>
      </c>
      <c r="D56" s="143"/>
      <c r="E56" s="144">
        <v>6.48</v>
      </c>
      <c r="F56" s="114"/>
      <c r="G56" s="114"/>
      <c r="H56" s="114"/>
      <c r="I56" s="114"/>
      <c r="J56" s="114"/>
      <c r="K56" s="114"/>
      <c r="L56" s="114"/>
      <c r="M56" s="114"/>
      <c r="N56" s="113"/>
      <c r="O56" s="113"/>
      <c r="P56" s="113"/>
      <c r="Q56" s="113"/>
      <c r="R56" s="114"/>
      <c r="S56" s="114"/>
      <c r="T56" s="114"/>
      <c r="U56" s="114"/>
      <c r="V56" s="114"/>
      <c r="W56" s="114"/>
      <c r="X56" s="114"/>
      <c r="Y56" s="114"/>
      <c r="Z56" s="107"/>
      <c r="AA56" s="107"/>
      <c r="AB56" s="107"/>
      <c r="AC56" s="107"/>
      <c r="AD56" s="107"/>
      <c r="AE56" s="107"/>
      <c r="AF56" s="107"/>
      <c r="AG56" s="107" t="s">
        <v>341</v>
      </c>
      <c r="AH56" s="107">
        <v>0</v>
      </c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</row>
    <row r="57" spans="1:60" outlineLevel="3">
      <c r="A57" s="110"/>
      <c r="B57" s="111"/>
      <c r="C57" s="146" t="s">
        <v>1242</v>
      </c>
      <c r="D57" s="143"/>
      <c r="E57" s="144">
        <v>10.40625</v>
      </c>
      <c r="F57" s="114"/>
      <c r="G57" s="114"/>
      <c r="H57" s="114"/>
      <c r="I57" s="114"/>
      <c r="J57" s="114"/>
      <c r="K57" s="114"/>
      <c r="L57" s="114"/>
      <c r="M57" s="114"/>
      <c r="N57" s="113"/>
      <c r="O57" s="113"/>
      <c r="P57" s="113"/>
      <c r="Q57" s="113"/>
      <c r="R57" s="114"/>
      <c r="S57" s="114"/>
      <c r="T57" s="114"/>
      <c r="U57" s="114"/>
      <c r="V57" s="114"/>
      <c r="W57" s="114"/>
      <c r="X57" s="114"/>
      <c r="Y57" s="114"/>
      <c r="Z57" s="107"/>
      <c r="AA57" s="107"/>
      <c r="AB57" s="107"/>
      <c r="AC57" s="107"/>
      <c r="AD57" s="107"/>
      <c r="AE57" s="107"/>
      <c r="AF57" s="107"/>
      <c r="AG57" s="107" t="s">
        <v>341</v>
      </c>
      <c r="AH57" s="107">
        <v>0</v>
      </c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</row>
    <row r="58" spans="1:60" outlineLevel="3">
      <c r="A58" s="110"/>
      <c r="B58" s="111"/>
      <c r="C58" s="146" t="s">
        <v>1243</v>
      </c>
      <c r="D58" s="143"/>
      <c r="E58" s="144">
        <v>2.125</v>
      </c>
      <c r="F58" s="114"/>
      <c r="G58" s="114"/>
      <c r="H58" s="114"/>
      <c r="I58" s="114"/>
      <c r="J58" s="114"/>
      <c r="K58" s="114"/>
      <c r="L58" s="114"/>
      <c r="M58" s="114"/>
      <c r="N58" s="113"/>
      <c r="O58" s="113"/>
      <c r="P58" s="113"/>
      <c r="Q58" s="113"/>
      <c r="R58" s="114"/>
      <c r="S58" s="114"/>
      <c r="T58" s="114"/>
      <c r="U58" s="114"/>
      <c r="V58" s="114"/>
      <c r="W58" s="114"/>
      <c r="X58" s="114"/>
      <c r="Y58" s="114"/>
      <c r="Z58" s="107"/>
      <c r="AA58" s="107"/>
      <c r="AB58" s="107"/>
      <c r="AC58" s="107"/>
      <c r="AD58" s="107"/>
      <c r="AE58" s="107"/>
      <c r="AF58" s="107"/>
      <c r="AG58" s="107" t="s">
        <v>341</v>
      </c>
      <c r="AH58" s="107">
        <v>0</v>
      </c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</row>
    <row r="59" spans="1:60" outlineLevel="3">
      <c r="A59" s="110"/>
      <c r="B59" s="111"/>
      <c r="C59" s="146" t="s">
        <v>1244</v>
      </c>
      <c r="D59" s="143"/>
      <c r="E59" s="144">
        <v>5</v>
      </c>
      <c r="F59" s="114"/>
      <c r="G59" s="114"/>
      <c r="H59" s="114"/>
      <c r="I59" s="114"/>
      <c r="J59" s="114"/>
      <c r="K59" s="114"/>
      <c r="L59" s="114"/>
      <c r="M59" s="114"/>
      <c r="N59" s="113"/>
      <c r="O59" s="113"/>
      <c r="P59" s="113"/>
      <c r="Q59" s="113"/>
      <c r="R59" s="114"/>
      <c r="S59" s="114"/>
      <c r="T59" s="114"/>
      <c r="U59" s="114"/>
      <c r="V59" s="114"/>
      <c r="W59" s="114"/>
      <c r="X59" s="114"/>
      <c r="Y59" s="114"/>
      <c r="Z59" s="107"/>
      <c r="AA59" s="107"/>
      <c r="AB59" s="107"/>
      <c r="AC59" s="107"/>
      <c r="AD59" s="107"/>
      <c r="AE59" s="107"/>
      <c r="AF59" s="107"/>
      <c r="AG59" s="107" t="s">
        <v>341</v>
      </c>
      <c r="AH59" s="107">
        <v>0</v>
      </c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</row>
    <row r="60" spans="1:60" outlineLevel="3">
      <c r="A60" s="110"/>
      <c r="B60" s="111"/>
      <c r="C60" s="146" t="s">
        <v>1245</v>
      </c>
      <c r="D60" s="143"/>
      <c r="E60" s="144">
        <v>6.8849999999999998</v>
      </c>
      <c r="F60" s="114"/>
      <c r="G60" s="114"/>
      <c r="H60" s="114"/>
      <c r="I60" s="114"/>
      <c r="J60" s="114"/>
      <c r="K60" s="114"/>
      <c r="L60" s="114"/>
      <c r="M60" s="114"/>
      <c r="N60" s="113"/>
      <c r="O60" s="113"/>
      <c r="P60" s="113"/>
      <c r="Q60" s="113"/>
      <c r="R60" s="114"/>
      <c r="S60" s="114"/>
      <c r="T60" s="114"/>
      <c r="U60" s="114"/>
      <c r="V60" s="114"/>
      <c r="W60" s="114"/>
      <c r="X60" s="114"/>
      <c r="Y60" s="114"/>
      <c r="Z60" s="107"/>
      <c r="AA60" s="107"/>
      <c r="AB60" s="107"/>
      <c r="AC60" s="107"/>
      <c r="AD60" s="107"/>
      <c r="AE60" s="107"/>
      <c r="AF60" s="107"/>
      <c r="AG60" s="107" t="s">
        <v>341</v>
      </c>
      <c r="AH60" s="107">
        <v>0</v>
      </c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</row>
    <row r="61" spans="1:60" outlineLevel="3">
      <c r="A61" s="110"/>
      <c r="B61" s="111"/>
      <c r="C61" s="146" t="s">
        <v>1246</v>
      </c>
      <c r="D61" s="143"/>
      <c r="E61" s="144">
        <v>8.3249999999999993</v>
      </c>
      <c r="F61" s="114"/>
      <c r="G61" s="114"/>
      <c r="H61" s="114"/>
      <c r="I61" s="114"/>
      <c r="J61" s="114"/>
      <c r="K61" s="114"/>
      <c r="L61" s="114"/>
      <c r="M61" s="114"/>
      <c r="N61" s="113"/>
      <c r="O61" s="113"/>
      <c r="P61" s="113"/>
      <c r="Q61" s="113"/>
      <c r="R61" s="114"/>
      <c r="S61" s="114"/>
      <c r="T61" s="114"/>
      <c r="U61" s="114"/>
      <c r="V61" s="114"/>
      <c r="W61" s="114"/>
      <c r="X61" s="114"/>
      <c r="Y61" s="114"/>
      <c r="Z61" s="107"/>
      <c r="AA61" s="107"/>
      <c r="AB61" s="107"/>
      <c r="AC61" s="107"/>
      <c r="AD61" s="107"/>
      <c r="AE61" s="107"/>
      <c r="AF61" s="107"/>
      <c r="AG61" s="107" t="s">
        <v>341</v>
      </c>
      <c r="AH61" s="107">
        <v>0</v>
      </c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</row>
    <row r="62" spans="1:60" outlineLevel="3">
      <c r="A62" s="110"/>
      <c r="B62" s="111"/>
      <c r="C62" s="146" t="s">
        <v>1247</v>
      </c>
      <c r="D62" s="143"/>
      <c r="E62" s="144">
        <v>3.09</v>
      </c>
      <c r="F62" s="114"/>
      <c r="G62" s="114"/>
      <c r="H62" s="114"/>
      <c r="I62" s="114"/>
      <c r="J62" s="114"/>
      <c r="K62" s="114"/>
      <c r="L62" s="114"/>
      <c r="M62" s="114"/>
      <c r="N62" s="113"/>
      <c r="O62" s="113"/>
      <c r="P62" s="113"/>
      <c r="Q62" s="113"/>
      <c r="R62" s="114"/>
      <c r="S62" s="114"/>
      <c r="T62" s="114"/>
      <c r="U62" s="114"/>
      <c r="V62" s="114"/>
      <c r="W62" s="114"/>
      <c r="X62" s="114"/>
      <c r="Y62" s="114"/>
      <c r="Z62" s="107"/>
      <c r="AA62" s="107"/>
      <c r="AB62" s="107"/>
      <c r="AC62" s="107"/>
      <c r="AD62" s="107"/>
      <c r="AE62" s="107"/>
      <c r="AF62" s="107"/>
      <c r="AG62" s="107" t="s">
        <v>341</v>
      </c>
      <c r="AH62" s="107">
        <v>0</v>
      </c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</row>
    <row r="63" spans="1:60" outlineLevel="3">
      <c r="A63" s="110"/>
      <c r="B63" s="111"/>
      <c r="C63" s="146" t="s">
        <v>1248</v>
      </c>
      <c r="D63" s="143"/>
      <c r="E63" s="144">
        <v>1.3049999999999999</v>
      </c>
      <c r="F63" s="114"/>
      <c r="G63" s="114"/>
      <c r="H63" s="114"/>
      <c r="I63" s="114"/>
      <c r="J63" s="114"/>
      <c r="K63" s="114"/>
      <c r="L63" s="114"/>
      <c r="M63" s="114"/>
      <c r="N63" s="113"/>
      <c r="O63" s="113"/>
      <c r="P63" s="113"/>
      <c r="Q63" s="113"/>
      <c r="R63" s="114"/>
      <c r="S63" s="114"/>
      <c r="T63" s="114"/>
      <c r="U63" s="114"/>
      <c r="V63" s="114"/>
      <c r="W63" s="114"/>
      <c r="X63" s="114"/>
      <c r="Y63" s="114"/>
      <c r="Z63" s="107"/>
      <c r="AA63" s="107"/>
      <c r="AB63" s="107"/>
      <c r="AC63" s="107"/>
      <c r="AD63" s="107"/>
      <c r="AE63" s="107"/>
      <c r="AF63" s="107"/>
      <c r="AG63" s="107" t="s">
        <v>341</v>
      </c>
      <c r="AH63" s="107">
        <v>0</v>
      </c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</row>
    <row r="64" spans="1:60" outlineLevel="3">
      <c r="A64" s="110"/>
      <c r="B64" s="111"/>
      <c r="C64" s="146" t="s">
        <v>1249</v>
      </c>
      <c r="D64" s="143"/>
      <c r="E64" s="144">
        <v>1.08</v>
      </c>
      <c r="F64" s="114"/>
      <c r="G64" s="114"/>
      <c r="H64" s="114"/>
      <c r="I64" s="114"/>
      <c r="J64" s="114"/>
      <c r="K64" s="114"/>
      <c r="L64" s="114"/>
      <c r="M64" s="114"/>
      <c r="N64" s="113"/>
      <c r="O64" s="113"/>
      <c r="P64" s="113"/>
      <c r="Q64" s="113"/>
      <c r="R64" s="114"/>
      <c r="S64" s="114"/>
      <c r="T64" s="114"/>
      <c r="U64" s="114"/>
      <c r="V64" s="114"/>
      <c r="W64" s="114"/>
      <c r="X64" s="114"/>
      <c r="Y64" s="114"/>
      <c r="Z64" s="107"/>
      <c r="AA64" s="107"/>
      <c r="AB64" s="107"/>
      <c r="AC64" s="107"/>
      <c r="AD64" s="107"/>
      <c r="AE64" s="107"/>
      <c r="AF64" s="107"/>
      <c r="AG64" s="107" t="s">
        <v>341</v>
      </c>
      <c r="AH64" s="107">
        <v>0</v>
      </c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</row>
    <row r="65" spans="1:60" outlineLevel="3">
      <c r="A65" s="110"/>
      <c r="B65" s="111"/>
      <c r="C65" s="146" t="s">
        <v>1250</v>
      </c>
      <c r="D65" s="143"/>
      <c r="E65" s="144">
        <v>154.9425</v>
      </c>
      <c r="F65" s="114"/>
      <c r="G65" s="114"/>
      <c r="H65" s="114"/>
      <c r="I65" s="114"/>
      <c r="J65" s="114"/>
      <c r="K65" s="114"/>
      <c r="L65" s="114"/>
      <c r="M65" s="114"/>
      <c r="N65" s="113"/>
      <c r="O65" s="113"/>
      <c r="P65" s="113"/>
      <c r="Q65" s="113"/>
      <c r="R65" s="114"/>
      <c r="S65" s="114"/>
      <c r="T65" s="114"/>
      <c r="U65" s="114"/>
      <c r="V65" s="114"/>
      <c r="W65" s="114"/>
      <c r="X65" s="114"/>
      <c r="Y65" s="114"/>
      <c r="Z65" s="107"/>
      <c r="AA65" s="107"/>
      <c r="AB65" s="107"/>
      <c r="AC65" s="107"/>
      <c r="AD65" s="107"/>
      <c r="AE65" s="107"/>
      <c r="AF65" s="107"/>
      <c r="AG65" s="107" t="s">
        <v>341</v>
      </c>
      <c r="AH65" s="107">
        <v>0</v>
      </c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</row>
    <row r="66" spans="1:60" outlineLevel="3">
      <c r="A66" s="110"/>
      <c r="B66" s="111"/>
      <c r="C66" s="146" t="s">
        <v>1251</v>
      </c>
      <c r="D66" s="143"/>
      <c r="E66" s="144">
        <v>44.711500000000001</v>
      </c>
      <c r="F66" s="114"/>
      <c r="G66" s="114"/>
      <c r="H66" s="114"/>
      <c r="I66" s="114"/>
      <c r="J66" s="114"/>
      <c r="K66" s="114"/>
      <c r="L66" s="114"/>
      <c r="M66" s="114"/>
      <c r="N66" s="113"/>
      <c r="O66" s="113"/>
      <c r="P66" s="113"/>
      <c r="Q66" s="113"/>
      <c r="R66" s="114"/>
      <c r="S66" s="114"/>
      <c r="T66" s="114"/>
      <c r="U66" s="114"/>
      <c r="V66" s="114"/>
      <c r="W66" s="114"/>
      <c r="X66" s="114"/>
      <c r="Y66" s="114"/>
      <c r="Z66" s="107"/>
      <c r="AA66" s="107"/>
      <c r="AB66" s="107"/>
      <c r="AC66" s="107"/>
      <c r="AD66" s="107"/>
      <c r="AE66" s="107"/>
      <c r="AF66" s="107"/>
      <c r="AG66" s="107" t="s">
        <v>341</v>
      </c>
      <c r="AH66" s="107">
        <v>0</v>
      </c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</row>
    <row r="67" spans="1:60" outlineLevel="3">
      <c r="A67" s="110"/>
      <c r="B67" s="111"/>
      <c r="C67" s="146" t="s">
        <v>1252</v>
      </c>
      <c r="D67" s="143"/>
      <c r="E67" s="144">
        <v>9.36</v>
      </c>
      <c r="F67" s="114"/>
      <c r="G67" s="114"/>
      <c r="H67" s="114"/>
      <c r="I67" s="114"/>
      <c r="J67" s="114"/>
      <c r="K67" s="114"/>
      <c r="L67" s="114"/>
      <c r="M67" s="114"/>
      <c r="N67" s="113"/>
      <c r="O67" s="113"/>
      <c r="P67" s="113"/>
      <c r="Q67" s="113"/>
      <c r="R67" s="114"/>
      <c r="S67" s="114"/>
      <c r="T67" s="114"/>
      <c r="U67" s="114"/>
      <c r="V67" s="114"/>
      <c r="W67" s="114"/>
      <c r="X67" s="114"/>
      <c r="Y67" s="114"/>
      <c r="Z67" s="107"/>
      <c r="AA67" s="107"/>
      <c r="AB67" s="107"/>
      <c r="AC67" s="107"/>
      <c r="AD67" s="107"/>
      <c r="AE67" s="107"/>
      <c r="AF67" s="107"/>
      <c r="AG67" s="107" t="s">
        <v>341</v>
      </c>
      <c r="AH67" s="107">
        <v>0</v>
      </c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</row>
    <row r="68" spans="1:60" outlineLevel="3">
      <c r="A68" s="110"/>
      <c r="B68" s="111"/>
      <c r="C68" s="146" t="s">
        <v>1253</v>
      </c>
      <c r="D68" s="143"/>
      <c r="E68" s="144">
        <v>43.535629999999998</v>
      </c>
      <c r="F68" s="114"/>
      <c r="G68" s="114"/>
      <c r="H68" s="114"/>
      <c r="I68" s="114"/>
      <c r="J68" s="114"/>
      <c r="K68" s="114"/>
      <c r="L68" s="114"/>
      <c r="M68" s="114"/>
      <c r="N68" s="113"/>
      <c r="O68" s="113"/>
      <c r="P68" s="113"/>
      <c r="Q68" s="113"/>
      <c r="R68" s="114"/>
      <c r="S68" s="114"/>
      <c r="T68" s="114"/>
      <c r="U68" s="114"/>
      <c r="V68" s="114"/>
      <c r="W68" s="114"/>
      <c r="X68" s="114"/>
      <c r="Y68" s="114"/>
      <c r="Z68" s="107"/>
      <c r="AA68" s="107"/>
      <c r="AB68" s="107"/>
      <c r="AC68" s="107"/>
      <c r="AD68" s="107"/>
      <c r="AE68" s="107"/>
      <c r="AF68" s="107"/>
      <c r="AG68" s="107" t="s">
        <v>341</v>
      </c>
      <c r="AH68" s="107">
        <v>0</v>
      </c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</row>
    <row r="69" spans="1:60" outlineLevel="3">
      <c r="A69" s="110"/>
      <c r="B69" s="111"/>
      <c r="C69" s="146" t="s">
        <v>1254</v>
      </c>
      <c r="D69" s="143"/>
      <c r="E69" s="144">
        <v>28.736249999999998</v>
      </c>
      <c r="F69" s="114"/>
      <c r="G69" s="114"/>
      <c r="H69" s="114"/>
      <c r="I69" s="114"/>
      <c r="J69" s="114"/>
      <c r="K69" s="114"/>
      <c r="L69" s="114"/>
      <c r="M69" s="114"/>
      <c r="N69" s="113"/>
      <c r="O69" s="113"/>
      <c r="P69" s="113"/>
      <c r="Q69" s="113"/>
      <c r="R69" s="114"/>
      <c r="S69" s="114"/>
      <c r="T69" s="114"/>
      <c r="U69" s="114"/>
      <c r="V69" s="114"/>
      <c r="W69" s="114"/>
      <c r="X69" s="114"/>
      <c r="Y69" s="114"/>
      <c r="Z69" s="107"/>
      <c r="AA69" s="107"/>
      <c r="AB69" s="107"/>
      <c r="AC69" s="107"/>
      <c r="AD69" s="107"/>
      <c r="AE69" s="107"/>
      <c r="AF69" s="107"/>
      <c r="AG69" s="107" t="s">
        <v>341</v>
      </c>
      <c r="AH69" s="107">
        <v>0</v>
      </c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</row>
    <row r="70" spans="1:60" outlineLevel="3">
      <c r="A70" s="110"/>
      <c r="B70" s="111"/>
      <c r="C70" s="146" t="s">
        <v>1255</v>
      </c>
      <c r="D70" s="143"/>
      <c r="E70" s="144">
        <v>27.699380000000001</v>
      </c>
      <c r="F70" s="114"/>
      <c r="G70" s="114"/>
      <c r="H70" s="114"/>
      <c r="I70" s="114"/>
      <c r="J70" s="114"/>
      <c r="K70" s="114"/>
      <c r="L70" s="114"/>
      <c r="M70" s="114"/>
      <c r="N70" s="113"/>
      <c r="O70" s="113"/>
      <c r="P70" s="113"/>
      <c r="Q70" s="113"/>
      <c r="R70" s="114"/>
      <c r="S70" s="114"/>
      <c r="T70" s="114"/>
      <c r="U70" s="114"/>
      <c r="V70" s="114"/>
      <c r="W70" s="114"/>
      <c r="X70" s="114"/>
      <c r="Y70" s="114"/>
      <c r="Z70" s="107"/>
      <c r="AA70" s="107"/>
      <c r="AB70" s="107"/>
      <c r="AC70" s="107"/>
      <c r="AD70" s="107"/>
      <c r="AE70" s="107"/>
      <c r="AF70" s="107"/>
      <c r="AG70" s="107" t="s">
        <v>341</v>
      </c>
      <c r="AH70" s="107">
        <v>0</v>
      </c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</row>
    <row r="71" spans="1:60" outlineLevel="3">
      <c r="A71" s="110"/>
      <c r="B71" s="111"/>
      <c r="C71" s="146" t="s">
        <v>1256</v>
      </c>
      <c r="D71" s="143"/>
      <c r="E71" s="144">
        <v>36.734999999999999</v>
      </c>
      <c r="F71" s="114"/>
      <c r="G71" s="114"/>
      <c r="H71" s="114"/>
      <c r="I71" s="114"/>
      <c r="J71" s="114"/>
      <c r="K71" s="114"/>
      <c r="L71" s="114"/>
      <c r="M71" s="114"/>
      <c r="N71" s="113"/>
      <c r="O71" s="113"/>
      <c r="P71" s="113"/>
      <c r="Q71" s="113"/>
      <c r="R71" s="114"/>
      <c r="S71" s="114"/>
      <c r="T71" s="114"/>
      <c r="U71" s="114"/>
      <c r="V71" s="114"/>
      <c r="W71" s="114"/>
      <c r="X71" s="114"/>
      <c r="Y71" s="114"/>
      <c r="Z71" s="107"/>
      <c r="AA71" s="107"/>
      <c r="AB71" s="107"/>
      <c r="AC71" s="107"/>
      <c r="AD71" s="107"/>
      <c r="AE71" s="107"/>
      <c r="AF71" s="107"/>
      <c r="AG71" s="107" t="s">
        <v>341</v>
      </c>
      <c r="AH71" s="107">
        <v>0</v>
      </c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</row>
    <row r="72" spans="1:60" outlineLevel="3">
      <c r="A72" s="110"/>
      <c r="B72" s="111"/>
      <c r="C72" s="146" t="s">
        <v>1257</v>
      </c>
      <c r="D72" s="143"/>
      <c r="E72" s="144">
        <v>21.774380000000001</v>
      </c>
      <c r="F72" s="114"/>
      <c r="G72" s="114"/>
      <c r="H72" s="114"/>
      <c r="I72" s="114"/>
      <c r="J72" s="114"/>
      <c r="K72" s="114"/>
      <c r="L72" s="114"/>
      <c r="M72" s="114"/>
      <c r="N72" s="113"/>
      <c r="O72" s="113"/>
      <c r="P72" s="113"/>
      <c r="Q72" s="113"/>
      <c r="R72" s="114"/>
      <c r="S72" s="114"/>
      <c r="T72" s="114"/>
      <c r="U72" s="114"/>
      <c r="V72" s="114"/>
      <c r="W72" s="114"/>
      <c r="X72" s="114"/>
      <c r="Y72" s="114"/>
      <c r="Z72" s="107"/>
      <c r="AA72" s="107"/>
      <c r="AB72" s="107"/>
      <c r="AC72" s="107"/>
      <c r="AD72" s="107"/>
      <c r="AE72" s="107"/>
      <c r="AF72" s="107"/>
      <c r="AG72" s="107" t="s">
        <v>341</v>
      </c>
      <c r="AH72" s="107">
        <v>0</v>
      </c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</row>
    <row r="73" spans="1:60" outlineLevel="3">
      <c r="A73" s="110"/>
      <c r="B73" s="111"/>
      <c r="C73" s="146" t="s">
        <v>1258</v>
      </c>
      <c r="D73" s="143"/>
      <c r="E73" s="144">
        <v>65.672499999999999</v>
      </c>
      <c r="F73" s="114"/>
      <c r="G73" s="114"/>
      <c r="H73" s="114"/>
      <c r="I73" s="114"/>
      <c r="J73" s="114"/>
      <c r="K73" s="114"/>
      <c r="L73" s="114"/>
      <c r="M73" s="114"/>
      <c r="N73" s="113"/>
      <c r="O73" s="113"/>
      <c r="P73" s="113"/>
      <c r="Q73" s="113"/>
      <c r="R73" s="114"/>
      <c r="S73" s="114"/>
      <c r="T73" s="114"/>
      <c r="U73" s="114"/>
      <c r="V73" s="114"/>
      <c r="W73" s="114"/>
      <c r="X73" s="114"/>
      <c r="Y73" s="114"/>
      <c r="Z73" s="107"/>
      <c r="AA73" s="107"/>
      <c r="AB73" s="107"/>
      <c r="AC73" s="107"/>
      <c r="AD73" s="107"/>
      <c r="AE73" s="107"/>
      <c r="AF73" s="107"/>
      <c r="AG73" s="107" t="s">
        <v>341</v>
      </c>
      <c r="AH73" s="107">
        <v>0</v>
      </c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</row>
    <row r="74" spans="1:60" outlineLevel="3">
      <c r="A74" s="110"/>
      <c r="B74" s="111"/>
      <c r="C74" s="146" t="s">
        <v>1259</v>
      </c>
      <c r="D74" s="143"/>
      <c r="E74" s="144">
        <v>9.3350000000000009</v>
      </c>
      <c r="F74" s="114"/>
      <c r="G74" s="114"/>
      <c r="H74" s="114"/>
      <c r="I74" s="114"/>
      <c r="J74" s="114"/>
      <c r="K74" s="114"/>
      <c r="L74" s="114"/>
      <c r="M74" s="114"/>
      <c r="N74" s="113"/>
      <c r="O74" s="113"/>
      <c r="P74" s="113"/>
      <c r="Q74" s="113"/>
      <c r="R74" s="114"/>
      <c r="S74" s="114"/>
      <c r="T74" s="114"/>
      <c r="U74" s="114"/>
      <c r="V74" s="114"/>
      <c r="W74" s="114"/>
      <c r="X74" s="114"/>
      <c r="Y74" s="114"/>
      <c r="Z74" s="107"/>
      <c r="AA74" s="107"/>
      <c r="AB74" s="107"/>
      <c r="AC74" s="107"/>
      <c r="AD74" s="107"/>
      <c r="AE74" s="107"/>
      <c r="AF74" s="107"/>
      <c r="AG74" s="107" t="s">
        <v>341</v>
      </c>
      <c r="AH74" s="107">
        <v>0</v>
      </c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</row>
    <row r="75" spans="1:60" outlineLevel="3">
      <c r="A75" s="110"/>
      <c r="B75" s="111"/>
      <c r="C75" s="146" t="s">
        <v>1260</v>
      </c>
      <c r="D75" s="143"/>
      <c r="E75" s="144">
        <v>1.8225</v>
      </c>
      <c r="F75" s="114"/>
      <c r="G75" s="114"/>
      <c r="H75" s="114"/>
      <c r="I75" s="114"/>
      <c r="J75" s="114"/>
      <c r="K75" s="114"/>
      <c r="L75" s="114"/>
      <c r="M75" s="114"/>
      <c r="N75" s="113"/>
      <c r="O75" s="113"/>
      <c r="P75" s="113"/>
      <c r="Q75" s="113"/>
      <c r="R75" s="114"/>
      <c r="S75" s="114"/>
      <c r="T75" s="114"/>
      <c r="U75" s="114"/>
      <c r="V75" s="114"/>
      <c r="W75" s="114"/>
      <c r="X75" s="114"/>
      <c r="Y75" s="114"/>
      <c r="Z75" s="107"/>
      <c r="AA75" s="107"/>
      <c r="AB75" s="107"/>
      <c r="AC75" s="107"/>
      <c r="AD75" s="107"/>
      <c r="AE75" s="107"/>
      <c r="AF75" s="107"/>
      <c r="AG75" s="107" t="s">
        <v>341</v>
      </c>
      <c r="AH75" s="107">
        <v>0</v>
      </c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</row>
    <row r="76" spans="1:60" outlineLevel="3">
      <c r="A76" s="110"/>
      <c r="B76" s="111"/>
      <c r="C76" s="146" t="s">
        <v>1261</v>
      </c>
      <c r="D76" s="143"/>
      <c r="E76" s="144">
        <v>1.2150000000000001</v>
      </c>
      <c r="F76" s="114"/>
      <c r="G76" s="114"/>
      <c r="H76" s="114"/>
      <c r="I76" s="114"/>
      <c r="J76" s="114"/>
      <c r="K76" s="114"/>
      <c r="L76" s="114"/>
      <c r="M76" s="114"/>
      <c r="N76" s="113"/>
      <c r="O76" s="113"/>
      <c r="P76" s="113"/>
      <c r="Q76" s="113"/>
      <c r="R76" s="114"/>
      <c r="S76" s="114"/>
      <c r="T76" s="114"/>
      <c r="U76" s="114"/>
      <c r="V76" s="114"/>
      <c r="W76" s="114"/>
      <c r="X76" s="114"/>
      <c r="Y76" s="114"/>
      <c r="Z76" s="107"/>
      <c r="AA76" s="107"/>
      <c r="AB76" s="107"/>
      <c r="AC76" s="107"/>
      <c r="AD76" s="107"/>
      <c r="AE76" s="107"/>
      <c r="AF76" s="107"/>
      <c r="AG76" s="107" t="s">
        <v>341</v>
      </c>
      <c r="AH76" s="107">
        <v>0</v>
      </c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</row>
    <row r="77" spans="1:60" outlineLevel="3">
      <c r="A77" s="110"/>
      <c r="B77" s="111"/>
      <c r="C77" s="146" t="s">
        <v>1262</v>
      </c>
      <c r="D77" s="143"/>
      <c r="E77" s="144">
        <v>4.68</v>
      </c>
      <c r="F77" s="114"/>
      <c r="G77" s="114"/>
      <c r="H77" s="114"/>
      <c r="I77" s="114"/>
      <c r="J77" s="114"/>
      <c r="K77" s="114"/>
      <c r="L77" s="114"/>
      <c r="M77" s="114"/>
      <c r="N77" s="113"/>
      <c r="O77" s="113"/>
      <c r="P77" s="113"/>
      <c r="Q77" s="113"/>
      <c r="R77" s="114"/>
      <c r="S77" s="114"/>
      <c r="T77" s="114"/>
      <c r="U77" s="114"/>
      <c r="V77" s="114"/>
      <c r="W77" s="114"/>
      <c r="X77" s="114"/>
      <c r="Y77" s="114"/>
      <c r="Z77" s="107"/>
      <c r="AA77" s="107"/>
      <c r="AB77" s="107"/>
      <c r="AC77" s="107"/>
      <c r="AD77" s="107"/>
      <c r="AE77" s="107"/>
      <c r="AF77" s="107"/>
      <c r="AG77" s="107" t="s">
        <v>341</v>
      </c>
      <c r="AH77" s="107">
        <v>0</v>
      </c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</row>
    <row r="78" spans="1:60" outlineLevel="3">
      <c r="A78" s="110"/>
      <c r="B78" s="111"/>
      <c r="C78" s="146" t="s">
        <v>1263</v>
      </c>
      <c r="D78" s="143"/>
      <c r="E78" s="144">
        <v>4.68</v>
      </c>
      <c r="F78" s="114"/>
      <c r="G78" s="114"/>
      <c r="H78" s="114"/>
      <c r="I78" s="114"/>
      <c r="J78" s="114"/>
      <c r="K78" s="114"/>
      <c r="L78" s="114"/>
      <c r="M78" s="114"/>
      <c r="N78" s="113"/>
      <c r="O78" s="113"/>
      <c r="P78" s="113"/>
      <c r="Q78" s="113"/>
      <c r="R78" s="114"/>
      <c r="S78" s="114"/>
      <c r="T78" s="114"/>
      <c r="U78" s="114"/>
      <c r="V78" s="114"/>
      <c r="W78" s="114"/>
      <c r="X78" s="114"/>
      <c r="Y78" s="114"/>
      <c r="Z78" s="107"/>
      <c r="AA78" s="107"/>
      <c r="AB78" s="107"/>
      <c r="AC78" s="107"/>
      <c r="AD78" s="107"/>
      <c r="AE78" s="107"/>
      <c r="AF78" s="107"/>
      <c r="AG78" s="107" t="s">
        <v>341</v>
      </c>
      <c r="AH78" s="107">
        <v>0</v>
      </c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</row>
    <row r="79" spans="1:60" outlineLevel="3">
      <c r="A79" s="110"/>
      <c r="B79" s="111"/>
      <c r="C79" s="146" t="s">
        <v>1264</v>
      </c>
      <c r="D79" s="143"/>
      <c r="E79" s="144">
        <v>9.99</v>
      </c>
      <c r="F79" s="114"/>
      <c r="G79" s="114"/>
      <c r="H79" s="114"/>
      <c r="I79" s="114"/>
      <c r="J79" s="114"/>
      <c r="K79" s="114"/>
      <c r="L79" s="114"/>
      <c r="M79" s="114"/>
      <c r="N79" s="113"/>
      <c r="O79" s="113"/>
      <c r="P79" s="113"/>
      <c r="Q79" s="113"/>
      <c r="R79" s="114"/>
      <c r="S79" s="114"/>
      <c r="T79" s="114"/>
      <c r="U79" s="114"/>
      <c r="V79" s="114"/>
      <c r="W79" s="114"/>
      <c r="X79" s="114"/>
      <c r="Y79" s="114"/>
      <c r="Z79" s="107"/>
      <c r="AA79" s="107"/>
      <c r="AB79" s="107"/>
      <c r="AC79" s="107"/>
      <c r="AD79" s="107"/>
      <c r="AE79" s="107"/>
      <c r="AF79" s="107"/>
      <c r="AG79" s="107" t="s">
        <v>341</v>
      </c>
      <c r="AH79" s="107">
        <v>0</v>
      </c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</row>
    <row r="80" spans="1:60" outlineLevel="3">
      <c r="A80" s="110"/>
      <c r="B80" s="111"/>
      <c r="C80" s="146" t="s">
        <v>1265</v>
      </c>
      <c r="D80" s="143"/>
      <c r="E80" s="144">
        <v>29.48563</v>
      </c>
      <c r="F80" s="114"/>
      <c r="G80" s="114"/>
      <c r="H80" s="114"/>
      <c r="I80" s="114"/>
      <c r="J80" s="114"/>
      <c r="K80" s="114"/>
      <c r="L80" s="114"/>
      <c r="M80" s="114"/>
      <c r="N80" s="113"/>
      <c r="O80" s="113"/>
      <c r="P80" s="113"/>
      <c r="Q80" s="113"/>
      <c r="R80" s="114"/>
      <c r="S80" s="114"/>
      <c r="T80" s="114"/>
      <c r="U80" s="114"/>
      <c r="V80" s="114"/>
      <c r="W80" s="114"/>
      <c r="X80" s="114"/>
      <c r="Y80" s="114"/>
      <c r="Z80" s="107"/>
      <c r="AA80" s="107"/>
      <c r="AB80" s="107"/>
      <c r="AC80" s="107"/>
      <c r="AD80" s="107"/>
      <c r="AE80" s="107"/>
      <c r="AF80" s="107"/>
      <c r="AG80" s="107" t="s">
        <v>341</v>
      </c>
      <c r="AH80" s="107">
        <v>0</v>
      </c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</row>
    <row r="81" spans="1:60" outlineLevel="3">
      <c r="A81" s="110"/>
      <c r="B81" s="111"/>
      <c r="C81" s="146" t="s">
        <v>1266</v>
      </c>
      <c r="D81" s="143"/>
      <c r="E81" s="144">
        <v>16.91</v>
      </c>
      <c r="F81" s="114"/>
      <c r="G81" s="114"/>
      <c r="H81" s="114"/>
      <c r="I81" s="114"/>
      <c r="J81" s="114"/>
      <c r="K81" s="114"/>
      <c r="L81" s="114"/>
      <c r="M81" s="114"/>
      <c r="N81" s="113"/>
      <c r="O81" s="113"/>
      <c r="P81" s="113"/>
      <c r="Q81" s="113"/>
      <c r="R81" s="114"/>
      <c r="S81" s="114"/>
      <c r="T81" s="114"/>
      <c r="U81" s="114"/>
      <c r="V81" s="114"/>
      <c r="W81" s="114"/>
      <c r="X81" s="114"/>
      <c r="Y81" s="114"/>
      <c r="Z81" s="107"/>
      <c r="AA81" s="107"/>
      <c r="AB81" s="107"/>
      <c r="AC81" s="107"/>
      <c r="AD81" s="107"/>
      <c r="AE81" s="107"/>
      <c r="AF81" s="107"/>
      <c r="AG81" s="107" t="s">
        <v>341</v>
      </c>
      <c r="AH81" s="107">
        <v>0</v>
      </c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</row>
    <row r="82" spans="1:60" outlineLevel="3">
      <c r="A82" s="110"/>
      <c r="B82" s="111"/>
      <c r="C82" s="146" t="s">
        <v>1267</v>
      </c>
      <c r="D82" s="143"/>
      <c r="E82" s="144">
        <v>1.35</v>
      </c>
      <c r="F82" s="114"/>
      <c r="G82" s="114"/>
      <c r="H82" s="114"/>
      <c r="I82" s="114"/>
      <c r="J82" s="114"/>
      <c r="K82" s="114"/>
      <c r="L82" s="114"/>
      <c r="M82" s="114"/>
      <c r="N82" s="113"/>
      <c r="O82" s="113"/>
      <c r="P82" s="113"/>
      <c r="Q82" s="113"/>
      <c r="R82" s="114"/>
      <c r="S82" s="114"/>
      <c r="T82" s="114"/>
      <c r="U82" s="114"/>
      <c r="V82" s="114"/>
      <c r="W82" s="114"/>
      <c r="X82" s="114"/>
      <c r="Y82" s="114"/>
      <c r="Z82" s="107"/>
      <c r="AA82" s="107"/>
      <c r="AB82" s="107"/>
      <c r="AC82" s="107"/>
      <c r="AD82" s="107"/>
      <c r="AE82" s="107"/>
      <c r="AF82" s="107"/>
      <c r="AG82" s="107" t="s">
        <v>341</v>
      </c>
      <c r="AH82" s="107">
        <v>0</v>
      </c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</row>
    <row r="83" spans="1:60" outlineLevel="3">
      <c r="A83" s="110"/>
      <c r="B83" s="111"/>
      <c r="C83" s="146" t="s">
        <v>1268</v>
      </c>
      <c r="D83" s="143"/>
      <c r="E83" s="144">
        <v>1.875</v>
      </c>
      <c r="F83" s="114"/>
      <c r="G83" s="114"/>
      <c r="H83" s="114"/>
      <c r="I83" s="114"/>
      <c r="J83" s="114"/>
      <c r="K83" s="114"/>
      <c r="L83" s="114"/>
      <c r="M83" s="114"/>
      <c r="N83" s="113"/>
      <c r="O83" s="113"/>
      <c r="P83" s="113"/>
      <c r="Q83" s="113"/>
      <c r="R83" s="114"/>
      <c r="S83" s="114"/>
      <c r="T83" s="114"/>
      <c r="U83" s="114"/>
      <c r="V83" s="114"/>
      <c r="W83" s="114"/>
      <c r="X83" s="114"/>
      <c r="Y83" s="114"/>
      <c r="Z83" s="107"/>
      <c r="AA83" s="107"/>
      <c r="AB83" s="107"/>
      <c r="AC83" s="107"/>
      <c r="AD83" s="107"/>
      <c r="AE83" s="107"/>
      <c r="AF83" s="107"/>
      <c r="AG83" s="107" t="s">
        <v>341</v>
      </c>
      <c r="AH83" s="107">
        <v>0</v>
      </c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</row>
    <row r="84" spans="1:60" outlineLevel="3">
      <c r="A84" s="110"/>
      <c r="B84" s="111"/>
      <c r="C84" s="146" t="s">
        <v>1269</v>
      </c>
      <c r="D84" s="143"/>
      <c r="E84" s="144">
        <v>1.35</v>
      </c>
      <c r="F84" s="114"/>
      <c r="G84" s="114"/>
      <c r="H84" s="114"/>
      <c r="I84" s="114"/>
      <c r="J84" s="114"/>
      <c r="K84" s="114"/>
      <c r="L84" s="114"/>
      <c r="M84" s="114"/>
      <c r="N84" s="113"/>
      <c r="O84" s="113"/>
      <c r="P84" s="113"/>
      <c r="Q84" s="113"/>
      <c r="R84" s="114"/>
      <c r="S84" s="114"/>
      <c r="T84" s="114"/>
      <c r="U84" s="114"/>
      <c r="V84" s="114"/>
      <c r="W84" s="114"/>
      <c r="X84" s="114"/>
      <c r="Y84" s="114"/>
      <c r="Z84" s="107"/>
      <c r="AA84" s="107"/>
      <c r="AB84" s="107"/>
      <c r="AC84" s="107"/>
      <c r="AD84" s="107"/>
      <c r="AE84" s="107"/>
      <c r="AF84" s="107"/>
      <c r="AG84" s="107" t="s">
        <v>341</v>
      </c>
      <c r="AH84" s="107">
        <v>0</v>
      </c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</row>
    <row r="85" spans="1:60" outlineLevel="3">
      <c r="A85" s="110"/>
      <c r="B85" s="111"/>
      <c r="C85" s="146" t="s">
        <v>1270</v>
      </c>
      <c r="D85" s="143"/>
      <c r="E85" s="144">
        <v>1.875</v>
      </c>
      <c r="F85" s="114"/>
      <c r="G85" s="114"/>
      <c r="H85" s="114"/>
      <c r="I85" s="114"/>
      <c r="J85" s="114"/>
      <c r="K85" s="114"/>
      <c r="L85" s="114"/>
      <c r="M85" s="114"/>
      <c r="N85" s="113"/>
      <c r="O85" s="113"/>
      <c r="P85" s="113"/>
      <c r="Q85" s="113"/>
      <c r="R85" s="114"/>
      <c r="S85" s="114"/>
      <c r="T85" s="114"/>
      <c r="U85" s="114"/>
      <c r="V85" s="114"/>
      <c r="W85" s="114"/>
      <c r="X85" s="114"/>
      <c r="Y85" s="114"/>
      <c r="Z85" s="107"/>
      <c r="AA85" s="107"/>
      <c r="AB85" s="107"/>
      <c r="AC85" s="107"/>
      <c r="AD85" s="107"/>
      <c r="AE85" s="107"/>
      <c r="AF85" s="107"/>
      <c r="AG85" s="107" t="s">
        <v>341</v>
      </c>
      <c r="AH85" s="107">
        <v>0</v>
      </c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</row>
    <row r="86" spans="1:60" outlineLevel="3">
      <c r="A86" s="110"/>
      <c r="B86" s="111"/>
      <c r="C86" s="146" t="s">
        <v>1271</v>
      </c>
      <c r="D86" s="143"/>
      <c r="E86" s="144">
        <v>7.2</v>
      </c>
      <c r="F86" s="114"/>
      <c r="G86" s="114"/>
      <c r="H86" s="114"/>
      <c r="I86" s="114"/>
      <c r="J86" s="114"/>
      <c r="K86" s="114"/>
      <c r="L86" s="114"/>
      <c r="M86" s="114"/>
      <c r="N86" s="113"/>
      <c r="O86" s="113"/>
      <c r="P86" s="113"/>
      <c r="Q86" s="113"/>
      <c r="R86" s="114"/>
      <c r="S86" s="114"/>
      <c r="T86" s="114"/>
      <c r="U86" s="114"/>
      <c r="V86" s="114"/>
      <c r="W86" s="114"/>
      <c r="X86" s="114"/>
      <c r="Y86" s="114"/>
      <c r="Z86" s="107"/>
      <c r="AA86" s="107"/>
      <c r="AB86" s="107"/>
      <c r="AC86" s="107"/>
      <c r="AD86" s="107"/>
      <c r="AE86" s="107"/>
      <c r="AF86" s="107"/>
      <c r="AG86" s="107" t="s">
        <v>341</v>
      </c>
      <c r="AH86" s="107">
        <v>0</v>
      </c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</row>
    <row r="87" spans="1:60" outlineLevel="3">
      <c r="A87" s="110"/>
      <c r="B87" s="111"/>
      <c r="C87" s="146" t="s">
        <v>1272</v>
      </c>
      <c r="D87" s="143"/>
      <c r="E87" s="144">
        <v>1.72</v>
      </c>
      <c r="F87" s="114"/>
      <c r="G87" s="114"/>
      <c r="H87" s="114"/>
      <c r="I87" s="114"/>
      <c r="J87" s="114"/>
      <c r="K87" s="114"/>
      <c r="L87" s="114"/>
      <c r="M87" s="114"/>
      <c r="N87" s="113"/>
      <c r="O87" s="113"/>
      <c r="P87" s="113"/>
      <c r="Q87" s="113"/>
      <c r="R87" s="114"/>
      <c r="S87" s="114"/>
      <c r="T87" s="114"/>
      <c r="U87" s="114"/>
      <c r="V87" s="114"/>
      <c r="W87" s="114"/>
      <c r="X87" s="114"/>
      <c r="Y87" s="114"/>
      <c r="Z87" s="107"/>
      <c r="AA87" s="107"/>
      <c r="AB87" s="107"/>
      <c r="AC87" s="107"/>
      <c r="AD87" s="107"/>
      <c r="AE87" s="107"/>
      <c r="AF87" s="107"/>
      <c r="AG87" s="107" t="s">
        <v>341</v>
      </c>
      <c r="AH87" s="107">
        <v>0</v>
      </c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</row>
    <row r="88" spans="1:60" outlineLevel="3">
      <c r="A88" s="110"/>
      <c r="B88" s="111"/>
      <c r="C88" s="146" t="s">
        <v>1273</v>
      </c>
      <c r="D88" s="143"/>
      <c r="E88" s="144">
        <v>2</v>
      </c>
      <c r="F88" s="114"/>
      <c r="G88" s="114"/>
      <c r="H88" s="114"/>
      <c r="I88" s="114"/>
      <c r="J88" s="114"/>
      <c r="K88" s="114"/>
      <c r="L88" s="114"/>
      <c r="M88" s="114"/>
      <c r="N88" s="113"/>
      <c r="O88" s="113"/>
      <c r="P88" s="113"/>
      <c r="Q88" s="113"/>
      <c r="R88" s="114"/>
      <c r="S88" s="114"/>
      <c r="T88" s="114"/>
      <c r="U88" s="114"/>
      <c r="V88" s="114"/>
      <c r="W88" s="114"/>
      <c r="X88" s="114"/>
      <c r="Y88" s="114"/>
      <c r="Z88" s="107"/>
      <c r="AA88" s="107"/>
      <c r="AB88" s="107"/>
      <c r="AC88" s="107"/>
      <c r="AD88" s="107"/>
      <c r="AE88" s="107"/>
      <c r="AF88" s="107"/>
      <c r="AG88" s="107" t="s">
        <v>341</v>
      </c>
      <c r="AH88" s="107">
        <v>0</v>
      </c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</row>
    <row r="89" spans="1:60" outlineLevel="3">
      <c r="A89" s="110"/>
      <c r="B89" s="111"/>
      <c r="C89" s="146" t="s">
        <v>1274</v>
      </c>
      <c r="D89" s="143"/>
      <c r="E89" s="144">
        <v>1.72</v>
      </c>
      <c r="F89" s="114"/>
      <c r="G89" s="114"/>
      <c r="H89" s="114"/>
      <c r="I89" s="114"/>
      <c r="J89" s="114"/>
      <c r="K89" s="114"/>
      <c r="L89" s="114"/>
      <c r="M89" s="114"/>
      <c r="N89" s="113"/>
      <c r="O89" s="113"/>
      <c r="P89" s="113"/>
      <c r="Q89" s="113"/>
      <c r="R89" s="114"/>
      <c r="S89" s="114"/>
      <c r="T89" s="114"/>
      <c r="U89" s="114"/>
      <c r="V89" s="114"/>
      <c r="W89" s="114"/>
      <c r="X89" s="114"/>
      <c r="Y89" s="114"/>
      <c r="Z89" s="107"/>
      <c r="AA89" s="107"/>
      <c r="AB89" s="107"/>
      <c r="AC89" s="107"/>
      <c r="AD89" s="107"/>
      <c r="AE89" s="107"/>
      <c r="AF89" s="107"/>
      <c r="AG89" s="107" t="s">
        <v>341</v>
      </c>
      <c r="AH89" s="107">
        <v>0</v>
      </c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</row>
    <row r="90" spans="1:60" outlineLevel="3">
      <c r="A90" s="110"/>
      <c r="B90" s="111"/>
      <c r="C90" s="146" t="s">
        <v>1275</v>
      </c>
      <c r="D90" s="143"/>
      <c r="E90" s="144">
        <v>2</v>
      </c>
      <c r="F90" s="114"/>
      <c r="G90" s="114"/>
      <c r="H90" s="114"/>
      <c r="I90" s="114"/>
      <c r="J90" s="114"/>
      <c r="K90" s="114"/>
      <c r="L90" s="114"/>
      <c r="M90" s="114"/>
      <c r="N90" s="113"/>
      <c r="O90" s="113"/>
      <c r="P90" s="113"/>
      <c r="Q90" s="113"/>
      <c r="R90" s="114"/>
      <c r="S90" s="114"/>
      <c r="T90" s="114"/>
      <c r="U90" s="114"/>
      <c r="V90" s="114"/>
      <c r="W90" s="114"/>
      <c r="X90" s="114"/>
      <c r="Y90" s="114"/>
      <c r="Z90" s="107"/>
      <c r="AA90" s="107"/>
      <c r="AB90" s="107"/>
      <c r="AC90" s="107"/>
      <c r="AD90" s="107"/>
      <c r="AE90" s="107"/>
      <c r="AF90" s="107"/>
      <c r="AG90" s="107" t="s">
        <v>341</v>
      </c>
      <c r="AH90" s="107">
        <v>0</v>
      </c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</row>
    <row r="91" spans="1:60" outlineLevel="3">
      <c r="A91" s="110"/>
      <c r="B91" s="111"/>
      <c r="C91" s="146" t="s">
        <v>1276</v>
      </c>
      <c r="D91" s="143"/>
      <c r="E91" s="144">
        <v>9.31</v>
      </c>
      <c r="F91" s="114"/>
      <c r="G91" s="114"/>
      <c r="H91" s="114"/>
      <c r="I91" s="114"/>
      <c r="J91" s="114"/>
      <c r="K91" s="114"/>
      <c r="L91" s="114"/>
      <c r="M91" s="114"/>
      <c r="N91" s="113"/>
      <c r="O91" s="113"/>
      <c r="P91" s="113"/>
      <c r="Q91" s="113"/>
      <c r="R91" s="114"/>
      <c r="S91" s="114"/>
      <c r="T91" s="114"/>
      <c r="U91" s="114"/>
      <c r="V91" s="114"/>
      <c r="W91" s="114"/>
      <c r="X91" s="114"/>
      <c r="Y91" s="114"/>
      <c r="Z91" s="107"/>
      <c r="AA91" s="107"/>
      <c r="AB91" s="107"/>
      <c r="AC91" s="107"/>
      <c r="AD91" s="107"/>
      <c r="AE91" s="107"/>
      <c r="AF91" s="107"/>
      <c r="AG91" s="107" t="s">
        <v>341</v>
      </c>
      <c r="AH91" s="107">
        <v>0</v>
      </c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</row>
    <row r="92" spans="1:60" outlineLevel="3">
      <c r="A92" s="110"/>
      <c r="B92" s="111"/>
      <c r="C92" s="146" t="s">
        <v>1277</v>
      </c>
      <c r="D92" s="143"/>
      <c r="E92" s="144">
        <v>1.92</v>
      </c>
      <c r="F92" s="114"/>
      <c r="G92" s="114"/>
      <c r="H92" s="114"/>
      <c r="I92" s="114"/>
      <c r="J92" s="114"/>
      <c r="K92" s="114"/>
      <c r="L92" s="114"/>
      <c r="M92" s="114"/>
      <c r="N92" s="113"/>
      <c r="O92" s="113"/>
      <c r="P92" s="113"/>
      <c r="Q92" s="113"/>
      <c r="R92" s="114"/>
      <c r="S92" s="114"/>
      <c r="T92" s="114"/>
      <c r="U92" s="114"/>
      <c r="V92" s="114"/>
      <c r="W92" s="114"/>
      <c r="X92" s="114"/>
      <c r="Y92" s="114"/>
      <c r="Z92" s="107"/>
      <c r="AA92" s="107"/>
      <c r="AB92" s="107"/>
      <c r="AC92" s="107"/>
      <c r="AD92" s="107"/>
      <c r="AE92" s="107"/>
      <c r="AF92" s="107"/>
      <c r="AG92" s="107" t="s">
        <v>341</v>
      </c>
      <c r="AH92" s="107">
        <v>0</v>
      </c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</row>
    <row r="93" spans="1:60" outlineLevel="3">
      <c r="A93" s="110"/>
      <c r="B93" s="111"/>
      <c r="C93" s="146" t="s">
        <v>1278</v>
      </c>
      <c r="D93" s="143"/>
      <c r="E93" s="144">
        <v>9.31</v>
      </c>
      <c r="F93" s="114"/>
      <c r="G93" s="114"/>
      <c r="H93" s="114"/>
      <c r="I93" s="114"/>
      <c r="J93" s="114"/>
      <c r="K93" s="114"/>
      <c r="L93" s="114"/>
      <c r="M93" s="114"/>
      <c r="N93" s="113"/>
      <c r="O93" s="113"/>
      <c r="P93" s="113"/>
      <c r="Q93" s="113"/>
      <c r="R93" s="114"/>
      <c r="S93" s="114"/>
      <c r="T93" s="114"/>
      <c r="U93" s="114"/>
      <c r="V93" s="114"/>
      <c r="W93" s="114"/>
      <c r="X93" s="114"/>
      <c r="Y93" s="114"/>
      <c r="Z93" s="107"/>
      <c r="AA93" s="107"/>
      <c r="AB93" s="107"/>
      <c r="AC93" s="107"/>
      <c r="AD93" s="107"/>
      <c r="AE93" s="107"/>
      <c r="AF93" s="107"/>
      <c r="AG93" s="107" t="s">
        <v>341</v>
      </c>
      <c r="AH93" s="107">
        <v>0</v>
      </c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</row>
    <row r="94" spans="1:60" outlineLevel="3">
      <c r="A94" s="110"/>
      <c r="B94" s="111"/>
      <c r="C94" s="146" t="s">
        <v>1279</v>
      </c>
      <c r="D94" s="143"/>
      <c r="E94" s="144">
        <v>2.0924999999999998</v>
      </c>
      <c r="F94" s="114"/>
      <c r="G94" s="114"/>
      <c r="H94" s="114"/>
      <c r="I94" s="114"/>
      <c r="J94" s="114"/>
      <c r="K94" s="114"/>
      <c r="L94" s="114"/>
      <c r="M94" s="114"/>
      <c r="N94" s="113"/>
      <c r="O94" s="113"/>
      <c r="P94" s="113"/>
      <c r="Q94" s="113"/>
      <c r="R94" s="114"/>
      <c r="S94" s="114"/>
      <c r="T94" s="114"/>
      <c r="U94" s="114"/>
      <c r="V94" s="114"/>
      <c r="W94" s="114"/>
      <c r="X94" s="114"/>
      <c r="Y94" s="114"/>
      <c r="Z94" s="107"/>
      <c r="AA94" s="107"/>
      <c r="AB94" s="107"/>
      <c r="AC94" s="107"/>
      <c r="AD94" s="107"/>
      <c r="AE94" s="107"/>
      <c r="AF94" s="107"/>
      <c r="AG94" s="107" t="s">
        <v>341</v>
      </c>
      <c r="AH94" s="107">
        <v>0</v>
      </c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</row>
    <row r="95" spans="1:60" outlineLevel="3">
      <c r="A95" s="110"/>
      <c r="B95" s="111"/>
      <c r="C95" s="146" t="s">
        <v>1280</v>
      </c>
      <c r="D95" s="143"/>
      <c r="E95" s="144">
        <v>8.4600000000000009</v>
      </c>
      <c r="F95" s="114"/>
      <c r="G95" s="114"/>
      <c r="H95" s="114"/>
      <c r="I95" s="114"/>
      <c r="J95" s="114"/>
      <c r="K95" s="114"/>
      <c r="L95" s="114"/>
      <c r="M95" s="114"/>
      <c r="N95" s="113"/>
      <c r="O95" s="113"/>
      <c r="P95" s="113"/>
      <c r="Q95" s="113"/>
      <c r="R95" s="114"/>
      <c r="S95" s="114"/>
      <c r="T95" s="114"/>
      <c r="U95" s="114"/>
      <c r="V95" s="114"/>
      <c r="W95" s="114"/>
      <c r="X95" s="114"/>
      <c r="Y95" s="114"/>
      <c r="Z95" s="107"/>
      <c r="AA95" s="107"/>
      <c r="AB95" s="107"/>
      <c r="AC95" s="107"/>
      <c r="AD95" s="107"/>
      <c r="AE95" s="107"/>
      <c r="AF95" s="107"/>
      <c r="AG95" s="107" t="s">
        <v>341</v>
      </c>
      <c r="AH95" s="107">
        <v>0</v>
      </c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</row>
    <row r="96" spans="1:60" outlineLevel="3">
      <c r="A96" s="110"/>
      <c r="B96" s="111"/>
      <c r="C96" s="146" t="s">
        <v>1281</v>
      </c>
      <c r="D96" s="143"/>
      <c r="E96" s="144">
        <v>8.1199999999999992</v>
      </c>
      <c r="F96" s="114"/>
      <c r="G96" s="114"/>
      <c r="H96" s="114"/>
      <c r="I96" s="114"/>
      <c r="J96" s="114"/>
      <c r="K96" s="114"/>
      <c r="L96" s="114"/>
      <c r="M96" s="114"/>
      <c r="N96" s="113"/>
      <c r="O96" s="113"/>
      <c r="P96" s="113"/>
      <c r="Q96" s="113"/>
      <c r="R96" s="114"/>
      <c r="S96" s="114"/>
      <c r="T96" s="114"/>
      <c r="U96" s="114"/>
      <c r="V96" s="114"/>
      <c r="W96" s="114"/>
      <c r="X96" s="114"/>
      <c r="Y96" s="114"/>
      <c r="Z96" s="107"/>
      <c r="AA96" s="107"/>
      <c r="AB96" s="107"/>
      <c r="AC96" s="107"/>
      <c r="AD96" s="107"/>
      <c r="AE96" s="107"/>
      <c r="AF96" s="107"/>
      <c r="AG96" s="107" t="s">
        <v>341</v>
      </c>
      <c r="AH96" s="107">
        <v>0</v>
      </c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</row>
    <row r="97" spans="1:60" outlineLevel="3">
      <c r="A97" s="110"/>
      <c r="B97" s="111"/>
      <c r="C97" s="146" t="s">
        <v>1282</v>
      </c>
      <c r="D97" s="143"/>
      <c r="E97" s="144">
        <v>2.97</v>
      </c>
      <c r="F97" s="114"/>
      <c r="G97" s="114"/>
      <c r="H97" s="114"/>
      <c r="I97" s="114"/>
      <c r="J97" s="114"/>
      <c r="K97" s="114"/>
      <c r="L97" s="114"/>
      <c r="M97" s="114"/>
      <c r="N97" s="113"/>
      <c r="O97" s="113"/>
      <c r="P97" s="113"/>
      <c r="Q97" s="113"/>
      <c r="R97" s="114"/>
      <c r="S97" s="114"/>
      <c r="T97" s="114"/>
      <c r="U97" s="114"/>
      <c r="V97" s="114"/>
      <c r="W97" s="114"/>
      <c r="X97" s="114"/>
      <c r="Y97" s="114"/>
      <c r="Z97" s="107"/>
      <c r="AA97" s="107"/>
      <c r="AB97" s="107"/>
      <c r="AC97" s="107"/>
      <c r="AD97" s="107"/>
      <c r="AE97" s="107"/>
      <c r="AF97" s="107"/>
      <c r="AG97" s="107" t="s">
        <v>341</v>
      </c>
      <c r="AH97" s="107">
        <v>0</v>
      </c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</row>
    <row r="98" spans="1:60" outlineLevel="3">
      <c r="A98" s="110"/>
      <c r="B98" s="111"/>
      <c r="C98" s="146" t="s">
        <v>1283</v>
      </c>
      <c r="D98" s="143"/>
      <c r="E98" s="144">
        <v>43.763750000000002</v>
      </c>
      <c r="F98" s="114"/>
      <c r="G98" s="114"/>
      <c r="H98" s="114"/>
      <c r="I98" s="114"/>
      <c r="J98" s="114"/>
      <c r="K98" s="114"/>
      <c r="L98" s="114"/>
      <c r="M98" s="114"/>
      <c r="N98" s="113"/>
      <c r="O98" s="113"/>
      <c r="P98" s="113"/>
      <c r="Q98" s="113"/>
      <c r="R98" s="114"/>
      <c r="S98" s="114"/>
      <c r="T98" s="114"/>
      <c r="U98" s="114"/>
      <c r="V98" s="114"/>
      <c r="W98" s="114"/>
      <c r="X98" s="114"/>
      <c r="Y98" s="114"/>
      <c r="Z98" s="107"/>
      <c r="AA98" s="107"/>
      <c r="AB98" s="107"/>
      <c r="AC98" s="107"/>
      <c r="AD98" s="107"/>
      <c r="AE98" s="107"/>
      <c r="AF98" s="107"/>
      <c r="AG98" s="107" t="s">
        <v>341</v>
      </c>
      <c r="AH98" s="107">
        <v>0</v>
      </c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</row>
    <row r="99" spans="1:60" outlineLevel="3">
      <c r="A99" s="110"/>
      <c r="B99" s="111"/>
      <c r="C99" s="146" t="s">
        <v>1284</v>
      </c>
      <c r="D99" s="143"/>
      <c r="E99" s="144">
        <v>34.286250000000003</v>
      </c>
      <c r="F99" s="114"/>
      <c r="G99" s="114"/>
      <c r="H99" s="114"/>
      <c r="I99" s="114"/>
      <c r="J99" s="114"/>
      <c r="K99" s="114"/>
      <c r="L99" s="114"/>
      <c r="M99" s="114"/>
      <c r="N99" s="113"/>
      <c r="O99" s="113"/>
      <c r="P99" s="113"/>
      <c r="Q99" s="113"/>
      <c r="R99" s="114"/>
      <c r="S99" s="114"/>
      <c r="T99" s="114"/>
      <c r="U99" s="114"/>
      <c r="V99" s="114"/>
      <c r="W99" s="114"/>
      <c r="X99" s="114"/>
      <c r="Y99" s="114"/>
      <c r="Z99" s="107"/>
      <c r="AA99" s="107"/>
      <c r="AB99" s="107"/>
      <c r="AC99" s="107"/>
      <c r="AD99" s="107"/>
      <c r="AE99" s="107"/>
      <c r="AF99" s="107"/>
      <c r="AG99" s="107" t="s">
        <v>341</v>
      </c>
      <c r="AH99" s="107">
        <v>0</v>
      </c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</row>
    <row r="100" spans="1:60" outlineLevel="3">
      <c r="A100" s="110"/>
      <c r="B100" s="111"/>
      <c r="C100" s="146" t="s">
        <v>1285</v>
      </c>
      <c r="D100" s="143"/>
      <c r="E100" s="144">
        <v>43.23</v>
      </c>
      <c r="F100" s="114"/>
      <c r="G100" s="114"/>
      <c r="H100" s="114"/>
      <c r="I100" s="114"/>
      <c r="J100" s="114"/>
      <c r="K100" s="114"/>
      <c r="L100" s="114"/>
      <c r="M100" s="114"/>
      <c r="N100" s="113"/>
      <c r="O100" s="113"/>
      <c r="P100" s="113"/>
      <c r="Q100" s="113"/>
      <c r="R100" s="114"/>
      <c r="S100" s="114"/>
      <c r="T100" s="114"/>
      <c r="U100" s="114"/>
      <c r="V100" s="114"/>
      <c r="W100" s="114"/>
      <c r="X100" s="114"/>
      <c r="Y100" s="114"/>
      <c r="Z100" s="107"/>
      <c r="AA100" s="107"/>
      <c r="AB100" s="107"/>
      <c r="AC100" s="107"/>
      <c r="AD100" s="107"/>
      <c r="AE100" s="107"/>
      <c r="AF100" s="107"/>
      <c r="AG100" s="107" t="s">
        <v>341</v>
      </c>
      <c r="AH100" s="107">
        <v>0</v>
      </c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</row>
    <row r="101" spans="1:60" outlineLevel="3">
      <c r="A101" s="110"/>
      <c r="B101" s="111"/>
      <c r="C101" s="146" t="s">
        <v>1286</v>
      </c>
      <c r="D101" s="143"/>
      <c r="E101" s="144">
        <v>23.252500000000001</v>
      </c>
      <c r="F101" s="114"/>
      <c r="G101" s="114"/>
      <c r="H101" s="114"/>
      <c r="I101" s="114"/>
      <c r="J101" s="114"/>
      <c r="K101" s="114"/>
      <c r="L101" s="114"/>
      <c r="M101" s="114"/>
      <c r="N101" s="113"/>
      <c r="O101" s="113"/>
      <c r="P101" s="113"/>
      <c r="Q101" s="113"/>
      <c r="R101" s="114"/>
      <c r="S101" s="114"/>
      <c r="T101" s="114"/>
      <c r="U101" s="114"/>
      <c r="V101" s="114"/>
      <c r="W101" s="114"/>
      <c r="X101" s="114"/>
      <c r="Y101" s="114"/>
      <c r="Z101" s="107"/>
      <c r="AA101" s="107"/>
      <c r="AB101" s="107"/>
      <c r="AC101" s="107"/>
      <c r="AD101" s="107"/>
      <c r="AE101" s="107"/>
      <c r="AF101" s="107"/>
      <c r="AG101" s="107" t="s">
        <v>341</v>
      </c>
      <c r="AH101" s="107">
        <v>0</v>
      </c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</row>
    <row r="102" spans="1:60" outlineLevel="3">
      <c r="A102" s="110"/>
      <c r="B102" s="111"/>
      <c r="C102" s="146" t="s">
        <v>1287</v>
      </c>
      <c r="D102" s="143"/>
      <c r="E102" s="144">
        <v>17.655000000000001</v>
      </c>
      <c r="F102" s="114"/>
      <c r="G102" s="114"/>
      <c r="H102" s="114"/>
      <c r="I102" s="114"/>
      <c r="J102" s="114"/>
      <c r="K102" s="114"/>
      <c r="L102" s="114"/>
      <c r="M102" s="114"/>
      <c r="N102" s="113"/>
      <c r="O102" s="113"/>
      <c r="P102" s="113"/>
      <c r="Q102" s="113"/>
      <c r="R102" s="114"/>
      <c r="S102" s="114"/>
      <c r="T102" s="114"/>
      <c r="U102" s="114"/>
      <c r="V102" s="114"/>
      <c r="W102" s="114"/>
      <c r="X102" s="114"/>
      <c r="Y102" s="114"/>
      <c r="Z102" s="107"/>
      <c r="AA102" s="107"/>
      <c r="AB102" s="107"/>
      <c r="AC102" s="107"/>
      <c r="AD102" s="107"/>
      <c r="AE102" s="107"/>
      <c r="AF102" s="107"/>
      <c r="AG102" s="107" t="s">
        <v>341</v>
      </c>
      <c r="AH102" s="107">
        <v>0</v>
      </c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</row>
    <row r="103" spans="1:60" outlineLevel="1">
      <c r="A103" s="123">
        <v>13</v>
      </c>
      <c r="B103" s="124" t="s">
        <v>1288</v>
      </c>
      <c r="C103" s="139" t="s">
        <v>1289</v>
      </c>
      <c r="D103" s="125" t="s">
        <v>330</v>
      </c>
      <c r="E103" s="126">
        <v>119.4</v>
      </c>
      <c r="F103" s="127"/>
      <c r="G103" s="128">
        <f>ROUND(E103*F103,2)</f>
        <v>0</v>
      </c>
      <c r="H103" s="127"/>
      <c r="I103" s="128">
        <f>ROUND(E103*H103,2)</f>
        <v>0</v>
      </c>
      <c r="J103" s="127"/>
      <c r="K103" s="128">
        <f>ROUND(E103*J103,2)</f>
        <v>0</v>
      </c>
      <c r="L103" s="128">
        <v>21</v>
      </c>
      <c r="M103" s="128">
        <f>G103*(1+L103/100)</f>
        <v>0</v>
      </c>
      <c r="N103" s="126">
        <v>0</v>
      </c>
      <c r="O103" s="126">
        <f>ROUND(E103*N103,2)</f>
        <v>0</v>
      </c>
      <c r="P103" s="126">
        <v>0</v>
      </c>
      <c r="Q103" s="126">
        <f>ROUND(E103*P103,2)</f>
        <v>0</v>
      </c>
      <c r="R103" s="128" t="s">
        <v>447</v>
      </c>
      <c r="S103" s="128" t="s">
        <v>310</v>
      </c>
      <c r="T103" s="129" t="s">
        <v>331</v>
      </c>
      <c r="U103" s="114">
        <v>0.05</v>
      </c>
      <c r="V103" s="114">
        <f>ROUND(E103*U103,2)</f>
        <v>5.97</v>
      </c>
      <c r="W103" s="114"/>
      <c r="X103" s="114" t="s">
        <v>332</v>
      </c>
      <c r="Y103" s="114" t="s">
        <v>293</v>
      </c>
      <c r="Z103" s="107"/>
      <c r="AA103" s="107"/>
      <c r="AB103" s="107"/>
      <c r="AC103" s="107"/>
      <c r="AD103" s="107"/>
      <c r="AE103" s="107"/>
      <c r="AF103" s="107"/>
      <c r="AG103" s="107" t="s">
        <v>333</v>
      </c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</row>
    <row r="104" spans="1:60" outlineLevel="2">
      <c r="A104" s="110"/>
      <c r="B104" s="111"/>
      <c r="C104" s="146" t="s">
        <v>1290</v>
      </c>
      <c r="D104" s="143"/>
      <c r="E104" s="144">
        <v>27.65</v>
      </c>
      <c r="F104" s="114"/>
      <c r="G104" s="114"/>
      <c r="H104" s="114"/>
      <c r="I104" s="114"/>
      <c r="J104" s="114"/>
      <c r="K104" s="114"/>
      <c r="L104" s="114"/>
      <c r="M104" s="114"/>
      <c r="N104" s="113"/>
      <c r="O104" s="113"/>
      <c r="P104" s="113"/>
      <c r="Q104" s="113"/>
      <c r="R104" s="114"/>
      <c r="S104" s="114"/>
      <c r="T104" s="114"/>
      <c r="U104" s="114"/>
      <c r="V104" s="114"/>
      <c r="W104" s="114"/>
      <c r="X104" s="114"/>
      <c r="Y104" s="114"/>
      <c r="Z104" s="107"/>
      <c r="AA104" s="107"/>
      <c r="AB104" s="107"/>
      <c r="AC104" s="107"/>
      <c r="AD104" s="107"/>
      <c r="AE104" s="107"/>
      <c r="AF104" s="107"/>
      <c r="AG104" s="107" t="s">
        <v>341</v>
      </c>
      <c r="AH104" s="107">
        <v>0</v>
      </c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</row>
    <row r="105" spans="1:60" outlineLevel="3">
      <c r="A105" s="110"/>
      <c r="B105" s="111"/>
      <c r="C105" s="146" t="s">
        <v>1291</v>
      </c>
      <c r="D105" s="143"/>
      <c r="E105" s="144">
        <v>27.3</v>
      </c>
      <c r="F105" s="114"/>
      <c r="G105" s="114"/>
      <c r="H105" s="114"/>
      <c r="I105" s="114"/>
      <c r="J105" s="114"/>
      <c r="K105" s="114"/>
      <c r="L105" s="114"/>
      <c r="M105" s="114"/>
      <c r="N105" s="113"/>
      <c r="O105" s="113"/>
      <c r="P105" s="113"/>
      <c r="Q105" s="113"/>
      <c r="R105" s="114"/>
      <c r="S105" s="114"/>
      <c r="T105" s="114"/>
      <c r="U105" s="114"/>
      <c r="V105" s="114"/>
      <c r="W105" s="114"/>
      <c r="X105" s="114"/>
      <c r="Y105" s="114"/>
      <c r="Z105" s="107"/>
      <c r="AA105" s="107"/>
      <c r="AB105" s="107"/>
      <c r="AC105" s="107"/>
      <c r="AD105" s="107"/>
      <c r="AE105" s="107"/>
      <c r="AF105" s="107"/>
      <c r="AG105" s="107" t="s">
        <v>341</v>
      </c>
      <c r="AH105" s="107">
        <v>0</v>
      </c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</row>
    <row r="106" spans="1:60" outlineLevel="3">
      <c r="A106" s="110"/>
      <c r="B106" s="111"/>
      <c r="C106" s="146" t="s">
        <v>1292</v>
      </c>
      <c r="D106" s="143"/>
      <c r="E106" s="144">
        <v>36.450000000000003</v>
      </c>
      <c r="F106" s="114"/>
      <c r="G106" s="114"/>
      <c r="H106" s="114"/>
      <c r="I106" s="114"/>
      <c r="J106" s="114"/>
      <c r="K106" s="114"/>
      <c r="L106" s="114"/>
      <c r="M106" s="114"/>
      <c r="N106" s="113"/>
      <c r="O106" s="113"/>
      <c r="P106" s="113"/>
      <c r="Q106" s="113"/>
      <c r="R106" s="114"/>
      <c r="S106" s="114"/>
      <c r="T106" s="114"/>
      <c r="U106" s="114"/>
      <c r="V106" s="114"/>
      <c r="W106" s="114"/>
      <c r="X106" s="114"/>
      <c r="Y106" s="114"/>
      <c r="Z106" s="107"/>
      <c r="AA106" s="107"/>
      <c r="AB106" s="107"/>
      <c r="AC106" s="107"/>
      <c r="AD106" s="107"/>
      <c r="AE106" s="107"/>
      <c r="AF106" s="107"/>
      <c r="AG106" s="107" t="s">
        <v>341</v>
      </c>
      <c r="AH106" s="107">
        <v>0</v>
      </c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</row>
    <row r="107" spans="1:60" outlineLevel="3">
      <c r="A107" s="110"/>
      <c r="B107" s="111"/>
      <c r="C107" s="146" t="s">
        <v>1293</v>
      </c>
      <c r="D107" s="143"/>
      <c r="E107" s="144">
        <v>28</v>
      </c>
      <c r="F107" s="114"/>
      <c r="G107" s="114"/>
      <c r="H107" s="114"/>
      <c r="I107" s="114"/>
      <c r="J107" s="114"/>
      <c r="K107" s="114"/>
      <c r="L107" s="114"/>
      <c r="M107" s="114"/>
      <c r="N107" s="113"/>
      <c r="O107" s="113"/>
      <c r="P107" s="113"/>
      <c r="Q107" s="113"/>
      <c r="R107" s="114"/>
      <c r="S107" s="114"/>
      <c r="T107" s="114"/>
      <c r="U107" s="114"/>
      <c r="V107" s="114"/>
      <c r="W107" s="114"/>
      <c r="X107" s="114"/>
      <c r="Y107" s="114"/>
      <c r="Z107" s="107"/>
      <c r="AA107" s="107"/>
      <c r="AB107" s="107"/>
      <c r="AC107" s="107"/>
      <c r="AD107" s="107"/>
      <c r="AE107" s="107"/>
      <c r="AF107" s="107"/>
      <c r="AG107" s="107" t="s">
        <v>341</v>
      </c>
      <c r="AH107" s="107">
        <v>0</v>
      </c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</row>
    <row r="108" spans="1:60" ht="22.5" outlineLevel="1">
      <c r="A108" s="123">
        <v>14</v>
      </c>
      <c r="B108" s="124" t="s">
        <v>1294</v>
      </c>
      <c r="C108" s="139" t="s">
        <v>1295</v>
      </c>
      <c r="D108" s="125" t="s">
        <v>1169</v>
      </c>
      <c r="E108" s="126">
        <v>112.98125</v>
      </c>
      <c r="F108" s="127"/>
      <c r="G108" s="128">
        <f>ROUND(E108*F108,2)</f>
        <v>0</v>
      </c>
      <c r="H108" s="127"/>
      <c r="I108" s="128">
        <f>ROUND(E108*H108,2)</f>
        <v>0</v>
      </c>
      <c r="J108" s="127"/>
      <c r="K108" s="128">
        <f>ROUND(E108*J108,2)</f>
        <v>0</v>
      </c>
      <c r="L108" s="128">
        <v>21</v>
      </c>
      <c r="M108" s="128">
        <f>G108*(1+L108/100)</f>
        <v>0</v>
      </c>
      <c r="N108" s="126">
        <v>3.0000000000000001E-5</v>
      </c>
      <c r="O108" s="126">
        <f>ROUND(E108*N108,2)</f>
        <v>0</v>
      </c>
      <c r="P108" s="126">
        <v>0</v>
      </c>
      <c r="Q108" s="126">
        <f>ROUND(E108*P108,2)</f>
        <v>0</v>
      </c>
      <c r="R108" s="128" t="s">
        <v>447</v>
      </c>
      <c r="S108" s="128" t="s">
        <v>310</v>
      </c>
      <c r="T108" s="129" t="s">
        <v>331</v>
      </c>
      <c r="U108" s="114">
        <v>7.0000000000000007E-2</v>
      </c>
      <c r="V108" s="114">
        <f>ROUND(E108*U108,2)</f>
        <v>7.91</v>
      </c>
      <c r="W108" s="114"/>
      <c r="X108" s="114" t="s">
        <v>332</v>
      </c>
      <c r="Y108" s="114" t="s">
        <v>293</v>
      </c>
      <c r="Z108" s="107"/>
      <c r="AA108" s="107"/>
      <c r="AB108" s="107"/>
      <c r="AC108" s="107"/>
      <c r="AD108" s="107"/>
      <c r="AE108" s="107"/>
      <c r="AF108" s="107"/>
      <c r="AG108" s="107" t="s">
        <v>333</v>
      </c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</row>
    <row r="109" spans="1:60" outlineLevel="2">
      <c r="A109" s="110"/>
      <c r="B109" s="111"/>
      <c r="C109" s="146" t="s">
        <v>1296</v>
      </c>
      <c r="D109" s="143"/>
      <c r="E109" s="144">
        <v>26.80125</v>
      </c>
      <c r="F109" s="114"/>
      <c r="G109" s="114"/>
      <c r="H109" s="114"/>
      <c r="I109" s="114"/>
      <c r="J109" s="114"/>
      <c r="K109" s="114"/>
      <c r="L109" s="114"/>
      <c r="M109" s="114"/>
      <c r="N109" s="113"/>
      <c r="O109" s="113"/>
      <c r="P109" s="113"/>
      <c r="Q109" s="113"/>
      <c r="R109" s="114"/>
      <c r="S109" s="114"/>
      <c r="T109" s="114"/>
      <c r="U109" s="114"/>
      <c r="V109" s="114"/>
      <c r="W109" s="114"/>
      <c r="X109" s="114"/>
      <c r="Y109" s="114"/>
      <c r="Z109" s="107"/>
      <c r="AA109" s="107"/>
      <c r="AB109" s="107"/>
      <c r="AC109" s="107"/>
      <c r="AD109" s="107"/>
      <c r="AE109" s="107"/>
      <c r="AF109" s="107"/>
      <c r="AG109" s="107" t="s">
        <v>341</v>
      </c>
      <c r="AH109" s="107">
        <v>0</v>
      </c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</row>
    <row r="110" spans="1:60" outlineLevel="3">
      <c r="A110" s="110"/>
      <c r="B110" s="111"/>
      <c r="C110" s="146" t="s">
        <v>1297</v>
      </c>
      <c r="D110" s="143"/>
      <c r="E110" s="144">
        <v>25.764379999999999</v>
      </c>
      <c r="F110" s="114"/>
      <c r="G110" s="114"/>
      <c r="H110" s="114"/>
      <c r="I110" s="114"/>
      <c r="J110" s="114"/>
      <c r="K110" s="114"/>
      <c r="L110" s="114"/>
      <c r="M110" s="114"/>
      <c r="N110" s="113"/>
      <c r="O110" s="113"/>
      <c r="P110" s="113"/>
      <c r="Q110" s="113"/>
      <c r="R110" s="114"/>
      <c r="S110" s="114"/>
      <c r="T110" s="114"/>
      <c r="U110" s="114"/>
      <c r="V110" s="114"/>
      <c r="W110" s="114"/>
      <c r="X110" s="114"/>
      <c r="Y110" s="114"/>
      <c r="Z110" s="107"/>
      <c r="AA110" s="107"/>
      <c r="AB110" s="107"/>
      <c r="AC110" s="107"/>
      <c r="AD110" s="107"/>
      <c r="AE110" s="107"/>
      <c r="AF110" s="107"/>
      <c r="AG110" s="107" t="s">
        <v>341</v>
      </c>
      <c r="AH110" s="107">
        <v>0</v>
      </c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</row>
    <row r="111" spans="1:60" outlineLevel="3">
      <c r="A111" s="110"/>
      <c r="B111" s="111"/>
      <c r="C111" s="146" t="s">
        <v>1298</v>
      </c>
      <c r="D111" s="143"/>
      <c r="E111" s="144">
        <v>32.865000000000002</v>
      </c>
      <c r="F111" s="114"/>
      <c r="G111" s="114"/>
      <c r="H111" s="114"/>
      <c r="I111" s="114"/>
      <c r="J111" s="114"/>
      <c r="K111" s="114"/>
      <c r="L111" s="114"/>
      <c r="M111" s="114"/>
      <c r="N111" s="113"/>
      <c r="O111" s="113"/>
      <c r="P111" s="113"/>
      <c r="Q111" s="113"/>
      <c r="R111" s="114"/>
      <c r="S111" s="114"/>
      <c r="T111" s="114"/>
      <c r="U111" s="114"/>
      <c r="V111" s="114"/>
      <c r="W111" s="114"/>
      <c r="X111" s="114"/>
      <c r="Y111" s="114"/>
      <c r="Z111" s="107"/>
      <c r="AA111" s="107"/>
      <c r="AB111" s="107"/>
      <c r="AC111" s="107"/>
      <c r="AD111" s="107"/>
      <c r="AE111" s="107"/>
      <c r="AF111" s="107"/>
      <c r="AG111" s="107" t="s">
        <v>341</v>
      </c>
      <c r="AH111" s="107">
        <v>0</v>
      </c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</row>
    <row r="112" spans="1:60" outlineLevel="3">
      <c r="A112" s="110"/>
      <c r="B112" s="111"/>
      <c r="C112" s="146" t="s">
        <v>1299</v>
      </c>
      <c r="D112" s="143"/>
      <c r="E112" s="144">
        <v>27.550630000000002</v>
      </c>
      <c r="F112" s="114"/>
      <c r="G112" s="114"/>
      <c r="H112" s="114"/>
      <c r="I112" s="114"/>
      <c r="J112" s="114"/>
      <c r="K112" s="114"/>
      <c r="L112" s="114"/>
      <c r="M112" s="114"/>
      <c r="N112" s="113"/>
      <c r="O112" s="113"/>
      <c r="P112" s="113"/>
      <c r="Q112" s="113"/>
      <c r="R112" s="114"/>
      <c r="S112" s="114"/>
      <c r="T112" s="114"/>
      <c r="U112" s="114"/>
      <c r="V112" s="114"/>
      <c r="W112" s="114"/>
      <c r="X112" s="114"/>
      <c r="Y112" s="114"/>
      <c r="Z112" s="107"/>
      <c r="AA112" s="107"/>
      <c r="AB112" s="107"/>
      <c r="AC112" s="107"/>
      <c r="AD112" s="107"/>
      <c r="AE112" s="107"/>
      <c r="AF112" s="107"/>
      <c r="AG112" s="107" t="s">
        <v>341</v>
      </c>
      <c r="AH112" s="107">
        <v>0</v>
      </c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</row>
    <row r="113" spans="1:60" ht="22.5" outlineLevel="1">
      <c r="A113" s="123">
        <v>15</v>
      </c>
      <c r="B113" s="124" t="s">
        <v>1300</v>
      </c>
      <c r="C113" s="139" t="s">
        <v>1301</v>
      </c>
      <c r="D113" s="125" t="s">
        <v>347</v>
      </c>
      <c r="E113" s="126">
        <v>1</v>
      </c>
      <c r="F113" s="127"/>
      <c r="G113" s="128">
        <f>ROUND(E113*F113,2)</f>
        <v>0</v>
      </c>
      <c r="H113" s="127"/>
      <c r="I113" s="128">
        <f>ROUND(E113*H113,2)</f>
        <v>0</v>
      </c>
      <c r="J113" s="127"/>
      <c r="K113" s="128">
        <f>ROUND(E113*J113,2)</f>
        <v>0</v>
      </c>
      <c r="L113" s="128">
        <v>21</v>
      </c>
      <c r="M113" s="128">
        <f>G113*(1+L113/100)</f>
        <v>0</v>
      </c>
      <c r="N113" s="126">
        <v>4.8700000000000002E-3</v>
      </c>
      <c r="O113" s="126">
        <f>ROUND(E113*N113,2)</f>
        <v>0</v>
      </c>
      <c r="P113" s="126">
        <v>0</v>
      </c>
      <c r="Q113" s="126">
        <f>ROUND(E113*P113,2)</f>
        <v>0</v>
      </c>
      <c r="R113" s="128" t="s">
        <v>447</v>
      </c>
      <c r="S113" s="128" t="s">
        <v>310</v>
      </c>
      <c r="T113" s="129" t="s">
        <v>331</v>
      </c>
      <c r="U113" s="114">
        <v>1.29</v>
      </c>
      <c r="V113" s="114">
        <f>ROUND(E113*U113,2)</f>
        <v>1.29</v>
      </c>
      <c r="W113" s="114"/>
      <c r="X113" s="114" t="s">
        <v>332</v>
      </c>
      <c r="Y113" s="114" t="s">
        <v>293</v>
      </c>
      <c r="Z113" s="107"/>
      <c r="AA113" s="107"/>
      <c r="AB113" s="107"/>
      <c r="AC113" s="107"/>
      <c r="AD113" s="107"/>
      <c r="AE113" s="107"/>
      <c r="AF113" s="107"/>
      <c r="AG113" s="107" t="s">
        <v>333</v>
      </c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</row>
    <row r="114" spans="1:60" outlineLevel="2">
      <c r="A114" s="110"/>
      <c r="B114" s="111"/>
      <c r="C114" s="146" t="s">
        <v>1302</v>
      </c>
      <c r="D114" s="143"/>
      <c r="E114" s="144">
        <v>1</v>
      </c>
      <c r="F114" s="114"/>
      <c r="G114" s="114"/>
      <c r="H114" s="114"/>
      <c r="I114" s="114"/>
      <c r="J114" s="114"/>
      <c r="K114" s="114"/>
      <c r="L114" s="114"/>
      <c r="M114" s="114"/>
      <c r="N114" s="113"/>
      <c r="O114" s="113"/>
      <c r="P114" s="113"/>
      <c r="Q114" s="113"/>
      <c r="R114" s="114"/>
      <c r="S114" s="114"/>
      <c r="T114" s="114"/>
      <c r="U114" s="114"/>
      <c r="V114" s="114"/>
      <c r="W114" s="114"/>
      <c r="X114" s="114"/>
      <c r="Y114" s="114"/>
      <c r="Z114" s="107"/>
      <c r="AA114" s="107"/>
      <c r="AB114" s="107"/>
      <c r="AC114" s="107"/>
      <c r="AD114" s="107"/>
      <c r="AE114" s="107"/>
      <c r="AF114" s="107"/>
      <c r="AG114" s="107" t="s">
        <v>341</v>
      </c>
      <c r="AH114" s="107">
        <v>0</v>
      </c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</row>
    <row r="115" spans="1:60" ht="22.5" outlineLevel="1">
      <c r="A115" s="123">
        <v>16</v>
      </c>
      <c r="B115" s="124" t="s">
        <v>1303</v>
      </c>
      <c r="C115" s="139" t="s">
        <v>1304</v>
      </c>
      <c r="D115" s="125" t="s">
        <v>347</v>
      </c>
      <c r="E115" s="126">
        <v>1</v>
      </c>
      <c r="F115" s="127"/>
      <c r="G115" s="128">
        <f>ROUND(E115*F115,2)</f>
        <v>0</v>
      </c>
      <c r="H115" s="127"/>
      <c r="I115" s="128">
        <f>ROUND(E115*H115,2)</f>
        <v>0</v>
      </c>
      <c r="J115" s="127"/>
      <c r="K115" s="128">
        <f>ROUND(E115*J115,2)</f>
        <v>0</v>
      </c>
      <c r="L115" s="128">
        <v>21</v>
      </c>
      <c r="M115" s="128">
        <f>G115*(1+L115/100)</f>
        <v>0</v>
      </c>
      <c r="N115" s="126">
        <v>1.5140000000000001E-2</v>
      </c>
      <c r="O115" s="126">
        <f>ROUND(E115*N115,2)</f>
        <v>0.02</v>
      </c>
      <c r="P115" s="126">
        <v>0</v>
      </c>
      <c r="Q115" s="126">
        <f>ROUND(E115*P115,2)</f>
        <v>0</v>
      </c>
      <c r="R115" s="128" t="s">
        <v>447</v>
      </c>
      <c r="S115" s="128" t="s">
        <v>310</v>
      </c>
      <c r="T115" s="129" t="s">
        <v>331</v>
      </c>
      <c r="U115" s="114">
        <v>1.39</v>
      </c>
      <c r="V115" s="114">
        <f>ROUND(E115*U115,2)</f>
        <v>1.39</v>
      </c>
      <c r="W115" s="114"/>
      <c r="X115" s="114" t="s">
        <v>332</v>
      </c>
      <c r="Y115" s="114" t="s">
        <v>293</v>
      </c>
      <c r="Z115" s="107"/>
      <c r="AA115" s="107"/>
      <c r="AB115" s="107"/>
      <c r="AC115" s="107"/>
      <c r="AD115" s="107"/>
      <c r="AE115" s="107"/>
      <c r="AF115" s="107"/>
      <c r="AG115" s="107" t="s">
        <v>333</v>
      </c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</row>
    <row r="116" spans="1:60" outlineLevel="2">
      <c r="A116" s="110"/>
      <c r="B116" s="111"/>
      <c r="C116" s="146" t="s">
        <v>1305</v>
      </c>
      <c r="D116" s="143"/>
      <c r="E116" s="144">
        <v>1</v>
      </c>
      <c r="F116" s="114"/>
      <c r="G116" s="114"/>
      <c r="H116" s="114"/>
      <c r="I116" s="114"/>
      <c r="J116" s="114"/>
      <c r="K116" s="114"/>
      <c r="L116" s="114"/>
      <c r="M116" s="114"/>
      <c r="N116" s="113"/>
      <c r="O116" s="113"/>
      <c r="P116" s="113"/>
      <c r="Q116" s="113"/>
      <c r="R116" s="114"/>
      <c r="S116" s="114"/>
      <c r="T116" s="114"/>
      <c r="U116" s="114"/>
      <c r="V116" s="114"/>
      <c r="W116" s="114"/>
      <c r="X116" s="114"/>
      <c r="Y116" s="114"/>
      <c r="Z116" s="107"/>
      <c r="AA116" s="107"/>
      <c r="AB116" s="107"/>
      <c r="AC116" s="107"/>
      <c r="AD116" s="107"/>
      <c r="AE116" s="107"/>
      <c r="AF116" s="107"/>
      <c r="AG116" s="107" t="s">
        <v>341</v>
      </c>
      <c r="AH116" s="107">
        <v>0</v>
      </c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</row>
    <row r="117" spans="1:60" outlineLevel="1">
      <c r="A117" s="123">
        <v>17</v>
      </c>
      <c r="B117" s="124" t="s">
        <v>1306</v>
      </c>
      <c r="C117" s="139" t="s">
        <v>1307</v>
      </c>
      <c r="D117" s="125" t="s">
        <v>330</v>
      </c>
      <c r="E117" s="126">
        <v>14.85</v>
      </c>
      <c r="F117" s="127"/>
      <c r="G117" s="128">
        <f>ROUND(E117*F117,2)</f>
        <v>0</v>
      </c>
      <c r="H117" s="127"/>
      <c r="I117" s="128">
        <f>ROUND(E117*H117,2)</f>
        <v>0</v>
      </c>
      <c r="J117" s="127"/>
      <c r="K117" s="128">
        <f>ROUND(E117*J117,2)</f>
        <v>0</v>
      </c>
      <c r="L117" s="128">
        <v>21</v>
      </c>
      <c r="M117" s="128">
        <f>G117*(1+L117/100)</f>
        <v>0</v>
      </c>
      <c r="N117" s="126">
        <v>8.1700000000000002E-3</v>
      </c>
      <c r="O117" s="126">
        <f>ROUND(E117*N117,2)</f>
        <v>0.12</v>
      </c>
      <c r="P117" s="126">
        <v>0</v>
      </c>
      <c r="Q117" s="126">
        <f>ROUND(E117*P117,2)</f>
        <v>0</v>
      </c>
      <c r="R117" s="128"/>
      <c r="S117" s="128" t="s">
        <v>290</v>
      </c>
      <c r="T117" s="129" t="s">
        <v>291</v>
      </c>
      <c r="U117" s="114">
        <v>0.19</v>
      </c>
      <c r="V117" s="114">
        <f>ROUND(E117*U117,2)</f>
        <v>2.82</v>
      </c>
      <c r="W117" s="114"/>
      <c r="X117" s="114" t="s">
        <v>332</v>
      </c>
      <c r="Y117" s="114" t="s">
        <v>293</v>
      </c>
      <c r="Z117" s="107"/>
      <c r="AA117" s="107"/>
      <c r="AB117" s="107"/>
      <c r="AC117" s="107"/>
      <c r="AD117" s="107"/>
      <c r="AE117" s="107"/>
      <c r="AF117" s="107"/>
      <c r="AG117" s="107" t="s">
        <v>333</v>
      </c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</row>
    <row r="118" spans="1:60" outlineLevel="2">
      <c r="A118" s="110"/>
      <c r="B118" s="111"/>
      <c r="C118" s="146" t="s">
        <v>1308</v>
      </c>
      <c r="D118" s="143"/>
      <c r="E118" s="144">
        <v>14.85</v>
      </c>
      <c r="F118" s="114"/>
      <c r="G118" s="114"/>
      <c r="H118" s="114"/>
      <c r="I118" s="114"/>
      <c r="J118" s="114"/>
      <c r="K118" s="114"/>
      <c r="L118" s="114"/>
      <c r="M118" s="114"/>
      <c r="N118" s="113"/>
      <c r="O118" s="113"/>
      <c r="P118" s="113"/>
      <c r="Q118" s="113"/>
      <c r="R118" s="114"/>
      <c r="S118" s="114"/>
      <c r="T118" s="114"/>
      <c r="U118" s="114"/>
      <c r="V118" s="114"/>
      <c r="W118" s="114"/>
      <c r="X118" s="114"/>
      <c r="Y118" s="114"/>
      <c r="Z118" s="107"/>
      <c r="AA118" s="107"/>
      <c r="AB118" s="107"/>
      <c r="AC118" s="107"/>
      <c r="AD118" s="107"/>
      <c r="AE118" s="107"/>
      <c r="AF118" s="107"/>
      <c r="AG118" s="107" t="s">
        <v>341</v>
      </c>
      <c r="AH118" s="107">
        <v>5</v>
      </c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</row>
    <row r="119" spans="1:60" outlineLevel="1">
      <c r="A119" s="123">
        <v>18</v>
      </c>
      <c r="B119" s="124" t="s">
        <v>1309</v>
      </c>
      <c r="C119" s="139" t="s">
        <v>1310</v>
      </c>
      <c r="D119" s="125" t="s">
        <v>330</v>
      </c>
      <c r="E119" s="126">
        <v>95.344999999999999</v>
      </c>
      <c r="F119" s="127"/>
      <c r="G119" s="128">
        <f>ROUND(E119*F119,2)</f>
        <v>0</v>
      </c>
      <c r="H119" s="127"/>
      <c r="I119" s="128">
        <f>ROUND(E119*H119,2)</f>
        <v>0</v>
      </c>
      <c r="J119" s="127"/>
      <c r="K119" s="128">
        <f>ROUND(E119*J119,2)</f>
        <v>0</v>
      </c>
      <c r="L119" s="128">
        <v>21</v>
      </c>
      <c r="M119" s="128">
        <f>G119*(1+L119/100)</f>
        <v>0</v>
      </c>
      <c r="N119" s="126">
        <v>2.4500000000000001E-2</v>
      </c>
      <c r="O119" s="126">
        <f>ROUND(E119*N119,2)</f>
        <v>2.34</v>
      </c>
      <c r="P119" s="126">
        <v>0</v>
      </c>
      <c r="Q119" s="126">
        <f>ROUND(E119*P119,2)</f>
        <v>0</v>
      </c>
      <c r="R119" s="128"/>
      <c r="S119" s="128" t="s">
        <v>290</v>
      </c>
      <c r="T119" s="129" t="s">
        <v>291</v>
      </c>
      <c r="U119" s="114">
        <v>0.27</v>
      </c>
      <c r="V119" s="114">
        <f>ROUND(E119*U119,2)</f>
        <v>25.74</v>
      </c>
      <c r="W119" s="114"/>
      <c r="X119" s="114" t="s">
        <v>332</v>
      </c>
      <c r="Y119" s="114" t="s">
        <v>293</v>
      </c>
      <c r="Z119" s="107"/>
      <c r="AA119" s="107"/>
      <c r="AB119" s="107"/>
      <c r="AC119" s="107"/>
      <c r="AD119" s="107"/>
      <c r="AE119" s="107"/>
      <c r="AF119" s="107"/>
      <c r="AG119" s="107" t="s">
        <v>333</v>
      </c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</row>
    <row r="120" spans="1:60" outlineLevel="2">
      <c r="A120" s="110"/>
      <c r="B120" s="111"/>
      <c r="C120" s="146" t="s">
        <v>1311</v>
      </c>
      <c r="D120" s="143"/>
      <c r="E120" s="144">
        <v>95.344999999999999</v>
      </c>
      <c r="F120" s="114"/>
      <c r="G120" s="114"/>
      <c r="H120" s="114"/>
      <c r="I120" s="114"/>
      <c r="J120" s="114"/>
      <c r="K120" s="114"/>
      <c r="L120" s="114"/>
      <c r="M120" s="114"/>
      <c r="N120" s="113"/>
      <c r="O120" s="113"/>
      <c r="P120" s="113"/>
      <c r="Q120" s="113"/>
      <c r="R120" s="114"/>
      <c r="S120" s="114"/>
      <c r="T120" s="114"/>
      <c r="U120" s="114"/>
      <c r="V120" s="114"/>
      <c r="W120" s="114"/>
      <c r="X120" s="114"/>
      <c r="Y120" s="114"/>
      <c r="Z120" s="107"/>
      <c r="AA120" s="107"/>
      <c r="AB120" s="107"/>
      <c r="AC120" s="107"/>
      <c r="AD120" s="107"/>
      <c r="AE120" s="107"/>
      <c r="AF120" s="107"/>
      <c r="AG120" s="107" t="s">
        <v>341</v>
      </c>
      <c r="AH120" s="107">
        <v>5</v>
      </c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</row>
    <row r="121" spans="1:60" ht="22.5" outlineLevel="1">
      <c r="A121" s="123">
        <v>19</v>
      </c>
      <c r="B121" s="124" t="s">
        <v>1312</v>
      </c>
      <c r="C121" s="139" t="s">
        <v>1313</v>
      </c>
      <c r="D121" s="125" t="s">
        <v>347</v>
      </c>
      <c r="E121" s="126">
        <v>5</v>
      </c>
      <c r="F121" s="127"/>
      <c r="G121" s="128">
        <f>ROUND(E121*F121,2)</f>
        <v>0</v>
      </c>
      <c r="H121" s="127"/>
      <c r="I121" s="128">
        <f>ROUND(E121*H121,2)</f>
        <v>0</v>
      </c>
      <c r="J121" s="127"/>
      <c r="K121" s="128">
        <f>ROUND(E121*J121,2)</f>
        <v>0</v>
      </c>
      <c r="L121" s="128">
        <v>21</v>
      </c>
      <c r="M121" s="128">
        <f>G121*(1+L121/100)</f>
        <v>0</v>
      </c>
      <c r="N121" s="126">
        <v>0</v>
      </c>
      <c r="O121" s="126">
        <f>ROUND(E121*N121,2)</f>
        <v>0</v>
      </c>
      <c r="P121" s="126">
        <v>0</v>
      </c>
      <c r="Q121" s="126">
        <f>ROUND(E121*P121,2)</f>
        <v>0</v>
      </c>
      <c r="R121" s="128"/>
      <c r="S121" s="128" t="s">
        <v>290</v>
      </c>
      <c r="T121" s="129" t="s">
        <v>291</v>
      </c>
      <c r="U121" s="114">
        <v>0.19</v>
      </c>
      <c r="V121" s="114">
        <f>ROUND(E121*U121,2)</f>
        <v>0.95</v>
      </c>
      <c r="W121" s="114"/>
      <c r="X121" s="114" t="s">
        <v>332</v>
      </c>
      <c r="Y121" s="114" t="s">
        <v>293</v>
      </c>
      <c r="Z121" s="107"/>
      <c r="AA121" s="107"/>
      <c r="AB121" s="107"/>
      <c r="AC121" s="107"/>
      <c r="AD121" s="107"/>
      <c r="AE121" s="107"/>
      <c r="AF121" s="107"/>
      <c r="AG121" s="107" t="s">
        <v>333</v>
      </c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</row>
    <row r="122" spans="1:60" outlineLevel="2">
      <c r="A122" s="110"/>
      <c r="B122" s="111"/>
      <c r="C122" s="146" t="s">
        <v>1314</v>
      </c>
      <c r="D122" s="143"/>
      <c r="E122" s="144">
        <v>5</v>
      </c>
      <c r="F122" s="114"/>
      <c r="G122" s="114"/>
      <c r="H122" s="114"/>
      <c r="I122" s="114"/>
      <c r="J122" s="114"/>
      <c r="K122" s="114"/>
      <c r="L122" s="114"/>
      <c r="M122" s="114"/>
      <c r="N122" s="113"/>
      <c r="O122" s="113"/>
      <c r="P122" s="113"/>
      <c r="Q122" s="113"/>
      <c r="R122" s="114"/>
      <c r="S122" s="114"/>
      <c r="T122" s="114"/>
      <c r="U122" s="114"/>
      <c r="V122" s="114"/>
      <c r="W122" s="114"/>
      <c r="X122" s="114"/>
      <c r="Y122" s="114"/>
      <c r="Z122" s="107"/>
      <c r="AA122" s="107"/>
      <c r="AB122" s="107"/>
      <c r="AC122" s="107"/>
      <c r="AD122" s="107"/>
      <c r="AE122" s="107"/>
      <c r="AF122" s="107"/>
      <c r="AG122" s="107" t="s">
        <v>341</v>
      </c>
      <c r="AH122" s="107">
        <v>0</v>
      </c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</row>
    <row r="123" spans="1:60" outlineLevel="1">
      <c r="A123" s="123">
        <v>20</v>
      </c>
      <c r="B123" s="124" t="s">
        <v>1315</v>
      </c>
      <c r="C123" s="139" t="s">
        <v>1316</v>
      </c>
      <c r="D123" s="125" t="s">
        <v>330</v>
      </c>
      <c r="E123" s="126">
        <v>125.37</v>
      </c>
      <c r="F123" s="127"/>
      <c r="G123" s="128">
        <f>ROUND(E123*F123,2)</f>
        <v>0</v>
      </c>
      <c r="H123" s="127"/>
      <c r="I123" s="128">
        <f>ROUND(E123*H123,2)</f>
        <v>0</v>
      </c>
      <c r="J123" s="127"/>
      <c r="K123" s="128">
        <f>ROUND(E123*J123,2)</f>
        <v>0</v>
      </c>
      <c r="L123" s="128">
        <v>21</v>
      </c>
      <c r="M123" s="128">
        <f>G123*(1+L123/100)</f>
        <v>0</v>
      </c>
      <c r="N123" s="126">
        <v>0</v>
      </c>
      <c r="O123" s="126">
        <f>ROUND(E123*N123,2)</f>
        <v>0</v>
      </c>
      <c r="P123" s="126">
        <v>0</v>
      </c>
      <c r="Q123" s="126">
        <f>ROUND(E123*P123,2)</f>
        <v>0</v>
      </c>
      <c r="R123" s="128" t="s">
        <v>413</v>
      </c>
      <c r="S123" s="128" t="s">
        <v>310</v>
      </c>
      <c r="T123" s="129" t="s">
        <v>331</v>
      </c>
      <c r="U123" s="114">
        <v>0</v>
      </c>
      <c r="V123" s="114">
        <f>ROUND(E123*U123,2)</f>
        <v>0</v>
      </c>
      <c r="W123" s="114"/>
      <c r="X123" s="114" t="s">
        <v>414</v>
      </c>
      <c r="Y123" s="114" t="s">
        <v>293</v>
      </c>
      <c r="Z123" s="107"/>
      <c r="AA123" s="107"/>
      <c r="AB123" s="107"/>
      <c r="AC123" s="107"/>
      <c r="AD123" s="107"/>
      <c r="AE123" s="107"/>
      <c r="AF123" s="107"/>
      <c r="AG123" s="107" t="s">
        <v>415</v>
      </c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</row>
    <row r="124" spans="1:60" outlineLevel="2">
      <c r="A124" s="110"/>
      <c r="B124" s="111"/>
      <c r="C124" s="146" t="s">
        <v>1317</v>
      </c>
      <c r="D124" s="143"/>
      <c r="E124" s="144">
        <v>125.37</v>
      </c>
      <c r="F124" s="114"/>
      <c r="G124" s="114"/>
      <c r="H124" s="114"/>
      <c r="I124" s="114"/>
      <c r="J124" s="114"/>
      <c r="K124" s="114"/>
      <c r="L124" s="114"/>
      <c r="M124" s="114"/>
      <c r="N124" s="113"/>
      <c r="O124" s="113"/>
      <c r="P124" s="113"/>
      <c r="Q124" s="113"/>
      <c r="R124" s="114"/>
      <c r="S124" s="114"/>
      <c r="T124" s="114"/>
      <c r="U124" s="114"/>
      <c r="V124" s="114"/>
      <c r="W124" s="114"/>
      <c r="X124" s="114"/>
      <c r="Y124" s="114"/>
      <c r="Z124" s="107"/>
      <c r="AA124" s="107"/>
      <c r="AB124" s="107"/>
      <c r="AC124" s="107"/>
      <c r="AD124" s="107"/>
      <c r="AE124" s="107"/>
      <c r="AF124" s="107"/>
      <c r="AG124" s="107" t="s">
        <v>341</v>
      </c>
      <c r="AH124" s="107">
        <v>5</v>
      </c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</row>
    <row r="125" spans="1:60" ht="22.5" outlineLevel="1">
      <c r="A125" s="123">
        <v>21</v>
      </c>
      <c r="B125" s="124" t="s">
        <v>1318</v>
      </c>
      <c r="C125" s="139" t="s">
        <v>1319</v>
      </c>
      <c r="D125" s="125" t="s">
        <v>353</v>
      </c>
      <c r="E125" s="126">
        <v>26.94265</v>
      </c>
      <c r="F125" s="127"/>
      <c r="G125" s="128">
        <f>ROUND(E125*F125,2)</f>
        <v>0</v>
      </c>
      <c r="H125" s="127"/>
      <c r="I125" s="128">
        <f>ROUND(E125*H125,2)</f>
        <v>0</v>
      </c>
      <c r="J125" s="127"/>
      <c r="K125" s="128">
        <f>ROUND(E125*J125,2)</f>
        <v>0</v>
      </c>
      <c r="L125" s="128">
        <v>21</v>
      </c>
      <c r="M125" s="128">
        <f>G125*(1+L125/100)</f>
        <v>0</v>
      </c>
      <c r="N125" s="126">
        <v>0</v>
      </c>
      <c r="O125" s="126">
        <f>ROUND(E125*N125,2)</f>
        <v>0</v>
      </c>
      <c r="P125" s="126">
        <v>0</v>
      </c>
      <c r="Q125" s="126">
        <f>ROUND(E125*P125,2)</f>
        <v>0</v>
      </c>
      <c r="R125" s="128" t="s">
        <v>1184</v>
      </c>
      <c r="S125" s="128" t="s">
        <v>310</v>
      </c>
      <c r="T125" s="129" t="s">
        <v>331</v>
      </c>
      <c r="U125" s="114">
        <v>0.94</v>
      </c>
      <c r="V125" s="114">
        <f>ROUND(E125*U125,2)</f>
        <v>25.33</v>
      </c>
      <c r="W125" s="114"/>
      <c r="X125" s="114" t="s">
        <v>448</v>
      </c>
      <c r="Y125" s="114" t="s">
        <v>293</v>
      </c>
      <c r="Z125" s="107"/>
      <c r="AA125" s="107"/>
      <c r="AB125" s="107"/>
      <c r="AC125" s="107"/>
      <c r="AD125" s="107"/>
      <c r="AE125" s="107"/>
      <c r="AF125" s="107"/>
      <c r="AG125" s="107" t="s">
        <v>449</v>
      </c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</row>
    <row r="126" spans="1:60" outlineLevel="2">
      <c r="A126" s="110"/>
      <c r="B126" s="111"/>
      <c r="C126" s="203" t="s">
        <v>1320</v>
      </c>
      <c r="D126" s="204"/>
      <c r="E126" s="204"/>
      <c r="F126" s="204"/>
      <c r="G126" s="204"/>
      <c r="H126" s="114"/>
      <c r="I126" s="114"/>
      <c r="J126" s="114"/>
      <c r="K126" s="114"/>
      <c r="L126" s="114"/>
      <c r="M126" s="114"/>
      <c r="N126" s="113"/>
      <c r="O126" s="113"/>
      <c r="P126" s="113"/>
      <c r="Q126" s="113"/>
      <c r="R126" s="114"/>
      <c r="S126" s="114"/>
      <c r="T126" s="114"/>
      <c r="U126" s="114"/>
      <c r="V126" s="114"/>
      <c r="W126" s="114"/>
      <c r="X126" s="114"/>
      <c r="Y126" s="114"/>
      <c r="Z126" s="107"/>
      <c r="AA126" s="107"/>
      <c r="AB126" s="107"/>
      <c r="AC126" s="107"/>
      <c r="AD126" s="107"/>
      <c r="AE126" s="107"/>
      <c r="AF126" s="107"/>
      <c r="AG126" s="107" t="s">
        <v>451</v>
      </c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</row>
    <row r="127" spans="1:60">
      <c r="A127" s="117" t="s">
        <v>285</v>
      </c>
      <c r="B127" s="118" t="s">
        <v>73</v>
      </c>
      <c r="C127" s="138" t="s">
        <v>74</v>
      </c>
      <c r="D127" s="119"/>
      <c r="E127" s="120"/>
      <c r="F127" s="121"/>
      <c r="G127" s="121">
        <f>SUMIF(AG128:AG217,"&lt;&gt;NOR",G128:G217)</f>
        <v>0</v>
      </c>
      <c r="H127" s="121"/>
      <c r="I127" s="121">
        <f>SUM(I128:I217)</f>
        <v>0</v>
      </c>
      <c r="J127" s="121"/>
      <c r="K127" s="121">
        <f>SUM(K128:K217)</f>
        <v>0</v>
      </c>
      <c r="L127" s="121"/>
      <c r="M127" s="121">
        <f>SUM(M128:M217)</f>
        <v>0</v>
      </c>
      <c r="N127" s="120"/>
      <c r="O127" s="120">
        <f>SUM(O128:O217)</f>
        <v>6.72</v>
      </c>
      <c r="P127" s="120"/>
      <c r="Q127" s="120">
        <f>SUM(Q128:Q217)</f>
        <v>0</v>
      </c>
      <c r="R127" s="121"/>
      <c r="S127" s="121"/>
      <c r="T127" s="122"/>
      <c r="U127" s="116"/>
      <c r="V127" s="116">
        <f>SUM(V128:V217)</f>
        <v>418.27</v>
      </c>
      <c r="W127" s="116"/>
      <c r="X127" s="116"/>
      <c r="Y127" s="116"/>
      <c r="AG127" t="s">
        <v>286</v>
      </c>
    </row>
    <row r="128" spans="1:60" ht="22.5" outlineLevel="1">
      <c r="A128" s="123">
        <v>22</v>
      </c>
      <c r="B128" s="124" t="s">
        <v>1182</v>
      </c>
      <c r="C128" s="139" t="s">
        <v>1183</v>
      </c>
      <c r="D128" s="125" t="s">
        <v>347</v>
      </c>
      <c r="E128" s="126">
        <v>4</v>
      </c>
      <c r="F128" s="127"/>
      <c r="G128" s="128">
        <f>ROUND(E128*F128,2)</f>
        <v>0</v>
      </c>
      <c r="H128" s="127"/>
      <c r="I128" s="128">
        <f>ROUND(E128*H128,2)</f>
        <v>0</v>
      </c>
      <c r="J128" s="127"/>
      <c r="K128" s="128">
        <f>ROUND(E128*J128,2)</f>
        <v>0</v>
      </c>
      <c r="L128" s="128">
        <v>21</v>
      </c>
      <c r="M128" s="128">
        <f>G128*(1+L128/100)</f>
        <v>0</v>
      </c>
      <c r="N128" s="126">
        <v>1.9470000000000001E-2</v>
      </c>
      <c r="O128" s="126">
        <f>ROUND(E128*N128,2)</f>
        <v>0.08</v>
      </c>
      <c r="P128" s="126">
        <v>0</v>
      </c>
      <c r="Q128" s="126">
        <f>ROUND(E128*P128,2)</f>
        <v>0</v>
      </c>
      <c r="R128" s="128" t="s">
        <v>1184</v>
      </c>
      <c r="S128" s="128" t="s">
        <v>310</v>
      </c>
      <c r="T128" s="129" t="s">
        <v>331</v>
      </c>
      <c r="U128" s="114">
        <v>0.24</v>
      </c>
      <c r="V128" s="114">
        <f>ROUND(E128*U128,2)</f>
        <v>0.96</v>
      </c>
      <c r="W128" s="114"/>
      <c r="X128" s="114" t="s">
        <v>332</v>
      </c>
      <c r="Y128" s="114" t="s">
        <v>293</v>
      </c>
      <c r="Z128" s="107"/>
      <c r="AA128" s="107"/>
      <c r="AB128" s="107"/>
      <c r="AC128" s="107"/>
      <c r="AD128" s="107"/>
      <c r="AE128" s="107"/>
      <c r="AF128" s="107"/>
      <c r="AG128" s="107" t="s">
        <v>333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</row>
    <row r="129" spans="1:60" outlineLevel="2">
      <c r="A129" s="110"/>
      <c r="B129" s="111"/>
      <c r="C129" s="203" t="s">
        <v>1185</v>
      </c>
      <c r="D129" s="204"/>
      <c r="E129" s="204"/>
      <c r="F129" s="204"/>
      <c r="G129" s="204"/>
      <c r="H129" s="114"/>
      <c r="I129" s="114"/>
      <c r="J129" s="114"/>
      <c r="K129" s="114"/>
      <c r="L129" s="114"/>
      <c r="M129" s="114"/>
      <c r="N129" s="113"/>
      <c r="O129" s="113"/>
      <c r="P129" s="113"/>
      <c r="Q129" s="113"/>
      <c r="R129" s="114"/>
      <c r="S129" s="114"/>
      <c r="T129" s="114"/>
      <c r="U129" s="114"/>
      <c r="V129" s="114"/>
      <c r="W129" s="114"/>
      <c r="X129" s="114"/>
      <c r="Y129" s="114"/>
      <c r="Z129" s="107"/>
      <c r="AA129" s="107"/>
      <c r="AB129" s="107"/>
      <c r="AC129" s="107"/>
      <c r="AD129" s="107"/>
      <c r="AE129" s="107"/>
      <c r="AF129" s="107"/>
      <c r="AG129" s="107" t="s">
        <v>451</v>
      </c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</row>
    <row r="130" spans="1:60" outlineLevel="2">
      <c r="A130" s="110"/>
      <c r="B130" s="111"/>
      <c r="C130" s="146" t="s">
        <v>1321</v>
      </c>
      <c r="D130" s="143"/>
      <c r="E130" s="144">
        <v>4</v>
      </c>
      <c r="F130" s="114"/>
      <c r="G130" s="114"/>
      <c r="H130" s="114"/>
      <c r="I130" s="114"/>
      <c r="J130" s="114"/>
      <c r="K130" s="114"/>
      <c r="L130" s="114"/>
      <c r="M130" s="114"/>
      <c r="N130" s="113"/>
      <c r="O130" s="113"/>
      <c r="P130" s="113"/>
      <c r="Q130" s="113"/>
      <c r="R130" s="114"/>
      <c r="S130" s="114"/>
      <c r="T130" s="114"/>
      <c r="U130" s="114"/>
      <c r="V130" s="114"/>
      <c r="W130" s="114"/>
      <c r="X130" s="114"/>
      <c r="Y130" s="114"/>
      <c r="Z130" s="107"/>
      <c r="AA130" s="107"/>
      <c r="AB130" s="107"/>
      <c r="AC130" s="107"/>
      <c r="AD130" s="107"/>
      <c r="AE130" s="107"/>
      <c r="AF130" s="107"/>
      <c r="AG130" s="107" t="s">
        <v>341</v>
      </c>
      <c r="AH130" s="107">
        <v>5</v>
      </c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</row>
    <row r="131" spans="1:60" ht="22.5" outlineLevel="1">
      <c r="A131" s="123">
        <v>23</v>
      </c>
      <c r="B131" s="124" t="s">
        <v>1187</v>
      </c>
      <c r="C131" s="139" t="s">
        <v>1188</v>
      </c>
      <c r="D131" s="125" t="s">
        <v>347</v>
      </c>
      <c r="E131" s="126">
        <v>110</v>
      </c>
      <c r="F131" s="127"/>
      <c r="G131" s="128">
        <f>ROUND(E131*F131,2)</f>
        <v>0</v>
      </c>
      <c r="H131" s="127"/>
      <c r="I131" s="128">
        <f>ROUND(E131*H131,2)</f>
        <v>0</v>
      </c>
      <c r="J131" s="127"/>
      <c r="K131" s="128">
        <f>ROUND(E131*J131,2)</f>
        <v>0</v>
      </c>
      <c r="L131" s="128">
        <v>21</v>
      </c>
      <c r="M131" s="128">
        <f>G131*(1+L131/100)</f>
        <v>0</v>
      </c>
      <c r="N131" s="126">
        <v>6.2300000000000003E-3</v>
      </c>
      <c r="O131" s="126">
        <f>ROUND(E131*N131,2)</f>
        <v>0.69</v>
      </c>
      <c r="P131" s="126">
        <v>0</v>
      </c>
      <c r="Q131" s="126">
        <f>ROUND(E131*P131,2)</f>
        <v>0</v>
      </c>
      <c r="R131" s="128" t="s">
        <v>1184</v>
      </c>
      <c r="S131" s="128" t="s">
        <v>310</v>
      </c>
      <c r="T131" s="129" t="s">
        <v>331</v>
      </c>
      <c r="U131" s="114">
        <v>0.22125</v>
      </c>
      <c r="V131" s="114">
        <f>ROUND(E131*U131,2)</f>
        <v>24.34</v>
      </c>
      <c r="W131" s="114"/>
      <c r="X131" s="114" t="s">
        <v>332</v>
      </c>
      <c r="Y131" s="114" t="s">
        <v>293</v>
      </c>
      <c r="Z131" s="107"/>
      <c r="AA131" s="107"/>
      <c r="AB131" s="107"/>
      <c r="AC131" s="107"/>
      <c r="AD131" s="107"/>
      <c r="AE131" s="107"/>
      <c r="AF131" s="107"/>
      <c r="AG131" s="107" t="s">
        <v>333</v>
      </c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</row>
    <row r="132" spans="1:60" outlineLevel="2">
      <c r="A132" s="110"/>
      <c r="B132" s="111"/>
      <c r="C132" s="203" t="s">
        <v>1185</v>
      </c>
      <c r="D132" s="204"/>
      <c r="E132" s="204"/>
      <c r="F132" s="204"/>
      <c r="G132" s="204"/>
      <c r="H132" s="114"/>
      <c r="I132" s="114"/>
      <c r="J132" s="114"/>
      <c r="K132" s="114"/>
      <c r="L132" s="114"/>
      <c r="M132" s="114"/>
      <c r="N132" s="113"/>
      <c r="O132" s="113"/>
      <c r="P132" s="113"/>
      <c r="Q132" s="113"/>
      <c r="R132" s="114"/>
      <c r="S132" s="114"/>
      <c r="T132" s="114"/>
      <c r="U132" s="114"/>
      <c r="V132" s="114"/>
      <c r="W132" s="114"/>
      <c r="X132" s="114"/>
      <c r="Y132" s="114"/>
      <c r="Z132" s="107"/>
      <c r="AA132" s="107"/>
      <c r="AB132" s="107"/>
      <c r="AC132" s="107"/>
      <c r="AD132" s="107"/>
      <c r="AE132" s="107"/>
      <c r="AF132" s="107"/>
      <c r="AG132" s="107" t="s">
        <v>451</v>
      </c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</row>
    <row r="133" spans="1:60" outlineLevel="2">
      <c r="A133" s="110"/>
      <c r="B133" s="111"/>
      <c r="C133" s="146" t="s">
        <v>1322</v>
      </c>
      <c r="D133" s="143"/>
      <c r="E133" s="144">
        <v>110</v>
      </c>
      <c r="F133" s="114"/>
      <c r="G133" s="114"/>
      <c r="H133" s="114"/>
      <c r="I133" s="114"/>
      <c r="J133" s="114"/>
      <c r="K133" s="114"/>
      <c r="L133" s="114"/>
      <c r="M133" s="114"/>
      <c r="N133" s="113"/>
      <c r="O133" s="113"/>
      <c r="P133" s="113"/>
      <c r="Q133" s="113"/>
      <c r="R133" s="114"/>
      <c r="S133" s="114"/>
      <c r="T133" s="114"/>
      <c r="U133" s="114"/>
      <c r="V133" s="114"/>
      <c r="W133" s="114"/>
      <c r="X133" s="114"/>
      <c r="Y133" s="114"/>
      <c r="Z133" s="107"/>
      <c r="AA133" s="107"/>
      <c r="AB133" s="107"/>
      <c r="AC133" s="107"/>
      <c r="AD133" s="107"/>
      <c r="AE133" s="107"/>
      <c r="AF133" s="107"/>
      <c r="AG133" s="107" t="s">
        <v>341</v>
      </c>
      <c r="AH133" s="107">
        <v>5</v>
      </c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</row>
    <row r="134" spans="1:60" ht="22.5" outlineLevel="1">
      <c r="A134" s="123">
        <v>24</v>
      </c>
      <c r="B134" s="124" t="s">
        <v>1190</v>
      </c>
      <c r="C134" s="139" t="s">
        <v>1191</v>
      </c>
      <c r="D134" s="125" t="s">
        <v>1169</v>
      </c>
      <c r="E134" s="126">
        <v>1.5</v>
      </c>
      <c r="F134" s="127"/>
      <c r="G134" s="128">
        <f>ROUND(E134*F134,2)</f>
        <v>0</v>
      </c>
      <c r="H134" s="127"/>
      <c r="I134" s="128">
        <f>ROUND(E134*H134,2)</f>
        <v>0</v>
      </c>
      <c r="J134" s="127"/>
      <c r="K134" s="128">
        <f>ROUND(E134*J134,2)</f>
        <v>0</v>
      </c>
      <c r="L134" s="128">
        <v>21</v>
      </c>
      <c r="M134" s="128">
        <f>G134*(1+L134/100)</f>
        <v>0</v>
      </c>
      <c r="N134" s="126">
        <v>0.24815000000000001</v>
      </c>
      <c r="O134" s="126">
        <f>ROUND(E134*N134,2)</f>
        <v>0.37</v>
      </c>
      <c r="P134" s="126">
        <v>0</v>
      </c>
      <c r="Q134" s="126">
        <f>ROUND(E134*P134,2)</f>
        <v>0</v>
      </c>
      <c r="R134" s="128" t="s">
        <v>1184</v>
      </c>
      <c r="S134" s="128" t="s">
        <v>310</v>
      </c>
      <c r="T134" s="129" t="s">
        <v>331</v>
      </c>
      <c r="U134" s="114">
        <v>0.81100000000000005</v>
      </c>
      <c r="V134" s="114">
        <f>ROUND(E134*U134,2)</f>
        <v>1.22</v>
      </c>
      <c r="W134" s="114"/>
      <c r="X134" s="114" t="s">
        <v>332</v>
      </c>
      <c r="Y134" s="114" t="s">
        <v>293</v>
      </c>
      <c r="Z134" s="107"/>
      <c r="AA134" s="107"/>
      <c r="AB134" s="107"/>
      <c r="AC134" s="107"/>
      <c r="AD134" s="107"/>
      <c r="AE134" s="107"/>
      <c r="AF134" s="107"/>
      <c r="AG134" s="107" t="s">
        <v>333</v>
      </c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</row>
    <row r="135" spans="1:60" outlineLevel="2">
      <c r="A135" s="110"/>
      <c r="B135" s="111"/>
      <c r="C135" s="203" t="s">
        <v>1185</v>
      </c>
      <c r="D135" s="204"/>
      <c r="E135" s="204"/>
      <c r="F135" s="204"/>
      <c r="G135" s="204"/>
      <c r="H135" s="114"/>
      <c r="I135" s="114"/>
      <c r="J135" s="114"/>
      <c r="K135" s="114"/>
      <c r="L135" s="114"/>
      <c r="M135" s="114"/>
      <c r="N135" s="113"/>
      <c r="O135" s="113"/>
      <c r="P135" s="113"/>
      <c r="Q135" s="113"/>
      <c r="R135" s="114"/>
      <c r="S135" s="114"/>
      <c r="T135" s="114"/>
      <c r="U135" s="114"/>
      <c r="V135" s="114"/>
      <c r="W135" s="114"/>
      <c r="X135" s="114"/>
      <c r="Y135" s="114"/>
      <c r="Z135" s="107"/>
      <c r="AA135" s="107"/>
      <c r="AB135" s="107"/>
      <c r="AC135" s="107"/>
      <c r="AD135" s="107"/>
      <c r="AE135" s="107"/>
      <c r="AF135" s="107"/>
      <c r="AG135" s="107" t="s">
        <v>451</v>
      </c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</row>
    <row r="136" spans="1:60" outlineLevel="2">
      <c r="A136" s="110"/>
      <c r="B136" s="111"/>
      <c r="C136" s="146" t="s">
        <v>1323</v>
      </c>
      <c r="D136" s="143"/>
      <c r="E136" s="144">
        <v>1.5</v>
      </c>
      <c r="F136" s="114"/>
      <c r="G136" s="114"/>
      <c r="H136" s="114"/>
      <c r="I136" s="114"/>
      <c r="J136" s="114"/>
      <c r="K136" s="114"/>
      <c r="L136" s="114"/>
      <c r="M136" s="114"/>
      <c r="N136" s="113"/>
      <c r="O136" s="113"/>
      <c r="P136" s="113"/>
      <c r="Q136" s="113"/>
      <c r="R136" s="114"/>
      <c r="S136" s="114"/>
      <c r="T136" s="114"/>
      <c r="U136" s="114"/>
      <c r="V136" s="114"/>
      <c r="W136" s="114"/>
      <c r="X136" s="114"/>
      <c r="Y136" s="114"/>
      <c r="Z136" s="107"/>
      <c r="AA136" s="107"/>
      <c r="AB136" s="107"/>
      <c r="AC136" s="107"/>
      <c r="AD136" s="107"/>
      <c r="AE136" s="107"/>
      <c r="AF136" s="107"/>
      <c r="AG136" s="107" t="s">
        <v>341</v>
      </c>
      <c r="AH136" s="107">
        <v>5</v>
      </c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</row>
    <row r="137" spans="1:60" ht="22.5" outlineLevel="1">
      <c r="A137" s="123">
        <v>25</v>
      </c>
      <c r="B137" s="124" t="s">
        <v>1324</v>
      </c>
      <c r="C137" s="139" t="s">
        <v>1325</v>
      </c>
      <c r="D137" s="125" t="s">
        <v>347</v>
      </c>
      <c r="E137" s="126">
        <v>4</v>
      </c>
      <c r="F137" s="127"/>
      <c r="G137" s="128">
        <f>ROUND(E137*F137,2)</f>
        <v>0</v>
      </c>
      <c r="H137" s="127"/>
      <c r="I137" s="128">
        <f>ROUND(E137*H137,2)</f>
        <v>0</v>
      </c>
      <c r="J137" s="127"/>
      <c r="K137" s="128">
        <f>ROUND(E137*J137,2)</f>
        <v>0</v>
      </c>
      <c r="L137" s="128">
        <v>21</v>
      </c>
      <c r="M137" s="128">
        <f>G137*(1+L137/100)</f>
        <v>0</v>
      </c>
      <c r="N137" s="126">
        <v>5.203E-2</v>
      </c>
      <c r="O137" s="126">
        <f>ROUND(E137*N137,2)</f>
        <v>0.21</v>
      </c>
      <c r="P137" s="126">
        <v>0</v>
      </c>
      <c r="Q137" s="126">
        <f>ROUND(E137*P137,2)</f>
        <v>0</v>
      </c>
      <c r="R137" s="128" t="s">
        <v>1184</v>
      </c>
      <c r="S137" s="128" t="s">
        <v>310</v>
      </c>
      <c r="T137" s="129" t="s">
        <v>331</v>
      </c>
      <c r="U137" s="114">
        <v>1.01</v>
      </c>
      <c r="V137" s="114">
        <f>ROUND(E137*U137,2)</f>
        <v>4.04</v>
      </c>
      <c r="W137" s="114"/>
      <c r="X137" s="114" t="s">
        <v>332</v>
      </c>
      <c r="Y137" s="114" t="s">
        <v>293</v>
      </c>
      <c r="Z137" s="107"/>
      <c r="AA137" s="107"/>
      <c r="AB137" s="107"/>
      <c r="AC137" s="107"/>
      <c r="AD137" s="107"/>
      <c r="AE137" s="107"/>
      <c r="AF137" s="107"/>
      <c r="AG137" s="107" t="s">
        <v>333</v>
      </c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</row>
    <row r="138" spans="1:60" outlineLevel="2">
      <c r="A138" s="110"/>
      <c r="B138" s="111"/>
      <c r="C138" s="203" t="s">
        <v>1326</v>
      </c>
      <c r="D138" s="204"/>
      <c r="E138" s="204"/>
      <c r="F138" s="204"/>
      <c r="G138" s="204"/>
      <c r="H138" s="114"/>
      <c r="I138" s="114"/>
      <c r="J138" s="114"/>
      <c r="K138" s="114"/>
      <c r="L138" s="114"/>
      <c r="M138" s="114"/>
      <c r="N138" s="113"/>
      <c r="O138" s="113"/>
      <c r="P138" s="113"/>
      <c r="Q138" s="113"/>
      <c r="R138" s="114"/>
      <c r="S138" s="114"/>
      <c r="T138" s="114"/>
      <c r="U138" s="114"/>
      <c r="V138" s="114"/>
      <c r="W138" s="114"/>
      <c r="X138" s="114"/>
      <c r="Y138" s="114"/>
      <c r="Z138" s="107"/>
      <c r="AA138" s="107"/>
      <c r="AB138" s="107"/>
      <c r="AC138" s="107"/>
      <c r="AD138" s="107"/>
      <c r="AE138" s="107"/>
      <c r="AF138" s="107"/>
      <c r="AG138" s="107" t="s">
        <v>451</v>
      </c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</row>
    <row r="139" spans="1:60" outlineLevel="2">
      <c r="A139" s="110"/>
      <c r="B139" s="111"/>
      <c r="C139" s="146" t="s">
        <v>1327</v>
      </c>
      <c r="D139" s="143"/>
      <c r="E139" s="144">
        <v>4</v>
      </c>
      <c r="F139" s="114"/>
      <c r="G139" s="114"/>
      <c r="H139" s="114"/>
      <c r="I139" s="114"/>
      <c r="J139" s="114"/>
      <c r="K139" s="114"/>
      <c r="L139" s="114"/>
      <c r="M139" s="114"/>
      <c r="N139" s="113"/>
      <c r="O139" s="113"/>
      <c r="P139" s="113"/>
      <c r="Q139" s="113"/>
      <c r="R139" s="114"/>
      <c r="S139" s="114"/>
      <c r="T139" s="114"/>
      <c r="U139" s="114"/>
      <c r="V139" s="114"/>
      <c r="W139" s="114"/>
      <c r="X139" s="114"/>
      <c r="Y139" s="114"/>
      <c r="Z139" s="107"/>
      <c r="AA139" s="107"/>
      <c r="AB139" s="107"/>
      <c r="AC139" s="107"/>
      <c r="AD139" s="107"/>
      <c r="AE139" s="107"/>
      <c r="AF139" s="107"/>
      <c r="AG139" s="107" t="s">
        <v>341</v>
      </c>
      <c r="AH139" s="107">
        <v>5</v>
      </c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</row>
    <row r="140" spans="1:60" ht="22.5" outlineLevel="1">
      <c r="A140" s="123">
        <v>26</v>
      </c>
      <c r="B140" s="124" t="s">
        <v>1193</v>
      </c>
      <c r="C140" s="139" t="s">
        <v>1194</v>
      </c>
      <c r="D140" s="125" t="s">
        <v>1169</v>
      </c>
      <c r="E140" s="126">
        <v>26.032499999999999</v>
      </c>
      <c r="F140" s="127"/>
      <c r="G140" s="128">
        <f>ROUND(E140*F140,2)</f>
        <v>0</v>
      </c>
      <c r="H140" s="127"/>
      <c r="I140" s="128">
        <f>ROUND(E140*H140,2)</f>
        <v>0</v>
      </c>
      <c r="J140" s="127"/>
      <c r="K140" s="128">
        <f>ROUND(E140*J140,2)</f>
        <v>0</v>
      </c>
      <c r="L140" s="128">
        <v>21</v>
      </c>
      <c r="M140" s="128">
        <f>G140*(1+L140/100)</f>
        <v>0</v>
      </c>
      <c r="N140" s="126">
        <v>1.2149999999999999E-2</v>
      </c>
      <c r="O140" s="126">
        <f>ROUND(E140*N140,2)</f>
        <v>0.32</v>
      </c>
      <c r="P140" s="126">
        <v>0</v>
      </c>
      <c r="Q140" s="126">
        <f>ROUND(E140*P140,2)</f>
        <v>0</v>
      </c>
      <c r="R140" s="128" t="s">
        <v>1195</v>
      </c>
      <c r="S140" s="128" t="s">
        <v>310</v>
      </c>
      <c r="T140" s="129" t="s">
        <v>331</v>
      </c>
      <c r="U140" s="114">
        <v>1.01</v>
      </c>
      <c r="V140" s="114">
        <f>ROUND(E140*U140,2)</f>
        <v>26.29</v>
      </c>
      <c r="W140" s="114"/>
      <c r="X140" s="114" t="s">
        <v>332</v>
      </c>
      <c r="Y140" s="114" t="s">
        <v>293</v>
      </c>
      <c r="Z140" s="107"/>
      <c r="AA140" s="107"/>
      <c r="AB140" s="107"/>
      <c r="AC140" s="107"/>
      <c r="AD140" s="107"/>
      <c r="AE140" s="107"/>
      <c r="AF140" s="107"/>
      <c r="AG140" s="107" t="s">
        <v>333</v>
      </c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</row>
    <row r="141" spans="1:60" outlineLevel="2">
      <c r="A141" s="110"/>
      <c r="B141" s="111"/>
      <c r="C141" s="146" t="s">
        <v>1328</v>
      </c>
      <c r="D141" s="143"/>
      <c r="E141" s="144">
        <v>26.032499999999999</v>
      </c>
      <c r="F141" s="114"/>
      <c r="G141" s="114"/>
      <c r="H141" s="114"/>
      <c r="I141" s="114"/>
      <c r="J141" s="114"/>
      <c r="K141" s="114"/>
      <c r="L141" s="114"/>
      <c r="M141" s="114"/>
      <c r="N141" s="113"/>
      <c r="O141" s="113"/>
      <c r="P141" s="113"/>
      <c r="Q141" s="113"/>
      <c r="R141" s="114"/>
      <c r="S141" s="114"/>
      <c r="T141" s="114"/>
      <c r="U141" s="114"/>
      <c r="V141" s="114"/>
      <c r="W141" s="114"/>
      <c r="X141" s="114"/>
      <c r="Y141" s="114"/>
      <c r="Z141" s="107"/>
      <c r="AA141" s="107"/>
      <c r="AB141" s="107"/>
      <c r="AC141" s="107"/>
      <c r="AD141" s="107"/>
      <c r="AE141" s="107"/>
      <c r="AF141" s="107"/>
      <c r="AG141" s="107" t="s">
        <v>341</v>
      </c>
      <c r="AH141" s="107">
        <v>5</v>
      </c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</row>
    <row r="142" spans="1:60" outlineLevel="1">
      <c r="A142" s="123">
        <v>27</v>
      </c>
      <c r="B142" s="124" t="s">
        <v>1197</v>
      </c>
      <c r="C142" s="139" t="s">
        <v>1198</v>
      </c>
      <c r="D142" s="125" t="s">
        <v>347</v>
      </c>
      <c r="E142" s="126">
        <v>228</v>
      </c>
      <c r="F142" s="127"/>
      <c r="G142" s="128">
        <f>ROUND(E142*F142,2)</f>
        <v>0</v>
      </c>
      <c r="H142" s="127"/>
      <c r="I142" s="128">
        <f>ROUND(E142*H142,2)</f>
        <v>0</v>
      </c>
      <c r="J142" s="127"/>
      <c r="K142" s="128">
        <f>ROUND(E142*J142,2)</f>
        <v>0</v>
      </c>
      <c r="L142" s="128">
        <v>21</v>
      </c>
      <c r="M142" s="128">
        <f>G142*(1+L142/100)</f>
        <v>0</v>
      </c>
      <c r="N142" s="126">
        <v>3.2799999999999999E-3</v>
      </c>
      <c r="O142" s="126">
        <f>ROUND(E142*N142,2)</f>
        <v>0.75</v>
      </c>
      <c r="P142" s="126">
        <v>0</v>
      </c>
      <c r="Q142" s="126">
        <f>ROUND(E142*P142,2)</f>
        <v>0</v>
      </c>
      <c r="R142" s="128" t="s">
        <v>1184</v>
      </c>
      <c r="S142" s="128" t="s">
        <v>310</v>
      </c>
      <c r="T142" s="129" t="s">
        <v>331</v>
      </c>
      <c r="U142" s="114">
        <v>0.22498000000000001</v>
      </c>
      <c r="V142" s="114">
        <f>ROUND(E142*U142,2)</f>
        <v>51.3</v>
      </c>
      <c r="W142" s="114"/>
      <c r="X142" s="114" t="s">
        <v>332</v>
      </c>
      <c r="Y142" s="114" t="s">
        <v>293</v>
      </c>
      <c r="Z142" s="107"/>
      <c r="AA142" s="107"/>
      <c r="AB142" s="107"/>
      <c r="AC142" s="107"/>
      <c r="AD142" s="107"/>
      <c r="AE142" s="107"/>
      <c r="AF142" s="107"/>
      <c r="AG142" s="107" t="s">
        <v>1329</v>
      </c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</row>
    <row r="143" spans="1:60" outlineLevel="2">
      <c r="A143" s="110"/>
      <c r="B143" s="111"/>
      <c r="C143" s="203" t="s">
        <v>1199</v>
      </c>
      <c r="D143" s="204"/>
      <c r="E143" s="204"/>
      <c r="F143" s="204"/>
      <c r="G143" s="204"/>
      <c r="H143" s="114"/>
      <c r="I143" s="114"/>
      <c r="J143" s="114"/>
      <c r="K143" s="114"/>
      <c r="L143" s="114"/>
      <c r="M143" s="114"/>
      <c r="N143" s="113"/>
      <c r="O143" s="113"/>
      <c r="P143" s="113"/>
      <c r="Q143" s="113"/>
      <c r="R143" s="114"/>
      <c r="S143" s="114"/>
      <c r="T143" s="114"/>
      <c r="U143" s="114"/>
      <c r="V143" s="114"/>
      <c r="W143" s="114"/>
      <c r="X143" s="114"/>
      <c r="Y143" s="114"/>
      <c r="Z143" s="107"/>
      <c r="AA143" s="107"/>
      <c r="AB143" s="107"/>
      <c r="AC143" s="107"/>
      <c r="AD143" s="107"/>
      <c r="AE143" s="107"/>
      <c r="AF143" s="107"/>
      <c r="AG143" s="107" t="s">
        <v>451</v>
      </c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37" t="str">
        <f>C143</f>
        <v>jakoukoliv maltou, z pomocného pracovního lešení o výšce podlahy do 1900 mm a pro zatížení do 1,5 kPa,</v>
      </c>
      <c r="BB143" s="107"/>
      <c r="BC143" s="107"/>
      <c r="BD143" s="107"/>
      <c r="BE143" s="107"/>
      <c r="BF143" s="107"/>
      <c r="BG143" s="107"/>
      <c r="BH143" s="107"/>
    </row>
    <row r="144" spans="1:60" outlineLevel="2">
      <c r="A144" s="110"/>
      <c r="B144" s="111"/>
      <c r="C144" s="146" t="s">
        <v>1330</v>
      </c>
      <c r="D144" s="143"/>
      <c r="E144" s="144">
        <v>8</v>
      </c>
      <c r="F144" s="114"/>
      <c r="G144" s="114"/>
      <c r="H144" s="114"/>
      <c r="I144" s="114"/>
      <c r="J144" s="114"/>
      <c r="K144" s="114"/>
      <c r="L144" s="114"/>
      <c r="M144" s="114"/>
      <c r="N144" s="113"/>
      <c r="O144" s="113"/>
      <c r="P144" s="113"/>
      <c r="Q144" s="113"/>
      <c r="R144" s="114"/>
      <c r="S144" s="114"/>
      <c r="T144" s="114"/>
      <c r="U144" s="114"/>
      <c r="V144" s="114"/>
      <c r="W144" s="114"/>
      <c r="X144" s="114"/>
      <c r="Y144" s="114"/>
      <c r="Z144" s="107"/>
      <c r="AA144" s="107"/>
      <c r="AB144" s="107"/>
      <c r="AC144" s="107"/>
      <c r="AD144" s="107"/>
      <c r="AE144" s="107"/>
      <c r="AF144" s="107"/>
      <c r="AG144" s="107" t="s">
        <v>341</v>
      </c>
      <c r="AH144" s="107">
        <v>5</v>
      </c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</row>
    <row r="145" spans="1:60" outlineLevel="3">
      <c r="A145" s="110"/>
      <c r="B145" s="111"/>
      <c r="C145" s="146" t="s">
        <v>1331</v>
      </c>
      <c r="D145" s="143"/>
      <c r="E145" s="144">
        <v>220</v>
      </c>
      <c r="F145" s="114"/>
      <c r="G145" s="114"/>
      <c r="H145" s="114"/>
      <c r="I145" s="114"/>
      <c r="J145" s="114"/>
      <c r="K145" s="114"/>
      <c r="L145" s="114"/>
      <c r="M145" s="114"/>
      <c r="N145" s="113"/>
      <c r="O145" s="113"/>
      <c r="P145" s="113"/>
      <c r="Q145" s="113"/>
      <c r="R145" s="114"/>
      <c r="S145" s="114"/>
      <c r="T145" s="114"/>
      <c r="U145" s="114"/>
      <c r="V145" s="114"/>
      <c r="W145" s="114"/>
      <c r="X145" s="114"/>
      <c r="Y145" s="114"/>
      <c r="Z145" s="107"/>
      <c r="AA145" s="107"/>
      <c r="AB145" s="107"/>
      <c r="AC145" s="107"/>
      <c r="AD145" s="107"/>
      <c r="AE145" s="107"/>
      <c r="AF145" s="107"/>
      <c r="AG145" s="107" t="s">
        <v>341</v>
      </c>
      <c r="AH145" s="107">
        <v>5</v>
      </c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</row>
    <row r="146" spans="1:60" outlineLevel="1">
      <c r="A146" s="123">
        <v>28</v>
      </c>
      <c r="B146" s="124" t="s">
        <v>1202</v>
      </c>
      <c r="C146" s="139" t="s">
        <v>1203</v>
      </c>
      <c r="D146" s="125" t="s">
        <v>1169</v>
      </c>
      <c r="E146" s="126">
        <v>1.5</v>
      </c>
      <c r="F146" s="127"/>
      <c r="G146" s="128">
        <f>ROUND(E146*F146,2)</f>
        <v>0</v>
      </c>
      <c r="H146" s="127"/>
      <c r="I146" s="128">
        <f>ROUND(E146*H146,2)</f>
        <v>0</v>
      </c>
      <c r="J146" s="127"/>
      <c r="K146" s="128">
        <f>ROUND(E146*J146,2)</f>
        <v>0</v>
      </c>
      <c r="L146" s="128">
        <v>21</v>
      </c>
      <c r="M146" s="128">
        <f>G146*(1+L146/100)</f>
        <v>0</v>
      </c>
      <c r="N146" s="126">
        <v>4.7660000000000001E-2</v>
      </c>
      <c r="O146" s="126">
        <f>ROUND(E146*N146,2)</f>
        <v>7.0000000000000007E-2</v>
      </c>
      <c r="P146" s="126">
        <v>0</v>
      </c>
      <c r="Q146" s="126">
        <f>ROUND(E146*P146,2)</f>
        <v>0</v>
      </c>
      <c r="R146" s="128" t="s">
        <v>1195</v>
      </c>
      <c r="S146" s="128" t="s">
        <v>310</v>
      </c>
      <c r="T146" s="129" t="s">
        <v>331</v>
      </c>
      <c r="U146" s="114">
        <v>0.84</v>
      </c>
      <c r="V146" s="114">
        <f>ROUND(E146*U146,2)</f>
        <v>1.26</v>
      </c>
      <c r="W146" s="114"/>
      <c r="X146" s="114" t="s">
        <v>332</v>
      </c>
      <c r="Y146" s="114" t="s">
        <v>293</v>
      </c>
      <c r="Z146" s="107"/>
      <c r="AA146" s="107"/>
      <c r="AB146" s="107"/>
      <c r="AC146" s="107"/>
      <c r="AD146" s="107"/>
      <c r="AE146" s="107"/>
      <c r="AF146" s="107"/>
      <c r="AG146" s="107" t="s">
        <v>333</v>
      </c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</row>
    <row r="147" spans="1:60" outlineLevel="2">
      <c r="A147" s="110"/>
      <c r="B147" s="111"/>
      <c r="C147" s="146" t="s">
        <v>1323</v>
      </c>
      <c r="D147" s="143"/>
      <c r="E147" s="144">
        <v>1.5</v>
      </c>
      <c r="F147" s="114"/>
      <c r="G147" s="114"/>
      <c r="H147" s="114"/>
      <c r="I147" s="114"/>
      <c r="J147" s="114"/>
      <c r="K147" s="114"/>
      <c r="L147" s="114"/>
      <c r="M147" s="114"/>
      <c r="N147" s="113"/>
      <c r="O147" s="113"/>
      <c r="P147" s="113"/>
      <c r="Q147" s="113"/>
      <c r="R147" s="114"/>
      <c r="S147" s="114"/>
      <c r="T147" s="114"/>
      <c r="U147" s="114"/>
      <c r="V147" s="114"/>
      <c r="W147" s="114"/>
      <c r="X147" s="114"/>
      <c r="Y147" s="114"/>
      <c r="Z147" s="107"/>
      <c r="AA147" s="107"/>
      <c r="AB147" s="107"/>
      <c r="AC147" s="107"/>
      <c r="AD147" s="107"/>
      <c r="AE147" s="107"/>
      <c r="AF147" s="107"/>
      <c r="AG147" s="107" t="s">
        <v>341</v>
      </c>
      <c r="AH147" s="107">
        <v>5</v>
      </c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</row>
    <row r="148" spans="1:60" outlineLevel="1">
      <c r="A148" s="123">
        <v>29</v>
      </c>
      <c r="B148" s="124" t="s">
        <v>1231</v>
      </c>
      <c r="C148" s="139" t="s">
        <v>1232</v>
      </c>
      <c r="D148" s="125" t="s">
        <v>1169</v>
      </c>
      <c r="E148" s="126">
        <v>26.032499999999999</v>
      </c>
      <c r="F148" s="127"/>
      <c r="G148" s="128">
        <f>ROUND(E148*F148,2)</f>
        <v>0</v>
      </c>
      <c r="H148" s="127"/>
      <c r="I148" s="128">
        <f>ROUND(E148*H148,2)</f>
        <v>0</v>
      </c>
      <c r="J148" s="127"/>
      <c r="K148" s="128">
        <f>ROUND(E148*J148,2)</f>
        <v>0</v>
      </c>
      <c r="L148" s="128">
        <v>21</v>
      </c>
      <c r="M148" s="128">
        <f>G148*(1+L148/100)</f>
        <v>0</v>
      </c>
      <c r="N148" s="126">
        <v>5.9100000000000003E-3</v>
      </c>
      <c r="O148" s="126">
        <f>ROUND(E148*N148,2)</f>
        <v>0.15</v>
      </c>
      <c r="P148" s="126">
        <v>0</v>
      </c>
      <c r="Q148" s="126">
        <f>ROUND(E148*P148,2)</f>
        <v>0</v>
      </c>
      <c r="R148" s="128" t="s">
        <v>1233</v>
      </c>
      <c r="S148" s="128" t="s">
        <v>310</v>
      </c>
      <c r="T148" s="129" t="s">
        <v>331</v>
      </c>
      <c r="U148" s="114">
        <v>0.26</v>
      </c>
      <c r="V148" s="114">
        <f>ROUND(E148*U148,2)</f>
        <v>6.77</v>
      </c>
      <c r="W148" s="114"/>
      <c r="X148" s="114" t="s">
        <v>332</v>
      </c>
      <c r="Y148" s="114" t="s">
        <v>293</v>
      </c>
      <c r="Z148" s="107"/>
      <c r="AA148" s="107"/>
      <c r="AB148" s="107"/>
      <c r="AC148" s="107"/>
      <c r="AD148" s="107"/>
      <c r="AE148" s="107"/>
      <c r="AF148" s="107"/>
      <c r="AG148" s="107" t="s">
        <v>333</v>
      </c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</row>
    <row r="149" spans="1:60" outlineLevel="2">
      <c r="A149" s="110"/>
      <c r="B149" s="111"/>
      <c r="C149" s="146" t="s">
        <v>1332</v>
      </c>
      <c r="D149" s="143"/>
      <c r="E149" s="144">
        <v>26.032499999999999</v>
      </c>
      <c r="F149" s="114"/>
      <c r="G149" s="114"/>
      <c r="H149" s="114"/>
      <c r="I149" s="114"/>
      <c r="J149" s="114"/>
      <c r="K149" s="114"/>
      <c r="L149" s="114"/>
      <c r="M149" s="114"/>
      <c r="N149" s="113"/>
      <c r="O149" s="113"/>
      <c r="P149" s="113"/>
      <c r="Q149" s="113"/>
      <c r="R149" s="114"/>
      <c r="S149" s="114"/>
      <c r="T149" s="114"/>
      <c r="U149" s="114"/>
      <c r="V149" s="114"/>
      <c r="W149" s="114"/>
      <c r="X149" s="114"/>
      <c r="Y149" s="114"/>
      <c r="Z149" s="107"/>
      <c r="AA149" s="107"/>
      <c r="AB149" s="107"/>
      <c r="AC149" s="107"/>
      <c r="AD149" s="107"/>
      <c r="AE149" s="107"/>
      <c r="AF149" s="107"/>
      <c r="AG149" s="107" t="s">
        <v>341</v>
      </c>
      <c r="AH149" s="107">
        <v>5</v>
      </c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</row>
    <row r="150" spans="1:60" ht="56.25" outlineLevel="1">
      <c r="A150" s="123">
        <v>30</v>
      </c>
      <c r="B150" s="124" t="s">
        <v>1333</v>
      </c>
      <c r="C150" s="139" t="s">
        <v>1334</v>
      </c>
      <c r="D150" s="125" t="s">
        <v>1169</v>
      </c>
      <c r="E150" s="126">
        <v>658.95163000000002</v>
      </c>
      <c r="F150" s="127"/>
      <c r="G150" s="128">
        <f>ROUND(E150*F150,2)</f>
        <v>0</v>
      </c>
      <c r="H150" s="127"/>
      <c r="I150" s="128">
        <f>ROUND(E150*H150,2)</f>
        <v>0</v>
      </c>
      <c r="J150" s="127"/>
      <c r="K150" s="128">
        <f>ROUND(E150*J150,2)</f>
        <v>0</v>
      </c>
      <c r="L150" s="128">
        <v>21</v>
      </c>
      <c r="M150" s="128">
        <f>G150*(1+L150/100)</f>
        <v>0</v>
      </c>
      <c r="N150" s="126">
        <v>4.0000000000000003E-5</v>
      </c>
      <c r="O150" s="126">
        <f>ROUND(E150*N150,2)</f>
        <v>0.03</v>
      </c>
      <c r="P150" s="126">
        <v>0</v>
      </c>
      <c r="Q150" s="126">
        <f>ROUND(E150*P150,2)</f>
        <v>0</v>
      </c>
      <c r="R150" s="128" t="s">
        <v>1195</v>
      </c>
      <c r="S150" s="128" t="s">
        <v>310</v>
      </c>
      <c r="T150" s="129" t="s">
        <v>331</v>
      </c>
      <c r="U150" s="114">
        <v>0.35</v>
      </c>
      <c r="V150" s="114">
        <f>ROUND(E150*U150,2)</f>
        <v>230.63</v>
      </c>
      <c r="W150" s="114"/>
      <c r="X150" s="114" t="s">
        <v>332</v>
      </c>
      <c r="Y150" s="114" t="s">
        <v>293</v>
      </c>
      <c r="Z150" s="107"/>
      <c r="AA150" s="107"/>
      <c r="AB150" s="107"/>
      <c r="AC150" s="107"/>
      <c r="AD150" s="107"/>
      <c r="AE150" s="107"/>
      <c r="AF150" s="107"/>
      <c r="AG150" s="107" t="s">
        <v>1329</v>
      </c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</row>
    <row r="151" spans="1:60" outlineLevel="2">
      <c r="A151" s="110"/>
      <c r="B151" s="111"/>
      <c r="C151" s="146" t="s">
        <v>1335</v>
      </c>
      <c r="D151" s="143"/>
      <c r="E151" s="144">
        <v>9.1262500000000006</v>
      </c>
      <c r="F151" s="114"/>
      <c r="G151" s="114"/>
      <c r="H151" s="114"/>
      <c r="I151" s="114"/>
      <c r="J151" s="114"/>
      <c r="K151" s="114"/>
      <c r="L151" s="114"/>
      <c r="M151" s="114"/>
      <c r="N151" s="113"/>
      <c r="O151" s="113"/>
      <c r="P151" s="113"/>
      <c r="Q151" s="113"/>
      <c r="R151" s="114"/>
      <c r="S151" s="114"/>
      <c r="T151" s="114"/>
      <c r="U151" s="114"/>
      <c r="V151" s="114"/>
      <c r="W151" s="114"/>
      <c r="X151" s="114"/>
      <c r="Y151" s="114"/>
      <c r="Z151" s="107"/>
      <c r="AA151" s="107"/>
      <c r="AB151" s="107"/>
      <c r="AC151" s="107"/>
      <c r="AD151" s="107"/>
      <c r="AE151" s="107"/>
      <c r="AF151" s="107"/>
      <c r="AG151" s="107" t="s">
        <v>341</v>
      </c>
      <c r="AH151" s="107">
        <v>0</v>
      </c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</row>
    <row r="152" spans="1:60" outlineLevel="3">
      <c r="A152" s="110"/>
      <c r="B152" s="111"/>
      <c r="C152" s="146" t="s">
        <v>1336</v>
      </c>
      <c r="D152" s="143"/>
      <c r="E152" s="144">
        <v>3.78</v>
      </c>
      <c r="F152" s="114"/>
      <c r="G152" s="114"/>
      <c r="H152" s="114"/>
      <c r="I152" s="114"/>
      <c r="J152" s="114"/>
      <c r="K152" s="114"/>
      <c r="L152" s="114"/>
      <c r="M152" s="114"/>
      <c r="N152" s="113"/>
      <c r="O152" s="113"/>
      <c r="P152" s="113"/>
      <c r="Q152" s="113"/>
      <c r="R152" s="114"/>
      <c r="S152" s="114"/>
      <c r="T152" s="114"/>
      <c r="U152" s="114"/>
      <c r="V152" s="114"/>
      <c r="W152" s="114"/>
      <c r="X152" s="114"/>
      <c r="Y152" s="114"/>
      <c r="Z152" s="107"/>
      <c r="AA152" s="107"/>
      <c r="AB152" s="107"/>
      <c r="AC152" s="107"/>
      <c r="AD152" s="107"/>
      <c r="AE152" s="107"/>
      <c r="AF152" s="107"/>
      <c r="AG152" s="107" t="s">
        <v>341</v>
      </c>
      <c r="AH152" s="107">
        <v>0</v>
      </c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</row>
    <row r="153" spans="1:60" outlineLevel="3">
      <c r="A153" s="110"/>
      <c r="B153" s="111"/>
      <c r="C153" s="146" t="s">
        <v>1337</v>
      </c>
      <c r="D153" s="143"/>
      <c r="E153" s="144">
        <v>3.78</v>
      </c>
      <c r="F153" s="114"/>
      <c r="G153" s="114"/>
      <c r="H153" s="114"/>
      <c r="I153" s="114"/>
      <c r="J153" s="114"/>
      <c r="K153" s="114"/>
      <c r="L153" s="114"/>
      <c r="M153" s="114"/>
      <c r="N153" s="113"/>
      <c r="O153" s="113"/>
      <c r="P153" s="113"/>
      <c r="Q153" s="113"/>
      <c r="R153" s="114"/>
      <c r="S153" s="114"/>
      <c r="T153" s="114"/>
      <c r="U153" s="114"/>
      <c r="V153" s="114"/>
      <c r="W153" s="114"/>
      <c r="X153" s="114"/>
      <c r="Y153" s="114"/>
      <c r="Z153" s="107"/>
      <c r="AA153" s="107"/>
      <c r="AB153" s="107"/>
      <c r="AC153" s="107"/>
      <c r="AD153" s="107"/>
      <c r="AE153" s="107"/>
      <c r="AF153" s="107"/>
      <c r="AG153" s="107" t="s">
        <v>341</v>
      </c>
      <c r="AH153" s="107">
        <v>0</v>
      </c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</row>
    <row r="154" spans="1:60" outlineLevel="3">
      <c r="A154" s="110"/>
      <c r="B154" s="111"/>
      <c r="C154" s="146" t="s">
        <v>1338</v>
      </c>
      <c r="D154" s="143"/>
      <c r="E154" s="144">
        <v>1.32</v>
      </c>
      <c r="F154" s="114"/>
      <c r="G154" s="114"/>
      <c r="H154" s="114"/>
      <c r="I154" s="114"/>
      <c r="J154" s="114"/>
      <c r="K154" s="114"/>
      <c r="L154" s="114"/>
      <c r="M154" s="114"/>
      <c r="N154" s="113"/>
      <c r="O154" s="113"/>
      <c r="P154" s="113"/>
      <c r="Q154" s="113"/>
      <c r="R154" s="114"/>
      <c r="S154" s="114"/>
      <c r="T154" s="114"/>
      <c r="U154" s="114"/>
      <c r="V154" s="114"/>
      <c r="W154" s="114"/>
      <c r="X154" s="114"/>
      <c r="Y154" s="114"/>
      <c r="Z154" s="107"/>
      <c r="AA154" s="107"/>
      <c r="AB154" s="107"/>
      <c r="AC154" s="107"/>
      <c r="AD154" s="107"/>
      <c r="AE154" s="107"/>
      <c r="AF154" s="107"/>
      <c r="AG154" s="107" t="s">
        <v>341</v>
      </c>
      <c r="AH154" s="107">
        <v>0</v>
      </c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</row>
    <row r="155" spans="1:60" outlineLevel="3">
      <c r="A155" s="110"/>
      <c r="B155" s="111"/>
      <c r="C155" s="146" t="s">
        <v>1339</v>
      </c>
      <c r="D155" s="143"/>
      <c r="E155" s="144">
        <v>3.24</v>
      </c>
      <c r="F155" s="114"/>
      <c r="G155" s="114"/>
      <c r="H155" s="114"/>
      <c r="I155" s="114"/>
      <c r="J155" s="114"/>
      <c r="K155" s="114"/>
      <c r="L155" s="114"/>
      <c r="M155" s="114"/>
      <c r="N155" s="113"/>
      <c r="O155" s="113"/>
      <c r="P155" s="113"/>
      <c r="Q155" s="113"/>
      <c r="R155" s="114"/>
      <c r="S155" s="114"/>
      <c r="T155" s="114"/>
      <c r="U155" s="114"/>
      <c r="V155" s="114"/>
      <c r="W155" s="114"/>
      <c r="X155" s="114"/>
      <c r="Y155" s="114"/>
      <c r="Z155" s="107"/>
      <c r="AA155" s="107"/>
      <c r="AB155" s="107"/>
      <c r="AC155" s="107"/>
      <c r="AD155" s="107"/>
      <c r="AE155" s="107"/>
      <c r="AF155" s="107"/>
      <c r="AG155" s="107" t="s">
        <v>341</v>
      </c>
      <c r="AH155" s="107">
        <v>0</v>
      </c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</row>
    <row r="156" spans="1:60" outlineLevel="3">
      <c r="A156" s="110"/>
      <c r="B156" s="111"/>
      <c r="C156" s="146" t="s">
        <v>1340</v>
      </c>
      <c r="D156" s="143"/>
      <c r="E156" s="144">
        <v>3.24</v>
      </c>
      <c r="F156" s="114"/>
      <c r="G156" s="114"/>
      <c r="H156" s="114"/>
      <c r="I156" s="114"/>
      <c r="J156" s="114"/>
      <c r="K156" s="114"/>
      <c r="L156" s="114"/>
      <c r="M156" s="114"/>
      <c r="N156" s="113"/>
      <c r="O156" s="113"/>
      <c r="P156" s="113"/>
      <c r="Q156" s="113"/>
      <c r="R156" s="114"/>
      <c r="S156" s="114"/>
      <c r="T156" s="114"/>
      <c r="U156" s="114"/>
      <c r="V156" s="114"/>
      <c r="W156" s="114"/>
      <c r="X156" s="114"/>
      <c r="Y156" s="114"/>
      <c r="Z156" s="107"/>
      <c r="AA156" s="107"/>
      <c r="AB156" s="107"/>
      <c r="AC156" s="107"/>
      <c r="AD156" s="107"/>
      <c r="AE156" s="107"/>
      <c r="AF156" s="107"/>
      <c r="AG156" s="107" t="s">
        <v>341</v>
      </c>
      <c r="AH156" s="107">
        <v>0</v>
      </c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</row>
    <row r="157" spans="1:60" outlineLevel="3">
      <c r="A157" s="110"/>
      <c r="B157" s="111"/>
      <c r="C157" s="146" t="s">
        <v>1341</v>
      </c>
      <c r="D157" s="143"/>
      <c r="E157" s="144">
        <v>1.62</v>
      </c>
      <c r="F157" s="114"/>
      <c r="G157" s="114"/>
      <c r="H157" s="114"/>
      <c r="I157" s="114"/>
      <c r="J157" s="114"/>
      <c r="K157" s="114"/>
      <c r="L157" s="114"/>
      <c r="M157" s="114"/>
      <c r="N157" s="113"/>
      <c r="O157" s="113"/>
      <c r="P157" s="113"/>
      <c r="Q157" s="113"/>
      <c r="R157" s="114"/>
      <c r="S157" s="114"/>
      <c r="T157" s="114"/>
      <c r="U157" s="114"/>
      <c r="V157" s="114"/>
      <c r="W157" s="114"/>
      <c r="X157" s="114"/>
      <c r="Y157" s="114"/>
      <c r="Z157" s="107"/>
      <c r="AA157" s="107"/>
      <c r="AB157" s="107"/>
      <c r="AC157" s="107"/>
      <c r="AD157" s="107"/>
      <c r="AE157" s="107"/>
      <c r="AF157" s="107"/>
      <c r="AG157" s="107" t="s">
        <v>341</v>
      </c>
      <c r="AH157" s="107">
        <v>0</v>
      </c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</row>
    <row r="158" spans="1:60" outlineLevel="3">
      <c r="A158" s="110"/>
      <c r="B158" s="111"/>
      <c r="C158" s="146" t="s">
        <v>1342</v>
      </c>
      <c r="D158" s="143"/>
      <c r="E158" s="144">
        <v>4.05</v>
      </c>
      <c r="F158" s="114"/>
      <c r="G158" s="114"/>
      <c r="H158" s="114"/>
      <c r="I158" s="114"/>
      <c r="J158" s="114"/>
      <c r="K158" s="114"/>
      <c r="L158" s="114"/>
      <c r="M158" s="114"/>
      <c r="N158" s="113"/>
      <c r="O158" s="113"/>
      <c r="P158" s="113"/>
      <c r="Q158" s="113"/>
      <c r="R158" s="114"/>
      <c r="S158" s="114"/>
      <c r="T158" s="114"/>
      <c r="U158" s="114"/>
      <c r="V158" s="114"/>
      <c r="W158" s="114"/>
      <c r="X158" s="114"/>
      <c r="Y158" s="114"/>
      <c r="Z158" s="107"/>
      <c r="AA158" s="107"/>
      <c r="AB158" s="107"/>
      <c r="AC158" s="107"/>
      <c r="AD158" s="107"/>
      <c r="AE158" s="107"/>
      <c r="AF158" s="107"/>
      <c r="AG158" s="107" t="s">
        <v>341</v>
      </c>
      <c r="AH158" s="107">
        <v>0</v>
      </c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</row>
    <row r="159" spans="1:60" outlineLevel="3">
      <c r="A159" s="110"/>
      <c r="B159" s="111"/>
      <c r="C159" s="146" t="s">
        <v>1343</v>
      </c>
      <c r="D159" s="143"/>
      <c r="E159" s="144">
        <v>110.59813</v>
      </c>
      <c r="F159" s="114"/>
      <c r="G159" s="114"/>
      <c r="H159" s="114"/>
      <c r="I159" s="114"/>
      <c r="J159" s="114"/>
      <c r="K159" s="114"/>
      <c r="L159" s="114"/>
      <c r="M159" s="114"/>
      <c r="N159" s="113"/>
      <c r="O159" s="113"/>
      <c r="P159" s="113"/>
      <c r="Q159" s="113"/>
      <c r="R159" s="114"/>
      <c r="S159" s="114"/>
      <c r="T159" s="114"/>
      <c r="U159" s="114"/>
      <c r="V159" s="114"/>
      <c r="W159" s="114"/>
      <c r="X159" s="114"/>
      <c r="Y159" s="114"/>
      <c r="Z159" s="107"/>
      <c r="AA159" s="107"/>
      <c r="AB159" s="107"/>
      <c r="AC159" s="107"/>
      <c r="AD159" s="107"/>
      <c r="AE159" s="107"/>
      <c r="AF159" s="107"/>
      <c r="AG159" s="107" t="s">
        <v>341</v>
      </c>
      <c r="AH159" s="107">
        <v>0</v>
      </c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</row>
    <row r="160" spans="1:60" outlineLevel="3">
      <c r="A160" s="110"/>
      <c r="B160" s="111"/>
      <c r="C160" s="146" t="s">
        <v>1344</v>
      </c>
      <c r="D160" s="143"/>
      <c r="E160" s="144">
        <v>3.08</v>
      </c>
      <c r="F160" s="114"/>
      <c r="G160" s="114"/>
      <c r="H160" s="114"/>
      <c r="I160" s="114"/>
      <c r="J160" s="114"/>
      <c r="K160" s="114"/>
      <c r="L160" s="114"/>
      <c r="M160" s="114"/>
      <c r="N160" s="113"/>
      <c r="O160" s="113"/>
      <c r="P160" s="113"/>
      <c r="Q160" s="113"/>
      <c r="R160" s="114"/>
      <c r="S160" s="114"/>
      <c r="T160" s="114"/>
      <c r="U160" s="114"/>
      <c r="V160" s="114"/>
      <c r="W160" s="114"/>
      <c r="X160" s="114"/>
      <c r="Y160" s="114"/>
      <c r="Z160" s="107"/>
      <c r="AA160" s="107"/>
      <c r="AB160" s="107"/>
      <c r="AC160" s="107"/>
      <c r="AD160" s="107"/>
      <c r="AE160" s="107"/>
      <c r="AF160" s="107"/>
      <c r="AG160" s="107" t="s">
        <v>341</v>
      </c>
      <c r="AH160" s="107">
        <v>0</v>
      </c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</row>
    <row r="161" spans="1:60" outlineLevel="3">
      <c r="A161" s="110"/>
      <c r="B161" s="111"/>
      <c r="C161" s="146" t="s">
        <v>1345</v>
      </c>
      <c r="D161" s="143"/>
      <c r="E161" s="144">
        <v>1.44</v>
      </c>
      <c r="F161" s="114"/>
      <c r="G161" s="114"/>
      <c r="H161" s="114"/>
      <c r="I161" s="114"/>
      <c r="J161" s="114"/>
      <c r="K161" s="114"/>
      <c r="L161" s="114"/>
      <c r="M161" s="114"/>
      <c r="N161" s="113"/>
      <c r="O161" s="113"/>
      <c r="P161" s="113"/>
      <c r="Q161" s="113"/>
      <c r="R161" s="114"/>
      <c r="S161" s="114"/>
      <c r="T161" s="114"/>
      <c r="U161" s="114"/>
      <c r="V161" s="114"/>
      <c r="W161" s="114"/>
      <c r="X161" s="114"/>
      <c r="Y161" s="114"/>
      <c r="Z161" s="107"/>
      <c r="AA161" s="107"/>
      <c r="AB161" s="107"/>
      <c r="AC161" s="107"/>
      <c r="AD161" s="107"/>
      <c r="AE161" s="107"/>
      <c r="AF161" s="107"/>
      <c r="AG161" s="107" t="s">
        <v>341</v>
      </c>
      <c r="AH161" s="107">
        <v>0</v>
      </c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</row>
    <row r="162" spans="1:60" outlineLevel="3">
      <c r="A162" s="110"/>
      <c r="B162" s="111"/>
      <c r="C162" s="146" t="s">
        <v>1346</v>
      </c>
      <c r="D162" s="143"/>
      <c r="E162" s="144">
        <v>1.3049999999999999</v>
      </c>
      <c r="F162" s="114"/>
      <c r="G162" s="114"/>
      <c r="H162" s="114"/>
      <c r="I162" s="114"/>
      <c r="J162" s="114"/>
      <c r="K162" s="114"/>
      <c r="L162" s="114"/>
      <c r="M162" s="114"/>
      <c r="N162" s="113"/>
      <c r="O162" s="113"/>
      <c r="P162" s="113"/>
      <c r="Q162" s="113"/>
      <c r="R162" s="114"/>
      <c r="S162" s="114"/>
      <c r="T162" s="114"/>
      <c r="U162" s="114"/>
      <c r="V162" s="114"/>
      <c r="W162" s="114"/>
      <c r="X162" s="114"/>
      <c r="Y162" s="114"/>
      <c r="Z162" s="107"/>
      <c r="AA162" s="107"/>
      <c r="AB162" s="107"/>
      <c r="AC162" s="107"/>
      <c r="AD162" s="107"/>
      <c r="AE162" s="107"/>
      <c r="AF162" s="107"/>
      <c r="AG162" s="107" t="s">
        <v>341</v>
      </c>
      <c r="AH162" s="107">
        <v>0</v>
      </c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</row>
    <row r="163" spans="1:60" outlineLevel="3">
      <c r="A163" s="110"/>
      <c r="B163" s="111"/>
      <c r="C163" s="146" t="s">
        <v>1347</v>
      </c>
      <c r="D163" s="143"/>
      <c r="E163" s="144">
        <v>1.45</v>
      </c>
      <c r="F163" s="114"/>
      <c r="G163" s="114"/>
      <c r="H163" s="114"/>
      <c r="I163" s="114"/>
      <c r="J163" s="114"/>
      <c r="K163" s="114"/>
      <c r="L163" s="114"/>
      <c r="M163" s="114"/>
      <c r="N163" s="113"/>
      <c r="O163" s="113"/>
      <c r="P163" s="113"/>
      <c r="Q163" s="113"/>
      <c r="R163" s="114"/>
      <c r="S163" s="114"/>
      <c r="T163" s="114"/>
      <c r="U163" s="114"/>
      <c r="V163" s="114"/>
      <c r="W163" s="114"/>
      <c r="X163" s="114"/>
      <c r="Y163" s="114"/>
      <c r="Z163" s="107"/>
      <c r="AA163" s="107"/>
      <c r="AB163" s="107"/>
      <c r="AC163" s="107"/>
      <c r="AD163" s="107"/>
      <c r="AE163" s="107"/>
      <c r="AF163" s="107"/>
      <c r="AG163" s="107" t="s">
        <v>341</v>
      </c>
      <c r="AH163" s="107">
        <v>0</v>
      </c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</row>
    <row r="164" spans="1:60" outlineLevel="3">
      <c r="A164" s="110"/>
      <c r="B164" s="111"/>
      <c r="C164" s="146" t="s">
        <v>1348</v>
      </c>
      <c r="D164" s="143"/>
      <c r="E164" s="144">
        <v>2.3325</v>
      </c>
      <c r="F164" s="114"/>
      <c r="G164" s="114"/>
      <c r="H164" s="114"/>
      <c r="I164" s="114"/>
      <c r="J164" s="114"/>
      <c r="K164" s="114"/>
      <c r="L164" s="114"/>
      <c r="M164" s="114"/>
      <c r="N164" s="113"/>
      <c r="O164" s="113"/>
      <c r="P164" s="113"/>
      <c r="Q164" s="113"/>
      <c r="R164" s="114"/>
      <c r="S164" s="114"/>
      <c r="T164" s="114"/>
      <c r="U164" s="114"/>
      <c r="V164" s="114"/>
      <c r="W164" s="114"/>
      <c r="X164" s="114"/>
      <c r="Y164" s="114"/>
      <c r="Z164" s="107"/>
      <c r="AA164" s="107"/>
      <c r="AB164" s="107"/>
      <c r="AC164" s="107"/>
      <c r="AD164" s="107"/>
      <c r="AE164" s="107"/>
      <c r="AF164" s="107"/>
      <c r="AG164" s="107" t="s">
        <v>341</v>
      </c>
      <c r="AH164" s="107">
        <v>0</v>
      </c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</row>
    <row r="165" spans="1:60" outlineLevel="3">
      <c r="A165" s="110"/>
      <c r="B165" s="111"/>
      <c r="C165" s="146" t="s">
        <v>1349</v>
      </c>
      <c r="D165" s="143"/>
      <c r="E165" s="144">
        <v>9.3656299999999995</v>
      </c>
      <c r="F165" s="114"/>
      <c r="G165" s="114"/>
      <c r="H165" s="114"/>
      <c r="I165" s="114"/>
      <c r="J165" s="114"/>
      <c r="K165" s="114"/>
      <c r="L165" s="114"/>
      <c r="M165" s="114"/>
      <c r="N165" s="113"/>
      <c r="O165" s="113"/>
      <c r="P165" s="113"/>
      <c r="Q165" s="113"/>
      <c r="R165" s="114"/>
      <c r="S165" s="114"/>
      <c r="T165" s="114"/>
      <c r="U165" s="114"/>
      <c r="V165" s="114"/>
      <c r="W165" s="114"/>
      <c r="X165" s="114"/>
      <c r="Y165" s="114"/>
      <c r="Z165" s="107"/>
      <c r="AA165" s="107"/>
      <c r="AB165" s="107"/>
      <c r="AC165" s="107"/>
      <c r="AD165" s="107"/>
      <c r="AE165" s="107"/>
      <c r="AF165" s="107"/>
      <c r="AG165" s="107" t="s">
        <v>341</v>
      </c>
      <c r="AH165" s="107">
        <v>0</v>
      </c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</row>
    <row r="166" spans="1:60" outlineLevel="3">
      <c r="A166" s="110"/>
      <c r="B166" s="111"/>
      <c r="C166" s="146" t="s">
        <v>1350</v>
      </c>
      <c r="D166" s="143"/>
      <c r="E166" s="144">
        <v>3.7949999999999999</v>
      </c>
      <c r="F166" s="114"/>
      <c r="G166" s="114"/>
      <c r="H166" s="114"/>
      <c r="I166" s="114"/>
      <c r="J166" s="114"/>
      <c r="K166" s="114"/>
      <c r="L166" s="114"/>
      <c r="M166" s="114"/>
      <c r="N166" s="113"/>
      <c r="O166" s="113"/>
      <c r="P166" s="113"/>
      <c r="Q166" s="113"/>
      <c r="R166" s="114"/>
      <c r="S166" s="114"/>
      <c r="T166" s="114"/>
      <c r="U166" s="114"/>
      <c r="V166" s="114"/>
      <c r="W166" s="114"/>
      <c r="X166" s="114"/>
      <c r="Y166" s="114"/>
      <c r="Z166" s="107"/>
      <c r="AA166" s="107"/>
      <c r="AB166" s="107"/>
      <c r="AC166" s="107"/>
      <c r="AD166" s="107"/>
      <c r="AE166" s="107"/>
      <c r="AF166" s="107"/>
      <c r="AG166" s="107" t="s">
        <v>341</v>
      </c>
      <c r="AH166" s="107">
        <v>0</v>
      </c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</row>
    <row r="167" spans="1:60" outlineLevel="3">
      <c r="A167" s="110"/>
      <c r="B167" s="111"/>
      <c r="C167" s="146" t="s">
        <v>1351</v>
      </c>
      <c r="D167" s="143"/>
      <c r="E167" s="144">
        <v>16.940000000000001</v>
      </c>
      <c r="F167" s="114"/>
      <c r="G167" s="114"/>
      <c r="H167" s="114"/>
      <c r="I167" s="114"/>
      <c r="J167" s="114"/>
      <c r="K167" s="114"/>
      <c r="L167" s="114"/>
      <c r="M167" s="114"/>
      <c r="N167" s="113"/>
      <c r="O167" s="113"/>
      <c r="P167" s="113"/>
      <c r="Q167" s="113"/>
      <c r="R167" s="114"/>
      <c r="S167" s="114"/>
      <c r="T167" s="114"/>
      <c r="U167" s="114"/>
      <c r="V167" s="114"/>
      <c r="W167" s="114"/>
      <c r="X167" s="114"/>
      <c r="Y167" s="114"/>
      <c r="Z167" s="107"/>
      <c r="AA167" s="107"/>
      <c r="AB167" s="107"/>
      <c r="AC167" s="107"/>
      <c r="AD167" s="107"/>
      <c r="AE167" s="107"/>
      <c r="AF167" s="107"/>
      <c r="AG167" s="107" t="s">
        <v>341</v>
      </c>
      <c r="AH167" s="107">
        <v>0</v>
      </c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</row>
    <row r="168" spans="1:60" outlineLevel="3">
      <c r="A168" s="110"/>
      <c r="B168" s="111"/>
      <c r="C168" s="146" t="s">
        <v>1352</v>
      </c>
      <c r="D168" s="143"/>
      <c r="E168" s="144">
        <v>15.18</v>
      </c>
      <c r="F168" s="114"/>
      <c r="G168" s="114"/>
      <c r="H168" s="114"/>
      <c r="I168" s="114"/>
      <c r="J168" s="114"/>
      <c r="K168" s="114"/>
      <c r="L168" s="114"/>
      <c r="M168" s="114"/>
      <c r="N168" s="113"/>
      <c r="O168" s="113"/>
      <c r="P168" s="113"/>
      <c r="Q168" s="113"/>
      <c r="R168" s="114"/>
      <c r="S168" s="114"/>
      <c r="T168" s="114"/>
      <c r="U168" s="114"/>
      <c r="V168" s="114"/>
      <c r="W168" s="114"/>
      <c r="X168" s="114"/>
      <c r="Y168" s="114"/>
      <c r="Z168" s="107"/>
      <c r="AA168" s="107"/>
      <c r="AB168" s="107"/>
      <c r="AC168" s="107"/>
      <c r="AD168" s="107"/>
      <c r="AE168" s="107"/>
      <c r="AF168" s="107"/>
      <c r="AG168" s="107" t="s">
        <v>341</v>
      </c>
      <c r="AH168" s="107">
        <v>0</v>
      </c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</row>
    <row r="169" spans="1:60" outlineLevel="3">
      <c r="A169" s="110"/>
      <c r="B169" s="111"/>
      <c r="C169" s="146" t="s">
        <v>1353</v>
      </c>
      <c r="D169" s="143"/>
      <c r="E169" s="144">
        <v>16.5</v>
      </c>
      <c r="F169" s="114"/>
      <c r="G169" s="114"/>
      <c r="H169" s="114"/>
      <c r="I169" s="114"/>
      <c r="J169" s="114"/>
      <c r="K169" s="114"/>
      <c r="L169" s="114"/>
      <c r="M169" s="114"/>
      <c r="N169" s="113"/>
      <c r="O169" s="113"/>
      <c r="P169" s="113"/>
      <c r="Q169" s="113"/>
      <c r="R169" s="114"/>
      <c r="S169" s="114"/>
      <c r="T169" s="114"/>
      <c r="U169" s="114"/>
      <c r="V169" s="114"/>
      <c r="W169" s="114"/>
      <c r="X169" s="114"/>
      <c r="Y169" s="114"/>
      <c r="Z169" s="107"/>
      <c r="AA169" s="107"/>
      <c r="AB169" s="107"/>
      <c r="AC169" s="107"/>
      <c r="AD169" s="107"/>
      <c r="AE169" s="107"/>
      <c r="AF169" s="107"/>
      <c r="AG169" s="107" t="s">
        <v>341</v>
      </c>
      <c r="AH169" s="107">
        <v>0</v>
      </c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</row>
    <row r="170" spans="1:60" outlineLevel="3">
      <c r="A170" s="110"/>
      <c r="B170" s="111"/>
      <c r="C170" s="146" t="s">
        <v>1354</v>
      </c>
      <c r="D170" s="143"/>
      <c r="E170" s="144">
        <v>16.940000000000001</v>
      </c>
      <c r="F170" s="114"/>
      <c r="G170" s="114"/>
      <c r="H170" s="114"/>
      <c r="I170" s="114"/>
      <c r="J170" s="114"/>
      <c r="K170" s="114"/>
      <c r="L170" s="114"/>
      <c r="M170" s="114"/>
      <c r="N170" s="113"/>
      <c r="O170" s="113"/>
      <c r="P170" s="113"/>
      <c r="Q170" s="113"/>
      <c r="R170" s="114"/>
      <c r="S170" s="114"/>
      <c r="T170" s="114"/>
      <c r="U170" s="114"/>
      <c r="V170" s="114"/>
      <c r="W170" s="114"/>
      <c r="X170" s="114"/>
      <c r="Y170" s="114"/>
      <c r="Z170" s="107"/>
      <c r="AA170" s="107"/>
      <c r="AB170" s="107"/>
      <c r="AC170" s="107"/>
      <c r="AD170" s="107"/>
      <c r="AE170" s="107"/>
      <c r="AF170" s="107"/>
      <c r="AG170" s="107" t="s">
        <v>341</v>
      </c>
      <c r="AH170" s="107">
        <v>0</v>
      </c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</row>
    <row r="171" spans="1:60" outlineLevel="3">
      <c r="A171" s="110"/>
      <c r="B171" s="111"/>
      <c r="C171" s="146" t="s">
        <v>1355</v>
      </c>
      <c r="D171" s="143"/>
      <c r="E171" s="144">
        <v>124.2</v>
      </c>
      <c r="F171" s="114"/>
      <c r="G171" s="114"/>
      <c r="H171" s="114"/>
      <c r="I171" s="114"/>
      <c r="J171" s="114"/>
      <c r="K171" s="114"/>
      <c r="L171" s="114"/>
      <c r="M171" s="114"/>
      <c r="N171" s="113"/>
      <c r="O171" s="113"/>
      <c r="P171" s="113"/>
      <c r="Q171" s="113"/>
      <c r="R171" s="114"/>
      <c r="S171" s="114"/>
      <c r="T171" s="114"/>
      <c r="U171" s="114"/>
      <c r="V171" s="114"/>
      <c r="W171" s="114"/>
      <c r="X171" s="114"/>
      <c r="Y171" s="114"/>
      <c r="Z171" s="107"/>
      <c r="AA171" s="107"/>
      <c r="AB171" s="107"/>
      <c r="AC171" s="107"/>
      <c r="AD171" s="107"/>
      <c r="AE171" s="107"/>
      <c r="AF171" s="107"/>
      <c r="AG171" s="107" t="s">
        <v>341</v>
      </c>
      <c r="AH171" s="107">
        <v>0</v>
      </c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</row>
    <row r="172" spans="1:60" outlineLevel="3">
      <c r="A172" s="110"/>
      <c r="B172" s="111"/>
      <c r="C172" s="146" t="s">
        <v>1356</v>
      </c>
      <c r="D172" s="143"/>
      <c r="E172" s="144">
        <v>2.0249999999999999</v>
      </c>
      <c r="F172" s="114"/>
      <c r="G172" s="114"/>
      <c r="H172" s="114"/>
      <c r="I172" s="114"/>
      <c r="J172" s="114"/>
      <c r="K172" s="114"/>
      <c r="L172" s="114"/>
      <c r="M172" s="114"/>
      <c r="N172" s="113"/>
      <c r="O172" s="113"/>
      <c r="P172" s="113"/>
      <c r="Q172" s="113"/>
      <c r="R172" s="114"/>
      <c r="S172" s="114"/>
      <c r="T172" s="114"/>
      <c r="U172" s="114"/>
      <c r="V172" s="114"/>
      <c r="W172" s="114"/>
      <c r="X172" s="114"/>
      <c r="Y172" s="114"/>
      <c r="Z172" s="107"/>
      <c r="AA172" s="107"/>
      <c r="AB172" s="107"/>
      <c r="AC172" s="107"/>
      <c r="AD172" s="107"/>
      <c r="AE172" s="107"/>
      <c r="AF172" s="107"/>
      <c r="AG172" s="107" t="s">
        <v>341</v>
      </c>
      <c r="AH172" s="107">
        <v>0</v>
      </c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</row>
    <row r="173" spans="1:60" outlineLevel="3">
      <c r="A173" s="110"/>
      <c r="B173" s="111"/>
      <c r="C173" s="146" t="s">
        <v>1357</v>
      </c>
      <c r="D173" s="143"/>
      <c r="E173" s="144">
        <v>1.3387500000000001</v>
      </c>
      <c r="F173" s="114"/>
      <c r="G173" s="114"/>
      <c r="H173" s="114"/>
      <c r="I173" s="114"/>
      <c r="J173" s="114"/>
      <c r="K173" s="114"/>
      <c r="L173" s="114"/>
      <c r="M173" s="114"/>
      <c r="N173" s="113"/>
      <c r="O173" s="113"/>
      <c r="P173" s="113"/>
      <c r="Q173" s="113"/>
      <c r="R173" s="114"/>
      <c r="S173" s="114"/>
      <c r="T173" s="114"/>
      <c r="U173" s="114"/>
      <c r="V173" s="114"/>
      <c r="W173" s="114"/>
      <c r="X173" s="114"/>
      <c r="Y173" s="114"/>
      <c r="Z173" s="107"/>
      <c r="AA173" s="107"/>
      <c r="AB173" s="107"/>
      <c r="AC173" s="107"/>
      <c r="AD173" s="107"/>
      <c r="AE173" s="107"/>
      <c r="AF173" s="107"/>
      <c r="AG173" s="107" t="s">
        <v>341</v>
      </c>
      <c r="AH173" s="107">
        <v>0</v>
      </c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</row>
    <row r="174" spans="1:60" outlineLevel="3">
      <c r="A174" s="110"/>
      <c r="B174" s="111"/>
      <c r="C174" s="146" t="s">
        <v>1358</v>
      </c>
      <c r="D174" s="143"/>
      <c r="E174" s="144">
        <v>11.66813</v>
      </c>
      <c r="F174" s="114"/>
      <c r="G174" s="114"/>
      <c r="H174" s="114"/>
      <c r="I174" s="114"/>
      <c r="J174" s="114"/>
      <c r="K174" s="114"/>
      <c r="L174" s="114"/>
      <c r="M174" s="114"/>
      <c r="N174" s="113"/>
      <c r="O174" s="113"/>
      <c r="P174" s="113"/>
      <c r="Q174" s="113"/>
      <c r="R174" s="114"/>
      <c r="S174" s="114"/>
      <c r="T174" s="114"/>
      <c r="U174" s="114"/>
      <c r="V174" s="114"/>
      <c r="W174" s="114"/>
      <c r="X174" s="114"/>
      <c r="Y174" s="114"/>
      <c r="Z174" s="107"/>
      <c r="AA174" s="107"/>
      <c r="AB174" s="107"/>
      <c r="AC174" s="107"/>
      <c r="AD174" s="107"/>
      <c r="AE174" s="107"/>
      <c r="AF174" s="107"/>
      <c r="AG174" s="107" t="s">
        <v>341</v>
      </c>
      <c r="AH174" s="107">
        <v>0</v>
      </c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</row>
    <row r="175" spans="1:60" outlineLevel="3">
      <c r="A175" s="110"/>
      <c r="B175" s="111"/>
      <c r="C175" s="146" t="s">
        <v>1359</v>
      </c>
      <c r="D175" s="143"/>
      <c r="E175" s="144">
        <v>4.6687500000000002</v>
      </c>
      <c r="F175" s="114"/>
      <c r="G175" s="114"/>
      <c r="H175" s="114"/>
      <c r="I175" s="114"/>
      <c r="J175" s="114"/>
      <c r="K175" s="114"/>
      <c r="L175" s="114"/>
      <c r="M175" s="114"/>
      <c r="N175" s="113"/>
      <c r="O175" s="113"/>
      <c r="P175" s="113"/>
      <c r="Q175" s="113"/>
      <c r="R175" s="114"/>
      <c r="S175" s="114"/>
      <c r="T175" s="114"/>
      <c r="U175" s="114"/>
      <c r="V175" s="114"/>
      <c r="W175" s="114"/>
      <c r="X175" s="114"/>
      <c r="Y175" s="114"/>
      <c r="Z175" s="107"/>
      <c r="AA175" s="107"/>
      <c r="AB175" s="107"/>
      <c r="AC175" s="107"/>
      <c r="AD175" s="107"/>
      <c r="AE175" s="107"/>
      <c r="AF175" s="107"/>
      <c r="AG175" s="107" t="s">
        <v>341</v>
      </c>
      <c r="AH175" s="107">
        <v>0</v>
      </c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</row>
    <row r="176" spans="1:60" outlineLevel="3">
      <c r="A176" s="110"/>
      <c r="B176" s="111"/>
      <c r="C176" s="146" t="s">
        <v>1360</v>
      </c>
      <c r="D176" s="143"/>
      <c r="E176" s="144">
        <v>2.3624999999999998</v>
      </c>
      <c r="F176" s="114"/>
      <c r="G176" s="114"/>
      <c r="H176" s="114"/>
      <c r="I176" s="114"/>
      <c r="J176" s="114"/>
      <c r="K176" s="114"/>
      <c r="L176" s="114"/>
      <c r="M176" s="114"/>
      <c r="N176" s="113"/>
      <c r="O176" s="113"/>
      <c r="P176" s="113"/>
      <c r="Q176" s="113"/>
      <c r="R176" s="114"/>
      <c r="S176" s="114"/>
      <c r="T176" s="114"/>
      <c r="U176" s="114"/>
      <c r="V176" s="114"/>
      <c r="W176" s="114"/>
      <c r="X176" s="114"/>
      <c r="Y176" s="114"/>
      <c r="Z176" s="107"/>
      <c r="AA176" s="107"/>
      <c r="AB176" s="107"/>
      <c r="AC176" s="107"/>
      <c r="AD176" s="107"/>
      <c r="AE176" s="107"/>
      <c r="AF176" s="107"/>
      <c r="AG176" s="107" t="s">
        <v>341</v>
      </c>
      <c r="AH176" s="107">
        <v>0</v>
      </c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</row>
    <row r="177" spans="1:60" outlineLevel="3">
      <c r="A177" s="110"/>
      <c r="B177" s="111"/>
      <c r="C177" s="146" t="s">
        <v>1361</v>
      </c>
      <c r="D177" s="143"/>
      <c r="E177" s="144">
        <v>3.9375</v>
      </c>
      <c r="F177" s="114"/>
      <c r="G177" s="114"/>
      <c r="H177" s="114"/>
      <c r="I177" s="114"/>
      <c r="J177" s="114"/>
      <c r="K177" s="114"/>
      <c r="L177" s="114"/>
      <c r="M177" s="114"/>
      <c r="N177" s="113"/>
      <c r="O177" s="113"/>
      <c r="P177" s="113"/>
      <c r="Q177" s="113"/>
      <c r="R177" s="114"/>
      <c r="S177" s="114"/>
      <c r="T177" s="114"/>
      <c r="U177" s="114"/>
      <c r="V177" s="114"/>
      <c r="W177" s="114"/>
      <c r="X177" s="114"/>
      <c r="Y177" s="114"/>
      <c r="Z177" s="107"/>
      <c r="AA177" s="107"/>
      <c r="AB177" s="107"/>
      <c r="AC177" s="107"/>
      <c r="AD177" s="107"/>
      <c r="AE177" s="107"/>
      <c r="AF177" s="107"/>
      <c r="AG177" s="107" t="s">
        <v>341</v>
      </c>
      <c r="AH177" s="107">
        <v>0</v>
      </c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</row>
    <row r="178" spans="1:60" outlineLevel="3">
      <c r="A178" s="110"/>
      <c r="B178" s="111"/>
      <c r="C178" s="146" t="s">
        <v>1362</v>
      </c>
      <c r="D178" s="143"/>
      <c r="E178" s="144">
        <v>8.8125</v>
      </c>
      <c r="F178" s="114"/>
      <c r="G178" s="114"/>
      <c r="H178" s="114"/>
      <c r="I178" s="114"/>
      <c r="J178" s="114"/>
      <c r="K178" s="114"/>
      <c r="L178" s="114"/>
      <c r="M178" s="114"/>
      <c r="N178" s="113"/>
      <c r="O178" s="113"/>
      <c r="P178" s="113"/>
      <c r="Q178" s="113"/>
      <c r="R178" s="114"/>
      <c r="S178" s="114"/>
      <c r="T178" s="114"/>
      <c r="U178" s="114"/>
      <c r="V178" s="114"/>
      <c r="W178" s="114"/>
      <c r="X178" s="114"/>
      <c r="Y178" s="114"/>
      <c r="Z178" s="107"/>
      <c r="AA178" s="107"/>
      <c r="AB178" s="107"/>
      <c r="AC178" s="107"/>
      <c r="AD178" s="107"/>
      <c r="AE178" s="107"/>
      <c r="AF178" s="107"/>
      <c r="AG178" s="107" t="s">
        <v>341</v>
      </c>
      <c r="AH178" s="107">
        <v>0</v>
      </c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</row>
    <row r="179" spans="1:60" outlineLevel="3">
      <c r="A179" s="110"/>
      <c r="B179" s="111"/>
      <c r="C179" s="146" t="s">
        <v>1363</v>
      </c>
      <c r="D179" s="143"/>
      <c r="E179" s="144">
        <v>2.8125</v>
      </c>
      <c r="F179" s="114"/>
      <c r="G179" s="114"/>
      <c r="H179" s="114"/>
      <c r="I179" s="114"/>
      <c r="J179" s="114"/>
      <c r="K179" s="114"/>
      <c r="L179" s="114"/>
      <c r="M179" s="114"/>
      <c r="N179" s="113"/>
      <c r="O179" s="113"/>
      <c r="P179" s="113"/>
      <c r="Q179" s="113"/>
      <c r="R179" s="114"/>
      <c r="S179" s="114"/>
      <c r="T179" s="114"/>
      <c r="U179" s="114"/>
      <c r="V179" s="114"/>
      <c r="W179" s="114"/>
      <c r="X179" s="114"/>
      <c r="Y179" s="114"/>
      <c r="Z179" s="107"/>
      <c r="AA179" s="107"/>
      <c r="AB179" s="107"/>
      <c r="AC179" s="107"/>
      <c r="AD179" s="107"/>
      <c r="AE179" s="107"/>
      <c r="AF179" s="107"/>
      <c r="AG179" s="107" t="s">
        <v>341</v>
      </c>
      <c r="AH179" s="107">
        <v>0</v>
      </c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</row>
    <row r="180" spans="1:60" outlineLevel="3">
      <c r="A180" s="110"/>
      <c r="B180" s="111"/>
      <c r="C180" s="146" t="s">
        <v>1364</v>
      </c>
      <c r="D180" s="143"/>
      <c r="E180" s="144">
        <v>1.35</v>
      </c>
      <c r="F180" s="114"/>
      <c r="G180" s="114"/>
      <c r="H180" s="114"/>
      <c r="I180" s="114"/>
      <c r="J180" s="114"/>
      <c r="K180" s="114"/>
      <c r="L180" s="114"/>
      <c r="M180" s="114"/>
      <c r="N180" s="113"/>
      <c r="O180" s="113"/>
      <c r="P180" s="113"/>
      <c r="Q180" s="113"/>
      <c r="R180" s="114"/>
      <c r="S180" s="114"/>
      <c r="T180" s="114"/>
      <c r="U180" s="114"/>
      <c r="V180" s="114"/>
      <c r="W180" s="114"/>
      <c r="X180" s="114"/>
      <c r="Y180" s="114"/>
      <c r="Z180" s="107"/>
      <c r="AA180" s="107"/>
      <c r="AB180" s="107"/>
      <c r="AC180" s="107"/>
      <c r="AD180" s="107"/>
      <c r="AE180" s="107"/>
      <c r="AF180" s="107"/>
      <c r="AG180" s="107" t="s">
        <v>341</v>
      </c>
      <c r="AH180" s="107">
        <v>0</v>
      </c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</row>
    <row r="181" spans="1:60" outlineLevel="3">
      <c r="A181" s="110"/>
      <c r="B181" s="111"/>
      <c r="C181" s="146" t="s">
        <v>1365</v>
      </c>
      <c r="D181" s="143"/>
      <c r="E181" s="144">
        <v>39.048749999999998</v>
      </c>
      <c r="F181" s="114"/>
      <c r="G181" s="114"/>
      <c r="H181" s="114"/>
      <c r="I181" s="114"/>
      <c r="J181" s="114"/>
      <c r="K181" s="114"/>
      <c r="L181" s="114"/>
      <c r="M181" s="114"/>
      <c r="N181" s="113"/>
      <c r="O181" s="113"/>
      <c r="P181" s="113"/>
      <c r="Q181" s="113"/>
      <c r="R181" s="114"/>
      <c r="S181" s="114"/>
      <c r="T181" s="114"/>
      <c r="U181" s="114"/>
      <c r="V181" s="114"/>
      <c r="W181" s="114"/>
      <c r="X181" s="114"/>
      <c r="Y181" s="114"/>
      <c r="Z181" s="107"/>
      <c r="AA181" s="107"/>
      <c r="AB181" s="107"/>
      <c r="AC181" s="107"/>
      <c r="AD181" s="107"/>
      <c r="AE181" s="107"/>
      <c r="AF181" s="107"/>
      <c r="AG181" s="107" t="s">
        <v>341</v>
      </c>
      <c r="AH181" s="107">
        <v>0</v>
      </c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</row>
    <row r="182" spans="1:60" outlineLevel="3">
      <c r="A182" s="110"/>
      <c r="B182" s="111"/>
      <c r="C182" s="146" t="s">
        <v>1366</v>
      </c>
      <c r="D182" s="143"/>
      <c r="E182" s="144">
        <v>12.6875</v>
      </c>
      <c r="F182" s="114"/>
      <c r="G182" s="114"/>
      <c r="H182" s="114"/>
      <c r="I182" s="114"/>
      <c r="J182" s="114"/>
      <c r="K182" s="114"/>
      <c r="L182" s="114"/>
      <c r="M182" s="114"/>
      <c r="N182" s="113"/>
      <c r="O182" s="113"/>
      <c r="P182" s="113"/>
      <c r="Q182" s="113"/>
      <c r="R182" s="114"/>
      <c r="S182" s="114"/>
      <c r="T182" s="114"/>
      <c r="U182" s="114"/>
      <c r="V182" s="114"/>
      <c r="W182" s="114"/>
      <c r="X182" s="114"/>
      <c r="Y182" s="114"/>
      <c r="Z182" s="107"/>
      <c r="AA182" s="107"/>
      <c r="AB182" s="107"/>
      <c r="AC182" s="107"/>
      <c r="AD182" s="107"/>
      <c r="AE182" s="107"/>
      <c r="AF182" s="107"/>
      <c r="AG182" s="107" t="s">
        <v>341</v>
      </c>
      <c r="AH182" s="107">
        <v>0</v>
      </c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</row>
    <row r="183" spans="1:60" outlineLevel="3">
      <c r="A183" s="110"/>
      <c r="B183" s="111"/>
      <c r="C183" s="146" t="s">
        <v>1367</v>
      </c>
      <c r="D183" s="143"/>
      <c r="E183" s="144">
        <v>6.15</v>
      </c>
      <c r="F183" s="114"/>
      <c r="G183" s="114"/>
      <c r="H183" s="114"/>
      <c r="I183" s="114"/>
      <c r="J183" s="114"/>
      <c r="K183" s="114"/>
      <c r="L183" s="114"/>
      <c r="M183" s="114"/>
      <c r="N183" s="113"/>
      <c r="O183" s="113"/>
      <c r="P183" s="113"/>
      <c r="Q183" s="113"/>
      <c r="R183" s="114"/>
      <c r="S183" s="114"/>
      <c r="T183" s="114"/>
      <c r="U183" s="114"/>
      <c r="V183" s="114"/>
      <c r="W183" s="114"/>
      <c r="X183" s="114"/>
      <c r="Y183" s="114"/>
      <c r="Z183" s="107"/>
      <c r="AA183" s="107"/>
      <c r="AB183" s="107"/>
      <c r="AC183" s="107"/>
      <c r="AD183" s="107"/>
      <c r="AE183" s="107"/>
      <c r="AF183" s="107"/>
      <c r="AG183" s="107" t="s">
        <v>341</v>
      </c>
      <c r="AH183" s="107">
        <v>0</v>
      </c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</row>
    <row r="184" spans="1:60" outlineLevel="3">
      <c r="A184" s="110"/>
      <c r="B184" s="111"/>
      <c r="C184" s="146" t="s">
        <v>1368</v>
      </c>
      <c r="D184" s="143"/>
      <c r="E184" s="144">
        <v>4.7359999999999998</v>
      </c>
      <c r="F184" s="114"/>
      <c r="G184" s="114"/>
      <c r="H184" s="114"/>
      <c r="I184" s="114"/>
      <c r="J184" s="114"/>
      <c r="K184" s="114"/>
      <c r="L184" s="114"/>
      <c r="M184" s="114"/>
      <c r="N184" s="113"/>
      <c r="O184" s="113"/>
      <c r="P184" s="113"/>
      <c r="Q184" s="113"/>
      <c r="R184" s="114"/>
      <c r="S184" s="114"/>
      <c r="T184" s="114"/>
      <c r="U184" s="114"/>
      <c r="V184" s="114"/>
      <c r="W184" s="114"/>
      <c r="X184" s="114"/>
      <c r="Y184" s="114"/>
      <c r="Z184" s="107"/>
      <c r="AA184" s="107"/>
      <c r="AB184" s="107"/>
      <c r="AC184" s="107"/>
      <c r="AD184" s="107"/>
      <c r="AE184" s="107"/>
      <c r="AF184" s="107"/>
      <c r="AG184" s="107" t="s">
        <v>341</v>
      </c>
      <c r="AH184" s="107">
        <v>0</v>
      </c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</row>
    <row r="185" spans="1:60" outlineLevel="3">
      <c r="A185" s="110"/>
      <c r="B185" s="111"/>
      <c r="C185" s="146" t="s">
        <v>1369</v>
      </c>
      <c r="D185" s="143"/>
      <c r="E185" s="144">
        <v>2.0375000000000001</v>
      </c>
      <c r="F185" s="114"/>
      <c r="G185" s="114"/>
      <c r="H185" s="114"/>
      <c r="I185" s="114"/>
      <c r="J185" s="114"/>
      <c r="K185" s="114"/>
      <c r="L185" s="114"/>
      <c r="M185" s="114"/>
      <c r="N185" s="113"/>
      <c r="O185" s="113"/>
      <c r="P185" s="113"/>
      <c r="Q185" s="113"/>
      <c r="R185" s="114"/>
      <c r="S185" s="114"/>
      <c r="T185" s="114"/>
      <c r="U185" s="114"/>
      <c r="V185" s="114"/>
      <c r="W185" s="114"/>
      <c r="X185" s="114"/>
      <c r="Y185" s="114"/>
      <c r="Z185" s="107"/>
      <c r="AA185" s="107"/>
      <c r="AB185" s="107"/>
      <c r="AC185" s="107"/>
      <c r="AD185" s="107"/>
      <c r="AE185" s="107"/>
      <c r="AF185" s="107"/>
      <c r="AG185" s="107" t="s">
        <v>341</v>
      </c>
      <c r="AH185" s="107">
        <v>0</v>
      </c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</row>
    <row r="186" spans="1:60" outlineLevel="3">
      <c r="A186" s="110"/>
      <c r="B186" s="111"/>
      <c r="C186" s="146" t="s">
        <v>1370</v>
      </c>
      <c r="D186" s="143"/>
      <c r="E186" s="144">
        <v>5.76</v>
      </c>
      <c r="F186" s="114"/>
      <c r="G186" s="114"/>
      <c r="H186" s="114"/>
      <c r="I186" s="114"/>
      <c r="J186" s="114"/>
      <c r="K186" s="114"/>
      <c r="L186" s="114"/>
      <c r="M186" s="114"/>
      <c r="N186" s="113"/>
      <c r="O186" s="113"/>
      <c r="P186" s="113"/>
      <c r="Q186" s="113"/>
      <c r="R186" s="114"/>
      <c r="S186" s="114"/>
      <c r="T186" s="114"/>
      <c r="U186" s="114"/>
      <c r="V186" s="114"/>
      <c r="W186" s="114"/>
      <c r="X186" s="114"/>
      <c r="Y186" s="114"/>
      <c r="Z186" s="107"/>
      <c r="AA186" s="107"/>
      <c r="AB186" s="107"/>
      <c r="AC186" s="107"/>
      <c r="AD186" s="107"/>
      <c r="AE186" s="107"/>
      <c r="AF186" s="107"/>
      <c r="AG186" s="107" t="s">
        <v>341</v>
      </c>
      <c r="AH186" s="107">
        <v>0</v>
      </c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</row>
    <row r="187" spans="1:60" outlineLevel="3">
      <c r="A187" s="110"/>
      <c r="B187" s="111"/>
      <c r="C187" s="146" t="s">
        <v>1371</v>
      </c>
      <c r="D187" s="143"/>
      <c r="E187" s="144">
        <v>34.148499999999999</v>
      </c>
      <c r="F187" s="114"/>
      <c r="G187" s="114"/>
      <c r="H187" s="114"/>
      <c r="I187" s="114"/>
      <c r="J187" s="114"/>
      <c r="K187" s="114"/>
      <c r="L187" s="114"/>
      <c r="M187" s="114"/>
      <c r="N187" s="113"/>
      <c r="O187" s="113"/>
      <c r="P187" s="113"/>
      <c r="Q187" s="113"/>
      <c r="R187" s="114"/>
      <c r="S187" s="114"/>
      <c r="T187" s="114"/>
      <c r="U187" s="114"/>
      <c r="V187" s="114"/>
      <c r="W187" s="114"/>
      <c r="X187" s="114"/>
      <c r="Y187" s="114"/>
      <c r="Z187" s="107"/>
      <c r="AA187" s="107"/>
      <c r="AB187" s="107"/>
      <c r="AC187" s="107"/>
      <c r="AD187" s="107"/>
      <c r="AE187" s="107"/>
      <c r="AF187" s="107"/>
      <c r="AG187" s="107" t="s">
        <v>341</v>
      </c>
      <c r="AH187" s="107">
        <v>0</v>
      </c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</row>
    <row r="188" spans="1:60" outlineLevel="3">
      <c r="A188" s="110"/>
      <c r="B188" s="111"/>
      <c r="C188" s="146" t="s">
        <v>1372</v>
      </c>
      <c r="D188" s="143"/>
      <c r="E188" s="144">
        <v>8.68</v>
      </c>
      <c r="F188" s="114"/>
      <c r="G188" s="114"/>
      <c r="H188" s="114"/>
      <c r="I188" s="114"/>
      <c r="J188" s="114"/>
      <c r="K188" s="114"/>
      <c r="L188" s="114"/>
      <c r="M188" s="114"/>
      <c r="N188" s="113"/>
      <c r="O188" s="113"/>
      <c r="P188" s="113"/>
      <c r="Q188" s="113"/>
      <c r="R188" s="114"/>
      <c r="S188" s="114"/>
      <c r="T188" s="114"/>
      <c r="U188" s="114"/>
      <c r="V188" s="114"/>
      <c r="W188" s="114"/>
      <c r="X188" s="114"/>
      <c r="Y188" s="114"/>
      <c r="Z188" s="107"/>
      <c r="AA188" s="107"/>
      <c r="AB188" s="107"/>
      <c r="AC188" s="107"/>
      <c r="AD188" s="107"/>
      <c r="AE188" s="107"/>
      <c r="AF188" s="107"/>
      <c r="AG188" s="107" t="s">
        <v>341</v>
      </c>
      <c r="AH188" s="107">
        <v>0</v>
      </c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</row>
    <row r="189" spans="1:60" outlineLevel="3">
      <c r="A189" s="110"/>
      <c r="B189" s="111"/>
      <c r="C189" s="146" t="s">
        <v>1373</v>
      </c>
      <c r="D189" s="143"/>
      <c r="E189" s="144">
        <v>11.84</v>
      </c>
      <c r="F189" s="114"/>
      <c r="G189" s="114"/>
      <c r="H189" s="114"/>
      <c r="I189" s="114"/>
      <c r="J189" s="114"/>
      <c r="K189" s="114"/>
      <c r="L189" s="114"/>
      <c r="M189" s="114"/>
      <c r="N189" s="113"/>
      <c r="O189" s="113"/>
      <c r="P189" s="113"/>
      <c r="Q189" s="113"/>
      <c r="R189" s="114"/>
      <c r="S189" s="114"/>
      <c r="T189" s="114"/>
      <c r="U189" s="114"/>
      <c r="V189" s="114"/>
      <c r="W189" s="114"/>
      <c r="X189" s="114"/>
      <c r="Y189" s="114"/>
      <c r="Z189" s="107"/>
      <c r="AA189" s="107"/>
      <c r="AB189" s="107"/>
      <c r="AC189" s="107"/>
      <c r="AD189" s="107"/>
      <c r="AE189" s="107"/>
      <c r="AF189" s="107"/>
      <c r="AG189" s="107" t="s">
        <v>341</v>
      </c>
      <c r="AH189" s="107">
        <v>0</v>
      </c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</row>
    <row r="190" spans="1:60" outlineLevel="3">
      <c r="A190" s="110"/>
      <c r="B190" s="111"/>
      <c r="C190" s="146" t="s">
        <v>1374</v>
      </c>
      <c r="D190" s="143"/>
      <c r="E190" s="144">
        <v>5.52</v>
      </c>
      <c r="F190" s="114"/>
      <c r="G190" s="114"/>
      <c r="H190" s="114"/>
      <c r="I190" s="114"/>
      <c r="J190" s="114"/>
      <c r="K190" s="114"/>
      <c r="L190" s="114"/>
      <c r="M190" s="114"/>
      <c r="N190" s="113"/>
      <c r="O190" s="113"/>
      <c r="P190" s="113"/>
      <c r="Q190" s="113"/>
      <c r="R190" s="114"/>
      <c r="S190" s="114"/>
      <c r="T190" s="114"/>
      <c r="U190" s="114"/>
      <c r="V190" s="114"/>
      <c r="W190" s="114"/>
      <c r="X190" s="114"/>
      <c r="Y190" s="114"/>
      <c r="Z190" s="107"/>
      <c r="AA190" s="107"/>
      <c r="AB190" s="107"/>
      <c r="AC190" s="107"/>
      <c r="AD190" s="107"/>
      <c r="AE190" s="107"/>
      <c r="AF190" s="107"/>
      <c r="AG190" s="107" t="s">
        <v>341</v>
      </c>
      <c r="AH190" s="107">
        <v>0</v>
      </c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</row>
    <row r="191" spans="1:60" outlineLevel="3">
      <c r="A191" s="110"/>
      <c r="B191" s="111"/>
      <c r="C191" s="146" t="s">
        <v>1375</v>
      </c>
      <c r="D191" s="143"/>
      <c r="E191" s="144">
        <v>2.1749999999999998</v>
      </c>
      <c r="F191" s="114"/>
      <c r="G191" s="114"/>
      <c r="H191" s="114"/>
      <c r="I191" s="114"/>
      <c r="J191" s="114"/>
      <c r="K191" s="114"/>
      <c r="L191" s="114"/>
      <c r="M191" s="114"/>
      <c r="N191" s="113"/>
      <c r="O191" s="113"/>
      <c r="P191" s="113"/>
      <c r="Q191" s="113"/>
      <c r="R191" s="114"/>
      <c r="S191" s="114"/>
      <c r="T191" s="114"/>
      <c r="U191" s="114"/>
      <c r="V191" s="114"/>
      <c r="W191" s="114"/>
      <c r="X191" s="114"/>
      <c r="Y191" s="114"/>
      <c r="Z191" s="107"/>
      <c r="AA191" s="107"/>
      <c r="AB191" s="107"/>
      <c r="AC191" s="107"/>
      <c r="AD191" s="107"/>
      <c r="AE191" s="107"/>
      <c r="AF191" s="107"/>
      <c r="AG191" s="107" t="s">
        <v>341</v>
      </c>
      <c r="AH191" s="107">
        <v>0</v>
      </c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</row>
    <row r="192" spans="1:60" outlineLevel="3">
      <c r="A192" s="110"/>
      <c r="B192" s="111"/>
      <c r="C192" s="146" t="s">
        <v>1376</v>
      </c>
      <c r="D192" s="143"/>
      <c r="E192" s="144">
        <v>1.415</v>
      </c>
      <c r="F192" s="114"/>
      <c r="G192" s="114"/>
      <c r="H192" s="114"/>
      <c r="I192" s="114"/>
      <c r="J192" s="114"/>
      <c r="K192" s="114"/>
      <c r="L192" s="114"/>
      <c r="M192" s="114"/>
      <c r="N192" s="113"/>
      <c r="O192" s="113"/>
      <c r="P192" s="113"/>
      <c r="Q192" s="113"/>
      <c r="R192" s="114"/>
      <c r="S192" s="114"/>
      <c r="T192" s="114"/>
      <c r="U192" s="114"/>
      <c r="V192" s="114"/>
      <c r="W192" s="114"/>
      <c r="X192" s="114"/>
      <c r="Y192" s="114"/>
      <c r="Z192" s="107"/>
      <c r="AA192" s="107"/>
      <c r="AB192" s="107"/>
      <c r="AC192" s="107"/>
      <c r="AD192" s="107"/>
      <c r="AE192" s="107"/>
      <c r="AF192" s="107"/>
      <c r="AG192" s="107" t="s">
        <v>341</v>
      </c>
      <c r="AH192" s="107">
        <v>0</v>
      </c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</row>
    <row r="193" spans="1:60" outlineLevel="3">
      <c r="A193" s="110"/>
      <c r="B193" s="111"/>
      <c r="C193" s="146" t="s">
        <v>1377</v>
      </c>
      <c r="D193" s="143"/>
      <c r="E193" s="144">
        <v>2.1749999999999998</v>
      </c>
      <c r="F193" s="114"/>
      <c r="G193" s="114"/>
      <c r="H193" s="114"/>
      <c r="I193" s="114"/>
      <c r="J193" s="114"/>
      <c r="K193" s="114"/>
      <c r="L193" s="114"/>
      <c r="M193" s="114"/>
      <c r="N193" s="113"/>
      <c r="O193" s="113"/>
      <c r="P193" s="113"/>
      <c r="Q193" s="113"/>
      <c r="R193" s="114"/>
      <c r="S193" s="114"/>
      <c r="T193" s="114"/>
      <c r="U193" s="114"/>
      <c r="V193" s="114"/>
      <c r="W193" s="114"/>
      <c r="X193" s="114"/>
      <c r="Y193" s="114"/>
      <c r="Z193" s="107"/>
      <c r="AA193" s="107"/>
      <c r="AB193" s="107"/>
      <c r="AC193" s="107"/>
      <c r="AD193" s="107"/>
      <c r="AE193" s="107"/>
      <c r="AF193" s="107"/>
      <c r="AG193" s="107" t="s">
        <v>341</v>
      </c>
      <c r="AH193" s="107">
        <v>0</v>
      </c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</row>
    <row r="194" spans="1:60" outlineLevel="3">
      <c r="A194" s="110"/>
      <c r="B194" s="111"/>
      <c r="C194" s="146" t="s">
        <v>1378</v>
      </c>
      <c r="D194" s="143"/>
      <c r="E194" s="144">
        <v>1.35</v>
      </c>
      <c r="F194" s="114"/>
      <c r="G194" s="114"/>
      <c r="H194" s="114"/>
      <c r="I194" s="114"/>
      <c r="J194" s="114"/>
      <c r="K194" s="114"/>
      <c r="L194" s="114"/>
      <c r="M194" s="114"/>
      <c r="N194" s="113"/>
      <c r="O194" s="113"/>
      <c r="P194" s="113"/>
      <c r="Q194" s="113"/>
      <c r="R194" s="114"/>
      <c r="S194" s="114"/>
      <c r="T194" s="114"/>
      <c r="U194" s="114"/>
      <c r="V194" s="114"/>
      <c r="W194" s="114"/>
      <c r="X194" s="114"/>
      <c r="Y194" s="114"/>
      <c r="Z194" s="107"/>
      <c r="AA194" s="107"/>
      <c r="AB194" s="107"/>
      <c r="AC194" s="107"/>
      <c r="AD194" s="107"/>
      <c r="AE194" s="107"/>
      <c r="AF194" s="107"/>
      <c r="AG194" s="107" t="s">
        <v>341</v>
      </c>
      <c r="AH194" s="107">
        <v>0</v>
      </c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</row>
    <row r="195" spans="1:60" outlineLevel="3">
      <c r="A195" s="110"/>
      <c r="B195" s="111"/>
      <c r="C195" s="146" t="s">
        <v>1379</v>
      </c>
      <c r="D195" s="143"/>
      <c r="E195" s="144">
        <v>6.3825000000000003</v>
      </c>
      <c r="F195" s="114"/>
      <c r="G195" s="114"/>
      <c r="H195" s="114"/>
      <c r="I195" s="114"/>
      <c r="J195" s="114"/>
      <c r="K195" s="114"/>
      <c r="L195" s="114"/>
      <c r="M195" s="114"/>
      <c r="N195" s="113"/>
      <c r="O195" s="113"/>
      <c r="P195" s="113"/>
      <c r="Q195" s="113"/>
      <c r="R195" s="114"/>
      <c r="S195" s="114"/>
      <c r="T195" s="114"/>
      <c r="U195" s="114"/>
      <c r="V195" s="114"/>
      <c r="W195" s="114"/>
      <c r="X195" s="114"/>
      <c r="Y195" s="114"/>
      <c r="Z195" s="107"/>
      <c r="AA195" s="107"/>
      <c r="AB195" s="107"/>
      <c r="AC195" s="107"/>
      <c r="AD195" s="107"/>
      <c r="AE195" s="107"/>
      <c r="AF195" s="107"/>
      <c r="AG195" s="107" t="s">
        <v>341</v>
      </c>
      <c r="AH195" s="107">
        <v>0</v>
      </c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</row>
    <row r="196" spans="1:60" outlineLevel="3">
      <c r="A196" s="110"/>
      <c r="B196" s="111"/>
      <c r="C196" s="146" t="s">
        <v>1380</v>
      </c>
      <c r="D196" s="143"/>
      <c r="E196" s="144">
        <v>6.1237500000000002</v>
      </c>
      <c r="F196" s="114"/>
      <c r="G196" s="114"/>
      <c r="H196" s="114"/>
      <c r="I196" s="114"/>
      <c r="J196" s="114"/>
      <c r="K196" s="114"/>
      <c r="L196" s="114"/>
      <c r="M196" s="114"/>
      <c r="N196" s="113"/>
      <c r="O196" s="113"/>
      <c r="P196" s="113"/>
      <c r="Q196" s="113"/>
      <c r="R196" s="114"/>
      <c r="S196" s="114"/>
      <c r="T196" s="114"/>
      <c r="U196" s="114"/>
      <c r="V196" s="114"/>
      <c r="W196" s="114"/>
      <c r="X196" s="114"/>
      <c r="Y196" s="114"/>
      <c r="Z196" s="107"/>
      <c r="AA196" s="107"/>
      <c r="AB196" s="107"/>
      <c r="AC196" s="107"/>
      <c r="AD196" s="107"/>
      <c r="AE196" s="107"/>
      <c r="AF196" s="107"/>
      <c r="AG196" s="107" t="s">
        <v>341</v>
      </c>
      <c r="AH196" s="107">
        <v>0</v>
      </c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</row>
    <row r="197" spans="1:60" outlineLevel="3">
      <c r="A197" s="110"/>
      <c r="B197" s="111"/>
      <c r="C197" s="146" t="s">
        <v>1381</v>
      </c>
      <c r="D197" s="143"/>
      <c r="E197" s="144">
        <v>18.854379999999999</v>
      </c>
      <c r="F197" s="114"/>
      <c r="G197" s="114"/>
      <c r="H197" s="114"/>
      <c r="I197" s="114"/>
      <c r="J197" s="114"/>
      <c r="K197" s="114"/>
      <c r="L197" s="114"/>
      <c r="M197" s="114"/>
      <c r="N197" s="113"/>
      <c r="O197" s="113"/>
      <c r="P197" s="113"/>
      <c r="Q197" s="113"/>
      <c r="R197" s="114"/>
      <c r="S197" s="114"/>
      <c r="T197" s="114"/>
      <c r="U197" s="114"/>
      <c r="V197" s="114"/>
      <c r="W197" s="114"/>
      <c r="X197" s="114"/>
      <c r="Y197" s="114"/>
      <c r="Z197" s="107"/>
      <c r="AA197" s="107"/>
      <c r="AB197" s="107"/>
      <c r="AC197" s="107"/>
      <c r="AD197" s="107"/>
      <c r="AE197" s="107"/>
      <c r="AF197" s="107"/>
      <c r="AG197" s="107" t="s">
        <v>341</v>
      </c>
      <c r="AH197" s="107">
        <v>0</v>
      </c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</row>
    <row r="198" spans="1:60" outlineLevel="3">
      <c r="A198" s="110"/>
      <c r="B198" s="111"/>
      <c r="C198" s="146" t="s">
        <v>1382</v>
      </c>
      <c r="D198" s="143"/>
      <c r="E198" s="144">
        <v>11.625</v>
      </c>
      <c r="F198" s="114"/>
      <c r="G198" s="114"/>
      <c r="H198" s="114"/>
      <c r="I198" s="114"/>
      <c r="J198" s="114"/>
      <c r="K198" s="114"/>
      <c r="L198" s="114"/>
      <c r="M198" s="114"/>
      <c r="N198" s="113"/>
      <c r="O198" s="113"/>
      <c r="P198" s="113"/>
      <c r="Q198" s="113"/>
      <c r="R198" s="114"/>
      <c r="S198" s="114"/>
      <c r="T198" s="114"/>
      <c r="U198" s="114"/>
      <c r="V198" s="114"/>
      <c r="W198" s="114"/>
      <c r="X198" s="114"/>
      <c r="Y198" s="114"/>
      <c r="Z198" s="107"/>
      <c r="AA198" s="107"/>
      <c r="AB198" s="107"/>
      <c r="AC198" s="107"/>
      <c r="AD198" s="107"/>
      <c r="AE198" s="107"/>
      <c r="AF198" s="107"/>
      <c r="AG198" s="107" t="s">
        <v>341</v>
      </c>
      <c r="AH198" s="107">
        <v>0</v>
      </c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</row>
    <row r="199" spans="1:60" outlineLevel="3">
      <c r="A199" s="110"/>
      <c r="B199" s="111"/>
      <c r="C199" s="146" t="s">
        <v>1383</v>
      </c>
      <c r="D199" s="143"/>
      <c r="E199" s="144">
        <v>1.5</v>
      </c>
      <c r="F199" s="114"/>
      <c r="G199" s="114"/>
      <c r="H199" s="114"/>
      <c r="I199" s="114"/>
      <c r="J199" s="114"/>
      <c r="K199" s="114"/>
      <c r="L199" s="114"/>
      <c r="M199" s="114"/>
      <c r="N199" s="113"/>
      <c r="O199" s="113"/>
      <c r="P199" s="113"/>
      <c r="Q199" s="113"/>
      <c r="R199" s="114"/>
      <c r="S199" s="114"/>
      <c r="T199" s="114"/>
      <c r="U199" s="114"/>
      <c r="V199" s="114"/>
      <c r="W199" s="114"/>
      <c r="X199" s="114"/>
      <c r="Y199" s="114"/>
      <c r="Z199" s="107"/>
      <c r="AA199" s="107"/>
      <c r="AB199" s="107"/>
      <c r="AC199" s="107"/>
      <c r="AD199" s="107"/>
      <c r="AE199" s="107"/>
      <c r="AF199" s="107"/>
      <c r="AG199" s="107" t="s">
        <v>341</v>
      </c>
      <c r="AH199" s="107">
        <v>0</v>
      </c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</row>
    <row r="200" spans="1:60" outlineLevel="3">
      <c r="A200" s="110"/>
      <c r="B200" s="111"/>
      <c r="C200" s="146" t="s">
        <v>1384</v>
      </c>
      <c r="D200" s="143"/>
      <c r="E200" s="144">
        <v>2.4224999999999999</v>
      </c>
      <c r="F200" s="114"/>
      <c r="G200" s="114"/>
      <c r="H200" s="114"/>
      <c r="I200" s="114"/>
      <c r="J200" s="114"/>
      <c r="K200" s="114"/>
      <c r="L200" s="114"/>
      <c r="M200" s="114"/>
      <c r="N200" s="113"/>
      <c r="O200" s="113"/>
      <c r="P200" s="113"/>
      <c r="Q200" s="113"/>
      <c r="R200" s="114"/>
      <c r="S200" s="114"/>
      <c r="T200" s="114"/>
      <c r="U200" s="114"/>
      <c r="V200" s="114"/>
      <c r="W200" s="114"/>
      <c r="X200" s="114"/>
      <c r="Y200" s="114"/>
      <c r="Z200" s="107"/>
      <c r="AA200" s="107"/>
      <c r="AB200" s="107"/>
      <c r="AC200" s="107"/>
      <c r="AD200" s="107"/>
      <c r="AE200" s="107"/>
      <c r="AF200" s="107"/>
      <c r="AG200" s="107" t="s">
        <v>341</v>
      </c>
      <c r="AH200" s="107">
        <v>0</v>
      </c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</row>
    <row r="201" spans="1:60" outlineLevel="3">
      <c r="A201" s="110"/>
      <c r="B201" s="111"/>
      <c r="C201" s="146" t="s">
        <v>1385</v>
      </c>
      <c r="D201" s="143"/>
      <c r="E201" s="144">
        <v>1.5</v>
      </c>
      <c r="F201" s="114"/>
      <c r="G201" s="114"/>
      <c r="H201" s="114"/>
      <c r="I201" s="114"/>
      <c r="J201" s="114"/>
      <c r="K201" s="114"/>
      <c r="L201" s="114"/>
      <c r="M201" s="114"/>
      <c r="N201" s="113"/>
      <c r="O201" s="113"/>
      <c r="P201" s="113"/>
      <c r="Q201" s="113"/>
      <c r="R201" s="114"/>
      <c r="S201" s="114"/>
      <c r="T201" s="114"/>
      <c r="U201" s="114"/>
      <c r="V201" s="114"/>
      <c r="W201" s="114"/>
      <c r="X201" s="114"/>
      <c r="Y201" s="114"/>
      <c r="Z201" s="107"/>
      <c r="AA201" s="107"/>
      <c r="AB201" s="107"/>
      <c r="AC201" s="107"/>
      <c r="AD201" s="107"/>
      <c r="AE201" s="107"/>
      <c r="AF201" s="107"/>
      <c r="AG201" s="107" t="s">
        <v>341</v>
      </c>
      <c r="AH201" s="107">
        <v>0</v>
      </c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</row>
    <row r="202" spans="1:60" outlineLevel="3">
      <c r="A202" s="110"/>
      <c r="B202" s="111"/>
      <c r="C202" s="146" t="s">
        <v>1386</v>
      </c>
      <c r="D202" s="143"/>
      <c r="E202" s="144">
        <v>2.4224999999999999</v>
      </c>
      <c r="F202" s="114"/>
      <c r="G202" s="114"/>
      <c r="H202" s="114"/>
      <c r="I202" s="114"/>
      <c r="J202" s="114"/>
      <c r="K202" s="114"/>
      <c r="L202" s="114"/>
      <c r="M202" s="114"/>
      <c r="N202" s="113"/>
      <c r="O202" s="113"/>
      <c r="P202" s="113"/>
      <c r="Q202" s="113"/>
      <c r="R202" s="114"/>
      <c r="S202" s="114"/>
      <c r="T202" s="114"/>
      <c r="U202" s="114"/>
      <c r="V202" s="114"/>
      <c r="W202" s="114"/>
      <c r="X202" s="114"/>
      <c r="Y202" s="114"/>
      <c r="Z202" s="107"/>
      <c r="AA202" s="107"/>
      <c r="AB202" s="107"/>
      <c r="AC202" s="107"/>
      <c r="AD202" s="107"/>
      <c r="AE202" s="107"/>
      <c r="AF202" s="107"/>
      <c r="AG202" s="107" t="s">
        <v>341</v>
      </c>
      <c r="AH202" s="107">
        <v>0</v>
      </c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</row>
    <row r="203" spans="1:60" outlineLevel="3">
      <c r="A203" s="110"/>
      <c r="B203" s="111"/>
      <c r="C203" s="146" t="s">
        <v>1387</v>
      </c>
      <c r="D203" s="143"/>
      <c r="E203" s="144">
        <v>9.7656299999999998</v>
      </c>
      <c r="F203" s="114"/>
      <c r="G203" s="114"/>
      <c r="H203" s="114"/>
      <c r="I203" s="114"/>
      <c r="J203" s="114"/>
      <c r="K203" s="114"/>
      <c r="L203" s="114"/>
      <c r="M203" s="114"/>
      <c r="N203" s="113"/>
      <c r="O203" s="113"/>
      <c r="P203" s="113"/>
      <c r="Q203" s="113"/>
      <c r="R203" s="114"/>
      <c r="S203" s="114"/>
      <c r="T203" s="114"/>
      <c r="U203" s="114"/>
      <c r="V203" s="114"/>
      <c r="W203" s="114"/>
      <c r="X203" s="114"/>
      <c r="Y203" s="114"/>
      <c r="Z203" s="107"/>
      <c r="AA203" s="107"/>
      <c r="AB203" s="107"/>
      <c r="AC203" s="107"/>
      <c r="AD203" s="107"/>
      <c r="AE203" s="107"/>
      <c r="AF203" s="107"/>
      <c r="AG203" s="107" t="s">
        <v>341</v>
      </c>
      <c r="AH203" s="107">
        <v>0</v>
      </c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</row>
    <row r="204" spans="1:60" outlineLevel="3">
      <c r="A204" s="110"/>
      <c r="B204" s="111"/>
      <c r="C204" s="146" t="s">
        <v>1388</v>
      </c>
      <c r="D204" s="143"/>
      <c r="E204" s="144">
        <v>27.007750000000001</v>
      </c>
      <c r="F204" s="114"/>
      <c r="G204" s="114"/>
      <c r="H204" s="114"/>
      <c r="I204" s="114"/>
      <c r="J204" s="114"/>
      <c r="K204" s="114"/>
      <c r="L204" s="114"/>
      <c r="M204" s="114"/>
      <c r="N204" s="113"/>
      <c r="O204" s="113"/>
      <c r="P204" s="113"/>
      <c r="Q204" s="113"/>
      <c r="R204" s="114"/>
      <c r="S204" s="114"/>
      <c r="T204" s="114"/>
      <c r="U204" s="114"/>
      <c r="V204" s="114"/>
      <c r="W204" s="114"/>
      <c r="X204" s="114"/>
      <c r="Y204" s="114"/>
      <c r="Z204" s="107"/>
      <c r="AA204" s="107"/>
      <c r="AB204" s="107"/>
      <c r="AC204" s="107"/>
      <c r="AD204" s="107"/>
      <c r="AE204" s="107"/>
      <c r="AF204" s="107"/>
      <c r="AG204" s="107" t="s">
        <v>341</v>
      </c>
      <c r="AH204" s="107">
        <v>0</v>
      </c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</row>
    <row r="205" spans="1:60" outlineLevel="3">
      <c r="A205" s="110"/>
      <c r="B205" s="111"/>
      <c r="C205" s="146" t="s">
        <v>1389</v>
      </c>
      <c r="D205" s="143"/>
      <c r="E205" s="144">
        <v>41.366250000000001</v>
      </c>
      <c r="F205" s="114"/>
      <c r="G205" s="114"/>
      <c r="H205" s="114"/>
      <c r="I205" s="114"/>
      <c r="J205" s="114"/>
      <c r="K205" s="114"/>
      <c r="L205" s="114"/>
      <c r="M205" s="114"/>
      <c r="N205" s="113"/>
      <c r="O205" s="113"/>
      <c r="P205" s="113"/>
      <c r="Q205" s="113"/>
      <c r="R205" s="114"/>
      <c r="S205" s="114"/>
      <c r="T205" s="114"/>
      <c r="U205" s="114"/>
      <c r="V205" s="114"/>
      <c r="W205" s="114"/>
      <c r="X205" s="114"/>
      <c r="Y205" s="114"/>
      <c r="Z205" s="107"/>
      <c r="AA205" s="107"/>
      <c r="AB205" s="107"/>
      <c r="AC205" s="107"/>
      <c r="AD205" s="107"/>
      <c r="AE205" s="107"/>
      <c r="AF205" s="107"/>
      <c r="AG205" s="107" t="s">
        <v>341</v>
      </c>
      <c r="AH205" s="107">
        <v>0</v>
      </c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</row>
    <row r="206" spans="1:60" ht="22.5" outlineLevel="1">
      <c r="A206" s="123">
        <v>31</v>
      </c>
      <c r="B206" s="124" t="s">
        <v>1300</v>
      </c>
      <c r="C206" s="139" t="s">
        <v>1301</v>
      </c>
      <c r="D206" s="125" t="s">
        <v>347</v>
      </c>
      <c r="E206" s="126">
        <v>1</v>
      </c>
      <c r="F206" s="127"/>
      <c r="G206" s="128">
        <f>ROUND(E206*F206,2)</f>
        <v>0</v>
      </c>
      <c r="H206" s="127"/>
      <c r="I206" s="128">
        <f>ROUND(E206*H206,2)</f>
        <v>0</v>
      </c>
      <c r="J206" s="127"/>
      <c r="K206" s="128">
        <f>ROUND(E206*J206,2)</f>
        <v>0</v>
      </c>
      <c r="L206" s="128">
        <v>21</v>
      </c>
      <c r="M206" s="128">
        <f>G206*(1+L206/100)</f>
        <v>0</v>
      </c>
      <c r="N206" s="126">
        <v>4.8700000000000002E-3</v>
      </c>
      <c r="O206" s="126">
        <f>ROUND(E206*N206,2)</f>
        <v>0</v>
      </c>
      <c r="P206" s="126">
        <v>0</v>
      </c>
      <c r="Q206" s="126">
        <f>ROUND(E206*P206,2)</f>
        <v>0</v>
      </c>
      <c r="R206" s="128" t="s">
        <v>447</v>
      </c>
      <c r="S206" s="128" t="s">
        <v>310</v>
      </c>
      <c r="T206" s="129" t="s">
        <v>331</v>
      </c>
      <c r="U206" s="114">
        <v>1.29</v>
      </c>
      <c r="V206" s="114">
        <f>ROUND(E206*U206,2)</f>
        <v>1.29</v>
      </c>
      <c r="W206" s="114"/>
      <c r="X206" s="114" t="s">
        <v>332</v>
      </c>
      <c r="Y206" s="114" t="s">
        <v>293</v>
      </c>
      <c r="Z206" s="107"/>
      <c r="AA206" s="107"/>
      <c r="AB206" s="107"/>
      <c r="AC206" s="107"/>
      <c r="AD206" s="107"/>
      <c r="AE206" s="107"/>
      <c r="AF206" s="107"/>
      <c r="AG206" s="107" t="s">
        <v>333</v>
      </c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</row>
    <row r="207" spans="1:60" outlineLevel="2">
      <c r="A207" s="110"/>
      <c r="B207" s="111"/>
      <c r="C207" s="146" t="s">
        <v>1390</v>
      </c>
      <c r="D207" s="143"/>
      <c r="E207" s="144">
        <v>1</v>
      </c>
      <c r="F207" s="114"/>
      <c r="G207" s="114"/>
      <c r="H207" s="114"/>
      <c r="I207" s="114"/>
      <c r="J207" s="114"/>
      <c r="K207" s="114"/>
      <c r="L207" s="114"/>
      <c r="M207" s="114"/>
      <c r="N207" s="113"/>
      <c r="O207" s="113"/>
      <c r="P207" s="113"/>
      <c r="Q207" s="113"/>
      <c r="R207" s="114"/>
      <c r="S207" s="114"/>
      <c r="T207" s="114"/>
      <c r="U207" s="114"/>
      <c r="V207" s="114"/>
      <c r="W207" s="114"/>
      <c r="X207" s="114"/>
      <c r="Y207" s="114"/>
      <c r="Z207" s="107"/>
      <c r="AA207" s="107"/>
      <c r="AB207" s="107"/>
      <c r="AC207" s="107"/>
      <c r="AD207" s="107"/>
      <c r="AE207" s="107"/>
      <c r="AF207" s="107"/>
      <c r="AG207" s="107" t="s">
        <v>341</v>
      </c>
      <c r="AH207" s="107">
        <v>0</v>
      </c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</row>
    <row r="208" spans="1:60" ht="22.5" outlineLevel="1">
      <c r="A208" s="123">
        <v>32</v>
      </c>
      <c r="B208" s="124" t="s">
        <v>1303</v>
      </c>
      <c r="C208" s="139" t="s">
        <v>1304</v>
      </c>
      <c r="D208" s="125" t="s">
        <v>347</v>
      </c>
      <c r="E208" s="126">
        <v>1</v>
      </c>
      <c r="F208" s="127"/>
      <c r="G208" s="128">
        <f>ROUND(E208*F208,2)</f>
        <v>0</v>
      </c>
      <c r="H208" s="127"/>
      <c r="I208" s="128">
        <f>ROUND(E208*H208,2)</f>
        <v>0</v>
      </c>
      <c r="J208" s="127"/>
      <c r="K208" s="128">
        <f>ROUND(E208*J208,2)</f>
        <v>0</v>
      </c>
      <c r="L208" s="128">
        <v>21</v>
      </c>
      <c r="M208" s="128">
        <f>G208*(1+L208/100)</f>
        <v>0</v>
      </c>
      <c r="N208" s="126">
        <v>1.5140000000000001E-2</v>
      </c>
      <c r="O208" s="126">
        <f>ROUND(E208*N208,2)</f>
        <v>0.02</v>
      </c>
      <c r="P208" s="126">
        <v>0</v>
      </c>
      <c r="Q208" s="126">
        <f>ROUND(E208*P208,2)</f>
        <v>0</v>
      </c>
      <c r="R208" s="128" t="s">
        <v>447</v>
      </c>
      <c r="S208" s="128" t="s">
        <v>310</v>
      </c>
      <c r="T208" s="129" t="s">
        <v>331</v>
      </c>
      <c r="U208" s="114">
        <v>1.39</v>
      </c>
      <c r="V208" s="114">
        <f>ROUND(E208*U208,2)</f>
        <v>1.39</v>
      </c>
      <c r="W208" s="114"/>
      <c r="X208" s="114" t="s">
        <v>332</v>
      </c>
      <c r="Y208" s="114" t="s">
        <v>293</v>
      </c>
      <c r="Z208" s="107"/>
      <c r="AA208" s="107"/>
      <c r="AB208" s="107"/>
      <c r="AC208" s="107"/>
      <c r="AD208" s="107"/>
      <c r="AE208" s="107"/>
      <c r="AF208" s="107"/>
      <c r="AG208" s="107" t="s">
        <v>333</v>
      </c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</row>
    <row r="209" spans="1:60" outlineLevel="2">
      <c r="A209" s="110"/>
      <c r="B209" s="111"/>
      <c r="C209" s="146" t="s">
        <v>1391</v>
      </c>
      <c r="D209" s="143"/>
      <c r="E209" s="144">
        <v>1</v>
      </c>
      <c r="F209" s="114"/>
      <c r="G209" s="114"/>
      <c r="H209" s="114"/>
      <c r="I209" s="114"/>
      <c r="J209" s="114"/>
      <c r="K209" s="114"/>
      <c r="L209" s="114"/>
      <c r="M209" s="114"/>
      <c r="N209" s="113"/>
      <c r="O209" s="113"/>
      <c r="P209" s="113"/>
      <c r="Q209" s="113"/>
      <c r="R209" s="114"/>
      <c r="S209" s="114"/>
      <c r="T209" s="114"/>
      <c r="U209" s="114"/>
      <c r="V209" s="114"/>
      <c r="W209" s="114"/>
      <c r="X209" s="114"/>
      <c r="Y209" s="114"/>
      <c r="Z209" s="107"/>
      <c r="AA209" s="107"/>
      <c r="AB209" s="107"/>
      <c r="AC209" s="107"/>
      <c r="AD209" s="107"/>
      <c r="AE209" s="107"/>
      <c r="AF209" s="107"/>
      <c r="AG209" s="107" t="s">
        <v>341</v>
      </c>
      <c r="AH209" s="107">
        <v>0</v>
      </c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</row>
    <row r="210" spans="1:60" outlineLevel="1">
      <c r="A210" s="123">
        <v>33</v>
      </c>
      <c r="B210" s="124" t="s">
        <v>1306</v>
      </c>
      <c r="C210" s="139" t="s">
        <v>1307</v>
      </c>
      <c r="D210" s="125" t="s">
        <v>330</v>
      </c>
      <c r="E210" s="126">
        <v>22.63</v>
      </c>
      <c r="F210" s="127"/>
      <c r="G210" s="128">
        <f>ROUND(E210*F210,2)</f>
        <v>0</v>
      </c>
      <c r="H210" s="127"/>
      <c r="I210" s="128">
        <f>ROUND(E210*H210,2)</f>
        <v>0</v>
      </c>
      <c r="J210" s="127"/>
      <c r="K210" s="128">
        <f>ROUND(E210*J210,2)</f>
        <v>0</v>
      </c>
      <c r="L210" s="128">
        <v>21</v>
      </c>
      <c r="M210" s="128">
        <f>G210*(1+L210/100)</f>
        <v>0</v>
      </c>
      <c r="N210" s="126">
        <v>8.1700000000000002E-3</v>
      </c>
      <c r="O210" s="126">
        <f>ROUND(E210*N210,2)</f>
        <v>0.18</v>
      </c>
      <c r="P210" s="126">
        <v>0</v>
      </c>
      <c r="Q210" s="126">
        <f>ROUND(E210*P210,2)</f>
        <v>0</v>
      </c>
      <c r="R210" s="128"/>
      <c r="S210" s="128" t="s">
        <v>290</v>
      </c>
      <c r="T210" s="129" t="s">
        <v>291</v>
      </c>
      <c r="U210" s="114">
        <v>0.19</v>
      </c>
      <c r="V210" s="114">
        <f>ROUND(E210*U210,2)</f>
        <v>4.3</v>
      </c>
      <c r="W210" s="114"/>
      <c r="X210" s="114" t="s">
        <v>332</v>
      </c>
      <c r="Y210" s="114" t="s">
        <v>293</v>
      </c>
      <c r="Z210" s="107"/>
      <c r="AA210" s="107"/>
      <c r="AB210" s="107"/>
      <c r="AC210" s="107"/>
      <c r="AD210" s="107"/>
      <c r="AE210" s="107"/>
      <c r="AF210" s="107"/>
      <c r="AG210" s="107" t="s">
        <v>333</v>
      </c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</row>
    <row r="211" spans="1:60" outlineLevel="2">
      <c r="A211" s="110"/>
      <c r="B211" s="111"/>
      <c r="C211" s="146" t="s">
        <v>1392</v>
      </c>
      <c r="D211" s="143"/>
      <c r="E211" s="144">
        <v>22.63</v>
      </c>
      <c r="F211" s="114"/>
      <c r="G211" s="114"/>
      <c r="H211" s="114"/>
      <c r="I211" s="114"/>
      <c r="J211" s="114"/>
      <c r="K211" s="114"/>
      <c r="L211" s="114"/>
      <c r="M211" s="114"/>
      <c r="N211" s="113"/>
      <c r="O211" s="113"/>
      <c r="P211" s="113"/>
      <c r="Q211" s="113"/>
      <c r="R211" s="114"/>
      <c r="S211" s="114"/>
      <c r="T211" s="114"/>
      <c r="U211" s="114"/>
      <c r="V211" s="114"/>
      <c r="W211" s="114"/>
      <c r="X211" s="114"/>
      <c r="Y211" s="114"/>
      <c r="Z211" s="107"/>
      <c r="AA211" s="107"/>
      <c r="AB211" s="107"/>
      <c r="AC211" s="107"/>
      <c r="AD211" s="107"/>
      <c r="AE211" s="107"/>
      <c r="AF211" s="107"/>
      <c r="AG211" s="107" t="s">
        <v>341</v>
      </c>
      <c r="AH211" s="107">
        <v>5</v>
      </c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</row>
    <row r="212" spans="1:60" outlineLevel="1">
      <c r="A212" s="123">
        <v>34</v>
      </c>
      <c r="B212" s="124" t="s">
        <v>1309</v>
      </c>
      <c r="C212" s="139" t="s">
        <v>1310</v>
      </c>
      <c r="D212" s="125" t="s">
        <v>330</v>
      </c>
      <c r="E212" s="126">
        <v>156.95400000000001</v>
      </c>
      <c r="F212" s="127"/>
      <c r="G212" s="128">
        <f>ROUND(E212*F212,2)</f>
        <v>0</v>
      </c>
      <c r="H212" s="127"/>
      <c r="I212" s="128">
        <f>ROUND(E212*H212,2)</f>
        <v>0</v>
      </c>
      <c r="J212" s="127"/>
      <c r="K212" s="128">
        <f>ROUND(E212*J212,2)</f>
        <v>0</v>
      </c>
      <c r="L212" s="128">
        <v>21</v>
      </c>
      <c r="M212" s="128">
        <f>G212*(1+L212/100)</f>
        <v>0</v>
      </c>
      <c r="N212" s="126">
        <v>2.4500000000000001E-2</v>
      </c>
      <c r="O212" s="126">
        <f>ROUND(E212*N212,2)</f>
        <v>3.85</v>
      </c>
      <c r="P212" s="126">
        <v>0</v>
      </c>
      <c r="Q212" s="126">
        <f>ROUND(E212*P212,2)</f>
        <v>0</v>
      </c>
      <c r="R212" s="128"/>
      <c r="S212" s="128" t="s">
        <v>290</v>
      </c>
      <c r="T212" s="129" t="s">
        <v>291</v>
      </c>
      <c r="U212" s="114">
        <v>0.27</v>
      </c>
      <c r="V212" s="114">
        <f>ROUND(E212*U212,2)</f>
        <v>42.38</v>
      </c>
      <c r="W212" s="114"/>
      <c r="X212" s="114" t="s">
        <v>332</v>
      </c>
      <c r="Y212" s="114" t="s">
        <v>293</v>
      </c>
      <c r="Z212" s="107"/>
      <c r="AA212" s="107"/>
      <c r="AB212" s="107"/>
      <c r="AC212" s="107"/>
      <c r="AD212" s="107"/>
      <c r="AE212" s="107"/>
      <c r="AF212" s="107"/>
      <c r="AG212" s="107" t="s">
        <v>333</v>
      </c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</row>
    <row r="213" spans="1:60" outlineLevel="2">
      <c r="A213" s="110"/>
      <c r="B213" s="111"/>
      <c r="C213" s="146" t="s">
        <v>1393</v>
      </c>
      <c r="D213" s="143"/>
      <c r="E213" s="144">
        <v>156.95400000000001</v>
      </c>
      <c r="F213" s="114"/>
      <c r="G213" s="114"/>
      <c r="H213" s="114"/>
      <c r="I213" s="114"/>
      <c r="J213" s="114"/>
      <c r="K213" s="114"/>
      <c r="L213" s="114"/>
      <c r="M213" s="114"/>
      <c r="N213" s="113"/>
      <c r="O213" s="113"/>
      <c r="P213" s="113"/>
      <c r="Q213" s="113"/>
      <c r="R213" s="114"/>
      <c r="S213" s="114"/>
      <c r="T213" s="114"/>
      <c r="U213" s="114"/>
      <c r="V213" s="114"/>
      <c r="W213" s="114"/>
      <c r="X213" s="114"/>
      <c r="Y213" s="114"/>
      <c r="Z213" s="107"/>
      <c r="AA213" s="107"/>
      <c r="AB213" s="107"/>
      <c r="AC213" s="107"/>
      <c r="AD213" s="107"/>
      <c r="AE213" s="107"/>
      <c r="AF213" s="107"/>
      <c r="AG213" s="107" t="s">
        <v>341</v>
      </c>
      <c r="AH213" s="107">
        <v>5</v>
      </c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</row>
    <row r="214" spans="1:60" ht="22.5" outlineLevel="1">
      <c r="A214" s="123">
        <v>35</v>
      </c>
      <c r="B214" s="124" t="s">
        <v>1312</v>
      </c>
      <c r="C214" s="139" t="s">
        <v>1313</v>
      </c>
      <c r="D214" s="125" t="s">
        <v>347</v>
      </c>
      <c r="E214" s="126">
        <v>10</v>
      </c>
      <c r="F214" s="127"/>
      <c r="G214" s="128">
        <f>ROUND(E214*F214,2)</f>
        <v>0</v>
      </c>
      <c r="H214" s="127"/>
      <c r="I214" s="128">
        <f>ROUND(E214*H214,2)</f>
        <v>0</v>
      </c>
      <c r="J214" s="127"/>
      <c r="K214" s="128">
        <f>ROUND(E214*J214,2)</f>
        <v>0</v>
      </c>
      <c r="L214" s="128">
        <v>21</v>
      </c>
      <c r="M214" s="128">
        <f>G214*(1+L214/100)</f>
        <v>0</v>
      </c>
      <c r="N214" s="126">
        <v>0</v>
      </c>
      <c r="O214" s="126">
        <f>ROUND(E214*N214,2)</f>
        <v>0</v>
      </c>
      <c r="P214" s="126">
        <v>0</v>
      </c>
      <c r="Q214" s="126">
        <f>ROUND(E214*P214,2)</f>
        <v>0</v>
      </c>
      <c r="R214" s="128"/>
      <c r="S214" s="128" t="s">
        <v>290</v>
      </c>
      <c r="T214" s="129" t="s">
        <v>291</v>
      </c>
      <c r="U214" s="114">
        <v>0.19</v>
      </c>
      <c r="V214" s="114">
        <f>ROUND(E214*U214,2)</f>
        <v>1.9</v>
      </c>
      <c r="W214" s="114"/>
      <c r="X214" s="114" t="s">
        <v>332</v>
      </c>
      <c r="Y214" s="114" t="s">
        <v>293</v>
      </c>
      <c r="Z214" s="107"/>
      <c r="AA214" s="107"/>
      <c r="AB214" s="107"/>
      <c r="AC214" s="107"/>
      <c r="AD214" s="107"/>
      <c r="AE214" s="107"/>
      <c r="AF214" s="107"/>
      <c r="AG214" s="107" t="s">
        <v>333</v>
      </c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</row>
    <row r="215" spans="1:60" outlineLevel="2">
      <c r="A215" s="110"/>
      <c r="B215" s="111"/>
      <c r="C215" s="146" t="s">
        <v>1394</v>
      </c>
      <c r="D215" s="143"/>
      <c r="E215" s="144">
        <v>10</v>
      </c>
      <c r="F215" s="114"/>
      <c r="G215" s="114"/>
      <c r="H215" s="114"/>
      <c r="I215" s="114"/>
      <c r="J215" s="114"/>
      <c r="K215" s="114"/>
      <c r="L215" s="114"/>
      <c r="M215" s="114"/>
      <c r="N215" s="113"/>
      <c r="O215" s="113"/>
      <c r="P215" s="113"/>
      <c r="Q215" s="113"/>
      <c r="R215" s="114"/>
      <c r="S215" s="114"/>
      <c r="T215" s="114"/>
      <c r="U215" s="114"/>
      <c r="V215" s="114"/>
      <c r="W215" s="114"/>
      <c r="X215" s="114"/>
      <c r="Y215" s="114"/>
      <c r="Z215" s="107"/>
      <c r="AA215" s="107"/>
      <c r="AB215" s="107"/>
      <c r="AC215" s="107"/>
      <c r="AD215" s="107"/>
      <c r="AE215" s="107"/>
      <c r="AF215" s="107"/>
      <c r="AG215" s="107" t="s">
        <v>341</v>
      </c>
      <c r="AH215" s="107">
        <v>0</v>
      </c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</row>
    <row r="216" spans="1:60" ht="22.5" outlineLevel="1">
      <c r="A216" s="123">
        <v>36</v>
      </c>
      <c r="B216" s="124" t="s">
        <v>1395</v>
      </c>
      <c r="C216" s="139" t="s">
        <v>1396</v>
      </c>
      <c r="D216" s="125" t="s">
        <v>353</v>
      </c>
      <c r="E216" s="126">
        <v>6.7096299999999998</v>
      </c>
      <c r="F216" s="127"/>
      <c r="G216" s="128">
        <f>ROUND(E216*F216,2)</f>
        <v>0</v>
      </c>
      <c r="H216" s="127"/>
      <c r="I216" s="128">
        <f>ROUND(E216*H216,2)</f>
        <v>0</v>
      </c>
      <c r="J216" s="127"/>
      <c r="K216" s="128">
        <f>ROUND(E216*J216,2)</f>
        <v>0</v>
      </c>
      <c r="L216" s="128">
        <v>21</v>
      </c>
      <c r="M216" s="128">
        <f>G216*(1+L216/100)</f>
        <v>0</v>
      </c>
      <c r="N216" s="126">
        <v>0</v>
      </c>
      <c r="O216" s="126">
        <f>ROUND(E216*N216,2)</f>
        <v>0</v>
      </c>
      <c r="P216" s="126">
        <v>0</v>
      </c>
      <c r="Q216" s="126">
        <f>ROUND(E216*P216,2)</f>
        <v>0</v>
      </c>
      <c r="R216" s="128" t="s">
        <v>1184</v>
      </c>
      <c r="S216" s="128" t="s">
        <v>310</v>
      </c>
      <c r="T216" s="129" t="s">
        <v>331</v>
      </c>
      <c r="U216" s="114">
        <v>3.01</v>
      </c>
      <c r="V216" s="114">
        <f>ROUND(E216*U216,2)</f>
        <v>20.2</v>
      </c>
      <c r="W216" s="114"/>
      <c r="X216" s="114" t="s">
        <v>448</v>
      </c>
      <c r="Y216" s="114" t="s">
        <v>293</v>
      </c>
      <c r="Z216" s="107"/>
      <c r="AA216" s="107"/>
      <c r="AB216" s="107"/>
      <c r="AC216" s="107"/>
      <c r="AD216" s="107"/>
      <c r="AE216" s="107"/>
      <c r="AF216" s="107"/>
      <c r="AG216" s="107" t="s">
        <v>449</v>
      </c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</row>
    <row r="217" spans="1:60" outlineLevel="2">
      <c r="A217" s="110"/>
      <c r="B217" s="111"/>
      <c r="C217" s="203" t="s">
        <v>1320</v>
      </c>
      <c r="D217" s="204"/>
      <c r="E217" s="204"/>
      <c r="F217" s="204"/>
      <c r="G217" s="204"/>
      <c r="H217" s="114"/>
      <c r="I217" s="114"/>
      <c r="J217" s="114"/>
      <c r="K217" s="114"/>
      <c r="L217" s="114"/>
      <c r="M217" s="114"/>
      <c r="N217" s="113"/>
      <c r="O217" s="113"/>
      <c r="P217" s="113"/>
      <c r="Q217" s="113"/>
      <c r="R217" s="114"/>
      <c r="S217" s="114"/>
      <c r="T217" s="114"/>
      <c r="U217" s="114"/>
      <c r="V217" s="114"/>
      <c r="W217" s="114"/>
      <c r="X217" s="114"/>
      <c r="Y217" s="114"/>
      <c r="Z217" s="107"/>
      <c r="AA217" s="107"/>
      <c r="AB217" s="107"/>
      <c r="AC217" s="107"/>
      <c r="AD217" s="107"/>
      <c r="AE217" s="107"/>
      <c r="AF217" s="107"/>
      <c r="AG217" s="107" t="s">
        <v>451</v>
      </c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</row>
    <row r="218" spans="1:60">
      <c r="A218" s="117" t="s">
        <v>285</v>
      </c>
      <c r="B218" s="118" t="s">
        <v>75</v>
      </c>
      <c r="C218" s="138" t="s">
        <v>76</v>
      </c>
      <c r="D218" s="119"/>
      <c r="E218" s="120"/>
      <c r="F218" s="121"/>
      <c r="G218" s="121">
        <f>SUMIF(AG219:AG339,"&lt;&gt;NOR",G219:G339)</f>
        <v>0</v>
      </c>
      <c r="H218" s="121"/>
      <c r="I218" s="121">
        <f>SUM(I219:I339)</f>
        <v>0</v>
      </c>
      <c r="J218" s="121"/>
      <c r="K218" s="121">
        <f>SUM(K219:K339)</f>
        <v>0</v>
      </c>
      <c r="L218" s="121"/>
      <c r="M218" s="121">
        <f>SUM(M219:M339)</f>
        <v>0</v>
      </c>
      <c r="N218" s="120"/>
      <c r="O218" s="120">
        <f>SUM(O219:O339)</f>
        <v>8.7899999999999991</v>
      </c>
      <c r="P218" s="120"/>
      <c r="Q218" s="120">
        <f>SUM(Q219:Q339)</f>
        <v>0</v>
      </c>
      <c r="R218" s="121"/>
      <c r="S218" s="121"/>
      <c r="T218" s="122"/>
      <c r="U218" s="116"/>
      <c r="V218" s="116">
        <f>SUM(V219:V339)</f>
        <v>627.53999999999985</v>
      </c>
      <c r="W218" s="116"/>
      <c r="X218" s="116"/>
      <c r="Y218" s="116"/>
      <c r="AG218" t="s">
        <v>286</v>
      </c>
    </row>
    <row r="219" spans="1:60" ht="22.5" outlineLevel="1">
      <c r="A219" s="123">
        <v>37</v>
      </c>
      <c r="B219" s="124" t="s">
        <v>1182</v>
      </c>
      <c r="C219" s="139" t="s">
        <v>1183</v>
      </c>
      <c r="D219" s="125" t="s">
        <v>347</v>
      </c>
      <c r="E219" s="126">
        <v>5</v>
      </c>
      <c r="F219" s="127"/>
      <c r="G219" s="128">
        <f>ROUND(E219*F219,2)</f>
        <v>0</v>
      </c>
      <c r="H219" s="127"/>
      <c r="I219" s="128">
        <f>ROUND(E219*H219,2)</f>
        <v>0</v>
      </c>
      <c r="J219" s="127"/>
      <c r="K219" s="128">
        <f>ROUND(E219*J219,2)</f>
        <v>0</v>
      </c>
      <c r="L219" s="128">
        <v>21</v>
      </c>
      <c r="M219" s="128">
        <f>G219*(1+L219/100)</f>
        <v>0</v>
      </c>
      <c r="N219" s="126">
        <v>1.9470000000000001E-2</v>
      </c>
      <c r="O219" s="126">
        <f>ROUND(E219*N219,2)</f>
        <v>0.1</v>
      </c>
      <c r="P219" s="126">
        <v>0</v>
      </c>
      <c r="Q219" s="126">
        <f>ROUND(E219*P219,2)</f>
        <v>0</v>
      </c>
      <c r="R219" s="128" t="s">
        <v>1184</v>
      </c>
      <c r="S219" s="128" t="s">
        <v>310</v>
      </c>
      <c r="T219" s="129" t="s">
        <v>331</v>
      </c>
      <c r="U219" s="114">
        <v>0.24</v>
      </c>
      <c r="V219" s="114">
        <f>ROUND(E219*U219,2)</f>
        <v>1.2</v>
      </c>
      <c r="W219" s="114"/>
      <c r="X219" s="114" t="s">
        <v>332</v>
      </c>
      <c r="Y219" s="114" t="s">
        <v>293</v>
      </c>
      <c r="Z219" s="107"/>
      <c r="AA219" s="107"/>
      <c r="AB219" s="107"/>
      <c r="AC219" s="107"/>
      <c r="AD219" s="107"/>
      <c r="AE219" s="107"/>
      <c r="AF219" s="107"/>
      <c r="AG219" s="107" t="s">
        <v>333</v>
      </c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</row>
    <row r="220" spans="1:60" outlineLevel="2">
      <c r="A220" s="110"/>
      <c r="B220" s="111"/>
      <c r="C220" s="203" t="s">
        <v>1185</v>
      </c>
      <c r="D220" s="204"/>
      <c r="E220" s="204"/>
      <c r="F220" s="204"/>
      <c r="G220" s="204"/>
      <c r="H220" s="114"/>
      <c r="I220" s="114"/>
      <c r="J220" s="114"/>
      <c r="K220" s="114"/>
      <c r="L220" s="114"/>
      <c r="M220" s="114"/>
      <c r="N220" s="113"/>
      <c r="O220" s="113"/>
      <c r="P220" s="113"/>
      <c r="Q220" s="113"/>
      <c r="R220" s="114"/>
      <c r="S220" s="114"/>
      <c r="T220" s="114"/>
      <c r="U220" s="114"/>
      <c r="V220" s="114"/>
      <c r="W220" s="114"/>
      <c r="X220" s="114"/>
      <c r="Y220" s="114"/>
      <c r="Z220" s="107"/>
      <c r="AA220" s="107"/>
      <c r="AB220" s="107"/>
      <c r="AC220" s="107"/>
      <c r="AD220" s="107"/>
      <c r="AE220" s="107"/>
      <c r="AF220" s="107"/>
      <c r="AG220" s="107" t="s">
        <v>451</v>
      </c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</row>
    <row r="221" spans="1:60" outlineLevel="2">
      <c r="A221" s="110"/>
      <c r="B221" s="111"/>
      <c r="C221" s="146" t="s">
        <v>1397</v>
      </c>
      <c r="D221" s="143"/>
      <c r="E221" s="144">
        <v>5</v>
      </c>
      <c r="F221" s="114"/>
      <c r="G221" s="114"/>
      <c r="H221" s="114"/>
      <c r="I221" s="114"/>
      <c r="J221" s="114"/>
      <c r="K221" s="114"/>
      <c r="L221" s="114"/>
      <c r="M221" s="114"/>
      <c r="N221" s="113"/>
      <c r="O221" s="113"/>
      <c r="P221" s="113"/>
      <c r="Q221" s="113"/>
      <c r="R221" s="114"/>
      <c r="S221" s="114"/>
      <c r="T221" s="114"/>
      <c r="U221" s="114"/>
      <c r="V221" s="114"/>
      <c r="W221" s="114"/>
      <c r="X221" s="114"/>
      <c r="Y221" s="114"/>
      <c r="Z221" s="107"/>
      <c r="AA221" s="107"/>
      <c r="AB221" s="107"/>
      <c r="AC221" s="107"/>
      <c r="AD221" s="107"/>
      <c r="AE221" s="107"/>
      <c r="AF221" s="107"/>
      <c r="AG221" s="107" t="s">
        <v>341</v>
      </c>
      <c r="AH221" s="107">
        <v>5</v>
      </c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</row>
    <row r="222" spans="1:60" ht="22.5" outlineLevel="1">
      <c r="A222" s="123">
        <v>38</v>
      </c>
      <c r="B222" s="124" t="s">
        <v>1187</v>
      </c>
      <c r="C222" s="139" t="s">
        <v>1188</v>
      </c>
      <c r="D222" s="125" t="s">
        <v>347</v>
      </c>
      <c r="E222" s="126">
        <v>130</v>
      </c>
      <c r="F222" s="127"/>
      <c r="G222" s="128">
        <f>ROUND(E222*F222,2)</f>
        <v>0</v>
      </c>
      <c r="H222" s="127"/>
      <c r="I222" s="128">
        <f>ROUND(E222*H222,2)</f>
        <v>0</v>
      </c>
      <c r="J222" s="127"/>
      <c r="K222" s="128">
        <f>ROUND(E222*J222,2)</f>
        <v>0</v>
      </c>
      <c r="L222" s="128">
        <v>21</v>
      </c>
      <c r="M222" s="128">
        <f>G222*(1+L222/100)</f>
        <v>0</v>
      </c>
      <c r="N222" s="126">
        <v>6.2300000000000003E-3</v>
      </c>
      <c r="O222" s="126">
        <f>ROUND(E222*N222,2)</f>
        <v>0.81</v>
      </c>
      <c r="P222" s="126">
        <v>0</v>
      </c>
      <c r="Q222" s="126">
        <f>ROUND(E222*P222,2)</f>
        <v>0</v>
      </c>
      <c r="R222" s="128" t="s">
        <v>1184</v>
      </c>
      <c r="S222" s="128" t="s">
        <v>310</v>
      </c>
      <c r="T222" s="129" t="s">
        <v>331</v>
      </c>
      <c r="U222" s="114">
        <v>0.22125</v>
      </c>
      <c r="V222" s="114">
        <f>ROUND(E222*U222,2)</f>
        <v>28.76</v>
      </c>
      <c r="W222" s="114"/>
      <c r="X222" s="114" t="s">
        <v>332</v>
      </c>
      <c r="Y222" s="114" t="s">
        <v>293</v>
      </c>
      <c r="Z222" s="107"/>
      <c r="AA222" s="107"/>
      <c r="AB222" s="107"/>
      <c r="AC222" s="107"/>
      <c r="AD222" s="107"/>
      <c r="AE222" s="107"/>
      <c r="AF222" s="107"/>
      <c r="AG222" s="107" t="s">
        <v>333</v>
      </c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</row>
    <row r="223" spans="1:60" outlineLevel="2">
      <c r="A223" s="110"/>
      <c r="B223" s="111"/>
      <c r="C223" s="203" t="s">
        <v>1185</v>
      </c>
      <c r="D223" s="204"/>
      <c r="E223" s="204"/>
      <c r="F223" s="204"/>
      <c r="G223" s="204"/>
      <c r="H223" s="114"/>
      <c r="I223" s="114"/>
      <c r="J223" s="114"/>
      <c r="K223" s="114"/>
      <c r="L223" s="114"/>
      <c r="M223" s="114"/>
      <c r="N223" s="113"/>
      <c r="O223" s="113"/>
      <c r="P223" s="113"/>
      <c r="Q223" s="113"/>
      <c r="R223" s="114"/>
      <c r="S223" s="114"/>
      <c r="T223" s="114"/>
      <c r="U223" s="114"/>
      <c r="V223" s="114"/>
      <c r="W223" s="114"/>
      <c r="X223" s="114"/>
      <c r="Y223" s="114"/>
      <c r="Z223" s="107"/>
      <c r="AA223" s="107"/>
      <c r="AB223" s="107"/>
      <c r="AC223" s="107"/>
      <c r="AD223" s="107"/>
      <c r="AE223" s="107"/>
      <c r="AF223" s="107"/>
      <c r="AG223" s="107" t="s">
        <v>451</v>
      </c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</row>
    <row r="224" spans="1:60" outlineLevel="2">
      <c r="A224" s="110"/>
      <c r="B224" s="111"/>
      <c r="C224" s="146" t="s">
        <v>1398</v>
      </c>
      <c r="D224" s="143"/>
      <c r="E224" s="144">
        <v>130</v>
      </c>
      <c r="F224" s="114"/>
      <c r="G224" s="114"/>
      <c r="H224" s="114"/>
      <c r="I224" s="114"/>
      <c r="J224" s="114"/>
      <c r="K224" s="114"/>
      <c r="L224" s="114"/>
      <c r="M224" s="114"/>
      <c r="N224" s="113"/>
      <c r="O224" s="113"/>
      <c r="P224" s="113"/>
      <c r="Q224" s="113"/>
      <c r="R224" s="114"/>
      <c r="S224" s="114"/>
      <c r="T224" s="114"/>
      <c r="U224" s="114"/>
      <c r="V224" s="114"/>
      <c r="W224" s="114"/>
      <c r="X224" s="114"/>
      <c r="Y224" s="114"/>
      <c r="Z224" s="107"/>
      <c r="AA224" s="107"/>
      <c r="AB224" s="107"/>
      <c r="AC224" s="107"/>
      <c r="AD224" s="107"/>
      <c r="AE224" s="107"/>
      <c r="AF224" s="107"/>
      <c r="AG224" s="107" t="s">
        <v>341</v>
      </c>
      <c r="AH224" s="107">
        <v>5</v>
      </c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</row>
    <row r="225" spans="1:60" ht="22.5" outlineLevel="1">
      <c r="A225" s="123">
        <v>39</v>
      </c>
      <c r="B225" s="124" t="s">
        <v>1190</v>
      </c>
      <c r="C225" s="139" t="s">
        <v>1191</v>
      </c>
      <c r="D225" s="125" t="s">
        <v>1169</v>
      </c>
      <c r="E225" s="126">
        <v>1.5</v>
      </c>
      <c r="F225" s="127"/>
      <c r="G225" s="128">
        <f>ROUND(E225*F225,2)</f>
        <v>0</v>
      </c>
      <c r="H225" s="127"/>
      <c r="I225" s="128">
        <f>ROUND(E225*H225,2)</f>
        <v>0</v>
      </c>
      <c r="J225" s="127"/>
      <c r="K225" s="128">
        <f>ROUND(E225*J225,2)</f>
        <v>0</v>
      </c>
      <c r="L225" s="128">
        <v>21</v>
      </c>
      <c r="M225" s="128">
        <f>G225*(1+L225/100)</f>
        <v>0</v>
      </c>
      <c r="N225" s="126">
        <v>0.24815000000000001</v>
      </c>
      <c r="O225" s="126">
        <f>ROUND(E225*N225,2)</f>
        <v>0.37</v>
      </c>
      <c r="P225" s="126">
        <v>0</v>
      </c>
      <c r="Q225" s="126">
        <f>ROUND(E225*P225,2)</f>
        <v>0</v>
      </c>
      <c r="R225" s="128" t="s">
        <v>1184</v>
      </c>
      <c r="S225" s="128" t="s">
        <v>310</v>
      </c>
      <c r="T225" s="129" t="s">
        <v>331</v>
      </c>
      <c r="U225" s="114">
        <v>0.81100000000000005</v>
      </c>
      <c r="V225" s="114">
        <f>ROUND(E225*U225,2)</f>
        <v>1.22</v>
      </c>
      <c r="W225" s="114"/>
      <c r="X225" s="114" t="s">
        <v>332</v>
      </c>
      <c r="Y225" s="114" t="s">
        <v>293</v>
      </c>
      <c r="Z225" s="107"/>
      <c r="AA225" s="107"/>
      <c r="AB225" s="107"/>
      <c r="AC225" s="107"/>
      <c r="AD225" s="107"/>
      <c r="AE225" s="107"/>
      <c r="AF225" s="107"/>
      <c r="AG225" s="107" t="s">
        <v>333</v>
      </c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</row>
    <row r="226" spans="1:60" outlineLevel="2">
      <c r="A226" s="110"/>
      <c r="B226" s="111"/>
      <c r="C226" s="203" t="s">
        <v>1185</v>
      </c>
      <c r="D226" s="204"/>
      <c r="E226" s="204"/>
      <c r="F226" s="204"/>
      <c r="G226" s="204"/>
      <c r="H226" s="114"/>
      <c r="I226" s="114"/>
      <c r="J226" s="114"/>
      <c r="K226" s="114"/>
      <c r="L226" s="114"/>
      <c r="M226" s="114"/>
      <c r="N226" s="113"/>
      <c r="O226" s="113"/>
      <c r="P226" s="113"/>
      <c r="Q226" s="113"/>
      <c r="R226" s="114"/>
      <c r="S226" s="114"/>
      <c r="T226" s="114"/>
      <c r="U226" s="114"/>
      <c r="V226" s="114"/>
      <c r="W226" s="114"/>
      <c r="X226" s="114"/>
      <c r="Y226" s="114"/>
      <c r="Z226" s="107"/>
      <c r="AA226" s="107"/>
      <c r="AB226" s="107"/>
      <c r="AC226" s="107"/>
      <c r="AD226" s="107"/>
      <c r="AE226" s="107"/>
      <c r="AF226" s="107"/>
      <c r="AG226" s="107" t="s">
        <v>451</v>
      </c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</row>
    <row r="227" spans="1:60" outlineLevel="2">
      <c r="A227" s="110"/>
      <c r="B227" s="111"/>
      <c r="C227" s="146" t="s">
        <v>1399</v>
      </c>
      <c r="D227" s="143"/>
      <c r="E227" s="144">
        <v>1.5</v>
      </c>
      <c r="F227" s="114"/>
      <c r="G227" s="114"/>
      <c r="H227" s="114"/>
      <c r="I227" s="114"/>
      <c r="J227" s="114"/>
      <c r="K227" s="114"/>
      <c r="L227" s="114"/>
      <c r="M227" s="114"/>
      <c r="N227" s="113"/>
      <c r="O227" s="113"/>
      <c r="P227" s="113"/>
      <c r="Q227" s="113"/>
      <c r="R227" s="114"/>
      <c r="S227" s="114"/>
      <c r="T227" s="114"/>
      <c r="U227" s="114"/>
      <c r="V227" s="114"/>
      <c r="W227" s="114"/>
      <c r="X227" s="114"/>
      <c r="Y227" s="114"/>
      <c r="Z227" s="107"/>
      <c r="AA227" s="107"/>
      <c r="AB227" s="107"/>
      <c r="AC227" s="107"/>
      <c r="AD227" s="107"/>
      <c r="AE227" s="107"/>
      <c r="AF227" s="107"/>
      <c r="AG227" s="107" t="s">
        <v>341</v>
      </c>
      <c r="AH227" s="107">
        <v>5</v>
      </c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</row>
    <row r="228" spans="1:60" ht="33.75" outlineLevel="1">
      <c r="A228" s="123">
        <v>40</v>
      </c>
      <c r="B228" s="124" t="s">
        <v>1400</v>
      </c>
      <c r="C228" s="139" t="s">
        <v>1401</v>
      </c>
      <c r="D228" s="125" t="s">
        <v>1169</v>
      </c>
      <c r="E228" s="126">
        <v>12.417199999999999</v>
      </c>
      <c r="F228" s="127"/>
      <c r="G228" s="128">
        <f>ROUND(E228*F228,2)</f>
        <v>0</v>
      </c>
      <c r="H228" s="127"/>
      <c r="I228" s="128">
        <f>ROUND(E228*H228,2)</f>
        <v>0</v>
      </c>
      <c r="J228" s="127"/>
      <c r="K228" s="128">
        <f>ROUND(E228*J228,2)</f>
        <v>0</v>
      </c>
      <c r="L228" s="128">
        <v>21</v>
      </c>
      <c r="M228" s="128">
        <f>G228*(1+L228/100)</f>
        <v>0</v>
      </c>
      <c r="N228" s="126">
        <v>1.337E-2</v>
      </c>
      <c r="O228" s="126">
        <f>ROUND(E228*N228,2)</f>
        <v>0.17</v>
      </c>
      <c r="P228" s="126">
        <v>0</v>
      </c>
      <c r="Q228" s="126">
        <f>ROUND(E228*P228,2)</f>
        <v>0</v>
      </c>
      <c r="R228" s="128" t="s">
        <v>1195</v>
      </c>
      <c r="S228" s="128" t="s">
        <v>310</v>
      </c>
      <c r="T228" s="129" t="s">
        <v>331</v>
      </c>
      <c r="U228" s="114">
        <v>0.8</v>
      </c>
      <c r="V228" s="114">
        <f>ROUND(E228*U228,2)</f>
        <v>9.93</v>
      </c>
      <c r="W228" s="114"/>
      <c r="X228" s="114" t="s">
        <v>332</v>
      </c>
      <c r="Y228" s="114" t="s">
        <v>293</v>
      </c>
      <c r="Z228" s="107"/>
      <c r="AA228" s="107"/>
      <c r="AB228" s="107"/>
      <c r="AC228" s="107"/>
      <c r="AD228" s="107"/>
      <c r="AE228" s="107"/>
      <c r="AF228" s="107"/>
      <c r="AG228" s="107" t="s">
        <v>333</v>
      </c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</row>
    <row r="229" spans="1:60" outlineLevel="2">
      <c r="A229" s="110"/>
      <c r="B229" s="111"/>
      <c r="C229" s="146" t="s">
        <v>1402</v>
      </c>
      <c r="D229" s="143"/>
      <c r="E229" s="144"/>
      <c r="F229" s="114"/>
      <c r="G229" s="114"/>
      <c r="H229" s="114"/>
      <c r="I229" s="114"/>
      <c r="J229" s="114"/>
      <c r="K229" s="114"/>
      <c r="L229" s="114"/>
      <c r="M229" s="114"/>
      <c r="N229" s="113"/>
      <c r="O229" s="113"/>
      <c r="P229" s="113"/>
      <c r="Q229" s="113"/>
      <c r="R229" s="114"/>
      <c r="S229" s="114"/>
      <c r="T229" s="114"/>
      <c r="U229" s="114"/>
      <c r="V229" s="114"/>
      <c r="W229" s="114"/>
      <c r="X229" s="114"/>
      <c r="Y229" s="114"/>
      <c r="Z229" s="107"/>
      <c r="AA229" s="107"/>
      <c r="AB229" s="107"/>
      <c r="AC229" s="107"/>
      <c r="AD229" s="107"/>
      <c r="AE229" s="107"/>
      <c r="AF229" s="107"/>
      <c r="AG229" s="107" t="s">
        <v>341</v>
      </c>
      <c r="AH229" s="107">
        <v>0</v>
      </c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</row>
    <row r="230" spans="1:60" outlineLevel="3">
      <c r="A230" s="110"/>
      <c r="B230" s="111"/>
      <c r="C230" s="146" t="s">
        <v>1403</v>
      </c>
      <c r="D230" s="143"/>
      <c r="E230" s="144">
        <v>12.417199999999999</v>
      </c>
      <c r="F230" s="114"/>
      <c r="G230" s="114"/>
      <c r="H230" s="114"/>
      <c r="I230" s="114"/>
      <c r="J230" s="114"/>
      <c r="K230" s="114"/>
      <c r="L230" s="114"/>
      <c r="M230" s="114"/>
      <c r="N230" s="113"/>
      <c r="O230" s="113"/>
      <c r="P230" s="113"/>
      <c r="Q230" s="113"/>
      <c r="R230" s="114"/>
      <c r="S230" s="114"/>
      <c r="T230" s="114"/>
      <c r="U230" s="114"/>
      <c r="V230" s="114"/>
      <c r="W230" s="114"/>
      <c r="X230" s="114"/>
      <c r="Y230" s="114"/>
      <c r="Z230" s="107"/>
      <c r="AA230" s="107"/>
      <c r="AB230" s="107"/>
      <c r="AC230" s="107"/>
      <c r="AD230" s="107"/>
      <c r="AE230" s="107"/>
      <c r="AF230" s="107"/>
      <c r="AG230" s="107" t="s">
        <v>341</v>
      </c>
      <c r="AH230" s="107">
        <v>0</v>
      </c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</row>
    <row r="231" spans="1:60" ht="22.5" outlineLevel="1">
      <c r="A231" s="123">
        <v>41</v>
      </c>
      <c r="B231" s="124" t="s">
        <v>1324</v>
      </c>
      <c r="C231" s="139" t="s">
        <v>1325</v>
      </c>
      <c r="D231" s="125" t="s">
        <v>347</v>
      </c>
      <c r="E231" s="126">
        <v>4</v>
      </c>
      <c r="F231" s="127"/>
      <c r="G231" s="128">
        <f>ROUND(E231*F231,2)</f>
        <v>0</v>
      </c>
      <c r="H231" s="127"/>
      <c r="I231" s="128">
        <f>ROUND(E231*H231,2)</f>
        <v>0</v>
      </c>
      <c r="J231" s="127"/>
      <c r="K231" s="128">
        <f>ROUND(E231*J231,2)</f>
        <v>0</v>
      </c>
      <c r="L231" s="128">
        <v>21</v>
      </c>
      <c r="M231" s="128">
        <f>G231*(1+L231/100)</f>
        <v>0</v>
      </c>
      <c r="N231" s="126">
        <v>5.203E-2</v>
      </c>
      <c r="O231" s="126">
        <f>ROUND(E231*N231,2)</f>
        <v>0.21</v>
      </c>
      <c r="P231" s="126">
        <v>0</v>
      </c>
      <c r="Q231" s="126">
        <f>ROUND(E231*P231,2)</f>
        <v>0</v>
      </c>
      <c r="R231" s="128" t="s">
        <v>1184</v>
      </c>
      <c r="S231" s="128" t="s">
        <v>310</v>
      </c>
      <c r="T231" s="129" t="s">
        <v>331</v>
      </c>
      <c r="U231" s="114">
        <v>1.01</v>
      </c>
      <c r="V231" s="114">
        <f>ROUND(E231*U231,2)</f>
        <v>4.04</v>
      </c>
      <c r="W231" s="114"/>
      <c r="X231" s="114" t="s">
        <v>332</v>
      </c>
      <c r="Y231" s="114" t="s">
        <v>293</v>
      </c>
      <c r="Z231" s="107"/>
      <c r="AA231" s="107"/>
      <c r="AB231" s="107"/>
      <c r="AC231" s="107"/>
      <c r="AD231" s="107"/>
      <c r="AE231" s="107"/>
      <c r="AF231" s="107"/>
      <c r="AG231" s="107" t="s">
        <v>333</v>
      </c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</row>
    <row r="232" spans="1:60" outlineLevel="2">
      <c r="A232" s="110"/>
      <c r="B232" s="111"/>
      <c r="C232" s="203" t="s">
        <v>1326</v>
      </c>
      <c r="D232" s="204"/>
      <c r="E232" s="204"/>
      <c r="F232" s="204"/>
      <c r="G232" s="204"/>
      <c r="H232" s="114"/>
      <c r="I232" s="114"/>
      <c r="J232" s="114"/>
      <c r="K232" s="114"/>
      <c r="L232" s="114"/>
      <c r="M232" s="114"/>
      <c r="N232" s="113"/>
      <c r="O232" s="113"/>
      <c r="P232" s="113"/>
      <c r="Q232" s="113"/>
      <c r="R232" s="114"/>
      <c r="S232" s="114"/>
      <c r="T232" s="114"/>
      <c r="U232" s="114"/>
      <c r="V232" s="114"/>
      <c r="W232" s="114"/>
      <c r="X232" s="114"/>
      <c r="Y232" s="114"/>
      <c r="Z232" s="107"/>
      <c r="AA232" s="107"/>
      <c r="AB232" s="107"/>
      <c r="AC232" s="107"/>
      <c r="AD232" s="107"/>
      <c r="AE232" s="107"/>
      <c r="AF232" s="107"/>
      <c r="AG232" s="107" t="s">
        <v>451</v>
      </c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</row>
    <row r="233" spans="1:60" outlineLevel="2">
      <c r="A233" s="110"/>
      <c r="B233" s="111"/>
      <c r="C233" s="146" t="s">
        <v>1404</v>
      </c>
      <c r="D233" s="143"/>
      <c r="E233" s="144">
        <v>4</v>
      </c>
      <c r="F233" s="114"/>
      <c r="G233" s="114"/>
      <c r="H233" s="114"/>
      <c r="I233" s="114"/>
      <c r="J233" s="114"/>
      <c r="K233" s="114"/>
      <c r="L233" s="114"/>
      <c r="M233" s="114"/>
      <c r="N233" s="113"/>
      <c r="O233" s="113"/>
      <c r="P233" s="113"/>
      <c r="Q233" s="113"/>
      <c r="R233" s="114"/>
      <c r="S233" s="114"/>
      <c r="T233" s="114"/>
      <c r="U233" s="114"/>
      <c r="V233" s="114"/>
      <c r="W233" s="114"/>
      <c r="X233" s="114"/>
      <c r="Y233" s="114"/>
      <c r="Z233" s="107"/>
      <c r="AA233" s="107"/>
      <c r="AB233" s="107"/>
      <c r="AC233" s="107"/>
      <c r="AD233" s="107"/>
      <c r="AE233" s="107"/>
      <c r="AF233" s="107"/>
      <c r="AG233" s="107" t="s">
        <v>341</v>
      </c>
      <c r="AH233" s="107">
        <v>5</v>
      </c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</row>
    <row r="234" spans="1:60" ht="22.5" outlineLevel="1">
      <c r="A234" s="123">
        <v>42</v>
      </c>
      <c r="B234" s="124" t="s">
        <v>1193</v>
      </c>
      <c r="C234" s="139" t="s">
        <v>1194</v>
      </c>
      <c r="D234" s="125" t="s">
        <v>1169</v>
      </c>
      <c r="E234" s="126">
        <v>29.018750000000001</v>
      </c>
      <c r="F234" s="127"/>
      <c r="G234" s="128">
        <f>ROUND(E234*F234,2)</f>
        <v>0</v>
      </c>
      <c r="H234" s="127"/>
      <c r="I234" s="128">
        <f>ROUND(E234*H234,2)</f>
        <v>0</v>
      </c>
      <c r="J234" s="127"/>
      <c r="K234" s="128">
        <f>ROUND(E234*J234,2)</f>
        <v>0</v>
      </c>
      <c r="L234" s="128">
        <v>21</v>
      </c>
      <c r="M234" s="128">
        <f>G234*(1+L234/100)</f>
        <v>0</v>
      </c>
      <c r="N234" s="126">
        <v>1.2149999999999999E-2</v>
      </c>
      <c r="O234" s="126">
        <f>ROUND(E234*N234,2)</f>
        <v>0.35</v>
      </c>
      <c r="P234" s="126">
        <v>0</v>
      </c>
      <c r="Q234" s="126">
        <f>ROUND(E234*P234,2)</f>
        <v>0</v>
      </c>
      <c r="R234" s="128" t="s">
        <v>1195</v>
      </c>
      <c r="S234" s="128" t="s">
        <v>310</v>
      </c>
      <c r="T234" s="129" t="s">
        <v>331</v>
      </c>
      <c r="U234" s="114">
        <v>1.01</v>
      </c>
      <c r="V234" s="114">
        <f>ROUND(E234*U234,2)</f>
        <v>29.31</v>
      </c>
      <c r="W234" s="114"/>
      <c r="X234" s="114" t="s">
        <v>332</v>
      </c>
      <c r="Y234" s="114" t="s">
        <v>293</v>
      </c>
      <c r="Z234" s="107"/>
      <c r="AA234" s="107"/>
      <c r="AB234" s="107"/>
      <c r="AC234" s="107"/>
      <c r="AD234" s="107"/>
      <c r="AE234" s="107"/>
      <c r="AF234" s="107"/>
      <c r="AG234" s="107" t="s">
        <v>333</v>
      </c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</row>
    <row r="235" spans="1:60" outlineLevel="2">
      <c r="A235" s="110"/>
      <c r="B235" s="111"/>
      <c r="C235" s="146" t="s">
        <v>1405</v>
      </c>
      <c r="D235" s="143"/>
      <c r="E235" s="144">
        <v>29.018750000000001</v>
      </c>
      <c r="F235" s="114"/>
      <c r="G235" s="114"/>
      <c r="H235" s="114"/>
      <c r="I235" s="114"/>
      <c r="J235" s="114"/>
      <c r="K235" s="114"/>
      <c r="L235" s="114"/>
      <c r="M235" s="114"/>
      <c r="N235" s="113"/>
      <c r="O235" s="113"/>
      <c r="P235" s="113"/>
      <c r="Q235" s="113"/>
      <c r="R235" s="114"/>
      <c r="S235" s="114"/>
      <c r="T235" s="114"/>
      <c r="U235" s="114"/>
      <c r="V235" s="114"/>
      <c r="W235" s="114"/>
      <c r="X235" s="114"/>
      <c r="Y235" s="114"/>
      <c r="Z235" s="107"/>
      <c r="AA235" s="107"/>
      <c r="AB235" s="107"/>
      <c r="AC235" s="107"/>
      <c r="AD235" s="107"/>
      <c r="AE235" s="107"/>
      <c r="AF235" s="107"/>
      <c r="AG235" s="107" t="s">
        <v>341</v>
      </c>
      <c r="AH235" s="107">
        <v>5</v>
      </c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</row>
    <row r="236" spans="1:60" outlineLevel="1">
      <c r="A236" s="123">
        <v>43</v>
      </c>
      <c r="B236" s="124" t="s">
        <v>1202</v>
      </c>
      <c r="C236" s="139" t="s">
        <v>1203</v>
      </c>
      <c r="D236" s="125" t="s">
        <v>1169</v>
      </c>
      <c r="E236" s="126">
        <v>1.5</v>
      </c>
      <c r="F236" s="127"/>
      <c r="G236" s="128">
        <f>ROUND(E236*F236,2)</f>
        <v>0</v>
      </c>
      <c r="H236" s="127"/>
      <c r="I236" s="128">
        <f>ROUND(E236*H236,2)</f>
        <v>0</v>
      </c>
      <c r="J236" s="127"/>
      <c r="K236" s="128">
        <f>ROUND(E236*J236,2)</f>
        <v>0</v>
      </c>
      <c r="L236" s="128">
        <v>21</v>
      </c>
      <c r="M236" s="128">
        <f>G236*(1+L236/100)</f>
        <v>0</v>
      </c>
      <c r="N236" s="126">
        <v>4.7660000000000001E-2</v>
      </c>
      <c r="O236" s="126">
        <f>ROUND(E236*N236,2)</f>
        <v>7.0000000000000007E-2</v>
      </c>
      <c r="P236" s="126">
        <v>0</v>
      </c>
      <c r="Q236" s="126">
        <f>ROUND(E236*P236,2)</f>
        <v>0</v>
      </c>
      <c r="R236" s="128" t="s">
        <v>1195</v>
      </c>
      <c r="S236" s="128" t="s">
        <v>310</v>
      </c>
      <c r="T236" s="129" t="s">
        <v>331</v>
      </c>
      <c r="U236" s="114">
        <v>0.84</v>
      </c>
      <c r="V236" s="114">
        <f>ROUND(E236*U236,2)</f>
        <v>1.26</v>
      </c>
      <c r="W236" s="114"/>
      <c r="X236" s="114" t="s">
        <v>332</v>
      </c>
      <c r="Y236" s="114" t="s">
        <v>293</v>
      </c>
      <c r="Z236" s="107"/>
      <c r="AA236" s="107"/>
      <c r="AB236" s="107"/>
      <c r="AC236" s="107"/>
      <c r="AD236" s="107"/>
      <c r="AE236" s="107"/>
      <c r="AF236" s="107"/>
      <c r="AG236" s="107" t="s">
        <v>333</v>
      </c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</row>
    <row r="237" spans="1:60" outlineLevel="2">
      <c r="A237" s="110"/>
      <c r="B237" s="111"/>
      <c r="C237" s="146" t="s">
        <v>1399</v>
      </c>
      <c r="D237" s="143"/>
      <c r="E237" s="144">
        <v>1.5</v>
      </c>
      <c r="F237" s="114"/>
      <c r="G237" s="114"/>
      <c r="H237" s="114"/>
      <c r="I237" s="114"/>
      <c r="J237" s="114"/>
      <c r="K237" s="114"/>
      <c r="L237" s="114"/>
      <c r="M237" s="114"/>
      <c r="N237" s="113"/>
      <c r="O237" s="113"/>
      <c r="P237" s="113"/>
      <c r="Q237" s="113"/>
      <c r="R237" s="114"/>
      <c r="S237" s="114"/>
      <c r="T237" s="114"/>
      <c r="U237" s="114"/>
      <c r="V237" s="114"/>
      <c r="W237" s="114"/>
      <c r="X237" s="114"/>
      <c r="Y237" s="114"/>
      <c r="Z237" s="107"/>
      <c r="AA237" s="107"/>
      <c r="AB237" s="107"/>
      <c r="AC237" s="107"/>
      <c r="AD237" s="107"/>
      <c r="AE237" s="107"/>
      <c r="AF237" s="107"/>
      <c r="AG237" s="107" t="s">
        <v>341</v>
      </c>
      <c r="AH237" s="107">
        <v>5</v>
      </c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</row>
    <row r="238" spans="1:60" outlineLevel="1">
      <c r="A238" s="123">
        <v>44</v>
      </c>
      <c r="B238" s="124" t="s">
        <v>1406</v>
      </c>
      <c r="C238" s="139" t="s">
        <v>1407</v>
      </c>
      <c r="D238" s="125" t="s">
        <v>1206</v>
      </c>
      <c r="E238" s="126">
        <v>2.8070000000000001E-2</v>
      </c>
      <c r="F238" s="127"/>
      <c r="G238" s="128">
        <f>ROUND(E238*F238,2)</f>
        <v>0</v>
      </c>
      <c r="H238" s="127"/>
      <c r="I238" s="128">
        <f>ROUND(E238*H238,2)</f>
        <v>0</v>
      </c>
      <c r="J238" s="127"/>
      <c r="K238" s="128">
        <f>ROUND(E238*J238,2)</f>
        <v>0</v>
      </c>
      <c r="L238" s="128">
        <v>21</v>
      </c>
      <c r="M238" s="128">
        <f>G238*(1+L238/100)</f>
        <v>0</v>
      </c>
      <c r="N238" s="126">
        <v>2.5</v>
      </c>
      <c r="O238" s="126">
        <f>ROUND(E238*N238,2)</f>
        <v>7.0000000000000007E-2</v>
      </c>
      <c r="P238" s="126">
        <v>0</v>
      </c>
      <c r="Q238" s="126">
        <f>ROUND(E238*P238,2)</f>
        <v>0</v>
      </c>
      <c r="R238" s="128" t="s">
        <v>1184</v>
      </c>
      <c r="S238" s="128" t="s">
        <v>310</v>
      </c>
      <c r="T238" s="129" t="s">
        <v>331</v>
      </c>
      <c r="U238" s="114">
        <v>5.33</v>
      </c>
      <c r="V238" s="114">
        <f>ROUND(E238*U238,2)</f>
        <v>0.15</v>
      </c>
      <c r="W238" s="114"/>
      <c r="X238" s="114" t="s">
        <v>332</v>
      </c>
      <c r="Y238" s="114" t="s">
        <v>293</v>
      </c>
      <c r="Z238" s="107"/>
      <c r="AA238" s="107"/>
      <c r="AB238" s="107"/>
      <c r="AC238" s="107"/>
      <c r="AD238" s="107"/>
      <c r="AE238" s="107"/>
      <c r="AF238" s="107"/>
      <c r="AG238" s="107" t="s">
        <v>333</v>
      </c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</row>
    <row r="239" spans="1:60" outlineLevel="2">
      <c r="A239" s="110"/>
      <c r="B239" s="111"/>
      <c r="C239" s="203" t="s">
        <v>1408</v>
      </c>
      <c r="D239" s="204"/>
      <c r="E239" s="204"/>
      <c r="F239" s="204"/>
      <c r="G239" s="204"/>
      <c r="H239" s="114"/>
      <c r="I239" s="114"/>
      <c r="J239" s="114"/>
      <c r="K239" s="114"/>
      <c r="L239" s="114"/>
      <c r="M239" s="114"/>
      <c r="N239" s="113"/>
      <c r="O239" s="113"/>
      <c r="P239" s="113"/>
      <c r="Q239" s="113"/>
      <c r="R239" s="114"/>
      <c r="S239" s="114"/>
      <c r="T239" s="114"/>
      <c r="U239" s="114"/>
      <c r="V239" s="114"/>
      <c r="W239" s="114"/>
      <c r="X239" s="114"/>
      <c r="Y239" s="114"/>
      <c r="Z239" s="107"/>
      <c r="AA239" s="107"/>
      <c r="AB239" s="107"/>
      <c r="AC239" s="107"/>
      <c r="AD239" s="107"/>
      <c r="AE239" s="107"/>
      <c r="AF239" s="107"/>
      <c r="AG239" s="107" t="s">
        <v>451</v>
      </c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</row>
    <row r="240" spans="1:60" outlineLevel="2">
      <c r="A240" s="110"/>
      <c r="B240" s="111"/>
      <c r="C240" s="146" t="s">
        <v>1409</v>
      </c>
      <c r="D240" s="143"/>
      <c r="E240" s="144">
        <v>2.8070000000000001E-2</v>
      </c>
      <c r="F240" s="114"/>
      <c r="G240" s="114"/>
      <c r="H240" s="114"/>
      <c r="I240" s="114"/>
      <c r="J240" s="114"/>
      <c r="K240" s="114"/>
      <c r="L240" s="114"/>
      <c r="M240" s="114"/>
      <c r="N240" s="113"/>
      <c r="O240" s="113"/>
      <c r="P240" s="113"/>
      <c r="Q240" s="113"/>
      <c r="R240" s="114"/>
      <c r="S240" s="114"/>
      <c r="T240" s="114"/>
      <c r="U240" s="114"/>
      <c r="V240" s="114"/>
      <c r="W240" s="114"/>
      <c r="X240" s="114"/>
      <c r="Y240" s="114"/>
      <c r="Z240" s="107"/>
      <c r="AA240" s="107"/>
      <c r="AB240" s="107"/>
      <c r="AC240" s="107"/>
      <c r="AD240" s="107"/>
      <c r="AE240" s="107"/>
      <c r="AF240" s="107"/>
      <c r="AG240" s="107" t="s">
        <v>341</v>
      </c>
      <c r="AH240" s="107">
        <v>0</v>
      </c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</row>
    <row r="241" spans="1:60" ht="22.5" outlineLevel="1">
      <c r="A241" s="123">
        <v>45</v>
      </c>
      <c r="B241" s="124" t="s">
        <v>1410</v>
      </c>
      <c r="C241" s="139" t="s">
        <v>1411</v>
      </c>
      <c r="D241" s="125" t="s">
        <v>347</v>
      </c>
      <c r="E241" s="126">
        <v>1</v>
      </c>
      <c r="F241" s="127"/>
      <c r="G241" s="128">
        <f>ROUND(E241*F241,2)</f>
        <v>0</v>
      </c>
      <c r="H241" s="127"/>
      <c r="I241" s="128">
        <f>ROUND(E241*H241,2)</f>
        <v>0</v>
      </c>
      <c r="J241" s="127"/>
      <c r="K241" s="128">
        <f>ROUND(E241*J241,2)</f>
        <v>0</v>
      </c>
      <c r="L241" s="128">
        <v>21</v>
      </c>
      <c r="M241" s="128">
        <f>G241*(1+L241/100)</f>
        <v>0</v>
      </c>
      <c r="N241" s="126">
        <v>0</v>
      </c>
      <c r="O241" s="126">
        <f>ROUND(E241*N241,2)</f>
        <v>0</v>
      </c>
      <c r="P241" s="126">
        <v>0</v>
      </c>
      <c r="Q241" s="126">
        <f>ROUND(E241*P241,2)</f>
        <v>0</v>
      </c>
      <c r="R241" s="128" t="s">
        <v>1195</v>
      </c>
      <c r="S241" s="128" t="s">
        <v>310</v>
      </c>
      <c r="T241" s="129" t="s">
        <v>331</v>
      </c>
      <c r="U241" s="114">
        <v>0.85</v>
      </c>
      <c r="V241" s="114">
        <f>ROUND(E241*U241,2)</f>
        <v>0.85</v>
      </c>
      <c r="W241" s="114"/>
      <c r="X241" s="114" t="s">
        <v>332</v>
      </c>
      <c r="Y241" s="114" t="s">
        <v>293</v>
      </c>
      <c r="Z241" s="107"/>
      <c r="AA241" s="107"/>
      <c r="AB241" s="107"/>
      <c r="AC241" s="107"/>
      <c r="AD241" s="107"/>
      <c r="AE241" s="107"/>
      <c r="AF241" s="107"/>
      <c r="AG241" s="107" t="s">
        <v>333</v>
      </c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</row>
    <row r="242" spans="1:60" outlineLevel="2">
      <c r="A242" s="110"/>
      <c r="B242" s="111"/>
      <c r="C242" s="146" t="s">
        <v>1412</v>
      </c>
      <c r="D242" s="143"/>
      <c r="E242" s="144">
        <v>1</v>
      </c>
      <c r="F242" s="114"/>
      <c r="G242" s="114"/>
      <c r="H242" s="114"/>
      <c r="I242" s="114"/>
      <c r="J242" s="114"/>
      <c r="K242" s="114"/>
      <c r="L242" s="114"/>
      <c r="M242" s="114"/>
      <c r="N242" s="113"/>
      <c r="O242" s="113"/>
      <c r="P242" s="113"/>
      <c r="Q242" s="113"/>
      <c r="R242" s="114"/>
      <c r="S242" s="114"/>
      <c r="T242" s="114"/>
      <c r="U242" s="114"/>
      <c r="V242" s="114"/>
      <c r="W242" s="114"/>
      <c r="X242" s="114"/>
      <c r="Y242" s="114"/>
      <c r="Z242" s="107"/>
      <c r="AA242" s="107"/>
      <c r="AB242" s="107"/>
      <c r="AC242" s="107"/>
      <c r="AD242" s="107"/>
      <c r="AE242" s="107"/>
      <c r="AF242" s="107"/>
      <c r="AG242" s="107" t="s">
        <v>341</v>
      </c>
      <c r="AH242" s="107">
        <v>0</v>
      </c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</row>
    <row r="243" spans="1:60" outlineLevel="1">
      <c r="A243" s="123">
        <v>46</v>
      </c>
      <c r="B243" s="124" t="s">
        <v>1231</v>
      </c>
      <c r="C243" s="139" t="s">
        <v>1232</v>
      </c>
      <c r="D243" s="125" t="s">
        <v>1169</v>
      </c>
      <c r="E243" s="126">
        <v>29.018750000000001</v>
      </c>
      <c r="F243" s="127"/>
      <c r="G243" s="128">
        <f>ROUND(E243*F243,2)</f>
        <v>0</v>
      </c>
      <c r="H243" s="127"/>
      <c r="I243" s="128">
        <f>ROUND(E243*H243,2)</f>
        <v>0</v>
      </c>
      <c r="J243" s="127"/>
      <c r="K243" s="128">
        <f>ROUND(E243*J243,2)</f>
        <v>0</v>
      </c>
      <c r="L243" s="128">
        <v>21</v>
      </c>
      <c r="M243" s="128">
        <f>G243*(1+L243/100)</f>
        <v>0</v>
      </c>
      <c r="N243" s="126">
        <v>5.9100000000000003E-3</v>
      </c>
      <c r="O243" s="126">
        <f>ROUND(E243*N243,2)</f>
        <v>0.17</v>
      </c>
      <c r="P243" s="126">
        <v>0</v>
      </c>
      <c r="Q243" s="126">
        <f>ROUND(E243*P243,2)</f>
        <v>0</v>
      </c>
      <c r="R243" s="128" t="s">
        <v>1233</v>
      </c>
      <c r="S243" s="128" t="s">
        <v>310</v>
      </c>
      <c r="T243" s="129" t="s">
        <v>331</v>
      </c>
      <c r="U243" s="114">
        <v>0.26</v>
      </c>
      <c r="V243" s="114">
        <f>ROUND(E243*U243,2)</f>
        <v>7.54</v>
      </c>
      <c r="W243" s="114"/>
      <c r="X243" s="114" t="s">
        <v>332</v>
      </c>
      <c r="Y243" s="114" t="s">
        <v>293</v>
      </c>
      <c r="Z243" s="107"/>
      <c r="AA243" s="107"/>
      <c r="AB243" s="107"/>
      <c r="AC243" s="107"/>
      <c r="AD243" s="107"/>
      <c r="AE243" s="107"/>
      <c r="AF243" s="107"/>
      <c r="AG243" s="107" t="s">
        <v>333</v>
      </c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</row>
    <row r="244" spans="1:60" outlineLevel="2">
      <c r="A244" s="110"/>
      <c r="B244" s="111"/>
      <c r="C244" s="146" t="s">
        <v>1413</v>
      </c>
      <c r="D244" s="143"/>
      <c r="E244" s="144">
        <v>29.018750000000001</v>
      </c>
      <c r="F244" s="114"/>
      <c r="G244" s="114"/>
      <c r="H244" s="114"/>
      <c r="I244" s="114"/>
      <c r="J244" s="114"/>
      <c r="K244" s="114"/>
      <c r="L244" s="114"/>
      <c r="M244" s="114"/>
      <c r="N244" s="113"/>
      <c r="O244" s="113"/>
      <c r="P244" s="113"/>
      <c r="Q244" s="113"/>
      <c r="R244" s="114"/>
      <c r="S244" s="114"/>
      <c r="T244" s="114"/>
      <c r="U244" s="114"/>
      <c r="V244" s="114"/>
      <c r="W244" s="114"/>
      <c r="X244" s="114"/>
      <c r="Y244" s="114"/>
      <c r="Z244" s="107"/>
      <c r="AA244" s="107"/>
      <c r="AB244" s="107"/>
      <c r="AC244" s="107"/>
      <c r="AD244" s="107"/>
      <c r="AE244" s="107"/>
      <c r="AF244" s="107"/>
      <c r="AG244" s="107" t="s">
        <v>341</v>
      </c>
      <c r="AH244" s="107">
        <v>5</v>
      </c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</row>
    <row r="245" spans="1:60" ht="56.25" outlineLevel="1">
      <c r="A245" s="123">
        <v>47</v>
      </c>
      <c r="B245" s="124" t="s">
        <v>1333</v>
      </c>
      <c r="C245" s="139" t="s">
        <v>1334</v>
      </c>
      <c r="D245" s="125" t="s">
        <v>1169</v>
      </c>
      <c r="E245" s="126">
        <v>1112.77935</v>
      </c>
      <c r="F245" s="127"/>
      <c r="G245" s="128">
        <f>ROUND(E245*F245,2)</f>
        <v>0</v>
      </c>
      <c r="H245" s="127"/>
      <c r="I245" s="128">
        <f>ROUND(E245*H245,2)</f>
        <v>0</v>
      </c>
      <c r="J245" s="127"/>
      <c r="K245" s="128">
        <f>ROUND(E245*J245,2)</f>
        <v>0</v>
      </c>
      <c r="L245" s="128">
        <v>21</v>
      </c>
      <c r="M245" s="128">
        <f>G245*(1+L245/100)</f>
        <v>0</v>
      </c>
      <c r="N245" s="126">
        <v>4.0000000000000003E-5</v>
      </c>
      <c r="O245" s="126">
        <f>ROUND(E245*N245,2)</f>
        <v>0.04</v>
      </c>
      <c r="P245" s="126">
        <v>0</v>
      </c>
      <c r="Q245" s="126">
        <f>ROUND(E245*P245,2)</f>
        <v>0</v>
      </c>
      <c r="R245" s="128" t="s">
        <v>1195</v>
      </c>
      <c r="S245" s="128" t="s">
        <v>310</v>
      </c>
      <c r="T245" s="129" t="s">
        <v>331</v>
      </c>
      <c r="U245" s="114">
        <v>0.35</v>
      </c>
      <c r="V245" s="114">
        <f>ROUND(E245*U245,2)</f>
        <v>389.47</v>
      </c>
      <c r="W245" s="114"/>
      <c r="X245" s="114" t="s">
        <v>332</v>
      </c>
      <c r="Y245" s="114" t="s">
        <v>293</v>
      </c>
      <c r="Z245" s="107"/>
      <c r="AA245" s="107"/>
      <c r="AB245" s="107"/>
      <c r="AC245" s="107"/>
      <c r="AD245" s="107"/>
      <c r="AE245" s="107"/>
      <c r="AF245" s="107"/>
      <c r="AG245" s="107" t="s">
        <v>1329</v>
      </c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</row>
    <row r="246" spans="1:60" outlineLevel="2">
      <c r="A246" s="110"/>
      <c r="B246" s="111"/>
      <c r="C246" s="146" t="s">
        <v>1414</v>
      </c>
      <c r="D246" s="143"/>
      <c r="E246" s="144">
        <v>90.458749999999995</v>
      </c>
      <c r="F246" s="114"/>
      <c r="G246" s="114"/>
      <c r="H246" s="114"/>
      <c r="I246" s="114"/>
      <c r="J246" s="114"/>
      <c r="K246" s="114"/>
      <c r="L246" s="114"/>
      <c r="M246" s="114"/>
      <c r="N246" s="113"/>
      <c r="O246" s="113"/>
      <c r="P246" s="113"/>
      <c r="Q246" s="113"/>
      <c r="R246" s="114"/>
      <c r="S246" s="114"/>
      <c r="T246" s="114"/>
      <c r="U246" s="114"/>
      <c r="V246" s="114"/>
      <c r="W246" s="114"/>
      <c r="X246" s="114"/>
      <c r="Y246" s="114"/>
      <c r="Z246" s="107"/>
      <c r="AA246" s="107"/>
      <c r="AB246" s="107"/>
      <c r="AC246" s="107"/>
      <c r="AD246" s="107"/>
      <c r="AE246" s="107"/>
      <c r="AF246" s="107"/>
      <c r="AG246" s="107" t="s">
        <v>341</v>
      </c>
      <c r="AH246" s="107">
        <v>0</v>
      </c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</row>
    <row r="247" spans="1:60" outlineLevel="3">
      <c r="A247" s="110"/>
      <c r="B247" s="111"/>
      <c r="C247" s="146" t="s">
        <v>1415</v>
      </c>
      <c r="D247" s="143"/>
      <c r="E247" s="144">
        <v>48.674999999999997</v>
      </c>
      <c r="F247" s="114"/>
      <c r="G247" s="114"/>
      <c r="H247" s="114"/>
      <c r="I247" s="114"/>
      <c r="J247" s="114"/>
      <c r="K247" s="114"/>
      <c r="L247" s="114"/>
      <c r="M247" s="114"/>
      <c r="N247" s="113"/>
      <c r="O247" s="113"/>
      <c r="P247" s="113"/>
      <c r="Q247" s="113"/>
      <c r="R247" s="114"/>
      <c r="S247" s="114"/>
      <c r="T247" s="114"/>
      <c r="U247" s="114"/>
      <c r="V247" s="114"/>
      <c r="W247" s="114"/>
      <c r="X247" s="114"/>
      <c r="Y247" s="114"/>
      <c r="Z247" s="107"/>
      <c r="AA247" s="107"/>
      <c r="AB247" s="107"/>
      <c r="AC247" s="107"/>
      <c r="AD247" s="107"/>
      <c r="AE247" s="107"/>
      <c r="AF247" s="107"/>
      <c r="AG247" s="107" t="s">
        <v>341</v>
      </c>
      <c r="AH247" s="107">
        <v>0</v>
      </c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</row>
    <row r="248" spans="1:60" outlineLevel="3">
      <c r="A248" s="110"/>
      <c r="B248" s="111"/>
      <c r="C248" s="146" t="s">
        <v>1416</v>
      </c>
      <c r="D248" s="143"/>
      <c r="E248" s="144">
        <v>72.462500000000006</v>
      </c>
      <c r="F248" s="114"/>
      <c r="G248" s="114"/>
      <c r="H248" s="114"/>
      <c r="I248" s="114"/>
      <c r="J248" s="114"/>
      <c r="K248" s="114"/>
      <c r="L248" s="114"/>
      <c r="M248" s="114"/>
      <c r="N248" s="113"/>
      <c r="O248" s="113"/>
      <c r="P248" s="113"/>
      <c r="Q248" s="113"/>
      <c r="R248" s="114"/>
      <c r="S248" s="114"/>
      <c r="T248" s="114"/>
      <c r="U248" s="114"/>
      <c r="V248" s="114"/>
      <c r="W248" s="114"/>
      <c r="X248" s="114"/>
      <c r="Y248" s="114"/>
      <c r="Z248" s="107"/>
      <c r="AA248" s="107"/>
      <c r="AB248" s="107"/>
      <c r="AC248" s="107"/>
      <c r="AD248" s="107"/>
      <c r="AE248" s="107"/>
      <c r="AF248" s="107"/>
      <c r="AG248" s="107" t="s">
        <v>341</v>
      </c>
      <c r="AH248" s="107">
        <v>0</v>
      </c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</row>
    <row r="249" spans="1:60" outlineLevel="3">
      <c r="A249" s="110"/>
      <c r="B249" s="111"/>
      <c r="C249" s="146" t="s">
        <v>1417</v>
      </c>
      <c r="D249" s="143"/>
      <c r="E249" s="144">
        <v>48.375</v>
      </c>
      <c r="F249" s="114"/>
      <c r="G249" s="114"/>
      <c r="H249" s="114"/>
      <c r="I249" s="114"/>
      <c r="J249" s="114"/>
      <c r="K249" s="114"/>
      <c r="L249" s="114"/>
      <c r="M249" s="114"/>
      <c r="N249" s="113"/>
      <c r="O249" s="113"/>
      <c r="P249" s="113"/>
      <c r="Q249" s="113"/>
      <c r="R249" s="114"/>
      <c r="S249" s="114"/>
      <c r="T249" s="114"/>
      <c r="U249" s="114"/>
      <c r="V249" s="114"/>
      <c r="W249" s="114"/>
      <c r="X249" s="114"/>
      <c r="Y249" s="114"/>
      <c r="Z249" s="107"/>
      <c r="AA249" s="107"/>
      <c r="AB249" s="107"/>
      <c r="AC249" s="107"/>
      <c r="AD249" s="107"/>
      <c r="AE249" s="107"/>
      <c r="AF249" s="107"/>
      <c r="AG249" s="107" t="s">
        <v>341</v>
      </c>
      <c r="AH249" s="107">
        <v>0</v>
      </c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</row>
    <row r="250" spans="1:60" outlineLevel="3">
      <c r="A250" s="110"/>
      <c r="B250" s="111"/>
      <c r="C250" s="146" t="s">
        <v>1418</v>
      </c>
      <c r="D250" s="143"/>
      <c r="E250" s="144">
        <v>33.795000000000002</v>
      </c>
      <c r="F250" s="114"/>
      <c r="G250" s="114"/>
      <c r="H250" s="114"/>
      <c r="I250" s="114"/>
      <c r="J250" s="114"/>
      <c r="K250" s="114"/>
      <c r="L250" s="114"/>
      <c r="M250" s="114"/>
      <c r="N250" s="113"/>
      <c r="O250" s="113"/>
      <c r="P250" s="113"/>
      <c r="Q250" s="113"/>
      <c r="R250" s="114"/>
      <c r="S250" s="114"/>
      <c r="T250" s="114"/>
      <c r="U250" s="114"/>
      <c r="V250" s="114"/>
      <c r="W250" s="114"/>
      <c r="X250" s="114"/>
      <c r="Y250" s="114"/>
      <c r="Z250" s="107"/>
      <c r="AA250" s="107"/>
      <c r="AB250" s="107"/>
      <c r="AC250" s="107"/>
      <c r="AD250" s="107"/>
      <c r="AE250" s="107"/>
      <c r="AF250" s="107"/>
      <c r="AG250" s="107" t="s">
        <v>341</v>
      </c>
      <c r="AH250" s="107">
        <v>0</v>
      </c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</row>
    <row r="251" spans="1:60" outlineLevel="3">
      <c r="A251" s="110"/>
      <c r="B251" s="111"/>
      <c r="C251" s="146" t="s">
        <v>1419</v>
      </c>
      <c r="D251" s="143"/>
      <c r="E251" s="144">
        <v>21.84</v>
      </c>
      <c r="F251" s="114"/>
      <c r="G251" s="114"/>
      <c r="H251" s="114"/>
      <c r="I251" s="114"/>
      <c r="J251" s="114"/>
      <c r="K251" s="114"/>
      <c r="L251" s="114"/>
      <c r="M251" s="114"/>
      <c r="N251" s="113"/>
      <c r="O251" s="113"/>
      <c r="P251" s="113"/>
      <c r="Q251" s="113"/>
      <c r="R251" s="114"/>
      <c r="S251" s="114"/>
      <c r="T251" s="114"/>
      <c r="U251" s="114"/>
      <c r="V251" s="114"/>
      <c r="W251" s="114"/>
      <c r="X251" s="114"/>
      <c r="Y251" s="114"/>
      <c r="Z251" s="107"/>
      <c r="AA251" s="107"/>
      <c r="AB251" s="107"/>
      <c r="AC251" s="107"/>
      <c r="AD251" s="107"/>
      <c r="AE251" s="107"/>
      <c r="AF251" s="107"/>
      <c r="AG251" s="107" t="s">
        <v>341</v>
      </c>
      <c r="AH251" s="107">
        <v>0</v>
      </c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</row>
    <row r="252" spans="1:60" outlineLevel="3">
      <c r="A252" s="110"/>
      <c r="B252" s="111"/>
      <c r="C252" s="146" t="s">
        <v>1420</v>
      </c>
      <c r="D252" s="143"/>
      <c r="E252" s="144">
        <v>17.806249999999999</v>
      </c>
      <c r="F252" s="114"/>
      <c r="G252" s="114"/>
      <c r="H252" s="114"/>
      <c r="I252" s="114"/>
      <c r="J252" s="114"/>
      <c r="K252" s="114"/>
      <c r="L252" s="114"/>
      <c r="M252" s="114"/>
      <c r="N252" s="113"/>
      <c r="O252" s="113"/>
      <c r="P252" s="113"/>
      <c r="Q252" s="113"/>
      <c r="R252" s="114"/>
      <c r="S252" s="114"/>
      <c r="T252" s="114"/>
      <c r="U252" s="114"/>
      <c r="V252" s="114"/>
      <c r="W252" s="114"/>
      <c r="X252" s="114"/>
      <c r="Y252" s="114"/>
      <c r="Z252" s="107"/>
      <c r="AA252" s="107"/>
      <c r="AB252" s="107"/>
      <c r="AC252" s="107"/>
      <c r="AD252" s="107"/>
      <c r="AE252" s="107"/>
      <c r="AF252" s="107"/>
      <c r="AG252" s="107" t="s">
        <v>341</v>
      </c>
      <c r="AH252" s="107">
        <v>0</v>
      </c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</row>
    <row r="253" spans="1:60" outlineLevel="3">
      <c r="A253" s="110"/>
      <c r="B253" s="111"/>
      <c r="C253" s="146" t="s">
        <v>1421</v>
      </c>
      <c r="D253" s="143"/>
      <c r="E253" s="144">
        <v>13.18125</v>
      </c>
      <c r="F253" s="114"/>
      <c r="G253" s="114"/>
      <c r="H253" s="114"/>
      <c r="I253" s="114"/>
      <c r="J253" s="114"/>
      <c r="K253" s="114"/>
      <c r="L253" s="114"/>
      <c r="M253" s="114"/>
      <c r="N253" s="113"/>
      <c r="O253" s="113"/>
      <c r="P253" s="113"/>
      <c r="Q253" s="113"/>
      <c r="R253" s="114"/>
      <c r="S253" s="114"/>
      <c r="T253" s="114"/>
      <c r="U253" s="114"/>
      <c r="V253" s="114"/>
      <c r="W253" s="114"/>
      <c r="X253" s="114"/>
      <c r="Y253" s="114"/>
      <c r="Z253" s="107"/>
      <c r="AA253" s="107"/>
      <c r="AB253" s="107"/>
      <c r="AC253" s="107"/>
      <c r="AD253" s="107"/>
      <c r="AE253" s="107"/>
      <c r="AF253" s="107"/>
      <c r="AG253" s="107" t="s">
        <v>341</v>
      </c>
      <c r="AH253" s="107">
        <v>0</v>
      </c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</row>
    <row r="254" spans="1:60" outlineLevel="3">
      <c r="A254" s="110"/>
      <c r="B254" s="111"/>
      <c r="C254" s="146" t="s">
        <v>1422</v>
      </c>
      <c r="D254" s="143"/>
      <c r="E254" s="144">
        <v>17.806249999999999</v>
      </c>
      <c r="F254" s="114"/>
      <c r="G254" s="114"/>
      <c r="H254" s="114"/>
      <c r="I254" s="114"/>
      <c r="J254" s="114"/>
      <c r="K254" s="114"/>
      <c r="L254" s="114"/>
      <c r="M254" s="114"/>
      <c r="N254" s="113"/>
      <c r="O254" s="113"/>
      <c r="P254" s="113"/>
      <c r="Q254" s="113"/>
      <c r="R254" s="114"/>
      <c r="S254" s="114"/>
      <c r="T254" s="114"/>
      <c r="U254" s="114"/>
      <c r="V254" s="114"/>
      <c r="W254" s="114"/>
      <c r="X254" s="114"/>
      <c r="Y254" s="114"/>
      <c r="Z254" s="107"/>
      <c r="AA254" s="107"/>
      <c r="AB254" s="107"/>
      <c r="AC254" s="107"/>
      <c r="AD254" s="107"/>
      <c r="AE254" s="107"/>
      <c r="AF254" s="107"/>
      <c r="AG254" s="107" t="s">
        <v>341</v>
      </c>
      <c r="AH254" s="107">
        <v>0</v>
      </c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</row>
    <row r="255" spans="1:60" outlineLevel="3">
      <c r="A255" s="110"/>
      <c r="B255" s="111"/>
      <c r="C255" s="146" t="s">
        <v>1423</v>
      </c>
      <c r="D255" s="143"/>
      <c r="E255" s="144">
        <v>9.9437499999999996</v>
      </c>
      <c r="F255" s="114"/>
      <c r="G255" s="114"/>
      <c r="H255" s="114"/>
      <c r="I255" s="114"/>
      <c r="J255" s="114"/>
      <c r="K255" s="114"/>
      <c r="L255" s="114"/>
      <c r="M255" s="114"/>
      <c r="N255" s="113"/>
      <c r="O255" s="113"/>
      <c r="P255" s="113"/>
      <c r="Q255" s="113"/>
      <c r="R255" s="114"/>
      <c r="S255" s="114"/>
      <c r="T255" s="114"/>
      <c r="U255" s="114"/>
      <c r="V255" s="114"/>
      <c r="W255" s="114"/>
      <c r="X255" s="114"/>
      <c r="Y255" s="114"/>
      <c r="Z255" s="107"/>
      <c r="AA255" s="107"/>
      <c r="AB255" s="107"/>
      <c r="AC255" s="107"/>
      <c r="AD255" s="107"/>
      <c r="AE255" s="107"/>
      <c r="AF255" s="107"/>
      <c r="AG255" s="107" t="s">
        <v>341</v>
      </c>
      <c r="AH255" s="107">
        <v>0</v>
      </c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</row>
    <row r="256" spans="1:60" outlineLevel="3">
      <c r="A256" s="110"/>
      <c r="B256" s="111"/>
      <c r="C256" s="146" t="s">
        <v>1424</v>
      </c>
      <c r="D256" s="143"/>
      <c r="E256" s="144">
        <v>17.774999999999999</v>
      </c>
      <c r="F256" s="114"/>
      <c r="G256" s="114"/>
      <c r="H256" s="114"/>
      <c r="I256" s="114"/>
      <c r="J256" s="114"/>
      <c r="K256" s="114"/>
      <c r="L256" s="114"/>
      <c r="M256" s="114"/>
      <c r="N256" s="113"/>
      <c r="O256" s="113"/>
      <c r="P256" s="113"/>
      <c r="Q256" s="113"/>
      <c r="R256" s="114"/>
      <c r="S256" s="114"/>
      <c r="T256" s="114"/>
      <c r="U256" s="114"/>
      <c r="V256" s="114"/>
      <c r="W256" s="114"/>
      <c r="X256" s="114"/>
      <c r="Y256" s="114"/>
      <c r="Z256" s="107"/>
      <c r="AA256" s="107"/>
      <c r="AB256" s="107"/>
      <c r="AC256" s="107"/>
      <c r="AD256" s="107"/>
      <c r="AE256" s="107"/>
      <c r="AF256" s="107"/>
      <c r="AG256" s="107" t="s">
        <v>341</v>
      </c>
      <c r="AH256" s="107">
        <v>0</v>
      </c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</row>
    <row r="257" spans="1:60" outlineLevel="3">
      <c r="A257" s="110"/>
      <c r="B257" s="111"/>
      <c r="C257" s="146" t="s">
        <v>1425</v>
      </c>
      <c r="D257" s="143"/>
      <c r="E257" s="144">
        <v>11.45598</v>
      </c>
      <c r="F257" s="114"/>
      <c r="G257" s="114"/>
      <c r="H257" s="114"/>
      <c r="I257" s="114"/>
      <c r="J257" s="114"/>
      <c r="K257" s="114"/>
      <c r="L257" s="114"/>
      <c r="M257" s="114"/>
      <c r="N257" s="113"/>
      <c r="O257" s="113"/>
      <c r="P257" s="113"/>
      <c r="Q257" s="113"/>
      <c r="R257" s="114"/>
      <c r="S257" s="114"/>
      <c r="T257" s="114"/>
      <c r="U257" s="114"/>
      <c r="V257" s="114"/>
      <c r="W257" s="114"/>
      <c r="X257" s="114"/>
      <c r="Y257" s="114"/>
      <c r="Z257" s="107"/>
      <c r="AA257" s="107"/>
      <c r="AB257" s="107"/>
      <c r="AC257" s="107"/>
      <c r="AD257" s="107"/>
      <c r="AE257" s="107"/>
      <c r="AF257" s="107"/>
      <c r="AG257" s="107" t="s">
        <v>341</v>
      </c>
      <c r="AH257" s="107">
        <v>0</v>
      </c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</row>
    <row r="258" spans="1:60" outlineLevel="3">
      <c r="A258" s="110"/>
      <c r="B258" s="111"/>
      <c r="C258" s="146" t="s">
        <v>1426</v>
      </c>
      <c r="D258" s="143"/>
      <c r="E258" s="144">
        <v>2.105</v>
      </c>
      <c r="F258" s="114"/>
      <c r="G258" s="114"/>
      <c r="H258" s="114"/>
      <c r="I258" s="114"/>
      <c r="J258" s="114"/>
      <c r="K258" s="114"/>
      <c r="L258" s="114"/>
      <c r="M258" s="114"/>
      <c r="N258" s="113"/>
      <c r="O258" s="113"/>
      <c r="P258" s="113"/>
      <c r="Q258" s="113"/>
      <c r="R258" s="114"/>
      <c r="S258" s="114"/>
      <c r="T258" s="114"/>
      <c r="U258" s="114"/>
      <c r="V258" s="114"/>
      <c r="W258" s="114"/>
      <c r="X258" s="114"/>
      <c r="Y258" s="114"/>
      <c r="Z258" s="107"/>
      <c r="AA258" s="107"/>
      <c r="AB258" s="107"/>
      <c r="AC258" s="107"/>
      <c r="AD258" s="107"/>
      <c r="AE258" s="107"/>
      <c r="AF258" s="107"/>
      <c r="AG258" s="107" t="s">
        <v>341</v>
      </c>
      <c r="AH258" s="107">
        <v>0</v>
      </c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</row>
    <row r="259" spans="1:60" outlineLevel="3">
      <c r="A259" s="110"/>
      <c r="B259" s="111"/>
      <c r="C259" s="146" t="s">
        <v>1427</v>
      </c>
      <c r="D259" s="143"/>
      <c r="E259" s="144">
        <v>14.463749999999999</v>
      </c>
      <c r="F259" s="114"/>
      <c r="G259" s="114"/>
      <c r="H259" s="114"/>
      <c r="I259" s="114"/>
      <c r="J259" s="114"/>
      <c r="K259" s="114"/>
      <c r="L259" s="114"/>
      <c r="M259" s="114"/>
      <c r="N259" s="113"/>
      <c r="O259" s="113"/>
      <c r="P259" s="113"/>
      <c r="Q259" s="113"/>
      <c r="R259" s="114"/>
      <c r="S259" s="114"/>
      <c r="T259" s="114"/>
      <c r="U259" s="114"/>
      <c r="V259" s="114"/>
      <c r="W259" s="114"/>
      <c r="X259" s="114"/>
      <c r="Y259" s="114"/>
      <c r="Z259" s="107"/>
      <c r="AA259" s="107"/>
      <c r="AB259" s="107"/>
      <c r="AC259" s="107"/>
      <c r="AD259" s="107"/>
      <c r="AE259" s="107"/>
      <c r="AF259" s="107"/>
      <c r="AG259" s="107" t="s">
        <v>341</v>
      </c>
      <c r="AH259" s="107">
        <v>0</v>
      </c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</row>
    <row r="260" spans="1:60" outlineLevel="3">
      <c r="A260" s="110"/>
      <c r="B260" s="111"/>
      <c r="C260" s="146" t="s">
        <v>1428</v>
      </c>
      <c r="D260" s="143"/>
      <c r="E260" s="144">
        <v>19.53875</v>
      </c>
      <c r="F260" s="114"/>
      <c r="G260" s="114"/>
      <c r="H260" s="114"/>
      <c r="I260" s="114"/>
      <c r="J260" s="114"/>
      <c r="K260" s="114"/>
      <c r="L260" s="114"/>
      <c r="M260" s="114"/>
      <c r="N260" s="113"/>
      <c r="O260" s="113"/>
      <c r="P260" s="113"/>
      <c r="Q260" s="113"/>
      <c r="R260" s="114"/>
      <c r="S260" s="114"/>
      <c r="T260" s="114"/>
      <c r="U260" s="114"/>
      <c r="V260" s="114"/>
      <c r="W260" s="114"/>
      <c r="X260" s="114"/>
      <c r="Y260" s="114"/>
      <c r="Z260" s="107"/>
      <c r="AA260" s="107"/>
      <c r="AB260" s="107"/>
      <c r="AC260" s="107"/>
      <c r="AD260" s="107"/>
      <c r="AE260" s="107"/>
      <c r="AF260" s="107"/>
      <c r="AG260" s="107" t="s">
        <v>341</v>
      </c>
      <c r="AH260" s="107">
        <v>0</v>
      </c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</row>
    <row r="261" spans="1:60" outlineLevel="3">
      <c r="A261" s="110"/>
      <c r="B261" s="111"/>
      <c r="C261" s="146" t="s">
        <v>1429</v>
      </c>
      <c r="D261" s="143"/>
      <c r="E261" s="144">
        <v>29.688749999999999</v>
      </c>
      <c r="F261" s="114"/>
      <c r="G261" s="114"/>
      <c r="H261" s="114"/>
      <c r="I261" s="114"/>
      <c r="J261" s="114"/>
      <c r="K261" s="114"/>
      <c r="L261" s="114"/>
      <c r="M261" s="114"/>
      <c r="N261" s="113"/>
      <c r="O261" s="113"/>
      <c r="P261" s="113"/>
      <c r="Q261" s="113"/>
      <c r="R261" s="114"/>
      <c r="S261" s="114"/>
      <c r="T261" s="114"/>
      <c r="U261" s="114"/>
      <c r="V261" s="114"/>
      <c r="W261" s="114"/>
      <c r="X261" s="114"/>
      <c r="Y261" s="114"/>
      <c r="Z261" s="107"/>
      <c r="AA261" s="107"/>
      <c r="AB261" s="107"/>
      <c r="AC261" s="107"/>
      <c r="AD261" s="107"/>
      <c r="AE261" s="107"/>
      <c r="AF261" s="107"/>
      <c r="AG261" s="107" t="s">
        <v>341</v>
      </c>
      <c r="AH261" s="107">
        <v>0</v>
      </c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</row>
    <row r="262" spans="1:60" outlineLevel="3">
      <c r="A262" s="110"/>
      <c r="B262" s="111"/>
      <c r="C262" s="146" t="s">
        <v>1430</v>
      </c>
      <c r="D262" s="143"/>
      <c r="E262" s="144">
        <v>9.3887499999999999</v>
      </c>
      <c r="F262" s="114"/>
      <c r="G262" s="114"/>
      <c r="H262" s="114"/>
      <c r="I262" s="114"/>
      <c r="J262" s="114"/>
      <c r="K262" s="114"/>
      <c r="L262" s="114"/>
      <c r="M262" s="114"/>
      <c r="N262" s="113"/>
      <c r="O262" s="113"/>
      <c r="P262" s="113"/>
      <c r="Q262" s="113"/>
      <c r="R262" s="114"/>
      <c r="S262" s="114"/>
      <c r="T262" s="114"/>
      <c r="U262" s="114"/>
      <c r="V262" s="114"/>
      <c r="W262" s="114"/>
      <c r="X262" s="114"/>
      <c r="Y262" s="114"/>
      <c r="Z262" s="107"/>
      <c r="AA262" s="107"/>
      <c r="AB262" s="107"/>
      <c r="AC262" s="107"/>
      <c r="AD262" s="107"/>
      <c r="AE262" s="107"/>
      <c r="AF262" s="107"/>
      <c r="AG262" s="107" t="s">
        <v>341</v>
      </c>
      <c r="AH262" s="107">
        <v>0</v>
      </c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</row>
    <row r="263" spans="1:60" outlineLevel="3">
      <c r="A263" s="110"/>
      <c r="B263" s="111"/>
      <c r="C263" s="146" t="s">
        <v>1431</v>
      </c>
      <c r="D263" s="143"/>
      <c r="E263" s="144">
        <v>2.9362499999999998</v>
      </c>
      <c r="F263" s="114"/>
      <c r="G263" s="114"/>
      <c r="H263" s="114"/>
      <c r="I263" s="114"/>
      <c r="J263" s="114"/>
      <c r="K263" s="114"/>
      <c r="L263" s="114"/>
      <c r="M263" s="114"/>
      <c r="N263" s="113"/>
      <c r="O263" s="113"/>
      <c r="P263" s="113"/>
      <c r="Q263" s="113"/>
      <c r="R263" s="114"/>
      <c r="S263" s="114"/>
      <c r="T263" s="114"/>
      <c r="U263" s="114"/>
      <c r="V263" s="114"/>
      <c r="W263" s="114"/>
      <c r="X263" s="114"/>
      <c r="Y263" s="114"/>
      <c r="Z263" s="107"/>
      <c r="AA263" s="107"/>
      <c r="AB263" s="107"/>
      <c r="AC263" s="107"/>
      <c r="AD263" s="107"/>
      <c r="AE263" s="107"/>
      <c r="AF263" s="107"/>
      <c r="AG263" s="107" t="s">
        <v>341</v>
      </c>
      <c r="AH263" s="107">
        <v>0</v>
      </c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</row>
    <row r="264" spans="1:60" outlineLevel="3">
      <c r="A264" s="110"/>
      <c r="B264" s="111"/>
      <c r="C264" s="146" t="s">
        <v>1432</v>
      </c>
      <c r="D264" s="143"/>
      <c r="E264" s="144">
        <v>2.9362499999999998</v>
      </c>
      <c r="F264" s="114"/>
      <c r="G264" s="114"/>
      <c r="H264" s="114"/>
      <c r="I264" s="114"/>
      <c r="J264" s="114"/>
      <c r="K264" s="114"/>
      <c r="L264" s="114"/>
      <c r="M264" s="114"/>
      <c r="N264" s="113"/>
      <c r="O264" s="113"/>
      <c r="P264" s="113"/>
      <c r="Q264" s="113"/>
      <c r="R264" s="114"/>
      <c r="S264" s="114"/>
      <c r="T264" s="114"/>
      <c r="U264" s="114"/>
      <c r="V264" s="114"/>
      <c r="W264" s="114"/>
      <c r="X264" s="114"/>
      <c r="Y264" s="114"/>
      <c r="Z264" s="107"/>
      <c r="AA264" s="107"/>
      <c r="AB264" s="107"/>
      <c r="AC264" s="107"/>
      <c r="AD264" s="107"/>
      <c r="AE264" s="107"/>
      <c r="AF264" s="107"/>
      <c r="AG264" s="107" t="s">
        <v>341</v>
      </c>
      <c r="AH264" s="107">
        <v>0</v>
      </c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</row>
    <row r="265" spans="1:60" outlineLevel="3">
      <c r="A265" s="110"/>
      <c r="B265" s="111"/>
      <c r="C265" s="146" t="s">
        <v>1433</v>
      </c>
      <c r="D265" s="143"/>
      <c r="E265" s="144">
        <v>19.386500000000002</v>
      </c>
      <c r="F265" s="114"/>
      <c r="G265" s="114"/>
      <c r="H265" s="114"/>
      <c r="I265" s="114"/>
      <c r="J265" s="114"/>
      <c r="K265" s="114"/>
      <c r="L265" s="114"/>
      <c r="M265" s="114"/>
      <c r="N265" s="113"/>
      <c r="O265" s="113"/>
      <c r="P265" s="113"/>
      <c r="Q265" s="113"/>
      <c r="R265" s="114"/>
      <c r="S265" s="114"/>
      <c r="T265" s="114"/>
      <c r="U265" s="114"/>
      <c r="V265" s="114"/>
      <c r="W265" s="114"/>
      <c r="X265" s="114"/>
      <c r="Y265" s="114"/>
      <c r="Z265" s="107"/>
      <c r="AA265" s="107"/>
      <c r="AB265" s="107"/>
      <c r="AC265" s="107"/>
      <c r="AD265" s="107"/>
      <c r="AE265" s="107"/>
      <c r="AF265" s="107"/>
      <c r="AG265" s="107" t="s">
        <v>341</v>
      </c>
      <c r="AH265" s="107">
        <v>0</v>
      </c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</row>
    <row r="266" spans="1:60" outlineLevel="3">
      <c r="A266" s="110"/>
      <c r="B266" s="111"/>
      <c r="C266" s="146" t="s">
        <v>1434</v>
      </c>
      <c r="D266" s="143"/>
      <c r="E266" s="144">
        <v>80.438749999999999</v>
      </c>
      <c r="F266" s="114"/>
      <c r="G266" s="114"/>
      <c r="H266" s="114"/>
      <c r="I266" s="114"/>
      <c r="J266" s="114"/>
      <c r="K266" s="114"/>
      <c r="L266" s="114"/>
      <c r="M266" s="114"/>
      <c r="N266" s="113"/>
      <c r="O266" s="113"/>
      <c r="P266" s="113"/>
      <c r="Q266" s="113"/>
      <c r="R266" s="114"/>
      <c r="S266" s="114"/>
      <c r="T266" s="114"/>
      <c r="U266" s="114"/>
      <c r="V266" s="114"/>
      <c r="W266" s="114"/>
      <c r="X266" s="114"/>
      <c r="Y266" s="114"/>
      <c r="Z266" s="107"/>
      <c r="AA266" s="107"/>
      <c r="AB266" s="107"/>
      <c r="AC266" s="107"/>
      <c r="AD266" s="107"/>
      <c r="AE266" s="107"/>
      <c r="AF266" s="107"/>
      <c r="AG266" s="107" t="s">
        <v>341</v>
      </c>
      <c r="AH266" s="107">
        <v>0</v>
      </c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</row>
    <row r="267" spans="1:60" outlineLevel="3">
      <c r="A267" s="110"/>
      <c r="B267" s="111"/>
      <c r="C267" s="146" t="s">
        <v>1435</v>
      </c>
      <c r="D267" s="143"/>
      <c r="E267" s="144">
        <v>7.125</v>
      </c>
      <c r="F267" s="114"/>
      <c r="G267" s="114"/>
      <c r="H267" s="114"/>
      <c r="I267" s="114"/>
      <c r="J267" s="114"/>
      <c r="K267" s="114"/>
      <c r="L267" s="114"/>
      <c r="M267" s="114"/>
      <c r="N267" s="113"/>
      <c r="O267" s="113"/>
      <c r="P267" s="113"/>
      <c r="Q267" s="113"/>
      <c r="R267" s="114"/>
      <c r="S267" s="114"/>
      <c r="T267" s="114"/>
      <c r="U267" s="114"/>
      <c r="V267" s="114"/>
      <c r="W267" s="114"/>
      <c r="X267" s="114"/>
      <c r="Y267" s="114"/>
      <c r="Z267" s="107"/>
      <c r="AA267" s="107"/>
      <c r="AB267" s="107"/>
      <c r="AC267" s="107"/>
      <c r="AD267" s="107"/>
      <c r="AE267" s="107"/>
      <c r="AF267" s="107"/>
      <c r="AG267" s="107" t="s">
        <v>341</v>
      </c>
      <c r="AH267" s="107">
        <v>0</v>
      </c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</row>
    <row r="268" spans="1:60" outlineLevel="3">
      <c r="A268" s="110"/>
      <c r="B268" s="111"/>
      <c r="C268" s="146" t="s">
        <v>1436</v>
      </c>
      <c r="D268" s="143"/>
      <c r="E268" s="144">
        <v>7.2750000000000004</v>
      </c>
      <c r="F268" s="114"/>
      <c r="G268" s="114"/>
      <c r="H268" s="114"/>
      <c r="I268" s="114"/>
      <c r="J268" s="114"/>
      <c r="K268" s="114"/>
      <c r="L268" s="114"/>
      <c r="M268" s="114"/>
      <c r="N268" s="113"/>
      <c r="O268" s="113"/>
      <c r="P268" s="113"/>
      <c r="Q268" s="113"/>
      <c r="R268" s="114"/>
      <c r="S268" s="114"/>
      <c r="T268" s="114"/>
      <c r="U268" s="114"/>
      <c r="V268" s="114"/>
      <c r="W268" s="114"/>
      <c r="X268" s="114"/>
      <c r="Y268" s="114"/>
      <c r="Z268" s="107"/>
      <c r="AA268" s="107"/>
      <c r="AB268" s="107"/>
      <c r="AC268" s="107"/>
      <c r="AD268" s="107"/>
      <c r="AE268" s="107"/>
      <c r="AF268" s="107"/>
      <c r="AG268" s="107" t="s">
        <v>341</v>
      </c>
      <c r="AH268" s="107">
        <v>0</v>
      </c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</row>
    <row r="269" spans="1:60" outlineLevel="3">
      <c r="A269" s="110"/>
      <c r="B269" s="111"/>
      <c r="C269" s="146" t="s">
        <v>1437</v>
      </c>
      <c r="D269" s="143"/>
      <c r="E269" s="144">
        <v>23.82713</v>
      </c>
      <c r="F269" s="114"/>
      <c r="G269" s="114"/>
      <c r="H269" s="114"/>
      <c r="I269" s="114"/>
      <c r="J269" s="114"/>
      <c r="K269" s="114"/>
      <c r="L269" s="114"/>
      <c r="M269" s="114"/>
      <c r="N269" s="113"/>
      <c r="O269" s="113"/>
      <c r="P269" s="113"/>
      <c r="Q269" s="113"/>
      <c r="R269" s="114"/>
      <c r="S269" s="114"/>
      <c r="T269" s="114"/>
      <c r="U269" s="114"/>
      <c r="V269" s="114"/>
      <c r="W269" s="114"/>
      <c r="X269" s="114"/>
      <c r="Y269" s="114"/>
      <c r="Z269" s="107"/>
      <c r="AA269" s="107"/>
      <c r="AB269" s="107"/>
      <c r="AC269" s="107"/>
      <c r="AD269" s="107"/>
      <c r="AE269" s="107"/>
      <c r="AF269" s="107"/>
      <c r="AG269" s="107" t="s">
        <v>341</v>
      </c>
      <c r="AH269" s="107">
        <v>0</v>
      </c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</row>
    <row r="270" spans="1:60" outlineLevel="3">
      <c r="A270" s="110"/>
      <c r="B270" s="111"/>
      <c r="C270" s="146" t="s">
        <v>1438</v>
      </c>
      <c r="D270" s="143"/>
      <c r="E270" s="144">
        <v>10.175380000000001</v>
      </c>
      <c r="F270" s="114"/>
      <c r="G270" s="114"/>
      <c r="H270" s="114"/>
      <c r="I270" s="114"/>
      <c r="J270" s="114"/>
      <c r="K270" s="114"/>
      <c r="L270" s="114"/>
      <c r="M270" s="114"/>
      <c r="N270" s="113"/>
      <c r="O270" s="113"/>
      <c r="P270" s="113"/>
      <c r="Q270" s="113"/>
      <c r="R270" s="114"/>
      <c r="S270" s="114"/>
      <c r="T270" s="114"/>
      <c r="U270" s="114"/>
      <c r="V270" s="114"/>
      <c r="W270" s="114"/>
      <c r="X270" s="114"/>
      <c r="Y270" s="114"/>
      <c r="Z270" s="107"/>
      <c r="AA270" s="107"/>
      <c r="AB270" s="107"/>
      <c r="AC270" s="107"/>
      <c r="AD270" s="107"/>
      <c r="AE270" s="107"/>
      <c r="AF270" s="107"/>
      <c r="AG270" s="107" t="s">
        <v>341</v>
      </c>
      <c r="AH270" s="107">
        <v>0</v>
      </c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</row>
    <row r="271" spans="1:60" outlineLevel="3">
      <c r="A271" s="110"/>
      <c r="B271" s="111"/>
      <c r="C271" s="146" t="s">
        <v>1439</v>
      </c>
      <c r="D271" s="143"/>
      <c r="E271" s="144">
        <v>24.106249999999999</v>
      </c>
      <c r="F271" s="114"/>
      <c r="G271" s="114"/>
      <c r="H271" s="114"/>
      <c r="I271" s="114"/>
      <c r="J271" s="114"/>
      <c r="K271" s="114"/>
      <c r="L271" s="114"/>
      <c r="M271" s="114"/>
      <c r="N271" s="113"/>
      <c r="O271" s="113"/>
      <c r="P271" s="113"/>
      <c r="Q271" s="113"/>
      <c r="R271" s="114"/>
      <c r="S271" s="114"/>
      <c r="T271" s="114"/>
      <c r="U271" s="114"/>
      <c r="V271" s="114"/>
      <c r="W271" s="114"/>
      <c r="X271" s="114"/>
      <c r="Y271" s="114"/>
      <c r="Z271" s="107"/>
      <c r="AA271" s="107"/>
      <c r="AB271" s="107"/>
      <c r="AC271" s="107"/>
      <c r="AD271" s="107"/>
      <c r="AE271" s="107"/>
      <c r="AF271" s="107"/>
      <c r="AG271" s="107" t="s">
        <v>341</v>
      </c>
      <c r="AH271" s="107">
        <v>0</v>
      </c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</row>
    <row r="272" spans="1:60" outlineLevel="3">
      <c r="A272" s="110"/>
      <c r="B272" s="111"/>
      <c r="C272" s="146" t="s">
        <v>1440</v>
      </c>
      <c r="D272" s="143"/>
      <c r="E272" s="144">
        <v>2.1749999999999998</v>
      </c>
      <c r="F272" s="114"/>
      <c r="G272" s="114"/>
      <c r="H272" s="114"/>
      <c r="I272" s="114"/>
      <c r="J272" s="114"/>
      <c r="K272" s="114"/>
      <c r="L272" s="114"/>
      <c r="M272" s="114"/>
      <c r="N272" s="113"/>
      <c r="O272" s="113"/>
      <c r="P272" s="113"/>
      <c r="Q272" s="113"/>
      <c r="R272" s="114"/>
      <c r="S272" s="114"/>
      <c r="T272" s="114"/>
      <c r="U272" s="114"/>
      <c r="V272" s="114"/>
      <c r="W272" s="114"/>
      <c r="X272" s="114"/>
      <c r="Y272" s="114"/>
      <c r="Z272" s="107"/>
      <c r="AA272" s="107"/>
      <c r="AB272" s="107"/>
      <c r="AC272" s="107"/>
      <c r="AD272" s="107"/>
      <c r="AE272" s="107"/>
      <c r="AF272" s="107"/>
      <c r="AG272" s="107" t="s">
        <v>341</v>
      </c>
      <c r="AH272" s="107">
        <v>0</v>
      </c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</row>
    <row r="273" spans="1:60" outlineLevel="3">
      <c r="A273" s="110"/>
      <c r="B273" s="111"/>
      <c r="C273" s="146" t="s">
        <v>1441</v>
      </c>
      <c r="D273" s="143"/>
      <c r="E273" s="144">
        <v>9.35</v>
      </c>
      <c r="F273" s="114"/>
      <c r="G273" s="114"/>
      <c r="H273" s="114"/>
      <c r="I273" s="114"/>
      <c r="J273" s="114"/>
      <c r="K273" s="114"/>
      <c r="L273" s="114"/>
      <c r="M273" s="114"/>
      <c r="N273" s="113"/>
      <c r="O273" s="113"/>
      <c r="P273" s="113"/>
      <c r="Q273" s="113"/>
      <c r="R273" s="114"/>
      <c r="S273" s="114"/>
      <c r="T273" s="114"/>
      <c r="U273" s="114"/>
      <c r="V273" s="114"/>
      <c r="W273" s="114"/>
      <c r="X273" s="114"/>
      <c r="Y273" s="114"/>
      <c r="Z273" s="107"/>
      <c r="AA273" s="107"/>
      <c r="AB273" s="107"/>
      <c r="AC273" s="107"/>
      <c r="AD273" s="107"/>
      <c r="AE273" s="107"/>
      <c r="AF273" s="107"/>
      <c r="AG273" s="107" t="s">
        <v>341</v>
      </c>
      <c r="AH273" s="107">
        <v>0</v>
      </c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</row>
    <row r="274" spans="1:60" outlineLevel="3">
      <c r="A274" s="110"/>
      <c r="B274" s="111"/>
      <c r="C274" s="146" t="s">
        <v>1442</v>
      </c>
      <c r="D274" s="143"/>
      <c r="E274" s="144">
        <v>10.54</v>
      </c>
      <c r="F274" s="114"/>
      <c r="G274" s="114"/>
      <c r="H274" s="114"/>
      <c r="I274" s="114"/>
      <c r="J274" s="114"/>
      <c r="K274" s="114"/>
      <c r="L274" s="114"/>
      <c r="M274" s="114"/>
      <c r="N274" s="113"/>
      <c r="O274" s="113"/>
      <c r="P274" s="113"/>
      <c r="Q274" s="113"/>
      <c r="R274" s="114"/>
      <c r="S274" s="114"/>
      <c r="T274" s="114"/>
      <c r="U274" s="114"/>
      <c r="V274" s="114"/>
      <c r="W274" s="114"/>
      <c r="X274" s="114"/>
      <c r="Y274" s="114"/>
      <c r="Z274" s="107"/>
      <c r="AA274" s="107"/>
      <c r="AB274" s="107"/>
      <c r="AC274" s="107"/>
      <c r="AD274" s="107"/>
      <c r="AE274" s="107"/>
      <c r="AF274" s="107"/>
      <c r="AG274" s="107" t="s">
        <v>341</v>
      </c>
      <c r="AH274" s="107">
        <v>0</v>
      </c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</row>
    <row r="275" spans="1:60" outlineLevel="3">
      <c r="A275" s="110"/>
      <c r="B275" s="111"/>
      <c r="C275" s="146" t="s">
        <v>1443</v>
      </c>
      <c r="D275" s="143"/>
      <c r="E275" s="144">
        <v>14.111499999999999</v>
      </c>
      <c r="F275" s="114"/>
      <c r="G275" s="114"/>
      <c r="H275" s="114"/>
      <c r="I275" s="114"/>
      <c r="J275" s="114"/>
      <c r="K275" s="114"/>
      <c r="L275" s="114"/>
      <c r="M275" s="114"/>
      <c r="N275" s="113"/>
      <c r="O275" s="113"/>
      <c r="P275" s="113"/>
      <c r="Q275" s="113"/>
      <c r="R275" s="114"/>
      <c r="S275" s="114"/>
      <c r="T275" s="114"/>
      <c r="U275" s="114"/>
      <c r="V275" s="114"/>
      <c r="W275" s="114"/>
      <c r="X275" s="114"/>
      <c r="Y275" s="114"/>
      <c r="Z275" s="107"/>
      <c r="AA275" s="107"/>
      <c r="AB275" s="107"/>
      <c r="AC275" s="107"/>
      <c r="AD275" s="107"/>
      <c r="AE275" s="107"/>
      <c r="AF275" s="107"/>
      <c r="AG275" s="107" t="s">
        <v>341</v>
      </c>
      <c r="AH275" s="107">
        <v>0</v>
      </c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</row>
    <row r="276" spans="1:60" outlineLevel="3">
      <c r="A276" s="110"/>
      <c r="B276" s="111"/>
      <c r="C276" s="146" t="s">
        <v>1444</v>
      </c>
      <c r="D276" s="143"/>
      <c r="E276" s="144">
        <v>35.487499999999997</v>
      </c>
      <c r="F276" s="114"/>
      <c r="G276" s="114"/>
      <c r="H276" s="114"/>
      <c r="I276" s="114"/>
      <c r="J276" s="114"/>
      <c r="K276" s="114"/>
      <c r="L276" s="114"/>
      <c r="M276" s="114"/>
      <c r="N276" s="113"/>
      <c r="O276" s="113"/>
      <c r="P276" s="113"/>
      <c r="Q276" s="113"/>
      <c r="R276" s="114"/>
      <c r="S276" s="114"/>
      <c r="T276" s="114"/>
      <c r="U276" s="114"/>
      <c r="V276" s="114"/>
      <c r="W276" s="114"/>
      <c r="X276" s="114"/>
      <c r="Y276" s="114"/>
      <c r="Z276" s="107"/>
      <c r="AA276" s="107"/>
      <c r="AB276" s="107"/>
      <c r="AC276" s="107"/>
      <c r="AD276" s="107"/>
      <c r="AE276" s="107"/>
      <c r="AF276" s="107"/>
      <c r="AG276" s="107" t="s">
        <v>341</v>
      </c>
      <c r="AH276" s="107">
        <v>0</v>
      </c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</row>
    <row r="277" spans="1:60" outlineLevel="3">
      <c r="A277" s="110"/>
      <c r="B277" s="111"/>
      <c r="C277" s="146" t="s">
        <v>1445</v>
      </c>
      <c r="D277" s="143"/>
      <c r="E277" s="144">
        <v>24.423749999999998</v>
      </c>
      <c r="F277" s="114"/>
      <c r="G277" s="114"/>
      <c r="H277" s="114"/>
      <c r="I277" s="114"/>
      <c r="J277" s="114"/>
      <c r="K277" s="114"/>
      <c r="L277" s="114"/>
      <c r="M277" s="114"/>
      <c r="N277" s="113"/>
      <c r="O277" s="113"/>
      <c r="P277" s="113"/>
      <c r="Q277" s="113"/>
      <c r="R277" s="114"/>
      <c r="S277" s="114"/>
      <c r="T277" s="114"/>
      <c r="U277" s="114"/>
      <c r="V277" s="114"/>
      <c r="W277" s="114"/>
      <c r="X277" s="114"/>
      <c r="Y277" s="114"/>
      <c r="Z277" s="107"/>
      <c r="AA277" s="107"/>
      <c r="AB277" s="107"/>
      <c r="AC277" s="107"/>
      <c r="AD277" s="107"/>
      <c r="AE277" s="107"/>
      <c r="AF277" s="107"/>
      <c r="AG277" s="107" t="s">
        <v>341</v>
      </c>
      <c r="AH277" s="107">
        <v>0</v>
      </c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</row>
    <row r="278" spans="1:60" outlineLevel="3">
      <c r="A278" s="110"/>
      <c r="B278" s="111"/>
      <c r="C278" s="146" t="s">
        <v>1446</v>
      </c>
      <c r="D278" s="143"/>
      <c r="E278" s="144">
        <v>15.34313</v>
      </c>
      <c r="F278" s="114"/>
      <c r="G278" s="114"/>
      <c r="H278" s="114"/>
      <c r="I278" s="114"/>
      <c r="J278" s="114"/>
      <c r="K278" s="114"/>
      <c r="L278" s="114"/>
      <c r="M278" s="114"/>
      <c r="N278" s="113"/>
      <c r="O278" s="113"/>
      <c r="P278" s="113"/>
      <c r="Q278" s="113"/>
      <c r="R278" s="114"/>
      <c r="S278" s="114"/>
      <c r="T278" s="114"/>
      <c r="U278" s="114"/>
      <c r="V278" s="114"/>
      <c r="W278" s="114"/>
      <c r="X278" s="114"/>
      <c r="Y278" s="114"/>
      <c r="Z278" s="107"/>
      <c r="AA278" s="107"/>
      <c r="AB278" s="107"/>
      <c r="AC278" s="107"/>
      <c r="AD278" s="107"/>
      <c r="AE278" s="107"/>
      <c r="AF278" s="107"/>
      <c r="AG278" s="107" t="s">
        <v>341</v>
      </c>
      <c r="AH278" s="107">
        <v>0</v>
      </c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</row>
    <row r="279" spans="1:60" outlineLevel="3">
      <c r="A279" s="110"/>
      <c r="B279" s="111"/>
      <c r="C279" s="146" t="s">
        <v>1447</v>
      </c>
      <c r="D279" s="143"/>
      <c r="E279" s="144">
        <v>6.29</v>
      </c>
      <c r="F279" s="114"/>
      <c r="G279" s="114"/>
      <c r="H279" s="114"/>
      <c r="I279" s="114"/>
      <c r="J279" s="114"/>
      <c r="K279" s="114"/>
      <c r="L279" s="114"/>
      <c r="M279" s="114"/>
      <c r="N279" s="113"/>
      <c r="O279" s="113"/>
      <c r="P279" s="113"/>
      <c r="Q279" s="113"/>
      <c r="R279" s="114"/>
      <c r="S279" s="114"/>
      <c r="T279" s="114"/>
      <c r="U279" s="114"/>
      <c r="V279" s="114"/>
      <c r="W279" s="114"/>
      <c r="X279" s="114"/>
      <c r="Y279" s="114"/>
      <c r="Z279" s="107"/>
      <c r="AA279" s="107"/>
      <c r="AB279" s="107"/>
      <c r="AC279" s="107"/>
      <c r="AD279" s="107"/>
      <c r="AE279" s="107"/>
      <c r="AF279" s="107"/>
      <c r="AG279" s="107" t="s">
        <v>341</v>
      </c>
      <c r="AH279" s="107">
        <v>0</v>
      </c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</row>
    <row r="280" spans="1:60" outlineLevel="3">
      <c r="A280" s="110"/>
      <c r="B280" s="111"/>
      <c r="C280" s="146" t="s">
        <v>1448</v>
      </c>
      <c r="D280" s="143"/>
      <c r="E280" s="144">
        <v>6.12</v>
      </c>
      <c r="F280" s="114"/>
      <c r="G280" s="114"/>
      <c r="H280" s="114"/>
      <c r="I280" s="114"/>
      <c r="J280" s="114"/>
      <c r="K280" s="114"/>
      <c r="L280" s="114"/>
      <c r="M280" s="114"/>
      <c r="N280" s="113"/>
      <c r="O280" s="113"/>
      <c r="P280" s="113"/>
      <c r="Q280" s="113"/>
      <c r="R280" s="114"/>
      <c r="S280" s="114"/>
      <c r="T280" s="114"/>
      <c r="U280" s="114"/>
      <c r="V280" s="114"/>
      <c r="W280" s="114"/>
      <c r="X280" s="114"/>
      <c r="Y280" s="114"/>
      <c r="Z280" s="107"/>
      <c r="AA280" s="107"/>
      <c r="AB280" s="107"/>
      <c r="AC280" s="107"/>
      <c r="AD280" s="107"/>
      <c r="AE280" s="107"/>
      <c r="AF280" s="107"/>
      <c r="AG280" s="107" t="s">
        <v>341</v>
      </c>
      <c r="AH280" s="107">
        <v>0</v>
      </c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</row>
    <row r="281" spans="1:60" outlineLevel="3">
      <c r="A281" s="110"/>
      <c r="B281" s="111"/>
      <c r="C281" s="146" t="s">
        <v>1449</v>
      </c>
      <c r="D281" s="143"/>
      <c r="E281" s="144">
        <v>8.16</v>
      </c>
      <c r="F281" s="114"/>
      <c r="G281" s="114"/>
      <c r="H281" s="114"/>
      <c r="I281" s="114"/>
      <c r="J281" s="114"/>
      <c r="K281" s="114"/>
      <c r="L281" s="114"/>
      <c r="M281" s="114"/>
      <c r="N281" s="113"/>
      <c r="O281" s="113"/>
      <c r="P281" s="113"/>
      <c r="Q281" s="113"/>
      <c r="R281" s="114"/>
      <c r="S281" s="114"/>
      <c r="T281" s="114"/>
      <c r="U281" s="114"/>
      <c r="V281" s="114"/>
      <c r="W281" s="114"/>
      <c r="X281" s="114"/>
      <c r="Y281" s="114"/>
      <c r="Z281" s="107"/>
      <c r="AA281" s="107"/>
      <c r="AB281" s="107"/>
      <c r="AC281" s="107"/>
      <c r="AD281" s="107"/>
      <c r="AE281" s="107"/>
      <c r="AF281" s="107"/>
      <c r="AG281" s="107" t="s">
        <v>341</v>
      </c>
      <c r="AH281" s="107">
        <v>0</v>
      </c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</row>
    <row r="282" spans="1:60" outlineLevel="3">
      <c r="A282" s="110"/>
      <c r="B282" s="111"/>
      <c r="C282" s="146" t="s">
        <v>1450</v>
      </c>
      <c r="D282" s="143"/>
      <c r="E282" s="144">
        <v>2.7925</v>
      </c>
      <c r="F282" s="114"/>
      <c r="G282" s="114"/>
      <c r="H282" s="114"/>
      <c r="I282" s="114"/>
      <c r="J282" s="114"/>
      <c r="K282" s="114"/>
      <c r="L282" s="114"/>
      <c r="M282" s="114"/>
      <c r="N282" s="113"/>
      <c r="O282" s="113"/>
      <c r="P282" s="113"/>
      <c r="Q282" s="113"/>
      <c r="R282" s="114"/>
      <c r="S282" s="114"/>
      <c r="T282" s="114"/>
      <c r="U282" s="114"/>
      <c r="V282" s="114"/>
      <c r="W282" s="114"/>
      <c r="X282" s="114"/>
      <c r="Y282" s="114"/>
      <c r="Z282" s="107"/>
      <c r="AA282" s="107"/>
      <c r="AB282" s="107"/>
      <c r="AC282" s="107"/>
      <c r="AD282" s="107"/>
      <c r="AE282" s="107"/>
      <c r="AF282" s="107"/>
      <c r="AG282" s="107" t="s">
        <v>341</v>
      </c>
      <c r="AH282" s="107">
        <v>0</v>
      </c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</row>
    <row r="283" spans="1:60" outlineLevel="3">
      <c r="A283" s="110"/>
      <c r="B283" s="111"/>
      <c r="C283" s="146" t="s">
        <v>1451</v>
      </c>
      <c r="D283" s="143"/>
      <c r="E283" s="144">
        <v>1.5525</v>
      </c>
      <c r="F283" s="114"/>
      <c r="G283" s="114"/>
      <c r="H283" s="114"/>
      <c r="I283" s="114"/>
      <c r="J283" s="114"/>
      <c r="K283" s="114"/>
      <c r="L283" s="114"/>
      <c r="M283" s="114"/>
      <c r="N283" s="113"/>
      <c r="O283" s="113"/>
      <c r="P283" s="113"/>
      <c r="Q283" s="113"/>
      <c r="R283" s="114"/>
      <c r="S283" s="114"/>
      <c r="T283" s="114"/>
      <c r="U283" s="114"/>
      <c r="V283" s="114"/>
      <c r="W283" s="114"/>
      <c r="X283" s="114"/>
      <c r="Y283" s="114"/>
      <c r="Z283" s="107"/>
      <c r="AA283" s="107"/>
      <c r="AB283" s="107"/>
      <c r="AC283" s="107"/>
      <c r="AD283" s="107"/>
      <c r="AE283" s="107"/>
      <c r="AF283" s="107"/>
      <c r="AG283" s="107" t="s">
        <v>341</v>
      </c>
      <c r="AH283" s="107">
        <v>0</v>
      </c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</row>
    <row r="284" spans="1:60" outlineLevel="3">
      <c r="A284" s="110"/>
      <c r="B284" s="111"/>
      <c r="C284" s="146" t="s">
        <v>1452</v>
      </c>
      <c r="D284" s="143"/>
      <c r="E284" s="144">
        <v>1.4087499999999999</v>
      </c>
      <c r="F284" s="114"/>
      <c r="G284" s="114"/>
      <c r="H284" s="114"/>
      <c r="I284" s="114"/>
      <c r="J284" s="114"/>
      <c r="K284" s="114"/>
      <c r="L284" s="114"/>
      <c r="M284" s="114"/>
      <c r="N284" s="113"/>
      <c r="O284" s="113"/>
      <c r="P284" s="113"/>
      <c r="Q284" s="113"/>
      <c r="R284" s="114"/>
      <c r="S284" s="114"/>
      <c r="T284" s="114"/>
      <c r="U284" s="114"/>
      <c r="V284" s="114"/>
      <c r="W284" s="114"/>
      <c r="X284" s="114"/>
      <c r="Y284" s="114"/>
      <c r="Z284" s="107"/>
      <c r="AA284" s="107"/>
      <c r="AB284" s="107"/>
      <c r="AC284" s="107"/>
      <c r="AD284" s="107"/>
      <c r="AE284" s="107"/>
      <c r="AF284" s="107"/>
      <c r="AG284" s="107" t="s">
        <v>341</v>
      </c>
      <c r="AH284" s="107">
        <v>0</v>
      </c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</row>
    <row r="285" spans="1:60" outlineLevel="3">
      <c r="A285" s="110"/>
      <c r="B285" s="111"/>
      <c r="C285" s="146" t="s">
        <v>1453</v>
      </c>
      <c r="D285" s="143"/>
      <c r="E285" s="144">
        <v>1.29375</v>
      </c>
      <c r="F285" s="114"/>
      <c r="G285" s="114"/>
      <c r="H285" s="114"/>
      <c r="I285" s="114"/>
      <c r="J285" s="114"/>
      <c r="K285" s="114"/>
      <c r="L285" s="114"/>
      <c r="M285" s="114"/>
      <c r="N285" s="113"/>
      <c r="O285" s="113"/>
      <c r="P285" s="113"/>
      <c r="Q285" s="113"/>
      <c r="R285" s="114"/>
      <c r="S285" s="114"/>
      <c r="T285" s="114"/>
      <c r="U285" s="114"/>
      <c r="V285" s="114"/>
      <c r="W285" s="114"/>
      <c r="X285" s="114"/>
      <c r="Y285" s="114"/>
      <c r="Z285" s="107"/>
      <c r="AA285" s="107"/>
      <c r="AB285" s="107"/>
      <c r="AC285" s="107"/>
      <c r="AD285" s="107"/>
      <c r="AE285" s="107"/>
      <c r="AF285" s="107"/>
      <c r="AG285" s="107" t="s">
        <v>341</v>
      </c>
      <c r="AH285" s="107">
        <v>0</v>
      </c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</row>
    <row r="286" spans="1:60" outlineLevel="3">
      <c r="A286" s="110"/>
      <c r="B286" s="111"/>
      <c r="C286" s="146" t="s">
        <v>1454</v>
      </c>
      <c r="D286" s="143"/>
      <c r="E286" s="144">
        <v>1.4624999999999999</v>
      </c>
      <c r="F286" s="114"/>
      <c r="G286" s="114"/>
      <c r="H286" s="114"/>
      <c r="I286" s="114"/>
      <c r="J286" s="114"/>
      <c r="K286" s="114"/>
      <c r="L286" s="114"/>
      <c r="M286" s="114"/>
      <c r="N286" s="113"/>
      <c r="O286" s="113"/>
      <c r="P286" s="113"/>
      <c r="Q286" s="113"/>
      <c r="R286" s="114"/>
      <c r="S286" s="114"/>
      <c r="T286" s="114"/>
      <c r="U286" s="114"/>
      <c r="V286" s="114"/>
      <c r="W286" s="114"/>
      <c r="X286" s="114"/>
      <c r="Y286" s="114"/>
      <c r="Z286" s="107"/>
      <c r="AA286" s="107"/>
      <c r="AB286" s="107"/>
      <c r="AC286" s="107"/>
      <c r="AD286" s="107"/>
      <c r="AE286" s="107"/>
      <c r="AF286" s="107"/>
      <c r="AG286" s="107" t="s">
        <v>341</v>
      </c>
      <c r="AH286" s="107">
        <v>0</v>
      </c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</row>
    <row r="287" spans="1:60" outlineLevel="3">
      <c r="A287" s="110"/>
      <c r="B287" s="111"/>
      <c r="C287" s="146" t="s">
        <v>1455</v>
      </c>
      <c r="D287" s="143"/>
      <c r="E287" s="144">
        <v>1.29375</v>
      </c>
      <c r="F287" s="114"/>
      <c r="G287" s="114"/>
      <c r="H287" s="114"/>
      <c r="I287" s="114"/>
      <c r="J287" s="114"/>
      <c r="K287" s="114"/>
      <c r="L287" s="114"/>
      <c r="M287" s="114"/>
      <c r="N287" s="113"/>
      <c r="O287" s="113"/>
      <c r="P287" s="113"/>
      <c r="Q287" s="113"/>
      <c r="R287" s="114"/>
      <c r="S287" s="114"/>
      <c r="T287" s="114"/>
      <c r="U287" s="114"/>
      <c r="V287" s="114"/>
      <c r="W287" s="114"/>
      <c r="X287" s="114"/>
      <c r="Y287" s="114"/>
      <c r="Z287" s="107"/>
      <c r="AA287" s="107"/>
      <c r="AB287" s="107"/>
      <c r="AC287" s="107"/>
      <c r="AD287" s="107"/>
      <c r="AE287" s="107"/>
      <c r="AF287" s="107"/>
      <c r="AG287" s="107" t="s">
        <v>341</v>
      </c>
      <c r="AH287" s="107">
        <v>0</v>
      </c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</row>
    <row r="288" spans="1:60" outlineLevel="3">
      <c r="A288" s="110"/>
      <c r="B288" s="111"/>
      <c r="C288" s="146" t="s">
        <v>1456</v>
      </c>
      <c r="D288" s="143"/>
      <c r="E288" s="144">
        <v>1.4624999999999999</v>
      </c>
      <c r="F288" s="114"/>
      <c r="G288" s="114"/>
      <c r="H288" s="114"/>
      <c r="I288" s="114"/>
      <c r="J288" s="114"/>
      <c r="K288" s="114"/>
      <c r="L288" s="114"/>
      <c r="M288" s="114"/>
      <c r="N288" s="113"/>
      <c r="O288" s="113"/>
      <c r="P288" s="113"/>
      <c r="Q288" s="113"/>
      <c r="R288" s="114"/>
      <c r="S288" s="114"/>
      <c r="T288" s="114"/>
      <c r="U288" s="114"/>
      <c r="V288" s="114"/>
      <c r="W288" s="114"/>
      <c r="X288" s="114"/>
      <c r="Y288" s="114"/>
      <c r="Z288" s="107"/>
      <c r="AA288" s="107"/>
      <c r="AB288" s="107"/>
      <c r="AC288" s="107"/>
      <c r="AD288" s="107"/>
      <c r="AE288" s="107"/>
      <c r="AF288" s="107"/>
      <c r="AG288" s="107" t="s">
        <v>341</v>
      </c>
      <c r="AH288" s="107">
        <v>0</v>
      </c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</row>
    <row r="289" spans="1:60" outlineLevel="3">
      <c r="A289" s="110"/>
      <c r="B289" s="111"/>
      <c r="C289" s="146" t="s">
        <v>1457</v>
      </c>
      <c r="D289" s="143"/>
      <c r="E289" s="144">
        <v>10.5025</v>
      </c>
      <c r="F289" s="114"/>
      <c r="G289" s="114"/>
      <c r="H289" s="114"/>
      <c r="I289" s="114"/>
      <c r="J289" s="114"/>
      <c r="K289" s="114"/>
      <c r="L289" s="114"/>
      <c r="M289" s="114"/>
      <c r="N289" s="113"/>
      <c r="O289" s="113"/>
      <c r="P289" s="113"/>
      <c r="Q289" s="113"/>
      <c r="R289" s="114"/>
      <c r="S289" s="114"/>
      <c r="T289" s="114"/>
      <c r="U289" s="114"/>
      <c r="V289" s="114"/>
      <c r="W289" s="114"/>
      <c r="X289" s="114"/>
      <c r="Y289" s="114"/>
      <c r="Z289" s="107"/>
      <c r="AA289" s="107"/>
      <c r="AB289" s="107"/>
      <c r="AC289" s="107"/>
      <c r="AD289" s="107"/>
      <c r="AE289" s="107"/>
      <c r="AF289" s="107"/>
      <c r="AG289" s="107" t="s">
        <v>341</v>
      </c>
      <c r="AH289" s="107">
        <v>0</v>
      </c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</row>
    <row r="290" spans="1:60" outlineLevel="3">
      <c r="A290" s="110"/>
      <c r="B290" s="111"/>
      <c r="C290" s="146" t="s">
        <v>1458</v>
      </c>
      <c r="D290" s="143"/>
      <c r="E290" s="144">
        <v>27.37</v>
      </c>
      <c r="F290" s="114"/>
      <c r="G290" s="114"/>
      <c r="H290" s="114"/>
      <c r="I290" s="114"/>
      <c r="J290" s="114"/>
      <c r="K290" s="114"/>
      <c r="L290" s="114"/>
      <c r="M290" s="114"/>
      <c r="N290" s="113"/>
      <c r="O290" s="113"/>
      <c r="P290" s="113"/>
      <c r="Q290" s="113"/>
      <c r="R290" s="114"/>
      <c r="S290" s="114"/>
      <c r="T290" s="114"/>
      <c r="U290" s="114"/>
      <c r="V290" s="114"/>
      <c r="W290" s="114"/>
      <c r="X290" s="114"/>
      <c r="Y290" s="114"/>
      <c r="Z290" s="107"/>
      <c r="AA290" s="107"/>
      <c r="AB290" s="107"/>
      <c r="AC290" s="107"/>
      <c r="AD290" s="107"/>
      <c r="AE290" s="107"/>
      <c r="AF290" s="107"/>
      <c r="AG290" s="107" t="s">
        <v>341</v>
      </c>
      <c r="AH290" s="107">
        <v>0</v>
      </c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</row>
    <row r="291" spans="1:60" outlineLevel="3">
      <c r="A291" s="110"/>
      <c r="B291" s="111"/>
      <c r="C291" s="146" t="s">
        <v>1459</v>
      </c>
      <c r="D291" s="143"/>
      <c r="E291" s="144">
        <v>23.69313</v>
      </c>
      <c r="F291" s="114"/>
      <c r="G291" s="114"/>
      <c r="H291" s="114"/>
      <c r="I291" s="114"/>
      <c r="J291" s="114"/>
      <c r="K291" s="114"/>
      <c r="L291" s="114"/>
      <c r="M291" s="114"/>
      <c r="N291" s="113"/>
      <c r="O291" s="113"/>
      <c r="P291" s="113"/>
      <c r="Q291" s="113"/>
      <c r="R291" s="114"/>
      <c r="S291" s="114"/>
      <c r="T291" s="114"/>
      <c r="U291" s="114"/>
      <c r="V291" s="114"/>
      <c r="W291" s="114"/>
      <c r="X291" s="114"/>
      <c r="Y291" s="114"/>
      <c r="Z291" s="107"/>
      <c r="AA291" s="107"/>
      <c r="AB291" s="107"/>
      <c r="AC291" s="107"/>
      <c r="AD291" s="107"/>
      <c r="AE291" s="107"/>
      <c r="AF291" s="107"/>
      <c r="AG291" s="107" t="s">
        <v>341</v>
      </c>
      <c r="AH291" s="107">
        <v>0</v>
      </c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</row>
    <row r="292" spans="1:60" outlineLevel="3">
      <c r="A292" s="110"/>
      <c r="B292" s="111"/>
      <c r="C292" s="146" t="s">
        <v>1460</v>
      </c>
      <c r="D292" s="143"/>
      <c r="E292" s="144">
        <v>24.423749999999998</v>
      </c>
      <c r="F292" s="114"/>
      <c r="G292" s="114"/>
      <c r="H292" s="114"/>
      <c r="I292" s="114"/>
      <c r="J292" s="114"/>
      <c r="K292" s="114"/>
      <c r="L292" s="114"/>
      <c r="M292" s="114"/>
      <c r="N292" s="113"/>
      <c r="O292" s="113"/>
      <c r="P292" s="113"/>
      <c r="Q292" s="113"/>
      <c r="R292" s="114"/>
      <c r="S292" s="114"/>
      <c r="T292" s="114"/>
      <c r="U292" s="114"/>
      <c r="V292" s="114"/>
      <c r="W292" s="114"/>
      <c r="X292" s="114"/>
      <c r="Y292" s="114"/>
      <c r="Z292" s="107"/>
      <c r="AA292" s="107"/>
      <c r="AB292" s="107"/>
      <c r="AC292" s="107"/>
      <c r="AD292" s="107"/>
      <c r="AE292" s="107"/>
      <c r="AF292" s="107"/>
      <c r="AG292" s="107" t="s">
        <v>341</v>
      </c>
      <c r="AH292" s="107">
        <v>0</v>
      </c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</row>
    <row r="293" spans="1:60" outlineLevel="3">
      <c r="A293" s="110"/>
      <c r="B293" s="111"/>
      <c r="C293" s="146" t="s">
        <v>1461</v>
      </c>
      <c r="D293" s="143"/>
      <c r="E293" s="144">
        <v>15.34313</v>
      </c>
      <c r="F293" s="114"/>
      <c r="G293" s="114"/>
      <c r="H293" s="114"/>
      <c r="I293" s="114"/>
      <c r="J293" s="114"/>
      <c r="K293" s="114"/>
      <c r="L293" s="114"/>
      <c r="M293" s="114"/>
      <c r="N293" s="113"/>
      <c r="O293" s="113"/>
      <c r="P293" s="113"/>
      <c r="Q293" s="113"/>
      <c r="R293" s="114"/>
      <c r="S293" s="114"/>
      <c r="T293" s="114"/>
      <c r="U293" s="114"/>
      <c r="V293" s="114"/>
      <c r="W293" s="114"/>
      <c r="X293" s="114"/>
      <c r="Y293" s="114"/>
      <c r="Z293" s="107"/>
      <c r="AA293" s="107"/>
      <c r="AB293" s="107"/>
      <c r="AC293" s="107"/>
      <c r="AD293" s="107"/>
      <c r="AE293" s="107"/>
      <c r="AF293" s="107"/>
      <c r="AG293" s="107" t="s">
        <v>341</v>
      </c>
      <c r="AH293" s="107">
        <v>0</v>
      </c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</row>
    <row r="294" spans="1:60" outlineLevel="3">
      <c r="A294" s="110"/>
      <c r="B294" s="111"/>
      <c r="C294" s="146" t="s">
        <v>1462</v>
      </c>
      <c r="D294" s="143"/>
      <c r="E294" s="144">
        <v>15.65625</v>
      </c>
      <c r="F294" s="114"/>
      <c r="G294" s="114"/>
      <c r="H294" s="114"/>
      <c r="I294" s="114"/>
      <c r="J294" s="114"/>
      <c r="K294" s="114"/>
      <c r="L294" s="114"/>
      <c r="M294" s="114"/>
      <c r="N294" s="113"/>
      <c r="O294" s="113"/>
      <c r="P294" s="113"/>
      <c r="Q294" s="113"/>
      <c r="R294" s="114"/>
      <c r="S294" s="114"/>
      <c r="T294" s="114"/>
      <c r="U294" s="114"/>
      <c r="V294" s="114"/>
      <c r="W294" s="114"/>
      <c r="X294" s="114"/>
      <c r="Y294" s="114"/>
      <c r="Z294" s="107"/>
      <c r="AA294" s="107"/>
      <c r="AB294" s="107"/>
      <c r="AC294" s="107"/>
      <c r="AD294" s="107"/>
      <c r="AE294" s="107"/>
      <c r="AF294" s="107"/>
      <c r="AG294" s="107" t="s">
        <v>341</v>
      </c>
      <c r="AH294" s="107">
        <v>0</v>
      </c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</row>
    <row r="295" spans="1:60" outlineLevel="3">
      <c r="A295" s="110"/>
      <c r="B295" s="111"/>
      <c r="C295" s="146" t="s">
        <v>1463</v>
      </c>
      <c r="D295" s="143"/>
      <c r="E295" s="144">
        <v>2.6406299999999998</v>
      </c>
      <c r="F295" s="114"/>
      <c r="G295" s="114"/>
      <c r="H295" s="114"/>
      <c r="I295" s="114"/>
      <c r="J295" s="114"/>
      <c r="K295" s="114"/>
      <c r="L295" s="114"/>
      <c r="M295" s="114"/>
      <c r="N295" s="113"/>
      <c r="O295" s="113"/>
      <c r="P295" s="113"/>
      <c r="Q295" s="113"/>
      <c r="R295" s="114"/>
      <c r="S295" s="114"/>
      <c r="T295" s="114"/>
      <c r="U295" s="114"/>
      <c r="V295" s="114"/>
      <c r="W295" s="114"/>
      <c r="X295" s="114"/>
      <c r="Y295" s="114"/>
      <c r="Z295" s="107"/>
      <c r="AA295" s="107"/>
      <c r="AB295" s="107"/>
      <c r="AC295" s="107"/>
      <c r="AD295" s="107"/>
      <c r="AE295" s="107"/>
      <c r="AF295" s="107"/>
      <c r="AG295" s="107" t="s">
        <v>341</v>
      </c>
      <c r="AH295" s="107">
        <v>0</v>
      </c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</row>
    <row r="296" spans="1:60" outlineLevel="3">
      <c r="A296" s="110"/>
      <c r="B296" s="111"/>
      <c r="C296" s="146" t="s">
        <v>1464</v>
      </c>
      <c r="D296" s="143"/>
      <c r="E296" s="144">
        <v>2.3849999999999998</v>
      </c>
      <c r="F296" s="114"/>
      <c r="G296" s="114"/>
      <c r="H296" s="114"/>
      <c r="I296" s="114"/>
      <c r="J296" s="114"/>
      <c r="K296" s="114"/>
      <c r="L296" s="114"/>
      <c r="M296" s="114"/>
      <c r="N296" s="113"/>
      <c r="O296" s="113"/>
      <c r="P296" s="113"/>
      <c r="Q296" s="113"/>
      <c r="R296" s="114"/>
      <c r="S296" s="114"/>
      <c r="T296" s="114"/>
      <c r="U296" s="114"/>
      <c r="V296" s="114"/>
      <c r="W296" s="114"/>
      <c r="X296" s="114"/>
      <c r="Y296" s="114"/>
      <c r="Z296" s="107"/>
      <c r="AA296" s="107"/>
      <c r="AB296" s="107"/>
      <c r="AC296" s="107"/>
      <c r="AD296" s="107"/>
      <c r="AE296" s="107"/>
      <c r="AF296" s="107"/>
      <c r="AG296" s="107" t="s">
        <v>341</v>
      </c>
      <c r="AH296" s="107">
        <v>0</v>
      </c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</row>
    <row r="297" spans="1:60" outlineLevel="3">
      <c r="A297" s="110"/>
      <c r="B297" s="111"/>
      <c r="C297" s="146" t="s">
        <v>1465</v>
      </c>
      <c r="D297" s="143"/>
      <c r="E297" s="144">
        <v>1.02</v>
      </c>
      <c r="F297" s="114"/>
      <c r="G297" s="114"/>
      <c r="H297" s="114"/>
      <c r="I297" s="114"/>
      <c r="J297" s="114"/>
      <c r="K297" s="114"/>
      <c r="L297" s="114"/>
      <c r="M297" s="114"/>
      <c r="N297" s="113"/>
      <c r="O297" s="113"/>
      <c r="P297" s="113"/>
      <c r="Q297" s="113"/>
      <c r="R297" s="114"/>
      <c r="S297" s="114"/>
      <c r="T297" s="114"/>
      <c r="U297" s="114"/>
      <c r="V297" s="114"/>
      <c r="W297" s="114"/>
      <c r="X297" s="114"/>
      <c r="Y297" s="114"/>
      <c r="Z297" s="107"/>
      <c r="AA297" s="107"/>
      <c r="AB297" s="107"/>
      <c r="AC297" s="107"/>
      <c r="AD297" s="107"/>
      <c r="AE297" s="107"/>
      <c r="AF297" s="107"/>
      <c r="AG297" s="107" t="s">
        <v>341</v>
      </c>
      <c r="AH297" s="107">
        <v>0</v>
      </c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</row>
    <row r="298" spans="1:60" outlineLevel="3">
      <c r="A298" s="110"/>
      <c r="B298" s="111"/>
      <c r="C298" s="146" t="s">
        <v>1466</v>
      </c>
      <c r="D298" s="143"/>
      <c r="E298" s="144">
        <v>1.59375</v>
      </c>
      <c r="F298" s="114"/>
      <c r="G298" s="114"/>
      <c r="H298" s="114"/>
      <c r="I298" s="114"/>
      <c r="J298" s="114"/>
      <c r="K298" s="114"/>
      <c r="L298" s="114"/>
      <c r="M298" s="114"/>
      <c r="N298" s="113"/>
      <c r="O298" s="113"/>
      <c r="P298" s="113"/>
      <c r="Q298" s="113"/>
      <c r="R298" s="114"/>
      <c r="S298" s="114"/>
      <c r="T298" s="114"/>
      <c r="U298" s="114"/>
      <c r="V298" s="114"/>
      <c r="W298" s="114"/>
      <c r="X298" s="114"/>
      <c r="Y298" s="114"/>
      <c r="Z298" s="107"/>
      <c r="AA298" s="107"/>
      <c r="AB298" s="107"/>
      <c r="AC298" s="107"/>
      <c r="AD298" s="107"/>
      <c r="AE298" s="107"/>
      <c r="AF298" s="107"/>
      <c r="AG298" s="107" t="s">
        <v>341</v>
      </c>
      <c r="AH298" s="107">
        <v>0</v>
      </c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</row>
    <row r="299" spans="1:60" outlineLevel="3">
      <c r="A299" s="110"/>
      <c r="B299" s="111"/>
      <c r="C299" s="146" t="s">
        <v>1467</v>
      </c>
      <c r="D299" s="143"/>
      <c r="E299" s="144">
        <v>1.17</v>
      </c>
      <c r="F299" s="114"/>
      <c r="G299" s="114"/>
      <c r="H299" s="114"/>
      <c r="I299" s="114"/>
      <c r="J299" s="114"/>
      <c r="K299" s="114"/>
      <c r="L299" s="114"/>
      <c r="M299" s="114"/>
      <c r="N299" s="113"/>
      <c r="O299" s="113"/>
      <c r="P299" s="113"/>
      <c r="Q299" s="113"/>
      <c r="R299" s="114"/>
      <c r="S299" s="114"/>
      <c r="T299" s="114"/>
      <c r="U299" s="114"/>
      <c r="V299" s="114"/>
      <c r="W299" s="114"/>
      <c r="X299" s="114"/>
      <c r="Y299" s="114"/>
      <c r="Z299" s="107"/>
      <c r="AA299" s="107"/>
      <c r="AB299" s="107"/>
      <c r="AC299" s="107"/>
      <c r="AD299" s="107"/>
      <c r="AE299" s="107"/>
      <c r="AF299" s="107"/>
      <c r="AG299" s="107" t="s">
        <v>341</v>
      </c>
      <c r="AH299" s="107">
        <v>0</v>
      </c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</row>
    <row r="300" spans="1:60" outlineLevel="3">
      <c r="A300" s="110"/>
      <c r="B300" s="111"/>
      <c r="C300" s="146" t="s">
        <v>1468</v>
      </c>
      <c r="D300" s="143"/>
      <c r="E300" s="144">
        <v>1.43</v>
      </c>
      <c r="F300" s="114"/>
      <c r="G300" s="114"/>
      <c r="H300" s="114"/>
      <c r="I300" s="114"/>
      <c r="J300" s="114"/>
      <c r="K300" s="114"/>
      <c r="L300" s="114"/>
      <c r="M300" s="114"/>
      <c r="N300" s="113"/>
      <c r="O300" s="113"/>
      <c r="P300" s="113"/>
      <c r="Q300" s="113"/>
      <c r="R300" s="114"/>
      <c r="S300" s="114"/>
      <c r="T300" s="114"/>
      <c r="U300" s="114"/>
      <c r="V300" s="114"/>
      <c r="W300" s="114"/>
      <c r="X300" s="114"/>
      <c r="Y300" s="114"/>
      <c r="Z300" s="107"/>
      <c r="AA300" s="107"/>
      <c r="AB300" s="107"/>
      <c r="AC300" s="107"/>
      <c r="AD300" s="107"/>
      <c r="AE300" s="107"/>
      <c r="AF300" s="107"/>
      <c r="AG300" s="107" t="s">
        <v>341</v>
      </c>
      <c r="AH300" s="107">
        <v>0</v>
      </c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</row>
    <row r="301" spans="1:60" outlineLevel="3">
      <c r="A301" s="110"/>
      <c r="B301" s="111"/>
      <c r="C301" s="146" t="s">
        <v>1469</v>
      </c>
      <c r="D301" s="143"/>
      <c r="E301" s="144">
        <v>1.17</v>
      </c>
      <c r="F301" s="114"/>
      <c r="G301" s="114"/>
      <c r="H301" s="114"/>
      <c r="I301" s="114"/>
      <c r="J301" s="114"/>
      <c r="K301" s="114"/>
      <c r="L301" s="114"/>
      <c r="M301" s="114"/>
      <c r="N301" s="113"/>
      <c r="O301" s="113"/>
      <c r="P301" s="113"/>
      <c r="Q301" s="113"/>
      <c r="R301" s="114"/>
      <c r="S301" s="114"/>
      <c r="T301" s="114"/>
      <c r="U301" s="114"/>
      <c r="V301" s="114"/>
      <c r="W301" s="114"/>
      <c r="X301" s="114"/>
      <c r="Y301" s="114"/>
      <c r="Z301" s="107"/>
      <c r="AA301" s="107"/>
      <c r="AB301" s="107"/>
      <c r="AC301" s="107"/>
      <c r="AD301" s="107"/>
      <c r="AE301" s="107"/>
      <c r="AF301" s="107"/>
      <c r="AG301" s="107" t="s">
        <v>341</v>
      </c>
      <c r="AH301" s="107">
        <v>0</v>
      </c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</row>
    <row r="302" spans="1:60" outlineLevel="3">
      <c r="A302" s="110"/>
      <c r="B302" s="111"/>
      <c r="C302" s="146" t="s">
        <v>1470</v>
      </c>
      <c r="D302" s="143"/>
      <c r="E302" s="144">
        <v>1.43</v>
      </c>
      <c r="F302" s="114"/>
      <c r="G302" s="114"/>
      <c r="H302" s="114"/>
      <c r="I302" s="114"/>
      <c r="J302" s="114"/>
      <c r="K302" s="114"/>
      <c r="L302" s="114"/>
      <c r="M302" s="114"/>
      <c r="N302" s="113"/>
      <c r="O302" s="113"/>
      <c r="P302" s="113"/>
      <c r="Q302" s="113"/>
      <c r="R302" s="114"/>
      <c r="S302" s="114"/>
      <c r="T302" s="114"/>
      <c r="U302" s="114"/>
      <c r="V302" s="114"/>
      <c r="W302" s="114"/>
      <c r="X302" s="114"/>
      <c r="Y302" s="114"/>
      <c r="Z302" s="107"/>
      <c r="AA302" s="107"/>
      <c r="AB302" s="107"/>
      <c r="AC302" s="107"/>
      <c r="AD302" s="107"/>
      <c r="AE302" s="107"/>
      <c r="AF302" s="107"/>
      <c r="AG302" s="107" t="s">
        <v>341</v>
      </c>
      <c r="AH302" s="107">
        <v>0</v>
      </c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</row>
    <row r="303" spans="1:60" outlineLevel="3">
      <c r="A303" s="110"/>
      <c r="B303" s="111"/>
      <c r="C303" s="146" t="s">
        <v>1471</v>
      </c>
      <c r="D303" s="143"/>
      <c r="E303" s="144">
        <v>5.7712500000000002</v>
      </c>
      <c r="F303" s="114"/>
      <c r="G303" s="114"/>
      <c r="H303" s="114"/>
      <c r="I303" s="114"/>
      <c r="J303" s="114"/>
      <c r="K303" s="114"/>
      <c r="L303" s="114"/>
      <c r="M303" s="114"/>
      <c r="N303" s="113"/>
      <c r="O303" s="113"/>
      <c r="P303" s="113"/>
      <c r="Q303" s="113"/>
      <c r="R303" s="114"/>
      <c r="S303" s="114"/>
      <c r="T303" s="114"/>
      <c r="U303" s="114"/>
      <c r="V303" s="114"/>
      <c r="W303" s="114"/>
      <c r="X303" s="114"/>
      <c r="Y303" s="114"/>
      <c r="Z303" s="107"/>
      <c r="AA303" s="107"/>
      <c r="AB303" s="107"/>
      <c r="AC303" s="107"/>
      <c r="AD303" s="107"/>
      <c r="AE303" s="107"/>
      <c r="AF303" s="107"/>
      <c r="AG303" s="107" t="s">
        <v>341</v>
      </c>
      <c r="AH303" s="107">
        <v>0</v>
      </c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</row>
    <row r="304" spans="1:60" outlineLevel="3">
      <c r="A304" s="110"/>
      <c r="B304" s="111"/>
      <c r="C304" s="146" t="s">
        <v>1472</v>
      </c>
      <c r="D304" s="143"/>
      <c r="E304" s="144">
        <v>1.7415</v>
      </c>
      <c r="F304" s="114"/>
      <c r="G304" s="114"/>
      <c r="H304" s="114"/>
      <c r="I304" s="114"/>
      <c r="J304" s="114"/>
      <c r="K304" s="114"/>
      <c r="L304" s="114"/>
      <c r="M304" s="114"/>
      <c r="N304" s="113"/>
      <c r="O304" s="113"/>
      <c r="P304" s="113"/>
      <c r="Q304" s="113"/>
      <c r="R304" s="114"/>
      <c r="S304" s="114"/>
      <c r="T304" s="114"/>
      <c r="U304" s="114"/>
      <c r="V304" s="114"/>
      <c r="W304" s="114"/>
      <c r="X304" s="114"/>
      <c r="Y304" s="114"/>
      <c r="Z304" s="107"/>
      <c r="AA304" s="107"/>
      <c r="AB304" s="107"/>
      <c r="AC304" s="107"/>
      <c r="AD304" s="107"/>
      <c r="AE304" s="107"/>
      <c r="AF304" s="107"/>
      <c r="AG304" s="107" t="s">
        <v>341</v>
      </c>
      <c r="AH304" s="107">
        <v>0</v>
      </c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</row>
    <row r="305" spans="1:60" outlineLevel="3">
      <c r="A305" s="110"/>
      <c r="B305" s="111"/>
      <c r="C305" s="146" t="s">
        <v>1473</v>
      </c>
      <c r="D305" s="143"/>
      <c r="E305" s="144">
        <v>1.032</v>
      </c>
      <c r="F305" s="114"/>
      <c r="G305" s="114"/>
      <c r="H305" s="114"/>
      <c r="I305" s="114"/>
      <c r="J305" s="114"/>
      <c r="K305" s="114"/>
      <c r="L305" s="114"/>
      <c r="M305" s="114"/>
      <c r="N305" s="113"/>
      <c r="O305" s="113"/>
      <c r="P305" s="113"/>
      <c r="Q305" s="113"/>
      <c r="R305" s="114"/>
      <c r="S305" s="114"/>
      <c r="T305" s="114"/>
      <c r="U305" s="114"/>
      <c r="V305" s="114"/>
      <c r="W305" s="114"/>
      <c r="X305" s="114"/>
      <c r="Y305" s="114"/>
      <c r="Z305" s="107"/>
      <c r="AA305" s="107"/>
      <c r="AB305" s="107"/>
      <c r="AC305" s="107"/>
      <c r="AD305" s="107"/>
      <c r="AE305" s="107"/>
      <c r="AF305" s="107"/>
      <c r="AG305" s="107" t="s">
        <v>341</v>
      </c>
      <c r="AH305" s="107">
        <v>0</v>
      </c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</row>
    <row r="306" spans="1:60" outlineLevel="3">
      <c r="A306" s="110"/>
      <c r="B306" s="111"/>
      <c r="C306" s="146" t="s">
        <v>1474</v>
      </c>
      <c r="D306" s="143"/>
      <c r="E306" s="144">
        <v>3.69563</v>
      </c>
      <c r="F306" s="114"/>
      <c r="G306" s="114"/>
      <c r="H306" s="114"/>
      <c r="I306" s="114"/>
      <c r="J306" s="114"/>
      <c r="K306" s="114"/>
      <c r="L306" s="114"/>
      <c r="M306" s="114"/>
      <c r="N306" s="113"/>
      <c r="O306" s="113"/>
      <c r="P306" s="113"/>
      <c r="Q306" s="113"/>
      <c r="R306" s="114"/>
      <c r="S306" s="114"/>
      <c r="T306" s="114"/>
      <c r="U306" s="114"/>
      <c r="V306" s="114"/>
      <c r="W306" s="114"/>
      <c r="X306" s="114"/>
      <c r="Y306" s="114"/>
      <c r="Z306" s="107"/>
      <c r="AA306" s="107"/>
      <c r="AB306" s="107"/>
      <c r="AC306" s="107"/>
      <c r="AD306" s="107"/>
      <c r="AE306" s="107"/>
      <c r="AF306" s="107"/>
      <c r="AG306" s="107" t="s">
        <v>341</v>
      </c>
      <c r="AH306" s="107">
        <v>0</v>
      </c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</row>
    <row r="307" spans="1:60" outlineLevel="3">
      <c r="A307" s="110"/>
      <c r="B307" s="111"/>
      <c r="C307" s="146" t="s">
        <v>1475</v>
      </c>
      <c r="D307" s="143"/>
      <c r="E307" s="144">
        <v>3.8325</v>
      </c>
      <c r="F307" s="114"/>
      <c r="G307" s="114"/>
      <c r="H307" s="114"/>
      <c r="I307" s="114"/>
      <c r="J307" s="114"/>
      <c r="K307" s="114"/>
      <c r="L307" s="114"/>
      <c r="M307" s="114"/>
      <c r="N307" s="113"/>
      <c r="O307" s="113"/>
      <c r="P307" s="113"/>
      <c r="Q307" s="113"/>
      <c r="R307" s="114"/>
      <c r="S307" s="114"/>
      <c r="T307" s="114"/>
      <c r="U307" s="114"/>
      <c r="V307" s="114"/>
      <c r="W307" s="114"/>
      <c r="X307" s="114"/>
      <c r="Y307" s="114"/>
      <c r="Z307" s="107"/>
      <c r="AA307" s="107"/>
      <c r="AB307" s="107"/>
      <c r="AC307" s="107"/>
      <c r="AD307" s="107"/>
      <c r="AE307" s="107"/>
      <c r="AF307" s="107"/>
      <c r="AG307" s="107" t="s">
        <v>341</v>
      </c>
      <c r="AH307" s="107">
        <v>0</v>
      </c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</row>
    <row r="308" spans="1:60" outlineLevel="3">
      <c r="A308" s="110"/>
      <c r="B308" s="111"/>
      <c r="C308" s="146" t="s">
        <v>1476</v>
      </c>
      <c r="D308" s="143"/>
      <c r="E308" s="144">
        <v>29.13625</v>
      </c>
      <c r="F308" s="114"/>
      <c r="G308" s="114"/>
      <c r="H308" s="114"/>
      <c r="I308" s="114"/>
      <c r="J308" s="114"/>
      <c r="K308" s="114"/>
      <c r="L308" s="114"/>
      <c r="M308" s="114"/>
      <c r="N308" s="113"/>
      <c r="O308" s="113"/>
      <c r="P308" s="113"/>
      <c r="Q308" s="113"/>
      <c r="R308" s="114"/>
      <c r="S308" s="114"/>
      <c r="T308" s="114"/>
      <c r="U308" s="114"/>
      <c r="V308" s="114"/>
      <c r="W308" s="114"/>
      <c r="X308" s="114"/>
      <c r="Y308" s="114"/>
      <c r="Z308" s="107"/>
      <c r="AA308" s="107"/>
      <c r="AB308" s="107"/>
      <c r="AC308" s="107"/>
      <c r="AD308" s="107"/>
      <c r="AE308" s="107"/>
      <c r="AF308" s="107"/>
      <c r="AG308" s="107" t="s">
        <v>341</v>
      </c>
      <c r="AH308" s="107">
        <v>0</v>
      </c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</row>
    <row r="309" spans="1:60" outlineLevel="3">
      <c r="A309" s="110"/>
      <c r="B309" s="111"/>
      <c r="C309" s="146" t="s">
        <v>1477</v>
      </c>
      <c r="D309" s="143"/>
      <c r="E309" s="144">
        <v>15.688750000000001</v>
      </c>
      <c r="F309" s="114"/>
      <c r="G309" s="114"/>
      <c r="H309" s="114"/>
      <c r="I309" s="114"/>
      <c r="J309" s="114"/>
      <c r="K309" s="114"/>
      <c r="L309" s="114"/>
      <c r="M309" s="114"/>
      <c r="N309" s="113"/>
      <c r="O309" s="113"/>
      <c r="P309" s="113"/>
      <c r="Q309" s="113"/>
      <c r="R309" s="114"/>
      <c r="S309" s="114"/>
      <c r="T309" s="114"/>
      <c r="U309" s="114"/>
      <c r="V309" s="114"/>
      <c r="W309" s="114"/>
      <c r="X309" s="114"/>
      <c r="Y309" s="114"/>
      <c r="Z309" s="107"/>
      <c r="AA309" s="107"/>
      <c r="AB309" s="107"/>
      <c r="AC309" s="107"/>
      <c r="AD309" s="107"/>
      <c r="AE309" s="107"/>
      <c r="AF309" s="107"/>
      <c r="AG309" s="107" t="s">
        <v>341</v>
      </c>
      <c r="AH309" s="107">
        <v>0</v>
      </c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</row>
    <row r="310" spans="1:60" outlineLevel="3">
      <c r="A310" s="110"/>
      <c r="B310" s="111"/>
      <c r="C310" s="146" t="s">
        <v>1478</v>
      </c>
      <c r="D310" s="143"/>
      <c r="E310" s="144">
        <v>17.522500000000001</v>
      </c>
      <c r="F310" s="114"/>
      <c r="G310" s="114"/>
      <c r="H310" s="114"/>
      <c r="I310" s="114"/>
      <c r="J310" s="114"/>
      <c r="K310" s="114"/>
      <c r="L310" s="114"/>
      <c r="M310" s="114"/>
      <c r="N310" s="113"/>
      <c r="O310" s="113"/>
      <c r="P310" s="113"/>
      <c r="Q310" s="113"/>
      <c r="R310" s="114"/>
      <c r="S310" s="114"/>
      <c r="T310" s="114"/>
      <c r="U310" s="114"/>
      <c r="V310" s="114"/>
      <c r="W310" s="114"/>
      <c r="X310" s="114"/>
      <c r="Y310" s="114"/>
      <c r="Z310" s="107"/>
      <c r="AA310" s="107"/>
      <c r="AB310" s="107"/>
      <c r="AC310" s="107"/>
      <c r="AD310" s="107"/>
      <c r="AE310" s="107"/>
      <c r="AF310" s="107"/>
      <c r="AG310" s="107" t="s">
        <v>341</v>
      </c>
      <c r="AH310" s="107">
        <v>0</v>
      </c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</row>
    <row r="311" spans="1:60" outlineLevel="3">
      <c r="A311" s="110"/>
      <c r="B311" s="111"/>
      <c r="C311" s="146" t="s">
        <v>1479</v>
      </c>
      <c r="D311" s="143"/>
      <c r="E311" s="144">
        <v>16.458749999999998</v>
      </c>
      <c r="F311" s="114"/>
      <c r="G311" s="114"/>
      <c r="H311" s="114"/>
      <c r="I311" s="114"/>
      <c r="J311" s="114"/>
      <c r="K311" s="114"/>
      <c r="L311" s="114"/>
      <c r="M311" s="114"/>
      <c r="N311" s="113"/>
      <c r="O311" s="113"/>
      <c r="P311" s="113"/>
      <c r="Q311" s="113"/>
      <c r="R311" s="114"/>
      <c r="S311" s="114"/>
      <c r="T311" s="114"/>
      <c r="U311" s="114"/>
      <c r="V311" s="114"/>
      <c r="W311" s="114"/>
      <c r="X311" s="114"/>
      <c r="Y311" s="114"/>
      <c r="Z311" s="107"/>
      <c r="AA311" s="107"/>
      <c r="AB311" s="107"/>
      <c r="AC311" s="107"/>
      <c r="AD311" s="107"/>
      <c r="AE311" s="107"/>
      <c r="AF311" s="107"/>
      <c r="AG311" s="107" t="s">
        <v>341</v>
      </c>
      <c r="AH311" s="107">
        <v>0</v>
      </c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</row>
    <row r="312" spans="1:60" outlineLevel="3">
      <c r="A312" s="110"/>
      <c r="B312" s="111"/>
      <c r="C312" s="146" t="s">
        <v>1480</v>
      </c>
      <c r="D312" s="143"/>
      <c r="E312" s="144">
        <v>18.3825</v>
      </c>
      <c r="F312" s="114"/>
      <c r="G312" s="114"/>
      <c r="H312" s="114"/>
      <c r="I312" s="114"/>
      <c r="J312" s="114"/>
      <c r="K312" s="114"/>
      <c r="L312" s="114"/>
      <c r="M312" s="114"/>
      <c r="N312" s="113"/>
      <c r="O312" s="113"/>
      <c r="P312" s="113"/>
      <c r="Q312" s="113"/>
      <c r="R312" s="114"/>
      <c r="S312" s="114"/>
      <c r="T312" s="114"/>
      <c r="U312" s="114"/>
      <c r="V312" s="114"/>
      <c r="W312" s="114"/>
      <c r="X312" s="114"/>
      <c r="Y312" s="114"/>
      <c r="Z312" s="107"/>
      <c r="AA312" s="107"/>
      <c r="AB312" s="107"/>
      <c r="AC312" s="107"/>
      <c r="AD312" s="107"/>
      <c r="AE312" s="107"/>
      <c r="AF312" s="107"/>
      <c r="AG312" s="107" t="s">
        <v>341</v>
      </c>
      <c r="AH312" s="107">
        <v>0</v>
      </c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</row>
    <row r="313" spans="1:60" outlineLevel="3">
      <c r="A313" s="110"/>
      <c r="B313" s="111"/>
      <c r="C313" s="146" t="s">
        <v>1481</v>
      </c>
      <c r="D313" s="143"/>
      <c r="E313" s="144">
        <v>17.922499999999999</v>
      </c>
      <c r="F313" s="114"/>
      <c r="G313" s="114"/>
      <c r="H313" s="114"/>
      <c r="I313" s="114"/>
      <c r="J313" s="114"/>
      <c r="K313" s="114"/>
      <c r="L313" s="114"/>
      <c r="M313" s="114"/>
      <c r="N313" s="113"/>
      <c r="O313" s="113"/>
      <c r="P313" s="113"/>
      <c r="Q313" s="113"/>
      <c r="R313" s="114"/>
      <c r="S313" s="114"/>
      <c r="T313" s="114"/>
      <c r="U313" s="114"/>
      <c r="V313" s="114"/>
      <c r="W313" s="114"/>
      <c r="X313" s="114"/>
      <c r="Y313" s="114"/>
      <c r="Z313" s="107"/>
      <c r="AA313" s="107"/>
      <c r="AB313" s="107"/>
      <c r="AC313" s="107"/>
      <c r="AD313" s="107"/>
      <c r="AE313" s="107"/>
      <c r="AF313" s="107"/>
      <c r="AG313" s="107" t="s">
        <v>341</v>
      </c>
      <c r="AH313" s="107">
        <v>0</v>
      </c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</row>
    <row r="314" spans="1:60" outlineLevel="3">
      <c r="A314" s="110"/>
      <c r="B314" s="111"/>
      <c r="C314" s="146" t="s">
        <v>1482</v>
      </c>
      <c r="D314" s="143"/>
      <c r="E314" s="144">
        <v>23.114999999999998</v>
      </c>
      <c r="F314" s="114"/>
      <c r="G314" s="114"/>
      <c r="H314" s="114"/>
      <c r="I314" s="114"/>
      <c r="J314" s="114"/>
      <c r="K314" s="114"/>
      <c r="L314" s="114"/>
      <c r="M314" s="114"/>
      <c r="N314" s="113"/>
      <c r="O314" s="113"/>
      <c r="P314" s="113"/>
      <c r="Q314" s="113"/>
      <c r="R314" s="114"/>
      <c r="S314" s="114"/>
      <c r="T314" s="114"/>
      <c r="U314" s="114"/>
      <c r="V314" s="114"/>
      <c r="W314" s="114"/>
      <c r="X314" s="114"/>
      <c r="Y314" s="114"/>
      <c r="Z314" s="107"/>
      <c r="AA314" s="107"/>
      <c r="AB314" s="107"/>
      <c r="AC314" s="107"/>
      <c r="AD314" s="107"/>
      <c r="AE314" s="107"/>
      <c r="AF314" s="107"/>
      <c r="AG314" s="107" t="s">
        <v>341</v>
      </c>
      <c r="AH314" s="107">
        <v>0</v>
      </c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</row>
    <row r="315" spans="1:60" outlineLevel="3">
      <c r="A315" s="110"/>
      <c r="B315" s="111"/>
      <c r="C315" s="146" t="s">
        <v>1483</v>
      </c>
      <c r="D315" s="143"/>
      <c r="E315" s="144">
        <v>28.418749999999999</v>
      </c>
      <c r="F315" s="114"/>
      <c r="G315" s="114"/>
      <c r="H315" s="114"/>
      <c r="I315" s="114"/>
      <c r="J315" s="114"/>
      <c r="K315" s="114"/>
      <c r="L315" s="114"/>
      <c r="M315" s="114"/>
      <c r="N315" s="113"/>
      <c r="O315" s="113"/>
      <c r="P315" s="113"/>
      <c r="Q315" s="113"/>
      <c r="R315" s="114"/>
      <c r="S315" s="114"/>
      <c r="T315" s="114"/>
      <c r="U315" s="114"/>
      <c r="V315" s="114"/>
      <c r="W315" s="114"/>
      <c r="X315" s="114"/>
      <c r="Y315" s="114"/>
      <c r="Z315" s="107"/>
      <c r="AA315" s="107"/>
      <c r="AB315" s="107"/>
      <c r="AC315" s="107"/>
      <c r="AD315" s="107"/>
      <c r="AE315" s="107"/>
      <c r="AF315" s="107"/>
      <c r="AG315" s="107" t="s">
        <v>341</v>
      </c>
      <c r="AH315" s="107">
        <v>0</v>
      </c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</row>
    <row r="316" spans="1:60" ht="22.5" outlineLevel="1">
      <c r="A316" s="123">
        <v>48</v>
      </c>
      <c r="B316" s="124" t="s">
        <v>1303</v>
      </c>
      <c r="C316" s="139" t="s">
        <v>1304</v>
      </c>
      <c r="D316" s="125" t="s">
        <v>347</v>
      </c>
      <c r="E316" s="126">
        <v>1</v>
      </c>
      <c r="F316" s="127"/>
      <c r="G316" s="128">
        <f>ROUND(E316*F316,2)</f>
        <v>0</v>
      </c>
      <c r="H316" s="127"/>
      <c r="I316" s="128">
        <f>ROUND(E316*H316,2)</f>
        <v>0</v>
      </c>
      <c r="J316" s="127"/>
      <c r="K316" s="128">
        <f>ROUND(E316*J316,2)</f>
        <v>0</v>
      </c>
      <c r="L316" s="128">
        <v>21</v>
      </c>
      <c r="M316" s="128">
        <f>G316*(1+L316/100)</f>
        <v>0</v>
      </c>
      <c r="N316" s="126">
        <v>1.5140000000000001E-2</v>
      </c>
      <c r="O316" s="126">
        <f>ROUND(E316*N316,2)</f>
        <v>0.02</v>
      </c>
      <c r="P316" s="126">
        <v>0</v>
      </c>
      <c r="Q316" s="126">
        <f>ROUND(E316*P316,2)</f>
        <v>0</v>
      </c>
      <c r="R316" s="128" t="s">
        <v>447</v>
      </c>
      <c r="S316" s="128" t="s">
        <v>310</v>
      </c>
      <c r="T316" s="129" t="s">
        <v>331</v>
      </c>
      <c r="U316" s="114">
        <v>1.39</v>
      </c>
      <c r="V316" s="114">
        <f>ROUND(E316*U316,2)</f>
        <v>1.39</v>
      </c>
      <c r="W316" s="114"/>
      <c r="X316" s="114" t="s">
        <v>332</v>
      </c>
      <c r="Y316" s="114" t="s">
        <v>293</v>
      </c>
      <c r="Z316" s="107"/>
      <c r="AA316" s="107"/>
      <c r="AB316" s="107"/>
      <c r="AC316" s="107"/>
      <c r="AD316" s="107"/>
      <c r="AE316" s="107"/>
      <c r="AF316" s="107"/>
      <c r="AG316" s="107" t="s">
        <v>333</v>
      </c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</row>
    <row r="317" spans="1:60" outlineLevel="2">
      <c r="A317" s="110"/>
      <c r="B317" s="111"/>
      <c r="C317" s="146" t="s">
        <v>1484</v>
      </c>
      <c r="D317" s="143"/>
      <c r="E317" s="144">
        <v>1</v>
      </c>
      <c r="F317" s="114"/>
      <c r="G317" s="114"/>
      <c r="H317" s="114"/>
      <c r="I317" s="114"/>
      <c r="J317" s="114"/>
      <c r="K317" s="114"/>
      <c r="L317" s="114"/>
      <c r="M317" s="114"/>
      <c r="N317" s="113"/>
      <c r="O317" s="113"/>
      <c r="P317" s="113"/>
      <c r="Q317" s="113"/>
      <c r="R317" s="114"/>
      <c r="S317" s="114"/>
      <c r="T317" s="114"/>
      <c r="U317" s="114"/>
      <c r="V317" s="114"/>
      <c r="W317" s="114"/>
      <c r="X317" s="114"/>
      <c r="Y317" s="114"/>
      <c r="Z317" s="107"/>
      <c r="AA317" s="107"/>
      <c r="AB317" s="107"/>
      <c r="AC317" s="107"/>
      <c r="AD317" s="107"/>
      <c r="AE317" s="107"/>
      <c r="AF317" s="107"/>
      <c r="AG317" s="107" t="s">
        <v>341</v>
      </c>
      <c r="AH317" s="107">
        <v>0</v>
      </c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</row>
    <row r="318" spans="1:60" ht="22.5" outlineLevel="1">
      <c r="A318" s="123">
        <v>49</v>
      </c>
      <c r="B318" s="124" t="s">
        <v>1485</v>
      </c>
      <c r="C318" s="139" t="s">
        <v>1486</v>
      </c>
      <c r="D318" s="125" t="s">
        <v>347</v>
      </c>
      <c r="E318" s="126">
        <v>1</v>
      </c>
      <c r="F318" s="127"/>
      <c r="G318" s="128">
        <f>ROUND(E318*F318,2)</f>
        <v>0</v>
      </c>
      <c r="H318" s="127"/>
      <c r="I318" s="128">
        <f>ROUND(E318*H318,2)</f>
        <v>0</v>
      </c>
      <c r="J318" s="127"/>
      <c r="K318" s="128">
        <f>ROUND(E318*J318,2)</f>
        <v>0</v>
      </c>
      <c r="L318" s="128">
        <v>21</v>
      </c>
      <c r="M318" s="128">
        <f>G318*(1+L318/100)</f>
        <v>0</v>
      </c>
      <c r="N318" s="126">
        <v>0</v>
      </c>
      <c r="O318" s="126">
        <f>ROUND(E318*N318,2)</f>
        <v>0</v>
      </c>
      <c r="P318" s="126">
        <v>0</v>
      </c>
      <c r="Q318" s="126">
        <f>ROUND(E318*P318,2)</f>
        <v>0</v>
      </c>
      <c r="R318" s="128" t="s">
        <v>1487</v>
      </c>
      <c r="S318" s="128" t="s">
        <v>310</v>
      </c>
      <c r="T318" s="129" t="s">
        <v>331</v>
      </c>
      <c r="U318" s="114">
        <v>1.45</v>
      </c>
      <c r="V318" s="114">
        <f>ROUND(E318*U318,2)</f>
        <v>1.45</v>
      </c>
      <c r="W318" s="114"/>
      <c r="X318" s="114" t="s">
        <v>332</v>
      </c>
      <c r="Y318" s="114" t="s">
        <v>293</v>
      </c>
      <c r="Z318" s="107"/>
      <c r="AA318" s="107"/>
      <c r="AB318" s="107"/>
      <c r="AC318" s="107"/>
      <c r="AD318" s="107"/>
      <c r="AE318" s="107"/>
      <c r="AF318" s="107"/>
      <c r="AG318" s="107" t="s">
        <v>333</v>
      </c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</row>
    <row r="319" spans="1:60" outlineLevel="2">
      <c r="A319" s="110"/>
      <c r="B319" s="111"/>
      <c r="C319" s="146" t="s">
        <v>1488</v>
      </c>
      <c r="D319" s="143"/>
      <c r="E319" s="144">
        <v>1</v>
      </c>
      <c r="F319" s="114"/>
      <c r="G319" s="114"/>
      <c r="H319" s="114"/>
      <c r="I319" s="114"/>
      <c r="J319" s="114"/>
      <c r="K319" s="114"/>
      <c r="L319" s="114"/>
      <c r="M319" s="114"/>
      <c r="N319" s="113"/>
      <c r="O319" s="113"/>
      <c r="P319" s="113"/>
      <c r="Q319" s="113"/>
      <c r="R319" s="114"/>
      <c r="S319" s="114"/>
      <c r="T319" s="114"/>
      <c r="U319" s="114"/>
      <c r="V319" s="114"/>
      <c r="W319" s="114"/>
      <c r="X319" s="114"/>
      <c r="Y319" s="114"/>
      <c r="Z319" s="107"/>
      <c r="AA319" s="107"/>
      <c r="AB319" s="107"/>
      <c r="AC319" s="107"/>
      <c r="AD319" s="107"/>
      <c r="AE319" s="107"/>
      <c r="AF319" s="107"/>
      <c r="AG319" s="107" t="s">
        <v>341</v>
      </c>
      <c r="AH319" s="107">
        <v>5</v>
      </c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</row>
    <row r="320" spans="1:60" outlineLevel="1">
      <c r="A320" s="123">
        <v>50</v>
      </c>
      <c r="B320" s="124" t="s">
        <v>1489</v>
      </c>
      <c r="C320" s="139" t="s">
        <v>1490</v>
      </c>
      <c r="D320" s="125" t="s">
        <v>347</v>
      </c>
      <c r="E320" s="126">
        <v>1</v>
      </c>
      <c r="F320" s="127"/>
      <c r="G320" s="128">
        <f>ROUND(E320*F320,2)</f>
        <v>0</v>
      </c>
      <c r="H320" s="127"/>
      <c r="I320" s="128">
        <f>ROUND(E320*H320,2)</f>
        <v>0</v>
      </c>
      <c r="J320" s="127"/>
      <c r="K320" s="128">
        <f>ROUND(E320*J320,2)</f>
        <v>0</v>
      </c>
      <c r="L320" s="128">
        <v>21</v>
      </c>
      <c r="M320" s="128">
        <f>G320*(1+L320/100)</f>
        <v>0</v>
      </c>
      <c r="N320" s="126">
        <v>1.0000000000000001E-5</v>
      </c>
      <c r="O320" s="126">
        <f>ROUND(E320*N320,2)</f>
        <v>0</v>
      </c>
      <c r="P320" s="126">
        <v>0</v>
      </c>
      <c r="Q320" s="126">
        <f>ROUND(E320*P320,2)</f>
        <v>0</v>
      </c>
      <c r="R320" s="128" t="s">
        <v>1487</v>
      </c>
      <c r="S320" s="128" t="s">
        <v>310</v>
      </c>
      <c r="T320" s="129" t="s">
        <v>331</v>
      </c>
      <c r="U320" s="114">
        <v>0.26</v>
      </c>
      <c r="V320" s="114">
        <f>ROUND(E320*U320,2)</f>
        <v>0.26</v>
      </c>
      <c r="W320" s="114"/>
      <c r="X320" s="114" t="s">
        <v>332</v>
      </c>
      <c r="Y320" s="114" t="s">
        <v>293</v>
      </c>
      <c r="Z320" s="107"/>
      <c r="AA320" s="107"/>
      <c r="AB320" s="107"/>
      <c r="AC320" s="107"/>
      <c r="AD320" s="107"/>
      <c r="AE320" s="107"/>
      <c r="AF320" s="107"/>
      <c r="AG320" s="107" t="s">
        <v>333</v>
      </c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</row>
    <row r="321" spans="1:60" outlineLevel="2">
      <c r="A321" s="110"/>
      <c r="B321" s="111"/>
      <c r="C321" s="146" t="s">
        <v>1488</v>
      </c>
      <c r="D321" s="143"/>
      <c r="E321" s="144">
        <v>1</v>
      </c>
      <c r="F321" s="114"/>
      <c r="G321" s="114"/>
      <c r="H321" s="114"/>
      <c r="I321" s="114"/>
      <c r="J321" s="114"/>
      <c r="K321" s="114"/>
      <c r="L321" s="114"/>
      <c r="M321" s="114"/>
      <c r="N321" s="113"/>
      <c r="O321" s="113"/>
      <c r="P321" s="113"/>
      <c r="Q321" s="113"/>
      <c r="R321" s="114"/>
      <c r="S321" s="114"/>
      <c r="T321" s="114"/>
      <c r="U321" s="114"/>
      <c r="V321" s="114"/>
      <c r="W321" s="114"/>
      <c r="X321" s="114"/>
      <c r="Y321" s="114"/>
      <c r="Z321" s="107"/>
      <c r="AA321" s="107"/>
      <c r="AB321" s="107"/>
      <c r="AC321" s="107"/>
      <c r="AD321" s="107"/>
      <c r="AE321" s="107"/>
      <c r="AF321" s="107"/>
      <c r="AG321" s="107" t="s">
        <v>341</v>
      </c>
      <c r="AH321" s="107">
        <v>5</v>
      </c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</row>
    <row r="322" spans="1:60" outlineLevel="1">
      <c r="A322" s="123">
        <v>51</v>
      </c>
      <c r="B322" s="124" t="s">
        <v>1306</v>
      </c>
      <c r="C322" s="139" t="s">
        <v>1307</v>
      </c>
      <c r="D322" s="125" t="s">
        <v>330</v>
      </c>
      <c r="E322" s="126">
        <v>9.3000000000000007</v>
      </c>
      <c r="F322" s="127"/>
      <c r="G322" s="128">
        <f>ROUND(E322*F322,2)</f>
        <v>0</v>
      </c>
      <c r="H322" s="127"/>
      <c r="I322" s="128">
        <f>ROUND(E322*H322,2)</f>
        <v>0</v>
      </c>
      <c r="J322" s="127"/>
      <c r="K322" s="128">
        <f>ROUND(E322*J322,2)</f>
        <v>0</v>
      </c>
      <c r="L322" s="128">
        <v>21</v>
      </c>
      <c r="M322" s="128">
        <f>G322*(1+L322/100)</f>
        <v>0</v>
      </c>
      <c r="N322" s="126">
        <v>8.1700000000000002E-3</v>
      </c>
      <c r="O322" s="126">
        <f>ROUND(E322*N322,2)</f>
        <v>0.08</v>
      </c>
      <c r="P322" s="126">
        <v>0</v>
      </c>
      <c r="Q322" s="126">
        <f>ROUND(E322*P322,2)</f>
        <v>0</v>
      </c>
      <c r="R322" s="128"/>
      <c r="S322" s="128" t="s">
        <v>290</v>
      </c>
      <c r="T322" s="129" t="s">
        <v>291</v>
      </c>
      <c r="U322" s="114">
        <v>0.19</v>
      </c>
      <c r="V322" s="114">
        <f>ROUND(E322*U322,2)</f>
        <v>1.77</v>
      </c>
      <c r="W322" s="114"/>
      <c r="X322" s="114" t="s">
        <v>332</v>
      </c>
      <c r="Y322" s="114" t="s">
        <v>293</v>
      </c>
      <c r="Z322" s="107"/>
      <c r="AA322" s="107"/>
      <c r="AB322" s="107"/>
      <c r="AC322" s="107"/>
      <c r="AD322" s="107"/>
      <c r="AE322" s="107"/>
      <c r="AF322" s="107"/>
      <c r="AG322" s="107" t="s">
        <v>333</v>
      </c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</row>
    <row r="323" spans="1:60" outlineLevel="2">
      <c r="A323" s="110"/>
      <c r="B323" s="111"/>
      <c r="C323" s="146" t="s">
        <v>1491</v>
      </c>
      <c r="D323" s="143"/>
      <c r="E323" s="144">
        <v>9.3000000000000007</v>
      </c>
      <c r="F323" s="114"/>
      <c r="G323" s="114"/>
      <c r="H323" s="114"/>
      <c r="I323" s="114"/>
      <c r="J323" s="114"/>
      <c r="K323" s="114"/>
      <c r="L323" s="114"/>
      <c r="M323" s="114"/>
      <c r="N323" s="113"/>
      <c r="O323" s="113"/>
      <c r="P323" s="113"/>
      <c r="Q323" s="113"/>
      <c r="R323" s="114"/>
      <c r="S323" s="114"/>
      <c r="T323" s="114"/>
      <c r="U323" s="114"/>
      <c r="V323" s="114"/>
      <c r="W323" s="114"/>
      <c r="X323" s="114"/>
      <c r="Y323" s="114"/>
      <c r="Z323" s="107"/>
      <c r="AA323" s="107"/>
      <c r="AB323" s="107"/>
      <c r="AC323" s="107"/>
      <c r="AD323" s="107"/>
      <c r="AE323" s="107"/>
      <c r="AF323" s="107"/>
      <c r="AG323" s="107" t="s">
        <v>341</v>
      </c>
      <c r="AH323" s="107">
        <v>5</v>
      </c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</row>
    <row r="324" spans="1:60" outlineLevel="1">
      <c r="A324" s="123">
        <v>52</v>
      </c>
      <c r="B324" s="124" t="s">
        <v>1309</v>
      </c>
      <c r="C324" s="139" t="s">
        <v>1310</v>
      </c>
      <c r="D324" s="125" t="s">
        <v>330</v>
      </c>
      <c r="E324" s="126">
        <v>220.33500000000001</v>
      </c>
      <c r="F324" s="127"/>
      <c r="G324" s="128">
        <f>ROUND(E324*F324,2)</f>
        <v>0</v>
      </c>
      <c r="H324" s="127"/>
      <c r="I324" s="128">
        <f>ROUND(E324*H324,2)</f>
        <v>0</v>
      </c>
      <c r="J324" s="127"/>
      <c r="K324" s="128">
        <f>ROUND(E324*J324,2)</f>
        <v>0</v>
      </c>
      <c r="L324" s="128">
        <v>21</v>
      </c>
      <c r="M324" s="128">
        <f>G324*(1+L324/100)</f>
        <v>0</v>
      </c>
      <c r="N324" s="126">
        <v>2.4500000000000001E-2</v>
      </c>
      <c r="O324" s="126">
        <f>ROUND(E324*N324,2)</f>
        <v>5.4</v>
      </c>
      <c r="P324" s="126">
        <v>0</v>
      </c>
      <c r="Q324" s="126">
        <f>ROUND(E324*P324,2)</f>
        <v>0</v>
      </c>
      <c r="R324" s="128"/>
      <c r="S324" s="128" t="s">
        <v>290</v>
      </c>
      <c r="T324" s="129" t="s">
        <v>291</v>
      </c>
      <c r="U324" s="114">
        <v>0.27</v>
      </c>
      <c r="V324" s="114">
        <f>ROUND(E324*U324,2)</f>
        <v>59.49</v>
      </c>
      <c r="W324" s="114"/>
      <c r="X324" s="114" t="s">
        <v>332</v>
      </c>
      <c r="Y324" s="114" t="s">
        <v>293</v>
      </c>
      <c r="Z324" s="107"/>
      <c r="AA324" s="107"/>
      <c r="AB324" s="107"/>
      <c r="AC324" s="107"/>
      <c r="AD324" s="107"/>
      <c r="AE324" s="107"/>
      <c r="AF324" s="107"/>
      <c r="AG324" s="107" t="s">
        <v>333</v>
      </c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</row>
    <row r="325" spans="1:60" outlineLevel="2">
      <c r="A325" s="110"/>
      <c r="B325" s="111"/>
      <c r="C325" s="146" t="s">
        <v>1492</v>
      </c>
      <c r="D325" s="143"/>
      <c r="E325" s="144">
        <v>220.33500000000001</v>
      </c>
      <c r="F325" s="114"/>
      <c r="G325" s="114"/>
      <c r="H325" s="114"/>
      <c r="I325" s="114"/>
      <c r="J325" s="114"/>
      <c r="K325" s="114"/>
      <c r="L325" s="114"/>
      <c r="M325" s="114"/>
      <c r="N325" s="113"/>
      <c r="O325" s="113"/>
      <c r="P325" s="113"/>
      <c r="Q325" s="113"/>
      <c r="R325" s="114"/>
      <c r="S325" s="114"/>
      <c r="T325" s="114"/>
      <c r="U325" s="114"/>
      <c r="V325" s="114"/>
      <c r="W325" s="114"/>
      <c r="X325" s="114"/>
      <c r="Y325" s="114"/>
      <c r="Z325" s="107"/>
      <c r="AA325" s="107"/>
      <c r="AB325" s="107"/>
      <c r="AC325" s="107"/>
      <c r="AD325" s="107"/>
      <c r="AE325" s="107"/>
      <c r="AF325" s="107"/>
      <c r="AG325" s="107" t="s">
        <v>341</v>
      </c>
      <c r="AH325" s="107">
        <v>5</v>
      </c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</row>
    <row r="326" spans="1:60" ht="22.5" outlineLevel="1">
      <c r="A326" s="123">
        <v>53</v>
      </c>
      <c r="B326" s="124" t="s">
        <v>1312</v>
      </c>
      <c r="C326" s="139" t="s">
        <v>1313</v>
      </c>
      <c r="D326" s="125" t="s">
        <v>347</v>
      </c>
      <c r="E326" s="126">
        <v>12</v>
      </c>
      <c r="F326" s="127"/>
      <c r="G326" s="128">
        <f>ROUND(E326*F326,2)</f>
        <v>0</v>
      </c>
      <c r="H326" s="127"/>
      <c r="I326" s="128">
        <f>ROUND(E326*H326,2)</f>
        <v>0</v>
      </c>
      <c r="J326" s="127"/>
      <c r="K326" s="128">
        <f>ROUND(E326*J326,2)</f>
        <v>0</v>
      </c>
      <c r="L326" s="128">
        <v>21</v>
      </c>
      <c r="M326" s="128">
        <f>G326*(1+L326/100)</f>
        <v>0</v>
      </c>
      <c r="N326" s="126">
        <v>0</v>
      </c>
      <c r="O326" s="126">
        <f>ROUND(E326*N326,2)</f>
        <v>0</v>
      </c>
      <c r="P326" s="126">
        <v>0</v>
      </c>
      <c r="Q326" s="126">
        <f>ROUND(E326*P326,2)</f>
        <v>0</v>
      </c>
      <c r="R326" s="128"/>
      <c r="S326" s="128" t="s">
        <v>290</v>
      </c>
      <c r="T326" s="129" t="s">
        <v>291</v>
      </c>
      <c r="U326" s="114">
        <v>0.19</v>
      </c>
      <c r="V326" s="114">
        <f>ROUND(E326*U326,2)</f>
        <v>2.2799999999999998</v>
      </c>
      <c r="W326" s="114"/>
      <c r="X326" s="114" t="s">
        <v>332</v>
      </c>
      <c r="Y326" s="114" t="s">
        <v>293</v>
      </c>
      <c r="Z326" s="107"/>
      <c r="AA326" s="107"/>
      <c r="AB326" s="107"/>
      <c r="AC326" s="107"/>
      <c r="AD326" s="107"/>
      <c r="AE326" s="107"/>
      <c r="AF326" s="107"/>
      <c r="AG326" s="107" t="s">
        <v>333</v>
      </c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</row>
    <row r="327" spans="1:60" outlineLevel="2">
      <c r="A327" s="110"/>
      <c r="B327" s="111"/>
      <c r="C327" s="146" t="s">
        <v>1493</v>
      </c>
      <c r="D327" s="143"/>
      <c r="E327" s="144">
        <v>12</v>
      </c>
      <c r="F327" s="114"/>
      <c r="G327" s="114"/>
      <c r="H327" s="114"/>
      <c r="I327" s="114"/>
      <c r="J327" s="114"/>
      <c r="K327" s="114"/>
      <c r="L327" s="114"/>
      <c r="M327" s="114"/>
      <c r="N327" s="113"/>
      <c r="O327" s="113"/>
      <c r="P327" s="113"/>
      <c r="Q327" s="113"/>
      <c r="R327" s="114"/>
      <c r="S327" s="114"/>
      <c r="T327" s="114"/>
      <c r="U327" s="114"/>
      <c r="V327" s="114"/>
      <c r="W327" s="114"/>
      <c r="X327" s="114"/>
      <c r="Y327" s="114"/>
      <c r="Z327" s="107"/>
      <c r="AA327" s="107"/>
      <c r="AB327" s="107"/>
      <c r="AC327" s="107"/>
      <c r="AD327" s="107"/>
      <c r="AE327" s="107"/>
      <c r="AF327" s="107"/>
      <c r="AG327" s="107" t="s">
        <v>341</v>
      </c>
      <c r="AH327" s="107">
        <v>0</v>
      </c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</row>
    <row r="328" spans="1:60" ht="22.5" outlineLevel="1">
      <c r="A328" s="123">
        <v>54</v>
      </c>
      <c r="B328" s="124" t="s">
        <v>1494</v>
      </c>
      <c r="C328" s="139" t="s">
        <v>1495</v>
      </c>
      <c r="D328" s="125" t="s">
        <v>347</v>
      </c>
      <c r="E328" s="126">
        <v>1</v>
      </c>
      <c r="F328" s="127"/>
      <c r="G328" s="128">
        <f>ROUND(E328*F328,2)</f>
        <v>0</v>
      </c>
      <c r="H328" s="127"/>
      <c r="I328" s="128">
        <f>ROUND(E328*H328,2)</f>
        <v>0</v>
      </c>
      <c r="J328" s="127"/>
      <c r="K328" s="128">
        <f>ROUND(E328*J328,2)</f>
        <v>0</v>
      </c>
      <c r="L328" s="128">
        <v>21</v>
      </c>
      <c r="M328" s="128">
        <f>G328*(1+L328/100)</f>
        <v>0</v>
      </c>
      <c r="N328" s="126">
        <v>2.41E-2</v>
      </c>
      <c r="O328" s="126">
        <f>ROUND(E328*N328,2)</f>
        <v>0.02</v>
      </c>
      <c r="P328" s="126">
        <v>0</v>
      </c>
      <c r="Q328" s="126">
        <f>ROUND(E328*P328,2)</f>
        <v>0</v>
      </c>
      <c r="R328" s="128" t="s">
        <v>413</v>
      </c>
      <c r="S328" s="128" t="s">
        <v>310</v>
      </c>
      <c r="T328" s="129" t="s">
        <v>331</v>
      </c>
      <c r="U328" s="114">
        <v>0</v>
      </c>
      <c r="V328" s="114">
        <f>ROUND(E328*U328,2)</f>
        <v>0</v>
      </c>
      <c r="W328" s="114"/>
      <c r="X328" s="114" t="s">
        <v>414</v>
      </c>
      <c r="Y328" s="114" t="s">
        <v>293</v>
      </c>
      <c r="Z328" s="107"/>
      <c r="AA328" s="107"/>
      <c r="AB328" s="107"/>
      <c r="AC328" s="107"/>
      <c r="AD328" s="107"/>
      <c r="AE328" s="107"/>
      <c r="AF328" s="107"/>
      <c r="AG328" s="107" t="s">
        <v>415</v>
      </c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</row>
    <row r="329" spans="1:60" outlineLevel="2">
      <c r="A329" s="110"/>
      <c r="B329" s="111"/>
      <c r="C329" s="146" t="s">
        <v>1488</v>
      </c>
      <c r="D329" s="143"/>
      <c r="E329" s="144">
        <v>1</v>
      </c>
      <c r="F329" s="114"/>
      <c r="G329" s="114"/>
      <c r="H329" s="114"/>
      <c r="I329" s="114"/>
      <c r="J329" s="114"/>
      <c r="K329" s="114"/>
      <c r="L329" s="114"/>
      <c r="M329" s="114"/>
      <c r="N329" s="113"/>
      <c r="O329" s="113"/>
      <c r="P329" s="113"/>
      <c r="Q329" s="113"/>
      <c r="R329" s="114"/>
      <c r="S329" s="114"/>
      <c r="T329" s="114"/>
      <c r="U329" s="114"/>
      <c r="V329" s="114"/>
      <c r="W329" s="114"/>
      <c r="X329" s="114"/>
      <c r="Y329" s="114"/>
      <c r="Z329" s="107"/>
      <c r="AA329" s="107"/>
      <c r="AB329" s="107"/>
      <c r="AC329" s="107"/>
      <c r="AD329" s="107"/>
      <c r="AE329" s="107"/>
      <c r="AF329" s="107"/>
      <c r="AG329" s="107" t="s">
        <v>341</v>
      </c>
      <c r="AH329" s="107">
        <v>5</v>
      </c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</row>
    <row r="330" spans="1:60" ht="33.75" outlineLevel="1">
      <c r="A330" s="123">
        <v>55</v>
      </c>
      <c r="B330" s="124" t="s">
        <v>1496</v>
      </c>
      <c r="C330" s="139" t="s">
        <v>1497</v>
      </c>
      <c r="D330" s="125" t="s">
        <v>347</v>
      </c>
      <c r="E330" s="126">
        <v>1</v>
      </c>
      <c r="F330" s="127"/>
      <c r="G330" s="128">
        <f>ROUND(E330*F330,2)</f>
        <v>0</v>
      </c>
      <c r="H330" s="127"/>
      <c r="I330" s="128">
        <f>ROUND(E330*H330,2)</f>
        <v>0</v>
      </c>
      <c r="J330" s="127"/>
      <c r="K330" s="128">
        <f>ROUND(E330*J330,2)</f>
        <v>0</v>
      </c>
      <c r="L330" s="128">
        <v>21</v>
      </c>
      <c r="M330" s="128">
        <f>G330*(1+L330/100)</f>
        <v>0</v>
      </c>
      <c r="N330" s="126">
        <v>1.6E-2</v>
      </c>
      <c r="O330" s="126">
        <f>ROUND(E330*N330,2)</f>
        <v>0.02</v>
      </c>
      <c r="P330" s="126">
        <v>0</v>
      </c>
      <c r="Q330" s="126">
        <f>ROUND(E330*P330,2)</f>
        <v>0</v>
      </c>
      <c r="R330" s="128" t="s">
        <v>413</v>
      </c>
      <c r="S330" s="128" t="s">
        <v>310</v>
      </c>
      <c r="T330" s="129" t="s">
        <v>331</v>
      </c>
      <c r="U330" s="114">
        <v>0</v>
      </c>
      <c r="V330" s="114">
        <f>ROUND(E330*U330,2)</f>
        <v>0</v>
      </c>
      <c r="W330" s="114"/>
      <c r="X330" s="114" t="s">
        <v>414</v>
      </c>
      <c r="Y330" s="114" t="s">
        <v>293</v>
      </c>
      <c r="Z330" s="107"/>
      <c r="AA330" s="107"/>
      <c r="AB330" s="107"/>
      <c r="AC330" s="107"/>
      <c r="AD330" s="107"/>
      <c r="AE330" s="107"/>
      <c r="AF330" s="107"/>
      <c r="AG330" s="107" t="s">
        <v>415</v>
      </c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</row>
    <row r="331" spans="1:60" outlineLevel="2">
      <c r="A331" s="110"/>
      <c r="B331" s="111"/>
      <c r="C331" s="146" t="s">
        <v>1498</v>
      </c>
      <c r="D331" s="143"/>
      <c r="E331" s="144">
        <v>1</v>
      </c>
      <c r="F331" s="114"/>
      <c r="G331" s="114"/>
      <c r="H331" s="114"/>
      <c r="I331" s="114"/>
      <c r="J331" s="114"/>
      <c r="K331" s="114"/>
      <c r="L331" s="114"/>
      <c r="M331" s="114"/>
      <c r="N331" s="113"/>
      <c r="O331" s="113"/>
      <c r="P331" s="113"/>
      <c r="Q331" s="113"/>
      <c r="R331" s="114"/>
      <c r="S331" s="114"/>
      <c r="T331" s="114"/>
      <c r="U331" s="114"/>
      <c r="V331" s="114"/>
      <c r="W331" s="114"/>
      <c r="X331" s="114"/>
      <c r="Y331" s="114"/>
      <c r="Z331" s="107"/>
      <c r="AA331" s="107"/>
      <c r="AB331" s="107"/>
      <c r="AC331" s="107"/>
      <c r="AD331" s="107"/>
      <c r="AE331" s="107"/>
      <c r="AF331" s="107"/>
      <c r="AG331" s="107" t="s">
        <v>341</v>
      </c>
      <c r="AH331" s="107">
        <v>5</v>
      </c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</row>
    <row r="332" spans="1:60" outlineLevel="1">
      <c r="A332" s="123">
        <v>56</v>
      </c>
      <c r="B332" s="124" t="s">
        <v>1499</v>
      </c>
      <c r="C332" s="139" t="s">
        <v>1500</v>
      </c>
      <c r="D332" s="125" t="s">
        <v>330</v>
      </c>
      <c r="E332" s="126">
        <v>0.8</v>
      </c>
      <c r="F332" s="127"/>
      <c r="G332" s="128">
        <f>ROUND(E332*F332,2)</f>
        <v>0</v>
      </c>
      <c r="H332" s="127"/>
      <c r="I332" s="128">
        <f>ROUND(E332*H332,2)</f>
        <v>0</v>
      </c>
      <c r="J332" s="127"/>
      <c r="K332" s="128">
        <f>ROUND(E332*J332,2)</f>
        <v>0</v>
      </c>
      <c r="L332" s="128">
        <v>21</v>
      </c>
      <c r="M332" s="128">
        <f>G332*(1+L332/100)</f>
        <v>0</v>
      </c>
      <c r="N332" s="126">
        <v>1.2999999999999999E-3</v>
      </c>
      <c r="O332" s="126">
        <f>ROUND(E332*N332,2)</f>
        <v>0</v>
      </c>
      <c r="P332" s="126">
        <v>0</v>
      </c>
      <c r="Q332" s="126">
        <f>ROUND(E332*P332,2)</f>
        <v>0</v>
      </c>
      <c r="R332" s="128" t="s">
        <v>413</v>
      </c>
      <c r="S332" s="128" t="s">
        <v>310</v>
      </c>
      <c r="T332" s="129" t="s">
        <v>331</v>
      </c>
      <c r="U332" s="114">
        <v>0</v>
      </c>
      <c r="V332" s="114">
        <f>ROUND(E332*U332,2)</f>
        <v>0</v>
      </c>
      <c r="W332" s="114"/>
      <c r="X332" s="114" t="s">
        <v>414</v>
      </c>
      <c r="Y332" s="114" t="s">
        <v>293</v>
      </c>
      <c r="Z332" s="107"/>
      <c r="AA332" s="107"/>
      <c r="AB332" s="107"/>
      <c r="AC332" s="107"/>
      <c r="AD332" s="107"/>
      <c r="AE332" s="107"/>
      <c r="AF332" s="107"/>
      <c r="AG332" s="107" t="s">
        <v>415</v>
      </c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</row>
    <row r="333" spans="1:60" outlineLevel="2">
      <c r="A333" s="110"/>
      <c r="B333" s="111"/>
      <c r="C333" s="146" t="s">
        <v>1501</v>
      </c>
      <c r="D333" s="143"/>
      <c r="E333" s="144">
        <v>0.8</v>
      </c>
      <c r="F333" s="114"/>
      <c r="G333" s="114"/>
      <c r="H333" s="114"/>
      <c r="I333" s="114"/>
      <c r="J333" s="114"/>
      <c r="K333" s="114"/>
      <c r="L333" s="114"/>
      <c r="M333" s="114"/>
      <c r="N333" s="113"/>
      <c r="O333" s="113"/>
      <c r="P333" s="113"/>
      <c r="Q333" s="113"/>
      <c r="R333" s="114"/>
      <c r="S333" s="114"/>
      <c r="T333" s="114"/>
      <c r="U333" s="114"/>
      <c r="V333" s="114"/>
      <c r="W333" s="114"/>
      <c r="X333" s="114"/>
      <c r="Y333" s="114"/>
      <c r="Z333" s="107"/>
      <c r="AA333" s="107"/>
      <c r="AB333" s="107"/>
      <c r="AC333" s="107"/>
      <c r="AD333" s="107"/>
      <c r="AE333" s="107"/>
      <c r="AF333" s="107"/>
      <c r="AG333" s="107" t="s">
        <v>341</v>
      </c>
      <c r="AH333" s="107">
        <v>5</v>
      </c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</row>
    <row r="334" spans="1:60" outlineLevel="1">
      <c r="A334" s="123">
        <v>57</v>
      </c>
      <c r="B334" s="124" t="s">
        <v>1197</v>
      </c>
      <c r="C334" s="139" t="s">
        <v>1198</v>
      </c>
      <c r="D334" s="125" t="s">
        <v>347</v>
      </c>
      <c r="E334" s="126">
        <v>270</v>
      </c>
      <c r="F334" s="127"/>
      <c r="G334" s="128">
        <f>ROUND(E334*F334,2)</f>
        <v>0</v>
      </c>
      <c r="H334" s="127"/>
      <c r="I334" s="128">
        <f>ROUND(E334*H334,2)</f>
        <v>0</v>
      </c>
      <c r="J334" s="127"/>
      <c r="K334" s="128">
        <f>ROUND(E334*J334,2)</f>
        <v>0</v>
      </c>
      <c r="L334" s="128">
        <v>21</v>
      </c>
      <c r="M334" s="128">
        <f>G334*(1+L334/100)</f>
        <v>0</v>
      </c>
      <c r="N334" s="126">
        <v>3.2799999999999999E-3</v>
      </c>
      <c r="O334" s="126">
        <f>ROUND(E334*N334,2)</f>
        <v>0.89</v>
      </c>
      <c r="P334" s="126">
        <v>0</v>
      </c>
      <c r="Q334" s="126">
        <f>ROUND(E334*P334,2)</f>
        <v>0</v>
      </c>
      <c r="R334" s="128" t="s">
        <v>1184</v>
      </c>
      <c r="S334" s="128" t="s">
        <v>310</v>
      </c>
      <c r="T334" s="129" t="s">
        <v>331</v>
      </c>
      <c r="U334" s="114">
        <v>0.22498000000000001</v>
      </c>
      <c r="V334" s="114">
        <f>ROUND(E334*U334,2)</f>
        <v>60.74</v>
      </c>
      <c r="W334" s="114"/>
      <c r="X334" s="114" t="s">
        <v>1502</v>
      </c>
      <c r="Y334" s="114" t="s">
        <v>293</v>
      </c>
      <c r="Z334" s="107"/>
      <c r="AA334" s="107"/>
      <c r="AB334" s="107"/>
      <c r="AC334" s="107"/>
      <c r="AD334" s="107"/>
      <c r="AE334" s="107"/>
      <c r="AF334" s="107"/>
      <c r="AG334" s="107" t="s">
        <v>1503</v>
      </c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</row>
    <row r="335" spans="1:60" outlineLevel="2">
      <c r="A335" s="110"/>
      <c r="B335" s="111"/>
      <c r="C335" s="203" t="s">
        <v>1199</v>
      </c>
      <c r="D335" s="204"/>
      <c r="E335" s="204"/>
      <c r="F335" s="204"/>
      <c r="G335" s="204"/>
      <c r="H335" s="114"/>
      <c r="I335" s="114"/>
      <c r="J335" s="114"/>
      <c r="K335" s="114"/>
      <c r="L335" s="114"/>
      <c r="M335" s="114"/>
      <c r="N335" s="113"/>
      <c r="O335" s="113"/>
      <c r="P335" s="113"/>
      <c r="Q335" s="113"/>
      <c r="R335" s="114"/>
      <c r="S335" s="114"/>
      <c r="T335" s="114"/>
      <c r="U335" s="114"/>
      <c r="V335" s="114"/>
      <c r="W335" s="114"/>
      <c r="X335" s="114"/>
      <c r="Y335" s="114"/>
      <c r="Z335" s="107"/>
      <c r="AA335" s="107"/>
      <c r="AB335" s="107"/>
      <c r="AC335" s="107"/>
      <c r="AD335" s="107"/>
      <c r="AE335" s="107"/>
      <c r="AF335" s="107"/>
      <c r="AG335" s="107" t="s">
        <v>451</v>
      </c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37" t="str">
        <f>C335</f>
        <v>jakoukoliv maltou, z pomocného pracovního lešení o výšce podlahy do 1900 mm a pro zatížení do 1,5 kPa,</v>
      </c>
      <c r="BB335" s="107"/>
      <c r="BC335" s="107"/>
      <c r="BD335" s="107"/>
      <c r="BE335" s="107"/>
      <c r="BF335" s="107"/>
      <c r="BG335" s="107"/>
      <c r="BH335" s="107"/>
    </row>
    <row r="336" spans="1:60" outlineLevel="2">
      <c r="A336" s="110"/>
      <c r="B336" s="111"/>
      <c r="C336" s="146" t="s">
        <v>1504</v>
      </c>
      <c r="D336" s="143"/>
      <c r="E336" s="144">
        <v>10</v>
      </c>
      <c r="F336" s="114"/>
      <c r="G336" s="114"/>
      <c r="H336" s="114"/>
      <c r="I336" s="114"/>
      <c r="J336" s="114"/>
      <c r="K336" s="114"/>
      <c r="L336" s="114"/>
      <c r="M336" s="114"/>
      <c r="N336" s="113"/>
      <c r="O336" s="113"/>
      <c r="P336" s="113"/>
      <c r="Q336" s="113"/>
      <c r="R336" s="114"/>
      <c r="S336" s="114"/>
      <c r="T336" s="114"/>
      <c r="U336" s="114"/>
      <c r="V336" s="114"/>
      <c r="W336" s="114"/>
      <c r="X336" s="114"/>
      <c r="Y336" s="114"/>
      <c r="Z336" s="107"/>
      <c r="AA336" s="107"/>
      <c r="AB336" s="107"/>
      <c r="AC336" s="107"/>
      <c r="AD336" s="107"/>
      <c r="AE336" s="107"/>
      <c r="AF336" s="107"/>
      <c r="AG336" s="107" t="s">
        <v>341</v>
      </c>
      <c r="AH336" s="107">
        <v>5</v>
      </c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</row>
    <row r="337" spans="1:60" outlineLevel="3">
      <c r="A337" s="110"/>
      <c r="B337" s="111"/>
      <c r="C337" s="146" t="s">
        <v>1505</v>
      </c>
      <c r="D337" s="143"/>
      <c r="E337" s="144">
        <v>260</v>
      </c>
      <c r="F337" s="114"/>
      <c r="G337" s="114"/>
      <c r="H337" s="114"/>
      <c r="I337" s="114"/>
      <c r="J337" s="114"/>
      <c r="K337" s="114"/>
      <c r="L337" s="114"/>
      <c r="M337" s="114"/>
      <c r="N337" s="113"/>
      <c r="O337" s="113"/>
      <c r="P337" s="113"/>
      <c r="Q337" s="113"/>
      <c r="R337" s="114"/>
      <c r="S337" s="114"/>
      <c r="T337" s="114"/>
      <c r="U337" s="114"/>
      <c r="V337" s="114"/>
      <c r="W337" s="114"/>
      <c r="X337" s="114"/>
      <c r="Y337" s="114"/>
      <c r="Z337" s="107"/>
      <c r="AA337" s="107"/>
      <c r="AB337" s="107"/>
      <c r="AC337" s="107"/>
      <c r="AD337" s="107"/>
      <c r="AE337" s="107"/>
      <c r="AF337" s="107"/>
      <c r="AG337" s="107" t="s">
        <v>341</v>
      </c>
      <c r="AH337" s="107">
        <v>5</v>
      </c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</row>
    <row r="338" spans="1:60" ht="22.5" outlineLevel="1">
      <c r="A338" s="123">
        <v>58</v>
      </c>
      <c r="B338" s="124" t="s">
        <v>1395</v>
      </c>
      <c r="C338" s="139" t="s">
        <v>1396</v>
      </c>
      <c r="D338" s="125" t="s">
        <v>353</v>
      </c>
      <c r="E338" s="126">
        <v>8.7799499999999995</v>
      </c>
      <c r="F338" s="127"/>
      <c r="G338" s="128">
        <f>ROUND(E338*F338,2)</f>
        <v>0</v>
      </c>
      <c r="H338" s="127"/>
      <c r="I338" s="128">
        <f>ROUND(E338*H338,2)</f>
        <v>0</v>
      </c>
      <c r="J338" s="127"/>
      <c r="K338" s="128">
        <f>ROUND(E338*J338,2)</f>
        <v>0</v>
      </c>
      <c r="L338" s="128">
        <v>21</v>
      </c>
      <c r="M338" s="128">
        <f>G338*(1+L338/100)</f>
        <v>0</v>
      </c>
      <c r="N338" s="126">
        <v>0</v>
      </c>
      <c r="O338" s="126">
        <f>ROUND(E338*N338,2)</f>
        <v>0</v>
      </c>
      <c r="P338" s="126">
        <v>0</v>
      </c>
      <c r="Q338" s="126">
        <f>ROUND(E338*P338,2)</f>
        <v>0</v>
      </c>
      <c r="R338" s="128" t="s">
        <v>1184</v>
      </c>
      <c r="S338" s="128" t="s">
        <v>310</v>
      </c>
      <c r="T338" s="129" t="s">
        <v>331</v>
      </c>
      <c r="U338" s="114">
        <v>3.01</v>
      </c>
      <c r="V338" s="114">
        <f>ROUND(E338*U338,2)</f>
        <v>26.43</v>
      </c>
      <c r="W338" s="114"/>
      <c r="X338" s="114" t="s">
        <v>448</v>
      </c>
      <c r="Y338" s="114" t="s">
        <v>293</v>
      </c>
      <c r="Z338" s="107"/>
      <c r="AA338" s="107"/>
      <c r="AB338" s="107"/>
      <c r="AC338" s="107"/>
      <c r="AD338" s="107"/>
      <c r="AE338" s="107"/>
      <c r="AF338" s="107"/>
      <c r="AG338" s="107" t="s">
        <v>449</v>
      </c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</row>
    <row r="339" spans="1:60" outlineLevel="2">
      <c r="A339" s="110"/>
      <c r="B339" s="111"/>
      <c r="C339" s="203" t="s">
        <v>1320</v>
      </c>
      <c r="D339" s="204"/>
      <c r="E339" s="204"/>
      <c r="F339" s="204"/>
      <c r="G339" s="204"/>
      <c r="H339" s="114"/>
      <c r="I339" s="114"/>
      <c r="J339" s="114"/>
      <c r="K339" s="114"/>
      <c r="L339" s="114"/>
      <c r="M339" s="114"/>
      <c r="N339" s="113"/>
      <c r="O339" s="113"/>
      <c r="P339" s="113"/>
      <c r="Q339" s="113"/>
      <c r="R339" s="114"/>
      <c r="S339" s="114"/>
      <c r="T339" s="114"/>
      <c r="U339" s="114"/>
      <c r="V339" s="114"/>
      <c r="W339" s="114"/>
      <c r="X339" s="114"/>
      <c r="Y339" s="114"/>
      <c r="Z339" s="107"/>
      <c r="AA339" s="107"/>
      <c r="AB339" s="107"/>
      <c r="AC339" s="107"/>
      <c r="AD339" s="107"/>
      <c r="AE339" s="107"/>
      <c r="AF339" s="107"/>
      <c r="AG339" s="107" t="s">
        <v>451</v>
      </c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</row>
    <row r="340" spans="1:60">
      <c r="A340" s="117" t="s">
        <v>285</v>
      </c>
      <c r="B340" s="118" t="s">
        <v>77</v>
      </c>
      <c r="C340" s="138" t="s">
        <v>78</v>
      </c>
      <c r="D340" s="119"/>
      <c r="E340" s="120"/>
      <c r="F340" s="121"/>
      <c r="G340" s="121">
        <f>SUMIF(AG341:AG443,"&lt;&gt;NOR",G341:G443)</f>
        <v>0</v>
      </c>
      <c r="H340" s="121"/>
      <c r="I340" s="121">
        <f>SUM(I341:I443)</f>
        <v>0</v>
      </c>
      <c r="J340" s="121"/>
      <c r="K340" s="121">
        <f>SUM(K341:K443)</f>
        <v>0</v>
      </c>
      <c r="L340" s="121"/>
      <c r="M340" s="121">
        <f>SUM(M341:M443)</f>
        <v>0</v>
      </c>
      <c r="N340" s="120"/>
      <c r="O340" s="120">
        <f>SUM(O341:O443)</f>
        <v>7.8599999999999994</v>
      </c>
      <c r="P340" s="120"/>
      <c r="Q340" s="120">
        <f>SUM(Q341:Q443)</f>
        <v>0</v>
      </c>
      <c r="R340" s="121"/>
      <c r="S340" s="121"/>
      <c r="T340" s="122"/>
      <c r="U340" s="116"/>
      <c r="V340" s="116">
        <f>SUM(V341:V443)</f>
        <v>624.38999999999987</v>
      </c>
      <c r="W340" s="116"/>
      <c r="X340" s="116"/>
      <c r="Y340" s="116"/>
      <c r="AG340" t="s">
        <v>286</v>
      </c>
    </row>
    <row r="341" spans="1:60" ht="22.5" outlineLevel="1">
      <c r="A341" s="123">
        <v>59</v>
      </c>
      <c r="B341" s="124" t="s">
        <v>1187</v>
      </c>
      <c r="C341" s="139" t="s">
        <v>1188</v>
      </c>
      <c r="D341" s="125" t="s">
        <v>347</v>
      </c>
      <c r="E341" s="126">
        <v>162</v>
      </c>
      <c r="F341" s="127"/>
      <c r="G341" s="128">
        <f>ROUND(E341*F341,2)</f>
        <v>0</v>
      </c>
      <c r="H341" s="127"/>
      <c r="I341" s="128">
        <f>ROUND(E341*H341,2)</f>
        <v>0</v>
      </c>
      <c r="J341" s="127"/>
      <c r="K341" s="128">
        <f>ROUND(E341*J341,2)</f>
        <v>0</v>
      </c>
      <c r="L341" s="128">
        <v>21</v>
      </c>
      <c r="M341" s="128">
        <f>G341*(1+L341/100)</f>
        <v>0</v>
      </c>
      <c r="N341" s="126">
        <v>6.2300000000000003E-3</v>
      </c>
      <c r="O341" s="126">
        <f>ROUND(E341*N341,2)</f>
        <v>1.01</v>
      </c>
      <c r="P341" s="126">
        <v>0</v>
      </c>
      <c r="Q341" s="126">
        <f>ROUND(E341*P341,2)</f>
        <v>0</v>
      </c>
      <c r="R341" s="128" t="s">
        <v>1184</v>
      </c>
      <c r="S341" s="128" t="s">
        <v>310</v>
      </c>
      <c r="T341" s="129" t="s">
        <v>331</v>
      </c>
      <c r="U341" s="114">
        <v>0.22125</v>
      </c>
      <c r="V341" s="114">
        <f>ROUND(E341*U341,2)</f>
        <v>35.840000000000003</v>
      </c>
      <c r="W341" s="114"/>
      <c r="X341" s="114" t="s">
        <v>332</v>
      </c>
      <c r="Y341" s="114" t="s">
        <v>293</v>
      </c>
      <c r="Z341" s="107"/>
      <c r="AA341" s="107"/>
      <c r="AB341" s="107"/>
      <c r="AC341" s="107"/>
      <c r="AD341" s="107"/>
      <c r="AE341" s="107"/>
      <c r="AF341" s="107"/>
      <c r="AG341" s="107" t="s">
        <v>333</v>
      </c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</row>
    <row r="342" spans="1:60" outlineLevel="2">
      <c r="A342" s="110"/>
      <c r="B342" s="111"/>
      <c r="C342" s="203" t="s">
        <v>1185</v>
      </c>
      <c r="D342" s="204"/>
      <c r="E342" s="204"/>
      <c r="F342" s="204"/>
      <c r="G342" s="204"/>
      <c r="H342" s="114"/>
      <c r="I342" s="114"/>
      <c r="J342" s="114"/>
      <c r="K342" s="114"/>
      <c r="L342" s="114"/>
      <c r="M342" s="114"/>
      <c r="N342" s="113"/>
      <c r="O342" s="113"/>
      <c r="P342" s="113"/>
      <c r="Q342" s="113"/>
      <c r="R342" s="114"/>
      <c r="S342" s="114"/>
      <c r="T342" s="114"/>
      <c r="U342" s="114"/>
      <c r="V342" s="114"/>
      <c r="W342" s="114"/>
      <c r="X342" s="114"/>
      <c r="Y342" s="114"/>
      <c r="Z342" s="107"/>
      <c r="AA342" s="107"/>
      <c r="AB342" s="107"/>
      <c r="AC342" s="107"/>
      <c r="AD342" s="107"/>
      <c r="AE342" s="107"/>
      <c r="AF342" s="107"/>
      <c r="AG342" s="107" t="s">
        <v>451</v>
      </c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</row>
    <row r="343" spans="1:60" outlineLevel="2">
      <c r="A343" s="110"/>
      <c r="B343" s="111"/>
      <c r="C343" s="146" t="s">
        <v>1506</v>
      </c>
      <c r="D343" s="143"/>
      <c r="E343" s="144">
        <v>162</v>
      </c>
      <c r="F343" s="114"/>
      <c r="G343" s="114"/>
      <c r="H343" s="114"/>
      <c r="I343" s="114"/>
      <c r="J343" s="114"/>
      <c r="K343" s="114"/>
      <c r="L343" s="114"/>
      <c r="M343" s="114"/>
      <c r="N343" s="113"/>
      <c r="O343" s="113"/>
      <c r="P343" s="113"/>
      <c r="Q343" s="113"/>
      <c r="R343" s="114"/>
      <c r="S343" s="114"/>
      <c r="T343" s="114"/>
      <c r="U343" s="114"/>
      <c r="V343" s="114"/>
      <c r="W343" s="114"/>
      <c r="X343" s="114"/>
      <c r="Y343" s="114"/>
      <c r="Z343" s="107"/>
      <c r="AA343" s="107"/>
      <c r="AB343" s="107"/>
      <c r="AC343" s="107"/>
      <c r="AD343" s="107"/>
      <c r="AE343" s="107"/>
      <c r="AF343" s="107"/>
      <c r="AG343" s="107" t="s">
        <v>341</v>
      </c>
      <c r="AH343" s="107">
        <v>5</v>
      </c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</row>
    <row r="344" spans="1:60" ht="22.5" outlineLevel="1">
      <c r="A344" s="123">
        <v>60</v>
      </c>
      <c r="B344" s="124" t="s">
        <v>1190</v>
      </c>
      <c r="C344" s="139" t="s">
        <v>1191</v>
      </c>
      <c r="D344" s="125" t="s">
        <v>1169</v>
      </c>
      <c r="E344" s="126">
        <v>1.5</v>
      </c>
      <c r="F344" s="127"/>
      <c r="G344" s="128">
        <f>ROUND(E344*F344,2)</f>
        <v>0</v>
      </c>
      <c r="H344" s="127"/>
      <c r="I344" s="128">
        <f>ROUND(E344*H344,2)</f>
        <v>0</v>
      </c>
      <c r="J344" s="127"/>
      <c r="K344" s="128">
        <f>ROUND(E344*J344,2)</f>
        <v>0</v>
      </c>
      <c r="L344" s="128">
        <v>21</v>
      </c>
      <c r="M344" s="128">
        <f>G344*(1+L344/100)</f>
        <v>0</v>
      </c>
      <c r="N344" s="126">
        <v>0.24815000000000001</v>
      </c>
      <c r="O344" s="126">
        <f>ROUND(E344*N344,2)</f>
        <v>0.37</v>
      </c>
      <c r="P344" s="126">
        <v>0</v>
      </c>
      <c r="Q344" s="126">
        <f>ROUND(E344*P344,2)</f>
        <v>0</v>
      </c>
      <c r="R344" s="128" t="s">
        <v>1184</v>
      </c>
      <c r="S344" s="128" t="s">
        <v>310</v>
      </c>
      <c r="T344" s="129" t="s">
        <v>331</v>
      </c>
      <c r="U344" s="114">
        <v>0.81100000000000005</v>
      </c>
      <c r="V344" s="114">
        <f>ROUND(E344*U344,2)</f>
        <v>1.22</v>
      </c>
      <c r="W344" s="114"/>
      <c r="X344" s="114" t="s">
        <v>332</v>
      </c>
      <c r="Y344" s="114" t="s">
        <v>293</v>
      </c>
      <c r="Z344" s="107"/>
      <c r="AA344" s="107"/>
      <c r="AB344" s="107"/>
      <c r="AC344" s="107"/>
      <c r="AD344" s="107"/>
      <c r="AE344" s="107"/>
      <c r="AF344" s="107"/>
      <c r="AG344" s="107" t="s">
        <v>333</v>
      </c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</row>
    <row r="345" spans="1:60" outlineLevel="2">
      <c r="A345" s="110"/>
      <c r="B345" s="111"/>
      <c r="C345" s="203" t="s">
        <v>1185</v>
      </c>
      <c r="D345" s="204"/>
      <c r="E345" s="204"/>
      <c r="F345" s="204"/>
      <c r="G345" s="204"/>
      <c r="H345" s="114"/>
      <c r="I345" s="114"/>
      <c r="J345" s="114"/>
      <c r="K345" s="114"/>
      <c r="L345" s="114"/>
      <c r="M345" s="114"/>
      <c r="N345" s="113"/>
      <c r="O345" s="113"/>
      <c r="P345" s="113"/>
      <c r="Q345" s="113"/>
      <c r="R345" s="114"/>
      <c r="S345" s="114"/>
      <c r="T345" s="114"/>
      <c r="U345" s="114"/>
      <c r="V345" s="114"/>
      <c r="W345" s="114"/>
      <c r="X345" s="114"/>
      <c r="Y345" s="114"/>
      <c r="Z345" s="107"/>
      <c r="AA345" s="107"/>
      <c r="AB345" s="107"/>
      <c r="AC345" s="107"/>
      <c r="AD345" s="107"/>
      <c r="AE345" s="107"/>
      <c r="AF345" s="107"/>
      <c r="AG345" s="107" t="s">
        <v>451</v>
      </c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</row>
    <row r="346" spans="1:60" outlineLevel="2">
      <c r="A346" s="110"/>
      <c r="B346" s="111"/>
      <c r="C346" s="146" t="s">
        <v>1507</v>
      </c>
      <c r="D346" s="143"/>
      <c r="E346" s="144">
        <v>1.5</v>
      </c>
      <c r="F346" s="114"/>
      <c r="G346" s="114"/>
      <c r="H346" s="114"/>
      <c r="I346" s="114"/>
      <c r="J346" s="114"/>
      <c r="K346" s="114"/>
      <c r="L346" s="114"/>
      <c r="M346" s="114"/>
      <c r="N346" s="113"/>
      <c r="O346" s="113"/>
      <c r="P346" s="113"/>
      <c r="Q346" s="113"/>
      <c r="R346" s="114"/>
      <c r="S346" s="114"/>
      <c r="T346" s="114"/>
      <c r="U346" s="114"/>
      <c r="V346" s="114"/>
      <c r="W346" s="114"/>
      <c r="X346" s="114"/>
      <c r="Y346" s="114"/>
      <c r="Z346" s="107"/>
      <c r="AA346" s="107"/>
      <c r="AB346" s="107"/>
      <c r="AC346" s="107"/>
      <c r="AD346" s="107"/>
      <c r="AE346" s="107"/>
      <c r="AF346" s="107"/>
      <c r="AG346" s="107" t="s">
        <v>341</v>
      </c>
      <c r="AH346" s="107">
        <v>5</v>
      </c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</row>
    <row r="347" spans="1:60" ht="33.75" outlineLevel="1">
      <c r="A347" s="123">
        <v>61</v>
      </c>
      <c r="B347" s="124" t="s">
        <v>1400</v>
      </c>
      <c r="C347" s="139" t="s">
        <v>1401</v>
      </c>
      <c r="D347" s="125" t="s">
        <v>1169</v>
      </c>
      <c r="E347" s="126">
        <v>16.249500000000001</v>
      </c>
      <c r="F347" s="127"/>
      <c r="G347" s="128">
        <f>ROUND(E347*F347,2)</f>
        <v>0</v>
      </c>
      <c r="H347" s="127"/>
      <c r="I347" s="128">
        <f>ROUND(E347*H347,2)</f>
        <v>0</v>
      </c>
      <c r="J347" s="127"/>
      <c r="K347" s="128">
        <f>ROUND(E347*J347,2)</f>
        <v>0</v>
      </c>
      <c r="L347" s="128">
        <v>21</v>
      </c>
      <c r="M347" s="128">
        <f>G347*(1+L347/100)</f>
        <v>0</v>
      </c>
      <c r="N347" s="126">
        <v>1.337E-2</v>
      </c>
      <c r="O347" s="126">
        <f>ROUND(E347*N347,2)</f>
        <v>0.22</v>
      </c>
      <c r="P347" s="126">
        <v>0</v>
      </c>
      <c r="Q347" s="126">
        <f>ROUND(E347*P347,2)</f>
        <v>0</v>
      </c>
      <c r="R347" s="128" t="s">
        <v>1195</v>
      </c>
      <c r="S347" s="128" t="s">
        <v>310</v>
      </c>
      <c r="T347" s="129" t="s">
        <v>331</v>
      </c>
      <c r="U347" s="114">
        <v>0.8</v>
      </c>
      <c r="V347" s="114">
        <f>ROUND(E347*U347,2)</f>
        <v>13</v>
      </c>
      <c r="W347" s="114"/>
      <c r="X347" s="114" t="s">
        <v>332</v>
      </c>
      <c r="Y347" s="114" t="s">
        <v>293</v>
      </c>
      <c r="Z347" s="107"/>
      <c r="AA347" s="107"/>
      <c r="AB347" s="107"/>
      <c r="AC347" s="107"/>
      <c r="AD347" s="107"/>
      <c r="AE347" s="107"/>
      <c r="AF347" s="107"/>
      <c r="AG347" s="107" t="s">
        <v>333</v>
      </c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</row>
    <row r="348" spans="1:60" outlineLevel="2">
      <c r="A348" s="110"/>
      <c r="B348" s="111"/>
      <c r="C348" s="146" t="s">
        <v>1402</v>
      </c>
      <c r="D348" s="143"/>
      <c r="E348" s="144"/>
      <c r="F348" s="114"/>
      <c r="G348" s="114"/>
      <c r="H348" s="114"/>
      <c r="I348" s="114"/>
      <c r="J348" s="114"/>
      <c r="K348" s="114"/>
      <c r="L348" s="114"/>
      <c r="M348" s="114"/>
      <c r="N348" s="113"/>
      <c r="O348" s="113"/>
      <c r="P348" s="113"/>
      <c r="Q348" s="113"/>
      <c r="R348" s="114"/>
      <c r="S348" s="114"/>
      <c r="T348" s="114"/>
      <c r="U348" s="114"/>
      <c r="V348" s="114"/>
      <c r="W348" s="114"/>
      <c r="X348" s="114"/>
      <c r="Y348" s="114"/>
      <c r="Z348" s="107"/>
      <c r="AA348" s="107"/>
      <c r="AB348" s="107"/>
      <c r="AC348" s="107"/>
      <c r="AD348" s="107"/>
      <c r="AE348" s="107"/>
      <c r="AF348" s="107"/>
      <c r="AG348" s="107" t="s">
        <v>341</v>
      </c>
      <c r="AH348" s="107">
        <v>0</v>
      </c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</row>
    <row r="349" spans="1:60" outlineLevel="3">
      <c r="A349" s="110"/>
      <c r="B349" s="111"/>
      <c r="C349" s="146" t="s">
        <v>1508</v>
      </c>
      <c r="D349" s="143"/>
      <c r="E349" s="144">
        <v>16.249500000000001</v>
      </c>
      <c r="F349" s="114"/>
      <c r="G349" s="114"/>
      <c r="H349" s="114"/>
      <c r="I349" s="114"/>
      <c r="J349" s="114"/>
      <c r="K349" s="114"/>
      <c r="L349" s="114"/>
      <c r="M349" s="114"/>
      <c r="N349" s="113"/>
      <c r="O349" s="113"/>
      <c r="P349" s="113"/>
      <c r="Q349" s="113"/>
      <c r="R349" s="114"/>
      <c r="S349" s="114"/>
      <c r="T349" s="114"/>
      <c r="U349" s="114"/>
      <c r="V349" s="114"/>
      <c r="W349" s="114"/>
      <c r="X349" s="114"/>
      <c r="Y349" s="114"/>
      <c r="Z349" s="107"/>
      <c r="AA349" s="107"/>
      <c r="AB349" s="107"/>
      <c r="AC349" s="107"/>
      <c r="AD349" s="107"/>
      <c r="AE349" s="107"/>
      <c r="AF349" s="107"/>
      <c r="AG349" s="107" t="s">
        <v>341</v>
      </c>
      <c r="AH349" s="107">
        <v>0</v>
      </c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</row>
    <row r="350" spans="1:60" ht="22.5" outlineLevel="1">
      <c r="A350" s="123">
        <v>62</v>
      </c>
      <c r="B350" s="124" t="s">
        <v>1324</v>
      </c>
      <c r="C350" s="139" t="s">
        <v>1325</v>
      </c>
      <c r="D350" s="125" t="s">
        <v>347</v>
      </c>
      <c r="E350" s="126">
        <v>4</v>
      </c>
      <c r="F350" s="127"/>
      <c r="G350" s="128">
        <f>ROUND(E350*F350,2)</f>
        <v>0</v>
      </c>
      <c r="H350" s="127"/>
      <c r="I350" s="128">
        <f>ROUND(E350*H350,2)</f>
        <v>0</v>
      </c>
      <c r="J350" s="127"/>
      <c r="K350" s="128">
        <f>ROUND(E350*J350,2)</f>
        <v>0</v>
      </c>
      <c r="L350" s="128">
        <v>21</v>
      </c>
      <c r="M350" s="128">
        <f>G350*(1+L350/100)</f>
        <v>0</v>
      </c>
      <c r="N350" s="126">
        <v>5.203E-2</v>
      </c>
      <c r="O350" s="126">
        <f>ROUND(E350*N350,2)</f>
        <v>0.21</v>
      </c>
      <c r="P350" s="126">
        <v>0</v>
      </c>
      <c r="Q350" s="126">
        <f>ROUND(E350*P350,2)</f>
        <v>0</v>
      </c>
      <c r="R350" s="128" t="s">
        <v>1184</v>
      </c>
      <c r="S350" s="128" t="s">
        <v>310</v>
      </c>
      <c r="T350" s="129" t="s">
        <v>331</v>
      </c>
      <c r="U350" s="114">
        <v>1.01</v>
      </c>
      <c r="V350" s="114">
        <f>ROUND(E350*U350,2)</f>
        <v>4.04</v>
      </c>
      <c r="W350" s="114"/>
      <c r="X350" s="114" t="s">
        <v>332</v>
      </c>
      <c r="Y350" s="114" t="s">
        <v>293</v>
      </c>
      <c r="Z350" s="107"/>
      <c r="AA350" s="107"/>
      <c r="AB350" s="107"/>
      <c r="AC350" s="107"/>
      <c r="AD350" s="107"/>
      <c r="AE350" s="107"/>
      <c r="AF350" s="107"/>
      <c r="AG350" s="107" t="s">
        <v>333</v>
      </c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</row>
    <row r="351" spans="1:60" outlineLevel="2">
      <c r="A351" s="110"/>
      <c r="B351" s="111"/>
      <c r="C351" s="203" t="s">
        <v>1326</v>
      </c>
      <c r="D351" s="204"/>
      <c r="E351" s="204"/>
      <c r="F351" s="204"/>
      <c r="G351" s="204"/>
      <c r="H351" s="114"/>
      <c r="I351" s="114"/>
      <c r="J351" s="114"/>
      <c r="K351" s="114"/>
      <c r="L351" s="114"/>
      <c r="M351" s="114"/>
      <c r="N351" s="113"/>
      <c r="O351" s="113"/>
      <c r="P351" s="113"/>
      <c r="Q351" s="113"/>
      <c r="R351" s="114"/>
      <c r="S351" s="114"/>
      <c r="T351" s="114"/>
      <c r="U351" s="114"/>
      <c r="V351" s="114"/>
      <c r="W351" s="114"/>
      <c r="X351" s="114"/>
      <c r="Y351" s="114"/>
      <c r="Z351" s="107"/>
      <c r="AA351" s="107"/>
      <c r="AB351" s="107"/>
      <c r="AC351" s="107"/>
      <c r="AD351" s="107"/>
      <c r="AE351" s="107"/>
      <c r="AF351" s="107"/>
      <c r="AG351" s="107" t="s">
        <v>451</v>
      </c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</row>
    <row r="352" spans="1:60" outlineLevel="2">
      <c r="A352" s="110"/>
      <c r="B352" s="111"/>
      <c r="C352" s="146" t="s">
        <v>1509</v>
      </c>
      <c r="D352" s="143"/>
      <c r="E352" s="144">
        <v>4</v>
      </c>
      <c r="F352" s="114"/>
      <c r="G352" s="114"/>
      <c r="H352" s="114"/>
      <c r="I352" s="114"/>
      <c r="J352" s="114"/>
      <c r="K352" s="114"/>
      <c r="L352" s="114"/>
      <c r="M352" s="114"/>
      <c r="N352" s="113"/>
      <c r="O352" s="113"/>
      <c r="P352" s="113"/>
      <c r="Q352" s="113"/>
      <c r="R352" s="114"/>
      <c r="S352" s="114"/>
      <c r="T352" s="114"/>
      <c r="U352" s="114"/>
      <c r="V352" s="114"/>
      <c r="W352" s="114"/>
      <c r="X352" s="114"/>
      <c r="Y352" s="114"/>
      <c r="Z352" s="107"/>
      <c r="AA352" s="107"/>
      <c r="AB352" s="107"/>
      <c r="AC352" s="107"/>
      <c r="AD352" s="107"/>
      <c r="AE352" s="107"/>
      <c r="AF352" s="107"/>
      <c r="AG352" s="107" t="s">
        <v>341</v>
      </c>
      <c r="AH352" s="107">
        <v>5</v>
      </c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</row>
    <row r="353" spans="1:60" ht="22.5" outlineLevel="1">
      <c r="A353" s="123">
        <v>63</v>
      </c>
      <c r="B353" s="124" t="s">
        <v>1193</v>
      </c>
      <c r="C353" s="139" t="s">
        <v>1194</v>
      </c>
      <c r="D353" s="125" t="s">
        <v>1169</v>
      </c>
      <c r="E353" s="126">
        <v>5.76</v>
      </c>
      <c r="F353" s="127"/>
      <c r="G353" s="128">
        <f>ROUND(E353*F353,2)</f>
        <v>0</v>
      </c>
      <c r="H353" s="127"/>
      <c r="I353" s="128">
        <f>ROUND(E353*H353,2)</f>
        <v>0</v>
      </c>
      <c r="J353" s="127"/>
      <c r="K353" s="128">
        <f>ROUND(E353*J353,2)</f>
        <v>0</v>
      </c>
      <c r="L353" s="128">
        <v>21</v>
      </c>
      <c r="M353" s="128">
        <f>G353*(1+L353/100)</f>
        <v>0</v>
      </c>
      <c r="N353" s="126">
        <v>1.2149999999999999E-2</v>
      </c>
      <c r="O353" s="126">
        <f>ROUND(E353*N353,2)</f>
        <v>7.0000000000000007E-2</v>
      </c>
      <c r="P353" s="126">
        <v>0</v>
      </c>
      <c r="Q353" s="126">
        <f>ROUND(E353*P353,2)</f>
        <v>0</v>
      </c>
      <c r="R353" s="128" t="s">
        <v>1195</v>
      </c>
      <c r="S353" s="128" t="s">
        <v>310</v>
      </c>
      <c r="T353" s="129" t="s">
        <v>331</v>
      </c>
      <c r="U353" s="114">
        <v>1.01</v>
      </c>
      <c r="V353" s="114">
        <f>ROUND(E353*U353,2)</f>
        <v>5.82</v>
      </c>
      <c r="W353" s="114"/>
      <c r="X353" s="114" t="s">
        <v>332</v>
      </c>
      <c r="Y353" s="114" t="s">
        <v>293</v>
      </c>
      <c r="Z353" s="107"/>
      <c r="AA353" s="107"/>
      <c r="AB353" s="107"/>
      <c r="AC353" s="107"/>
      <c r="AD353" s="107"/>
      <c r="AE353" s="107"/>
      <c r="AF353" s="107"/>
      <c r="AG353" s="107" t="s">
        <v>333</v>
      </c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</row>
    <row r="354" spans="1:60" outlineLevel="2">
      <c r="A354" s="110"/>
      <c r="B354" s="111"/>
      <c r="C354" s="146" t="s">
        <v>1510</v>
      </c>
      <c r="D354" s="143"/>
      <c r="E354" s="144">
        <v>5.76</v>
      </c>
      <c r="F354" s="114"/>
      <c r="G354" s="114"/>
      <c r="H354" s="114"/>
      <c r="I354" s="114"/>
      <c r="J354" s="114"/>
      <c r="K354" s="114"/>
      <c r="L354" s="114"/>
      <c r="M354" s="114"/>
      <c r="N354" s="113"/>
      <c r="O354" s="113"/>
      <c r="P354" s="113"/>
      <c r="Q354" s="113"/>
      <c r="R354" s="114"/>
      <c r="S354" s="114"/>
      <c r="T354" s="114"/>
      <c r="U354" s="114"/>
      <c r="V354" s="114"/>
      <c r="W354" s="114"/>
      <c r="X354" s="114"/>
      <c r="Y354" s="114"/>
      <c r="Z354" s="107"/>
      <c r="AA354" s="107"/>
      <c r="AB354" s="107"/>
      <c r="AC354" s="107"/>
      <c r="AD354" s="107"/>
      <c r="AE354" s="107"/>
      <c r="AF354" s="107"/>
      <c r="AG354" s="107" t="s">
        <v>341</v>
      </c>
      <c r="AH354" s="107">
        <v>5</v>
      </c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</row>
    <row r="355" spans="1:60" outlineLevel="1">
      <c r="A355" s="123">
        <v>64</v>
      </c>
      <c r="B355" s="124" t="s">
        <v>1202</v>
      </c>
      <c r="C355" s="139" t="s">
        <v>1203</v>
      </c>
      <c r="D355" s="125" t="s">
        <v>1169</v>
      </c>
      <c r="E355" s="126">
        <v>1.5</v>
      </c>
      <c r="F355" s="127"/>
      <c r="G355" s="128">
        <f>ROUND(E355*F355,2)</f>
        <v>0</v>
      </c>
      <c r="H355" s="127"/>
      <c r="I355" s="128">
        <f>ROUND(E355*H355,2)</f>
        <v>0</v>
      </c>
      <c r="J355" s="127"/>
      <c r="K355" s="128">
        <f>ROUND(E355*J355,2)</f>
        <v>0</v>
      </c>
      <c r="L355" s="128">
        <v>21</v>
      </c>
      <c r="M355" s="128">
        <f>G355*(1+L355/100)</f>
        <v>0</v>
      </c>
      <c r="N355" s="126">
        <v>4.7660000000000001E-2</v>
      </c>
      <c r="O355" s="126">
        <f>ROUND(E355*N355,2)</f>
        <v>7.0000000000000007E-2</v>
      </c>
      <c r="P355" s="126">
        <v>0</v>
      </c>
      <c r="Q355" s="126">
        <f>ROUND(E355*P355,2)</f>
        <v>0</v>
      </c>
      <c r="R355" s="128" t="s">
        <v>1195</v>
      </c>
      <c r="S355" s="128" t="s">
        <v>310</v>
      </c>
      <c r="T355" s="129" t="s">
        <v>331</v>
      </c>
      <c r="U355" s="114">
        <v>0.84</v>
      </c>
      <c r="V355" s="114">
        <f>ROUND(E355*U355,2)</f>
        <v>1.26</v>
      </c>
      <c r="W355" s="114"/>
      <c r="X355" s="114" t="s">
        <v>332</v>
      </c>
      <c r="Y355" s="114" t="s">
        <v>293</v>
      </c>
      <c r="Z355" s="107"/>
      <c r="AA355" s="107"/>
      <c r="AB355" s="107"/>
      <c r="AC355" s="107"/>
      <c r="AD355" s="107"/>
      <c r="AE355" s="107"/>
      <c r="AF355" s="107"/>
      <c r="AG355" s="107" t="s">
        <v>333</v>
      </c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</row>
    <row r="356" spans="1:60" outlineLevel="2">
      <c r="A356" s="110"/>
      <c r="B356" s="111"/>
      <c r="C356" s="146" t="s">
        <v>1507</v>
      </c>
      <c r="D356" s="143"/>
      <c r="E356" s="144">
        <v>1.5</v>
      </c>
      <c r="F356" s="114"/>
      <c r="G356" s="114"/>
      <c r="H356" s="114"/>
      <c r="I356" s="114"/>
      <c r="J356" s="114"/>
      <c r="K356" s="114"/>
      <c r="L356" s="114"/>
      <c r="M356" s="114"/>
      <c r="N356" s="113"/>
      <c r="O356" s="113"/>
      <c r="P356" s="113"/>
      <c r="Q356" s="113"/>
      <c r="R356" s="114"/>
      <c r="S356" s="114"/>
      <c r="T356" s="114"/>
      <c r="U356" s="114"/>
      <c r="V356" s="114"/>
      <c r="W356" s="114"/>
      <c r="X356" s="114"/>
      <c r="Y356" s="114"/>
      <c r="Z356" s="107"/>
      <c r="AA356" s="107"/>
      <c r="AB356" s="107"/>
      <c r="AC356" s="107"/>
      <c r="AD356" s="107"/>
      <c r="AE356" s="107"/>
      <c r="AF356" s="107"/>
      <c r="AG356" s="107" t="s">
        <v>341</v>
      </c>
      <c r="AH356" s="107">
        <v>5</v>
      </c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</row>
    <row r="357" spans="1:60" outlineLevel="1">
      <c r="A357" s="123">
        <v>65</v>
      </c>
      <c r="B357" s="124" t="s">
        <v>1231</v>
      </c>
      <c r="C357" s="139" t="s">
        <v>1232</v>
      </c>
      <c r="D357" s="125" t="s">
        <v>1169</v>
      </c>
      <c r="E357" s="126">
        <v>5.76</v>
      </c>
      <c r="F357" s="127"/>
      <c r="G357" s="128">
        <f>ROUND(E357*F357,2)</f>
        <v>0</v>
      </c>
      <c r="H357" s="127"/>
      <c r="I357" s="128">
        <f>ROUND(E357*H357,2)</f>
        <v>0</v>
      </c>
      <c r="J357" s="127"/>
      <c r="K357" s="128">
        <f>ROUND(E357*J357,2)</f>
        <v>0</v>
      </c>
      <c r="L357" s="128">
        <v>21</v>
      </c>
      <c r="M357" s="128">
        <f>G357*(1+L357/100)</f>
        <v>0</v>
      </c>
      <c r="N357" s="126">
        <v>5.9100000000000003E-3</v>
      </c>
      <c r="O357" s="126">
        <f>ROUND(E357*N357,2)</f>
        <v>0.03</v>
      </c>
      <c r="P357" s="126">
        <v>0</v>
      </c>
      <c r="Q357" s="126">
        <f>ROUND(E357*P357,2)</f>
        <v>0</v>
      </c>
      <c r="R357" s="128" t="s">
        <v>1233</v>
      </c>
      <c r="S357" s="128" t="s">
        <v>310</v>
      </c>
      <c r="T357" s="129" t="s">
        <v>331</v>
      </c>
      <c r="U357" s="114">
        <v>0.26</v>
      </c>
      <c r="V357" s="114">
        <f>ROUND(E357*U357,2)</f>
        <v>1.5</v>
      </c>
      <c r="W357" s="114"/>
      <c r="X357" s="114" t="s">
        <v>332</v>
      </c>
      <c r="Y357" s="114" t="s">
        <v>293</v>
      </c>
      <c r="Z357" s="107"/>
      <c r="AA357" s="107"/>
      <c r="AB357" s="107"/>
      <c r="AC357" s="107"/>
      <c r="AD357" s="107"/>
      <c r="AE357" s="107"/>
      <c r="AF357" s="107"/>
      <c r="AG357" s="107" t="s">
        <v>333</v>
      </c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</row>
    <row r="358" spans="1:60" outlineLevel="2">
      <c r="A358" s="110"/>
      <c r="B358" s="111"/>
      <c r="C358" s="146" t="s">
        <v>1511</v>
      </c>
      <c r="D358" s="143"/>
      <c r="E358" s="144">
        <v>5.76</v>
      </c>
      <c r="F358" s="114"/>
      <c r="G358" s="114"/>
      <c r="H358" s="114"/>
      <c r="I358" s="114"/>
      <c r="J358" s="114"/>
      <c r="K358" s="114"/>
      <c r="L358" s="114"/>
      <c r="M358" s="114"/>
      <c r="N358" s="113"/>
      <c r="O358" s="113"/>
      <c r="P358" s="113"/>
      <c r="Q358" s="113"/>
      <c r="R358" s="114"/>
      <c r="S358" s="114"/>
      <c r="T358" s="114"/>
      <c r="U358" s="114"/>
      <c r="V358" s="114"/>
      <c r="W358" s="114"/>
      <c r="X358" s="114"/>
      <c r="Y358" s="114"/>
      <c r="Z358" s="107"/>
      <c r="AA358" s="107"/>
      <c r="AB358" s="107"/>
      <c r="AC358" s="107"/>
      <c r="AD358" s="107"/>
      <c r="AE358" s="107"/>
      <c r="AF358" s="107"/>
      <c r="AG358" s="107" t="s">
        <v>341</v>
      </c>
      <c r="AH358" s="107">
        <v>5</v>
      </c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</row>
    <row r="359" spans="1:60" ht="56.25" outlineLevel="1">
      <c r="A359" s="123">
        <v>66</v>
      </c>
      <c r="B359" s="124" t="s">
        <v>1333</v>
      </c>
      <c r="C359" s="139" t="s">
        <v>1334</v>
      </c>
      <c r="D359" s="125" t="s">
        <v>1169</v>
      </c>
      <c r="E359" s="126">
        <v>1163.2648899999999</v>
      </c>
      <c r="F359" s="127"/>
      <c r="G359" s="128">
        <f>ROUND(E359*F359,2)</f>
        <v>0</v>
      </c>
      <c r="H359" s="127"/>
      <c r="I359" s="128">
        <f>ROUND(E359*H359,2)</f>
        <v>0</v>
      </c>
      <c r="J359" s="127"/>
      <c r="K359" s="128">
        <f>ROUND(E359*J359,2)</f>
        <v>0</v>
      </c>
      <c r="L359" s="128">
        <v>21</v>
      </c>
      <c r="M359" s="128">
        <f>G359*(1+L359/100)</f>
        <v>0</v>
      </c>
      <c r="N359" s="126">
        <v>4.0000000000000003E-5</v>
      </c>
      <c r="O359" s="126">
        <f>ROUND(E359*N359,2)</f>
        <v>0.05</v>
      </c>
      <c r="P359" s="126">
        <v>0</v>
      </c>
      <c r="Q359" s="126">
        <f>ROUND(E359*P359,2)</f>
        <v>0</v>
      </c>
      <c r="R359" s="128" t="s">
        <v>1195</v>
      </c>
      <c r="S359" s="128" t="s">
        <v>310</v>
      </c>
      <c r="T359" s="129" t="s">
        <v>331</v>
      </c>
      <c r="U359" s="114">
        <v>0.35</v>
      </c>
      <c r="V359" s="114">
        <f>ROUND(E359*U359,2)</f>
        <v>407.14</v>
      </c>
      <c r="W359" s="114"/>
      <c r="X359" s="114" t="s">
        <v>332</v>
      </c>
      <c r="Y359" s="114" t="s">
        <v>293</v>
      </c>
      <c r="Z359" s="107"/>
      <c r="AA359" s="107"/>
      <c r="AB359" s="107"/>
      <c r="AC359" s="107"/>
      <c r="AD359" s="107"/>
      <c r="AE359" s="107"/>
      <c r="AF359" s="107"/>
      <c r="AG359" s="107" t="s">
        <v>1329</v>
      </c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</row>
    <row r="360" spans="1:60" outlineLevel="2">
      <c r="A360" s="110"/>
      <c r="B360" s="111"/>
      <c r="C360" s="146" t="s">
        <v>1512</v>
      </c>
      <c r="D360" s="143"/>
      <c r="E360" s="144">
        <v>62.300530000000002</v>
      </c>
      <c r="F360" s="114"/>
      <c r="G360" s="114"/>
      <c r="H360" s="114"/>
      <c r="I360" s="114"/>
      <c r="J360" s="114"/>
      <c r="K360" s="114"/>
      <c r="L360" s="114"/>
      <c r="M360" s="114"/>
      <c r="N360" s="113"/>
      <c r="O360" s="113"/>
      <c r="P360" s="113"/>
      <c r="Q360" s="113"/>
      <c r="R360" s="114"/>
      <c r="S360" s="114"/>
      <c r="T360" s="114"/>
      <c r="U360" s="114"/>
      <c r="V360" s="114"/>
      <c r="W360" s="114"/>
      <c r="X360" s="114"/>
      <c r="Y360" s="114"/>
      <c r="Z360" s="107"/>
      <c r="AA360" s="107"/>
      <c r="AB360" s="107"/>
      <c r="AC360" s="107"/>
      <c r="AD360" s="107"/>
      <c r="AE360" s="107"/>
      <c r="AF360" s="107"/>
      <c r="AG360" s="107" t="s">
        <v>341</v>
      </c>
      <c r="AH360" s="107">
        <v>0</v>
      </c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</row>
    <row r="361" spans="1:60" outlineLevel="3">
      <c r="A361" s="110"/>
      <c r="B361" s="111"/>
      <c r="C361" s="146" t="s">
        <v>1513</v>
      </c>
      <c r="D361" s="143"/>
      <c r="E361" s="144">
        <v>97.892499999999998</v>
      </c>
      <c r="F361" s="114"/>
      <c r="G361" s="114"/>
      <c r="H361" s="114"/>
      <c r="I361" s="114"/>
      <c r="J361" s="114"/>
      <c r="K361" s="114"/>
      <c r="L361" s="114"/>
      <c r="M361" s="114"/>
      <c r="N361" s="113"/>
      <c r="O361" s="113"/>
      <c r="P361" s="113"/>
      <c r="Q361" s="113"/>
      <c r="R361" s="114"/>
      <c r="S361" s="114"/>
      <c r="T361" s="114"/>
      <c r="U361" s="114"/>
      <c r="V361" s="114"/>
      <c r="W361" s="114"/>
      <c r="X361" s="114"/>
      <c r="Y361" s="114"/>
      <c r="Z361" s="107"/>
      <c r="AA361" s="107"/>
      <c r="AB361" s="107"/>
      <c r="AC361" s="107"/>
      <c r="AD361" s="107"/>
      <c r="AE361" s="107"/>
      <c r="AF361" s="107"/>
      <c r="AG361" s="107" t="s">
        <v>341</v>
      </c>
      <c r="AH361" s="107">
        <v>0</v>
      </c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</row>
    <row r="362" spans="1:60" outlineLevel="3">
      <c r="A362" s="110"/>
      <c r="B362" s="111"/>
      <c r="C362" s="146" t="s">
        <v>1514</v>
      </c>
      <c r="D362" s="143"/>
      <c r="E362" s="144">
        <v>54.388939999999998</v>
      </c>
      <c r="F362" s="114"/>
      <c r="G362" s="114"/>
      <c r="H362" s="114"/>
      <c r="I362" s="114"/>
      <c r="J362" s="114"/>
      <c r="K362" s="114"/>
      <c r="L362" s="114"/>
      <c r="M362" s="114"/>
      <c r="N362" s="113"/>
      <c r="O362" s="113"/>
      <c r="P362" s="113"/>
      <c r="Q362" s="113"/>
      <c r="R362" s="114"/>
      <c r="S362" s="114"/>
      <c r="T362" s="114"/>
      <c r="U362" s="114"/>
      <c r="V362" s="114"/>
      <c r="W362" s="114"/>
      <c r="X362" s="114"/>
      <c r="Y362" s="114"/>
      <c r="Z362" s="107"/>
      <c r="AA362" s="107"/>
      <c r="AB362" s="107"/>
      <c r="AC362" s="107"/>
      <c r="AD362" s="107"/>
      <c r="AE362" s="107"/>
      <c r="AF362" s="107"/>
      <c r="AG362" s="107" t="s">
        <v>341</v>
      </c>
      <c r="AH362" s="107">
        <v>0</v>
      </c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</row>
    <row r="363" spans="1:60" outlineLevel="3">
      <c r="A363" s="110"/>
      <c r="B363" s="111"/>
      <c r="C363" s="146" t="s">
        <v>1515</v>
      </c>
      <c r="D363" s="143"/>
      <c r="E363" s="144">
        <v>50.121250000000003</v>
      </c>
      <c r="F363" s="114"/>
      <c r="G363" s="114"/>
      <c r="H363" s="114"/>
      <c r="I363" s="114"/>
      <c r="J363" s="114"/>
      <c r="K363" s="114"/>
      <c r="L363" s="114"/>
      <c r="M363" s="114"/>
      <c r="N363" s="113"/>
      <c r="O363" s="113"/>
      <c r="P363" s="113"/>
      <c r="Q363" s="113"/>
      <c r="R363" s="114"/>
      <c r="S363" s="114"/>
      <c r="T363" s="114"/>
      <c r="U363" s="114"/>
      <c r="V363" s="114"/>
      <c r="W363" s="114"/>
      <c r="X363" s="114"/>
      <c r="Y363" s="114"/>
      <c r="Z363" s="107"/>
      <c r="AA363" s="107"/>
      <c r="AB363" s="107"/>
      <c r="AC363" s="107"/>
      <c r="AD363" s="107"/>
      <c r="AE363" s="107"/>
      <c r="AF363" s="107"/>
      <c r="AG363" s="107" t="s">
        <v>341</v>
      </c>
      <c r="AH363" s="107">
        <v>0</v>
      </c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</row>
    <row r="364" spans="1:60" outlineLevel="3">
      <c r="A364" s="110"/>
      <c r="B364" s="111"/>
      <c r="C364" s="146" t="s">
        <v>1516</v>
      </c>
      <c r="D364" s="143"/>
      <c r="E364" s="144">
        <v>33.293750000000003</v>
      </c>
      <c r="F364" s="114"/>
      <c r="G364" s="114"/>
      <c r="H364" s="114"/>
      <c r="I364" s="114"/>
      <c r="J364" s="114"/>
      <c r="K364" s="114"/>
      <c r="L364" s="114"/>
      <c r="M364" s="114"/>
      <c r="N364" s="113"/>
      <c r="O364" s="113"/>
      <c r="P364" s="113"/>
      <c r="Q364" s="113"/>
      <c r="R364" s="114"/>
      <c r="S364" s="114"/>
      <c r="T364" s="114"/>
      <c r="U364" s="114"/>
      <c r="V364" s="114"/>
      <c r="W364" s="114"/>
      <c r="X364" s="114"/>
      <c r="Y364" s="114"/>
      <c r="Z364" s="107"/>
      <c r="AA364" s="107"/>
      <c r="AB364" s="107"/>
      <c r="AC364" s="107"/>
      <c r="AD364" s="107"/>
      <c r="AE364" s="107"/>
      <c r="AF364" s="107"/>
      <c r="AG364" s="107" t="s">
        <v>341</v>
      </c>
      <c r="AH364" s="107">
        <v>0</v>
      </c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</row>
    <row r="365" spans="1:60" outlineLevel="3">
      <c r="A365" s="110"/>
      <c r="B365" s="111"/>
      <c r="C365" s="146" t="s">
        <v>1517</v>
      </c>
      <c r="D365" s="143"/>
      <c r="E365" s="144">
        <v>24.585000000000001</v>
      </c>
      <c r="F365" s="114"/>
      <c r="G365" s="114"/>
      <c r="H365" s="114"/>
      <c r="I365" s="114"/>
      <c r="J365" s="114"/>
      <c r="K365" s="114"/>
      <c r="L365" s="114"/>
      <c r="M365" s="114"/>
      <c r="N365" s="113"/>
      <c r="O365" s="113"/>
      <c r="P365" s="113"/>
      <c r="Q365" s="113"/>
      <c r="R365" s="114"/>
      <c r="S365" s="114"/>
      <c r="T365" s="114"/>
      <c r="U365" s="114"/>
      <c r="V365" s="114"/>
      <c r="W365" s="114"/>
      <c r="X365" s="114"/>
      <c r="Y365" s="114"/>
      <c r="Z365" s="107"/>
      <c r="AA365" s="107"/>
      <c r="AB365" s="107"/>
      <c r="AC365" s="107"/>
      <c r="AD365" s="107"/>
      <c r="AE365" s="107"/>
      <c r="AF365" s="107"/>
      <c r="AG365" s="107" t="s">
        <v>341</v>
      </c>
      <c r="AH365" s="107">
        <v>0</v>
      </c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</row>
    <row r="366" spans="1:60" outlineLevel="3">
      <c r="A366" s="110"/>
      <c r="B366" s="111"/>
      <c r="C366" s="146" t="s">
        <v>1518</v>
      </c>
      <c r="D366" s="143"/>
      <c r="E366" s="144">
        <v>23.296880000000002</v>
      </c>
      <c r="F366" s="114"/>
      <c r="G366" s="114"/>
      <c r="H366" s="114"/>
      <c r="I366" s="114"/>
      <c r="J366" s="114"/>
      <c r="K366" s="114"/>
      <c r="L366" s="114"/>
      <c r="M366" s="114"/>
      <c r="N366" s="113"/>
      <c r="O366" s="113"/>
      <c r="P366" s="113"/>
      <c r="Q366" s="113"/>
      <c r="R366" s="114"/>
      <c r="S366" s="114"/>
      <c r="T366" s="114"/>
      <c r="U366" s="114"/>
      <c r="V366" s="114"/>
      <c r="W366" s="114"/>
      <c r="X366" s="114"/>
      <c r="Y366" s="114"/>
      <c r="Z366" s="107"/>
      <c r="AA366" s="107"/>
      <c r="AB366" s="107"/>
      <c r="AC366" s="107"/>
      <c r="AD366" s="107"/>
      <c r="AE366" s="107"/>
      <c r="AF366" s="107"/>
      <c r="AG366" s="107" t="s">
        <v>341</v>
      </c>
      <c r="AH366" s="107">
        <v>0</v>
      </c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</row>
    <row r="367" spans="1:60" outlineLevel="3">
      <c r="A367" s="110"/>
      <c r="B367" s="111"/>
      <c r="C367" s="146" t="s">
        <v>1519</v>
      </c>
      <c r="D367" s="143"/>
      <c r="E367" s="144">
        <v>25.59375</v>
      </c>
      <c r="F367" s="114"/>
      <c r="G367" s="114"/>
      <c r="H367" s="114"/>
      <c r="I367" s="114"/>
      <c r="J367" s="114"/>
      <c r="K367" s="114"/>
      <c r="L367" s="114"/>
      <c r="M367" s="114"/>
      <c r="N367" s="113"/>
      <c r="O367" s="113"/>
      <c r="P367" s="113"/>
      <c r="Q367" s="113"/>
      <c r="R367" s="114"/>
      <c r="S367" s="114"/>
      <c r="T367" s="114"/>
      <c r="U367" s="114"/>
      <c r="V367" s="114"/>
      <c r="W367" s="114"/>
      <c r="X367" s="114"/>
      <c r="Y367" s="114"/>
      <c r="Z367" s="107"/>
      <c r="AA367" s="107"/>
      <c r="AB367" s="107"/>
      <c r="AC367" s="107"/>
      <c r="AD367" s="107"/>
      <c r="AE367" s="107"/>
      <c r="AF367" s="107"/>
      <c r="AG367" s="107" t="s">
        <v>341</v>
      </c>
      <c r="AH367" s="107">
        <v>0</v>
      </c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</row>
    <row r="368" spans="1:60" outlineLevel="3">
      <c r="A368" s="110"/>
      <c r="B368" s="111"/>
      <c r="C368" s="146" t="s">
        <v>1520</v>
      </c>
      <c r="D368" s="143"/>
      <c r="E368" s="144">
        <v>26.03125</v>
      </c>
      <c r="F368" s="114"/>
      <c r="G368" s="114"/>
      <c r="H368" s="114"/>
      <c r="I368" s="114"/>
      <c r="J368" s="114"/>
      <c r="K368" s="114"/>
      <c r="L368" s="114"/>
      <c r="M368" s="114"/>
      <c r="N368" s="113"/>
      <c r="O368" s="113"/>
      <c r="P368" s="113"/>
      <c r="Q368" s="113"/>
      <c r="R368" s="114"/>
      <c r="S368" s="114"/>
      <c r="T368" s="114"/>
      <c r="U368" s="114"/>
      <c r="V368" s="114"/>
      <c r="W368" s="114"/>
      <c r="X368" s="114"/>
      <c r="Y368" s="114"/>
      <c r="Z368" s="107"/>
      <c r="AA368" s="107"/>
      <c r="AB368" s="107"/>
      <c r="AC368" s="107"/>
      <c r="AD368" s="107"/>
      <c r="AE368" s="107"/>
      <c r="AF368" s="107"/>
      <c r="AG368" s="107" t="s">
        <v>341</v>
      </c>
      <c r="AH368" s="107">
        <v>0</v>
      </c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</row>
    <row r="369" spans="1:60" outlineLevel="3">
      <c r="A369" s="110"/>
      <c r="B369" s="111"/>
      <c r="C369" s="146" t="s">
        <v>1521</v>
      </c>
      <c r="D369" s="143"/>
      <c r="E369" s="144">
        <v>20.101880000000001</v>
      </c>
      <c r="F369" s="114"/>
      <c r="G369" s="114"/>
      <c r="H369" s="114"/>
      <c r="I369" s="114"/>
      <c r="J369" s="114"/>
      <c r="K369" s="114"/>
      <c r="L369" s="114"/>
      <c r="M369" s="114"/>
      <c r="N369" s="113"/>
      <c r="O369" s="113"/>
      <c r="P369" s="113"/>
      <c r="Q369" s="113"/>
      <c r="R369" s="114"/>
      <c r="S369" s="114"/>
      <c r="T369" s="114"/>
      <c r="U369" s="114"/>
      <c r="V369" s="114"/>
      <c r="W369" s="114"/>
      <c r="X369" s="114"/>
      <c r="Y369" s="114"/>
      <c r="Z369" s="107"/>
      <c r="AA369" s="107"/>
      <c r="AB369" s="107"/>
      <c r="AC369" s="107"/>
      <c r="AD369" s="107"/>
      <c r="AE369" s="107"/>
      <c r="AF369" s="107"/>
      <c r="AG369" s="107" t="s">
        <v>341</v>
      </c>
      <c r="AH369" s="107">
        <v>0</v>
      </c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</row>
    <row r="370" spans="1:60" outlineLevel="3">
      <c r="A370" s="110"/>
      <c r="B370" s="111"/>
      <c r="C370" s="146" t="s">
        <v>1522</v>
      </c>
      <c r="D370" s="143"/>
      <c r="E370" s="144">
        <v>19.012499999999999</v>
      </c>
      <c r="F370" s="114"/>
      <c r="G370" s="114"/>
      <c r="H370" s="114"/>
      <c r="I370" s="114"/>
      <c r="J370" s="114"/>
      <c r="K370" s="114"/>
      <c r="L370" s="114"/>
      <c r="M370" s="114"/>
      <c r="N370" s="113"/>
      <c r="O370" s="113"/>
      <c r="P370" s="113"/>
      <c r="Q370" s="113"/>
      <c r="R370" s="114"/>
      <c r="S370" s="114"/>
      <c r="T370" s="114"/>
      <c r="U370" s="114"/>
      <c r="V370" s="114"/>
      <c r="W370" s="114"/>
      <c r="X370" s="114"/>
      <c r="Y370" s="114"/>
      <c r="Z370" s="107"/>
      <c r="AA370" s="107"/>
      <c r="AB370" s="107"/>
      <c r="AC370" s="107"/>
      <c r="AD370" s="107"/>
      <c r="AE370" s="107"/>
      <c r="AF370" s="107"/>
      <c r="AG370" s="107" t="s">
        <v>341</v>
      </c>
      <c r="AH370" s="107">
        <v>0</v>
      </c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</row>
    <row r="371" spans="1:60" outlineLevel="3">
      <c r="A371" s="110"/>
      <c r="B371" s="111"/>
      <c r="C371" s="146" t="s">
        <v>1523</v>
      </c>
      <c r="D371" s="143"/>
      <c r="E371" s="144">
        <v>29.623750000000001</v>
      </c>
      <c r="F371" s="114"/>
      <c r="G371" s="114"/>
      <c r="H371" s="114"/>
      <c r="I371" s="114"/>
      <c r="J371" s="114"/>
      <c r="K371" s="114"/>
      <c r="L371" s="114"/>
      <c r="M371" s="114"/>
      <c r="N371" s="113"/>
      <c r="O371" s="113"/>
      <c r="P371" s="113"/>
      <c r="Q371" s="113"/>
      <c r="R371" s="114"/>
      <c r="S371" s="114"/>
      <c r="T371" s="114"/>
      <c r="U371" s="114"/>
      <c r="V371" s="114"/>
      <c r="W371" s="114"/>
      <c r="X371" s="114"/>
      <c r="Y371" s="114"/>
      <c r="Z371" s="107"/>
      <c r="AA371" s="107"/>
      <c r="AB371" s="107"/>
      <c r="AC371" s="107"/>
      <c r="AD371" s="107"/>
      <c r="AE371" s="107"/>
      <c r="AF371" s="107"/>
      <c r="AG371" s="107" t="s">
        <v>341</v>
      </c>
      <c r="AH371" s="107">
        <v>0</v>
      </c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</row>
    <row r="372" spans="1:60" outlineLevel="3">
      <c r="A372" s="110"/>
      <c r="B372" s="111"/>
      <c r="C372" s="146" t="s">
        <v>1524</v>
      </c>
      <c r="D372" s="143"/>
      <c r="E372" s="144">
        <v>14.76563</v>
      </c>
      <c r="F372" s="114"/>
      <c r="G372" s="114"/>
      <c r="H372" s="114"/>
      <c r="I372" s="114"/>
      <c r="J372" s="114"/>
      <c r="K372" s="114"/>
      <c r="L372" s="114"/>
      <c r="M372" s="114"/>
      <c r="N372" s="113"/>
      <c r="O372" s="113"/>
      <c r="P372" s="113"/>
      <c r="Q372" s="113"/>
      <c r="R372" s="114"/>
      <c r="S372" s="114"/>
      <c r="T372" s="114"/>
      <c r="U372" s="114"/>
      <c r="V372" s="114"/>
      <c r="W372" s="114"/>
      <c r="X372" s="114"/>
      <c r="Y372" s="114"/>
      <c r="Z372" s="107"/>
      <c r="AA372" s="107"/>
      <c r="AB372" s="107"/>
      <c r="AC372" s="107"/>
      <c r="AD372" s="107"/>
      <c r="AE372" s="107"/>
      <c r="AF372" s="107"/>
      <c r="AG372" s="107" t="s">
        <v>341</v>
      </c>
      <c r="AH372" s="107">
        <v>0</v>
      </c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</row>
    <row r="373" spans="1:60" outlineLevel="3">
      <c r="A373" s="110"/>
      <c r="B373" s="111"/>
      <c r="C373" s="146" t="s">
        <v>1525</v>
      </c>
      <c r="D373" s="143"/>
      <c r="E373" s="144">
        <v>16.84375</v>
      </c>
      <c r="F373" s="114"/>
      <c r="G373" s="114"/>
      <c r="H373" s="114"/>
      <c r="I373" s="114"/>
      <c r="J373" s="114"/>
      <c r="K373" s="114"/>
      <c r="L373" s="114"/>
      <c r="M373" s="114"/>
      <c r="N373" s="113"/>
      <c r="O373" s="113"/>
      <c r="P373" s="113"/>
      <c r="Q373" s="113"/>
      <c r="R373" s="114"/>
      <c r="S373" s="114"/>
      <c r="T373" s="114"/>
      <c r="U373" s="114"/>
      <c r="V373" s="114"/>
      <c r="W373" s="114"/>
      <c r="X373" s="114"/>
      <c r="Y373" s="114"/>
      <c r="Z373" s="107"/>
      <c r="AA373" s="107"/>
      <c r="AB373" s="107"/>
      <c r="AC373" s="107"/>
      <c r="AD373" s="107"/>
      <c r="AE373" s="107"/>
      <c r="AF373" s="107"/>
      <c r="AG373" s="107" t="s">
        <v>341</v>
      </c>
      <c r="AH373" s="107">
        <v>0</v>
      </c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</row>
    <row r="374" spans="1:60" outlineLevel="3">
      <c r="A374" s="110"/>
      <c r="B374" s="111"/>
      <c r="C374" s="146" t="s">
        <v>1526</v>
      </c>
      <c r="D374" s="143"/>
      <c r="E374" s="144">
        <v>16.84375</v>
      </c>
      <c r="F374" s="114"/>
      <c r="G374" s="114"/>
      <c r="H374" s="114"/>
      <c r="I374" s="114"/>
      <c r="J374" s="114"/>
      <c r="K374" s="114"/>
      <c r="L374" s="114"/>
      <c r="M374" s="114"/>
      <c r="N374" s="113"/>
      <c r="O374" s="113"/>
      <c r="P374" s="113"/>
      <c r="Q374" s="113"/>
      <c r="R374" s="114"/>
      <c r="S374" s="114"/>
      <c r="T374" s="114"/>
      <c r="U374" s="114"/>
      <c r="V374" s="114"/>
      <c r="W374" s="114"/>
      <c r="X374" s="114"/>
      <c r="Y374" s="114"/>
      <c r="Z374" s="107"/>
      <c r="AA374" s="107"/>
      <c r="AB374" s="107"/>
      <c r="AC374" s="107"/>
      <c r="AD374" s="107"/>
      <c r="AE374" s="107"/>
      <c r="AF374" s="107"/>
      <c r="AG374" s="107" t="s">
        <v>341</v>
      </c>
      <c r="AH374" s="107">
        <v>0</v>
      </c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</row>
    <row r="375" spans="1:60" outlineLevel="3">
      <c r="A375" s="110"/>
      <c r="B375" s="111"/>
      <c r="C375" s="146" t="s">
        <v>1527</v>
      </c>
      <c r="D375" s="143"/>
      <c r="E375" s="144">
        <v>39.976880000000001</v>
      </c>
      <c r="F375" s="114"/>
      <c r="G375" s="114"/>
      <c r="H375" s="114"/>
      <c r="I375" s="114"/>
      <c r="J375" s="114"/>
      <c r="K375" s="114"/>
      <c r="L375" s="114"/>
      <c r="M375" s="114"/>
      <c r="N375" s="113"/>
      <c r="O375" s="113"/>
      <c r="P375" s="113"/>
      <c r="Q375" s="113"/>
      <c r="R375" s="114"/>
      <c r="S375" s="114"/>
      <c r="T375" s="114"/>
      <c r="U375" s="114"/>
      <c r="V375" s="114"/>
      <c r="W375" s="114"/>
      <c r="X375" s="114"/>
      <c r="Y375" s="114"/>
      <c r="Z375" s="107"/>
      <c r="AA375" s="107"/>
      <c r="AB375" s="107"/>
      <c r="AC375" s="107"/>
      <c r="AD375" s="107"/>
      <c r="AE375" s="107"/>
      <c r="AF375" s="107"/>
      <c r="AG375" s="107" t="s">
        <v>341</v>
      </c>
      <c r="AH375" s="107">
        <v>0</v>
      </c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</row>
    <row r="376" spans="1:60" outlineLevel="3">
      <c r="A376" s="110"/>
      <c r="B376" s="111"/>
      <c r="C376" s="146" t="s">
        <v>1528</v>
      </c>
      <c r="D376" s="143"/>
      <c r="E376" s="144">
        <v>14.748749999999999</v>
      </c>
      <c r="F376" s="114"/>
      <c r="G376" s="114"/>
      <c r="H376" s="114"/>
      <c r="I376" s="114"/>
      <c r="J376" s="114"/>
      <c r="K376" s="114"/>
      <c r="L376" s="114"/>
      <c r="M376" s="114"/>
      <c r="N376" s="113"/>
      <c r="O376" s="113"/>
      <c r="P376" s="113"/>
      <c r="Q376" s="113"/>
      <c r="R376" s="114"/>
      <c r="S376" s="114"/>
      <c r="T376" s="114"/>
      <c r="U376" s="114"/>
      <c r="V376" s="114"/>
      <c r="W376" s="114"/>
      <c r="X376" s="114"/>
      <c r="Y376" s="114"/>
      <c r="Z376" s="107"/>
      <c r="AA376" s="107"/>
      <c r="AB376" s="107"/>
      <c r="AC376" s="107"/>
      <c r="AD376" s="107"/>
      <c r="AE376" s="107"/>
      <c r="AF376" s="107"/>
      <c r="AG376" s="107" t="s">
        <v>341</v>
      </c>
      <c r="AH376" s="107">
        <v>0</v>
      </c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</row>
    <row r="377" spans="1:60" outlineLevel="3">
      <c r="A377" s="110"/>
      <c r="B377" s="111"/>
      <c r="C377" s="146" t="s">
        <v>1529</v>
      </c>
      <c r="D377" s="143"/>
      <c r="E377" s="144">
        <v>24.6675</v>
      </c>
      <c r="F377" s="114"/>
      <c r="G377" s="114"/>
      <c r="H377" s="114"/>
      <c r="I377" s="114"/>
      <c r="J377" s="114"/>
      <c r="K377" s="114"/>
      <c r="L377" s="114"/>
      <c r="M377" s="114"/>
      <c r="N377" s="113"/>
      <c r="O377" s="113"/>
      <c r="P377" s="113"/>
      <c r="Q377" s="113"/>
      <c r="R377" s="114"/>
      <c r="S377" s="114"/>
      <c r="T377" s="114"/>
      <c r="U377" s="114"/>
      <c r="V377" s="114"/>
      <c r="W377" s="114"/>
      <c r="X377" s="114"/>
      <c r="Y377" s="114"/>
      <c r="Z377" s="107"/>
      <c r="AA377" s="107"/>
      <c r="AB377" s="107"/>
      <c r="AC377" s="107"/>
      <c r="AD377" s="107"/>
      <c r="AE377" s="107"/>
      <c r="AF377" s="107"/>
      <c r="AG377" s="107" t="s">
        <v>341</v>
      </c>
      <c r="AH377" s="107">
        <v>0</v>
      </c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</row>
    <row r="378" spans="1:60" outlineLevel="3">
      <c r="A378" s="110"/>
      <c r="B378" s="111"/>
      <c r="C378" s="146" t="s">
        <v>1530</v>
      </c>
      <c r="D378" s="143"/>
      <c r="E378" s="144">
        <v>24.6675</v>
      </c>
      <c r="F378" s="114"/>
      <c r="G378" s="114"/>
      <c r="H378" s="114"/>
      <c r="I378" s="114"/>
      <c r="J378" s="114"/>
      <c r="K378" s="114"/>
      <c r="L378" s="114"/>
      <c r="M378" s="114"/>
      <c r="N378" s="113"/>
      <c r="O378" s="113"/>
      <c r="P378" s="113"/>
      <c r="Q378" s="113"/>
      <c r="R378" s="114"/>
      <c r="S378" s="114"/>
      <c r="T378" s="114"/>
      <c r="U378" s="114"/>
      <c r="V378" s="114"/>
      <c r="W378" s="114"/>
      <c r="X378" s="114"/>
      <c r="Y378" s="114"/>
      <c r="Z378" s="107"/>
      <c r="AA378" s="107"/>
      <c r="AB378" s="107"/>
      <c r="AC378" s="107"/>
      <c r="AD378" s="107"/>
      <c r="AE378" s="107"/>
      <c r="AF378" s="107"/>
      <c r="AG378" s="107" t="s">
        <v>341</v>
      </c>
      <c r="AH378" s="107">
        <v>0</v>
      </c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</row>
    <row r="379" spans="1:60" outlineLevel="3">
      <c r="A379" s="110"/>
      <c r="B379" s="111"/>
      <c r="C379" s="146" t="s">
        <v>1531</v>
      </c>
      <c r="D379" s="143"/>
      <c r="E379" s="144">
        <v>11.7425</v>
      </c>
      <c r="F379" s="114"/>
      <c r="G379" s="114"/>
      <c r="H379" s="114"/>
      <c r="I379" s="114"/>
      <c r="J379" s="114"/>
      <c r="K379" s="114"/>
      <c r="L379" s="114"/>
      <c r="M379" s="114"/>
      <c r="N379" s="113"/>
      <c r="O379" s="113"/>
      <c r="P379" s="113"/>
      <c r="Q379" s="113"/>
      <c r="R379" s="114"/>
      <c r="S379" s="114"/>
      <c r="T379" s="114"/>
      <c r="U379" s="114"/>
      <c r="V379" s="114"/>
      <c r="W379" s="114"/>
      <c r="X379" s="114"/>
      <c r="Y379" s="114"/>
      <c r="Z379" s="107"/>
      <c r="AA379" s="107"/>
      <c r="AB379" s="107"/>
      <c r="AC379" s="107"/>
      <c r="AD379" s="107"/>
      <c r="AE379" s="107"/>
      <c r="AF379" s="107"/>
      <c r="AG379" s="107" t="s">
        <v>341</v>
      </c>
      <c r="AH379" s="107">
        <v>0</v>
      </c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</row>
    <row r="380" spans="1:60" outlineLevel="3">
      <c r="A380" s="110"/>
      <c r="B380" s="111"/>
      <c r="C380" s="146" t="s">
        <v>1532</v>
      </c>
      <c r="D380" s="143"/>
      <c r="E380" s="144">
        <v>26.565000000000001</v>
      </c>
      <c r="F380" s="114"/>
      <c r="G380" s="114"/>
      <c r="H380" s="114"/>
      <c r="I380" s="114"/>
      <c r="J380" s="114"/>
      <c r="K380" s="114"/>
      <c r="L380" s="114"/>
      <c r="M380" s="114"/>
      <c r="N380" s="113"/>
      <c r="O380" s="113"/>
      <c r="P380" s="113"/>
      <c r="Q380" s="113"/>
      <c r="R380" s="114"/>
      <c r="S380" s="114"/>
      <c r="T380" s="114"/>
      <c r="U380" s="114"/>
      <c r="V380" s="114"/>
      <c r="W380" s="114"/>
      <c r="X380" s="114"/>
      <c r="Y380" s="114"/>
      <c r="Z380" s="107"/>
      <c r="AA380" s="107"/>
      <c r="AB380" s="107"/>
      <c r="AC380" s="107"/>
      <c r="AD380" s="107"/>
      <c r="AE380" s="107"/>
      <c r="AF380" s="107"/>
      <c r="AG380" s="107" t="s">
        <v>341</v>
      </c>
      <c r="AH380" s="107">
        <v>0</v>
      </c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</row>
    <row r="381" spans="1:60" outlineLevel="3">
      <c r="A381" s="110"/>
      <c r="B381" s="111"/>
      <c r="C381" s="146" t="s">
        <v>1533</v>
      </c>
      <c r="D381" s="143"/>
      <c r="E381" s="144">
        <v>24.6675</v>
      </c>
      <c r="F381" s="114"/>
      <c r="G381" s="114"/>
      <c r="H381" s="114"/>
      <c r="I381" s="114"/>
      <c r="J381" s="114"/>
      <c r="K381" s="114"/>
      <c r="L381" s="114"/>
      <c r="M381" s="114"/>
      <c r="N381" s="113"/>
      <c r="O381" s="113"/>
      <c r="P381" s="113"/>
      <c r="Q381" s="113"/>
      <c r="R381" s="114"/>
      <c r="S381" s="114"/>
      <c r="T381" s="114"/>
      <c r="U381" s="114"/>
      <c r="V381" s="114"/>
      <c r="W381" s="114"/>
      <c r="X381" s="114"/>
      <c r="Y381" s="114"/>
      <c r="Z381" s="107"/>
      <c r="AA381" s="107"/>
      <c r="AB381" s="107"/>
      <c r="AC381" s="107"/>
      <c r="AD381" s="107"/>
      <c r="AE381" s="107"/>
      <c r="AF381" s="107"/>
      <c r="AG381" s="107" t="s">
        <v>341</v>
      </c>
      <c r="AH381" s="107">
        <v>0</v>
      </c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</row>
    <row r="382" spans="1:60" outlineLevel="3">
      <c r="A382" s="110"/>
      <c r="B382" s="111"/>
      <c r="C382" s="146" t="s">
        <v>1534</v>
      </c>
      <c r="D382" s="143"/>
      <c r="E382" s="144">
        <v>23.6325</v>
      </c>
      <c r="F382" s="114"/>
      <c r="G382" s="114"/>
      <c r="H382" s="114"/>
      <c r="I382" s="114"/>
      <c r="J382" s="114"/>
      <c r="K382" s="114"/>
      <c r="L382" s="114"/>
      <c r="M382" s="114"/>
      <c r="N382" s="113"/>
      <c r="O382" s="113"/>
      <c r="P382" s="113"/>
      <c r="Q382" s="113"/>
      <c r="R382" s="114"/>
      <c r="S382" s="114"/>
      <c r="T382" s="114"/>
      <c r="U382" s="114"/>
      <c r="V382" s="114"/>
      <c r="W382" s="114"/>
      <c r="X382" s="114"/>
      <c r="Y382" s="114"/>
      <c r="Z382" s="107"/>
      <c r="AA382" s="107"/>
      <c r="AB382" s="107"/>
      <c r="AC382" s="107"/>
      <c r="AD382" s="107"/>
      <c r="AE382" s="107"/>
      <c r="AF382" s="107"/>
      <c r="AG382" s="107" t="s">
        <v>341</v>
      </c>
      <c r="AH382" s="107">
        <v>0</v>
      </c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</row>
    <row r="383" spans="1:60" outlineLevel="3">
      <c r="A383" s="110"/>
      <c r="B383" s="111"/>
      <c r="C383" s="146" t="s">
        <v>1535</v>
      </c>
      <c r="D383" s="143"/>
      <c r="E383" s="144">
        <v>3.8</v>
      </c>
      <c r="F383" s="114"/>
      <c r="G383" s="114"/>
      <c r="H383" s="114"/>
      <c r="I383" s="114"/>
      <c r="J383" s="114"/>
      <c r="K383" s="114"/>
      <c r="L383" s="114"/>
      <c r="M383" s="114"/>
      <c r="N383" s="113"/>
      <c r="O383" s="113"/>
      <c r="P383" s="113"/>
      <c r="Q383" s="113"/>
      <c r="R383" s="114"/>
      <c r="S383" s="114"/>
      <c r="T383" s="114"/>
      <c r="U383" s="114"/>
      <c r="V383" s="114"/>
      <c r="W383" s="114"/>
      <c r="X383" s="114"/>
      <c r="Y383" s="114"/>
      <c r="Z383" s="107"/>
      <c r="AA383" s="107"/>
      <c r="AB383" s="107"/>
      <c r="AC383" s="107"/>
      <c r="AD383" s="107"/>
      <c r="AE383" s="107"/>
      <c r="AF383" s="107"/>
      <c r="AG383" s="107" t="s">
        <v>341</v>
      </c>
      <c r="AH383" s="107">
        <v>0</v>
      </c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</row>
    <row r="384" spans="1:60" outlineLevel="3">
      <c r="A384" s="110"/>
      <c r="B384" s="111"/>
      <c r="C384" s="146" t="s">
        <v>1536</v>
      </c>
      <c r="D384" s="143"/>
      <c r="E384" s="144">
        <v>2.7262499999999998</v>
      </c>
      <c r="F384" s="114"/>
      <c r="G384" s="114"/>
      <c r="H384" s="114"/>
      <c r="I384" s="114"/>
      <c r="J384" s="114"/>
      <c r="K384" s="114"/>
      <c r="L384" s="114"/>
      <c r="M384" s="114"/>
      <c r="N384" s="113"/>
      <c r="O384" s="113"/>
      <c r="P384" s="113"/>
      <c r="Q384" s="113"/>
      <c r="R384" s="114"/>
      <c r="S384" s="114"/>
      <c r="T384" s="114"/>
      <c r="U384" s="114"/>
      <c r="V384" s="114"/>
      <c r="W384" s="114"/>
      <c r="X384" s="114"/>
      <c r="Y384" s="114"/>
      <c r="Z384" s="107"/>
      <c r="AA384" s="107"/>
      <c r="AB384" s="107"/>
      <c r="AC384" s="107"/>
      <c r="AD384" s="107"/>
      <c r="AE384" s="107"/>
      <c r="AF384" s="107"/>
      <c r="AG384" s="107" t="s">
        <v>341</v>
      </c>
      <c r="AH384" s="107">
        <v>0</v>
      </c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</row>
    <row r="385" spans="1:60" outlineLevel="3">
      <c r="A385" s="110"/>
      <c r="B385" s="111"/>
      <c r="C385" s="146" t="s">
        <v>1537</v>
      </c>
      <c r="D385" s="143"/>
      <c r="E385" s="144">
        <v>9.1999999999999993</v>
      </c>
      <c r="F385" s="114"/>
      <c r="G385" s="114"/>
      <c r="H385" s="114"/>
      <c r="I385" s="114"/>
      <c r="J385" s="114"/>
      <c r="K385" s="114"/>
      <c r="L385" s="114"/>
      <c r="M385" s="114"/>
      <c r="N385" s="113"/>
      <c r="O385" s="113"/>
      <c r="P385" s="113"/>
      <c r="Q385" s="113"/>
      <c r="R385" s="114"/>
      <c r="S385" s="114"/>
      <c r="T385" s="114"/>
      <c r="U385" s="114"/>
      <c r="V385" s="114"/>
      <c r="W385" s="114"/>
      <c r="X385" s="114"/>
      <c r="Y385" s="114"/>
      <c r="Z385" s="107"/>
      <c r="AA385" s="107"/>
      <c r="AB385" s="107"/>
      <c r="AC385" s="107"/>
      <c r="AD385" s="107"/>
      <c r="AE385" s="107"/>
      <c r="AF385" s="107"/>
      <c r="AG385" s="107" t="s">
        <v>341</v>
      </c>
      <c r="AH385" s="107">
        <v>0</v>
      </c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</row>
    <row r="386" spans="1:60" outlineLevel="3">
      <c r="A386" s="110"/>
      <c r="B386" s="111"/>
      <c r="C386" s="146" t="s">
        <v>1538</v>
      </c>
      <c r="D386" s="143"/>
      <c r="E386" s="144">
        <v>1.44</v>
      </c>
      <c r="F386" s="114"/>
      <c r="G386" s="114"/>
      <c r="H386" s="114"/>
      <c r="I386" s="114"/>
      <c r="J386" s="114"/>
      <c r="K386" s="114"/>
      <c r="L386" s="114"/>
      <c r="M386" s="114"/>
      <c r="N386" s="113"/>
      <c r="O386" s="113"/>
      <c r="P386" s="113"/>
      <c r="Q386" s="113"/>
      <c r="R386" s="114"/>
      <c r="S386" s="114"/>
      <c r="T386" s="114"/>
      <c r="U386" s="114"/>
      <c r="V386" s="114"/>
      <c r="W386" s="114"/>
      <c r="X386" s="114"/>
      <c r="Y386" s="114"/>
      <c r="Z386" s="107"/>
      <c r="AA386" s="107"/>
      <c r="AB386" s="107"/>
      <c r="AC386" s="107"/>
      <c r="AD386" s="107"/>
      <c r="AE386" s="107"/>
      <c r="AF386" s="107"/>
      <c r="AG386" s="107" t="s">
        <v>341</v>
      </c>
      <c r="AH386" s="107">
        <v>0</v>
      </c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</row>
    <row r="387" spans="1:60" outlineLevel="3">
      <c r="A387" s="110"/>
      <c r="B387" s="111"/>
      <c r="C387" s="146" t="s">
        <v>1539</v>
      </c>
      <c r="D387" s="143"/>
      <c r="E387" s="144">
        <v>1.44</v>
      </c>
      <c r="F387" s="114"/>
      <c r="G387" s="114"/>
      <c r="H387" s="114"/>
      <c r="I387" s="114"/>
      <c r="J387" s="114"/>
      <c r="K387" s="114"/>
      <c r="L387" s="114"/>
      <c r="M387" s="114"/>
      <c r="N387" s="113"/>
      <c r="O387" s="113"/>
      <c r="P387" s="113"/>
      <c r="Q387" s="113"/>
      <c r="R387" s="114"/>
      <c r="S387" s="114"/>
      <c r="T387" s="114"/>
      <c r="U387" s="114"/>
      <c r="V387" s="114"/>
      <c r="W387" s="114"/>
      <c r="X387" s="114"/>
      <c r="Y387" s="114"/>
      <c r="Z387" s="107"/>
      <c r="AA387" s="107"/>
      <c r="AB387" s="107"/>
      <c r="AC387" s="107"/>
      <c r="AD387" s="107"/>
      <c r="AE387" s="107"/>
      <c r="AF387" s="107"/>
      <c r="AG387" s="107" t="s">
        <v>341</v>
      </c>
      <c r="AH387" s="107">
        <v>0</v>
      </c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</row>
    <row r="388" spans="1:60" outlineLevel="3">
      <c r="A388" s="110"/>
      <c r="B388" s="111"/>
      <c r="C388" s="146" t="s">
        <v>1540</v>
      </c>
      <c r="D388" s="143"/>
      <c r="E388" s="144">
        <v>1.08</v>
      </c>
      <c r="F388" s="114"/>
      <c r="G388" s="114"/>
      <c r="H388" s="114"/>
      <c r="I388" s="114"/>
      <c r="J388" s="114"/>
      <c r="K388" s="114"/>
      <c r="L388" s="114"/>
      <c r="M388" s="114"/>
      <c r="N388" s="113"/>
      <c r="O388" s="113"/>
      <c r="P388" s="113"/>
      <c r="Q388" s="113"/>
      <c r="R388" s="114"/>
      <c r="S388" s="114"/>
      <c r="T388" s="114"/>
      <c r="U388" s="114"/>
      <c r="V388" s="114"/>
      <c r="W388" s="114"/>
      <c r="X388" s="114"/>
      <c r="Y388" s="114"/>
      <c r="Z388" s="107"/>
      <c r="AA388" s="107"/>
      <c r="AB388" s="107"/>
      <c r="AC388" s="107"/>
      <c r="AD388" s="107"/>
      <c r="AE388" s="107"/>
      <c r="AF388" s="107"/>
      <c r="AG388" s="107" t="s">
        <v>341</v>
      </c>
      <c r="AH388" s="107">
        <v>0</v>
      </c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</row>
    <row r="389" spans="1:60" outlineLevel="3">
      <c r="A389" s="110"/>
      <c r="B389" s="111"/>
      <c r="C389" s="146" t="s">
        <v>1541</v>
      </c>
      <c r="D389" s="143"/>
      <c r="E389" s="144">
        <v>1.08</v>
      </c>
      <c r="F389" s="114"/>
      <c r="G389" s="114"/>
      <c r="H389" s="114"/>
      <c r="I389" s="114"/>
      <c r="J389" s="114"/>
      <c r="K389" s="114"/>
      <c r="L389" s="114"/>
      <c r="M389" s="114"/>
      <c r="N389" s="113"/>
      <c r="O389" s="113"/>
      <c r="P389" s="113"/>
      <c r="Q389" s="113"/>
      <c r="R389" s="114"/>
      <c r="S389" s="114"/>
      <c r="T389" s="114"/>
      <c r="U389" s="114"/>
      <c r="V389" s="114"/>
      <c r="W389" s="114"/>
      <c r="X389" s="114"/>
      <c r="Y389" s="114"/>
      <c r="Z389" s="107"/>
      <c r="AA389" s="107"/>
      <c r="AB389" s="107"/>
      <c r="AC389" s="107"/>
      <c r="AD389" s="107"/>
      <c r="AE389" s="107"/>
      <c r="AF389" s="107"/>
      <c r="AG389" s="107" t="s">
        <v>341</v>
      </c>
      <c r="AH389" s="107">
        <v>0</v>
      </c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</row>
    <row r="390" spans="1:60" outlineLevel="3">
      <c r="A390" s="110"/>
      <c r="B390" s="111"/>
      <c r="C390" s="146" t="s">
        <v>1542</v>
      </c>
      <c r="D390" s="143"/>
      <c r="E390" s="144">
        <v>9</v>
      </c>
      <c r="F390" s="114"/>
      <c r="G390" s="114"/>
      <c r="H390" s="114"/>
      <c r="I390" s="114"/>
      <c r="J390" s="114"/>
      <c r="K390" s="114"/>
      <c r="L390" s="114"/>
      <c r="M390" s="114"/>
      <c r="N390" s="113"/>
      <c r="O390" s="113"/>
      <c r="P390" s="113"/>
      <c r="Q390" s="113"/>
      <c r="R390" s="114"/>
      <c r="S390" s="114"/>
      <c r="T390" s="114"/>
      <c r="U390" s="114"/>
      <c r="V390" s="114"/>
      <c r="W390" s="114"/>
      <c r="X390" s="114"/>
      <c r="Y390" s="114"/>
      <c r="Z390" s="107"/>
      <c r="AA390" s="107"/>
      <c r="AB390" s="107"/>
      <c r="AC390" s="107"/>
      <c r="AD390" s="107"/>
      <c r="AE390" s="107"/>
      <c r="AF390" s="107"/>
      <c r="AG390" s="107" t="s">
        <v>341</v>
      </c>
      <c r="AH390" s="107">
        <v>0</v>
      </c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</row>
    <row r="391" spans="1:60" outlineLevel="3">
      <c r="A391" s="110"/>
      <c r="B391" s="111"/>
      <c r="C391" s="146" t="s">
        <v>1543</v>
      </c>
      <c r="D391" s="143"/>
      <c r="E391" s="144">
        <v>3.2093799999999999</v>
      </c>
      <c r="F391" s="114"/>
      <c r="G391" s="114"/>
      <c r="H391" s="114"/>
      <c r="I391" s="114"/>
      <c r="J391" s="114"/>
      <c r="K391" s="114"/>
      <c r="L391" s="114"/>
      <c r="M391" s="114"/>
      <c r="N391" s="113"/>
      <c r="O391" s="113"/>
      <c r="P391" s="113"/>
      <c r="Q391" s="113"/>
      <c r="R391" s="114"/>
      <c r="S391" s="114"/>
      <c r="T391" s="114"/>
      <c r="U391" s="114"/>
      <c r="V391" s="114"/>
      <c r="W391" s="114"/>
      <c r="X391" s="114"/>
      <c r="Y391" s="114"/>
      <c r="Z391" s="107"/>
      <c r="AA391" s="107"/>
      <c r="AB391" s="107"/>
      <c r="AC391" s="107"/>
      <c r="AD391" s="107"/>
      <c r="AE391" s="107"/>
      <c r="AF391" s="107"/>
      <c r="AG391" s="107" t="s">
        <v>341</v>
      </c>
      <c r="AH391" s="107">
        <v>0</v>
      </c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</row>
    <row r="392" spans="1:60" outlineLevel="3">
      <c r="A392" s="110"/>
      <c r="B392" s="111"/>
      <c r="C392" s="146" t="s">
        <v>1544</v>
      </c>
      <c r="D392" s="143"/>
      <c r="E392" s="144">
        <v>3.476</v>
      </c>
      <c r="F392" s="114"/>
      <c r="G392" s="114"/>
      <c r="H392" s="114"/>
      <c r="I392" s="114"/>
      <c r="J392" s="114"/>
      <c r="K392" s="114"/>
      <c r="L392" s="114"/>
      <c r="M392" s="114"/>
      <c r="N392" s="113"/>
      <c r="O392" s="113"/>
      <c r="P392" s="113"/>
      <c r="Q392" s="113"/>
      <c r="R392" s="114"/>
      <c r="S392" s="114"/>
      <c r="T392" s="114"/>
      <c r="U392" s="114"/>
      <c r="V392" s="114"/>
      <c r="W392" s="114"/>
      <c r="X392" s="114"/>
      <c r="Y392" s="114"/>
      <c r="Z392" s="107"/>
      <c r="AA392" s="107"/>
      <c r="AB392" s="107"/>
      <c r="AC392" s="107"/>
      <c r="AD392" s="107"/>
      <c r="AE392" s="107"/>
      <c r="AF392" s="107"/>
      <c r="AG392" s="107" t="s">
        <v>341</v>
      </c>
      <c r="AH392" s="107">
        <v>0</v>
      </c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</row>
    <row r="393" spans="1:60" outlineLevel="3">
      <c r="A393" s="110"/>
      <c r="B393" s="111"/>
      <c r="C393" s="146" t="s">
        <v>1545</v>
      </c>
      <c r="D393" s="143"/>
      <c r="E393" s="144">
        <v>2.42</v>
      </c>
      <c r="F393" s="114"/>
      <c r="G393" s="114"/>
      <c r="H393" s="114"/>
      <c r="I393" s="114"/>
      <c r="J393" s="114"/>
      <c r="K393" s="114"/>
      <c r="L393" s="114"/>
      <c r="M393" s="114"/>
      <c r="N393" s="113"/>
      <c r="O393" s="113"/>
      <c r="P393" s="113"/>
      <c r="Q393" s="113"/>
      <c r="R393" s="114"/>
      <c r="S393" s="114"/>
      <c r="T393" s="114"/>
      <c r="U393" s="114"/>
      <c r="V393" s="114"/>
      <c r="W393" s="114"/>
      <c r="X393" s="114"/>
      <c r="Y393" s="114"/>
      <c r="Z393" s="107"/>
      <c r="AA393" s="107"/>
      <c r="AB393" s="107"/>
      <c r="AC393" s="107"/>
      <c r="AD393" s="107"/>
      <c r="AE393" s="107"/>
      <c r="AF393" s="107"/>
      <c r="AG393" s="107" t="s">
        <v>341</v>
      </c>
      <c r="AH393" s="107">
        <v>0</v>
      </c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</row>
    <row r="394" spans="1:60" outlineLevel="3">
      <c r="A394" s="110"/>
      <c r="B394" s="111"/>
      <c r="C394" s="146" t="s">
        <v>1546</v>
      </c>
      <c r="D394" s="143"/>
      <c r="E394" s="144">
        <v>7.4</v>
      </c>
      <c r="F394" s="114"/>
      <c r="G394" s="114"/>
      <c r="H394" s="114"/>
      <c r="I394" s="114"/>
      <c r="J394" s="114"/>
      <c r="K394" s="114"/>
      <c r="L394" s="114"/>
      <c r="M394" s="114"/>
      <c r="N394" s="113"/>
      <c r="O394" s="113"/>
      <c r="P394" s="113"/>
      <c r="Q394" s="113"/>
      <c r="R394" s="114"/>
      <c r="S394" s="114"/>
      <c r="T394" s="114"/>
      <c r="U394" s="114"/>
      <c r="V394" s="114"/>
      <c r="W394" s="114"/>
      <c r="X394" s="114"/>
      <c r="Y394" s="114"/>
      <c r="Z394" s="107"/>
      <c r="AA394" s="107"/>
      <c r="AB394" s="107"/>
      <c r="AC394" s="107"/>
      <c r="AD394" s="107"/>
      <c r="AE394" s="107"/>
      <c r="AF394" s="107"/>
      <c r="AG394" s="107" t="s">
        <v>341</v>
      </c>
      <c r="AH394" s="107">
        <v>0</v>
      </c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</row>
    <row r="395" spans="1:60" outlineLevel="3">
      <c r="A395" s="110"/>
      <c r="B395" s="111"/>
      <c r="C395" s="146" t="s">
        <v>1547</v>
      </c>
      <c r="D395" s="143"/>
      <c r="E395" s="144">
        <v>23.4</v>
      </c>
      <c r="F395" s="114"/>
      <c r="G395" s="114"/>
      <c r="H395" s="114"/>
      <c r="I395" s="114"/>
      <c r="J395" s="114"/>
      <c r="K395" s="114"/>
      <c r="L395" s="114"/>
      <c r="M395" s="114"/>
      <c r="N395" s="113"/>
      <c r="O395" s="113"/>
      <c r="P395" s="113"/>
      <c r="Q395" s="113"/>
      <c r="R395" s="114"/>
      <c r="S395" s="114"/>
      <c r="T395" s="114"/>
      <c r="U395" s="114"/>
      <c r="V395" s="114"/>
      <c r="W395" s="114"/>
      <c r="X395" s="114"/>
      <c r="Y395" s="114"/>
      <c r="Z395" s="107"/>
      <c r="AA395" s="107"/>
      <c r="AB395" s="107"/>
      <c r="AC395" s="107"/>
      <c r="AD395" s="107"/>
      <c r="AE395" s="107"/>
      <c r="AF395" s="107"/>
      <c r="AG395" s="107" t="s">
        <v>341</v>
      </c>
      <c r="AH395" s="107">
        <v>0</v>
      </c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</row>
    <row r="396" spans="1:60" outlineLevel="3">
      <c r="A396" s="110"/>
      <c r="B396" s="111"/>
      <c r="C396" s="146" t="s">
        <v>1548</v>
      </c>
      <c r="D396" s="143"/>
      <c r="E396" s="144">
        <v>5.4574999999999996</v>
      </c>
      <c r="F396" s="114"/>
      <c r="G396" s="114"/>
      <c r="H396" s="114"/>
      <c r="I396" s="114"/>
      <c r="J396" s="114"/>
      <c r="K396" s="114"/>
      <c r="L396" s="114"/>
      <c r="M396" s="114"/>
      <c r="N396" s="113"/>
      <c r="O396" s="113"/>
      <c r="P396" s="113"/>
      <c r="Q396" s="113"/>
      <c r="R396" s="114"/>
      <c r="S396" s="114"/>
      <c r="T396" s="114"/>
      <c r="U396" s="114"/>
      <c r="V396" s="114"/>
      <c r="W396" s="114"/>
      <c r="X396" s="114"/>
      <c r="Y396" s="114"/>
      <c r="Z396" s="107"/>
      <c r="AA396" s="107"/>
      <c r="AB396" s="107"/>
      <c r="AC396" s="107"/>
      <c r="AD396" s="107"/>
      <c r="AE396" s="107"/>
      <c r="AF396" s="107"/>
      <c r="AG396" s="107" t="s">
        <v>341</v>
      </c>
      <c r="AH396" s="107">
        <v>0</v>
      </c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</row>
    <row r="397" spans="1:60" outlineLevel="3">
      <c r="A397" s="110"/>
      <c r="B397" s="111"/>
      <c r="C397" s="146" t="s">
        <v>1549</v>
      </c>
      <c r="D397" s="143"/>
      <c r="E397" s="144">
        <v>8.6875</v>
      </c>
      <c r="F397" s="114"/>
      <c r="G397" s="114"/>
      <c r="H397" s="114"/>
      <c r="I397" s="114"/>
      <c r="J397" s="114"/>
      <c r="K397" s="114"/>
      <c r="L397" s="114"/>
      <c r="M397" s="114"/>
      <c r="N397" s="113"/>
      <c r="O397" s="113"/>
      <c r="P397" s="113"/>
      <c r="Q397" s="113"/>
      <c r="R397" s="114"/>
      <c r="S397" s="114"/>
      <c r="T397" s="114"/>
      <c r="U397" s="114"/>
      <c r="V397" s="114"/>
      <c r="W397" s="114"/>
      <c r="X397" s="114"/>
      <c r="Y397" s="114"/>
      <c r="Z397" s="107"/>
      <c r="AA397" s="107"/>
      <c r="AB397" s="107"/>
      <c r="AC397" s="107"/>
      <c r="AD397" s="107"/>
      <c r="AE397" s="107"/>
      <c r="AF397" s="107"/>
      <c r="AG397" s="107" t="s">
        <v>341</v>
      </c>
      <c r="AH397" s="107">
        <v>0</v>
      </c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</row>
    <row r="398" spans="1:60" outlineLevel="3">
      <c r="A398" s="110"/>
      <c r="B398" s="111"/>
      <c r="C398" s="146" t="s">
        <v>1550</v>
      </c>
      <c r="D398" s="143"/>
      <c r="E398" s="144">
        <v>1.64188</v>
      </c>
      <c r="F398" s="114"/>
      <c r="G398" s="114"/>
      <c r="H398" s="114"/>
      <c r="I398" s="114"/>
      <c r="J398" s="114"/>
      <c r="K398" s="114"/>
      <c r="L398" s="114"/>
      <c r="M398" s="114"/>
      <c r="N398" s="113"/>
      <c r="O398" s="113"/>
      <c r="P398" s="113"/>
      <c r="Q398" s="113"/>
      <c r="R398" s="114"/>
      <c r="S398" s="114"/>
      <c r="T398" s="114"/>
      <c r="U398" s="114"/>
      <c r="V398" s="114"/>
      <c r="W398" s="114"/>
      <c r="X398" s="114"/>
      <c r="Y398" s="114"/>
      <c r="Z398" s="107"/>
      <c r="AA398" s="107"/>
      <c r="AB398" s="107"/>
      <c r="AC398" s="107"/>
      <c r="AD398" s="107"/>
      <c r="AE398" s="107"/>
      <c r="AF398" s="107"/>
      <c r="AG398" s="107" t="s">
        <v>341</v>
      </c>
      <c r="AH398" s="107">
        <v>0</v>
      </c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</row>
    <row r="399" spans="1:60" outlineLevel="3">
      <c r="A399" s="110"/>
      <c r="B399" s="111"/>
      <c r="C399" s="146" t="s">
        <v>1551</v>
      </c>
      <c r="D399" s="143"/>
      <c r="E399" s="144">
        <v>2.5924999999999998</v>
      </c>
      <c r="F399" s="114"/>
      <c r="G399" s="114"/>
      <c r="H399" s="114"/>
      <c r="I399" s="114"/>
      <c r="J399" s="114"/>
      <c r="K399" s="114"/>
      <c r="L399" s="114"/>
      <c r="M399" s="114"/>
      <c r="N399" s="113"/>
      <c r="O399" s="113"/>
      <c r="P399" s="113"/>
      <c r="Q399" s="113"/>
      <c r="R399" s="114"/>
      <c r="S399" s="114"/>
      <c r="T399" s="114"/>
      <c r="U399" s="114"/>
      <c r="V399" s="114"/>
      <c r="W399" s="114"/>
      <c r="X399" s="114"/>
      <c r="Y399" s="114"/>
      <c r="Z399" s="107"/>
      <c r="AA399" s="107"/>
      <c r="AB399" s="107"/>
      <c r="AC399" s="107"/>
      <c r="AD399" s="107"/>
      <c r="AE399" s="107"/>
      <c r="AF399" s="107"/>
      <c r="AG399" s="107" t="s">
        <v>341</v>
      </c>
      <c r="AH399" s="107">
        <v>0</v>
      </c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</row>
    <row r="400" spans="1:60" outlineLevel="3">
      <c r="A400" s="110"/>
      <c r="B400" s="111"/>
      <c r="C400" s="146" t="s">
        <v>1552</v>
      </c>
      <c r="D400" s="143"/>
      <c r="E400" s="144">
        <v>8.8125</v>
      </c>
      <c r="F400" s="114"/>
      <c r="G400" s="114"/>
      <c r="H400" s="114"/>
      <c r="I400" s="114"/>
      <c r="J400" s="114"/>
      <c r="K400" s="114"/>
      <c r="L400" s="114"/>
      <c r="M400" s="114"/>
      <c r="N400" s="113"/>
      <c r="O400" s="113"/>
      <c r="P400" s="113"/>
      <c r="Q400" s="113"/>
      <c r="R400" s="114"/>
      <c r="S400" s="114"/>
      <c r="T400" s="114"/>
      <c r="U400" s="114"/>
      <c r="V400" s="114"/>
      <c r="W400" s="114"/>
      <c r="X400" s="114"/>
      <c r="Y400" s="114"/>
      <c r="Z400" s="107"/>
      <c r="AA400" s="107"/>
      <c r="AB400" s="107"/>
      <c r="AC400" s="107"/>
      <c r="AD400" s="107"/>
      <c r="AE400" s="107"/>
      <c r="AF400" s="107"/>
      <c r="AG400" s="107" t="s">
        <v>341</v>
      </c>
      <c r="AH400" s="107">
        <v>0</v>
      </c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</row>
    <row r="401" spans="1:60" outlineLevel="3">
      <c r="A401" s="110"/>
      <c r="B401" s="111"/>
      <c r="C401" s="146" t="s">
        <v>1553</v>
      </c>
      <c r="D401" s="143"/>
      <c r="E401" s="144">
        <v>3</v>
      </c>
      <c r="F401" s="114"/>
      <c r="G401" s="114"/>
      <c r="H401" s="114"/>
      <c r="I401" s="114"/>
      <c r="J401" s="114"/>
      <c r="K401" s="114"/>
      <c r="L401" s="114"/>
      <c r="M401" s="114"/>
      <c r="N401" s="113"/>
      <c r="O401" s="113"/>
      <c r="P401" s="113"/>
      <c r="Q401" s="113"/>
      <c r="R401" s="114"/>
      <c r="S401" s="114"/>
      <c r="T401" s="114"/>
      <c r="U401" s="114"/>
      <c r="V401" s="114"/>
      <c r="W401" s="114"/>
      <c r="X401" s="114"/>
      <c r="Y401" s="114"/>
      <c r="Z401" s="107"/>
      <c r="AA401" s="107"/>
      <c r="AB401" s="107"/>
      <c r="AC401" s="107"/>
      <c r="AD401" s="107"/>
      <c r="AE401" s="107"/>
      <c r="AF401" s="107"/>
      <c r="AG401" s="107" t="s">
        <v>341</v>
      </c>
      <c r="AH401" s="107">
        <v>0</v>
      </c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</row>
    <row r="402" spans="1:60" outlineLevel="3">
      <c r="A402" s="110"/>
      <c r="B402" s="111"/>
      <c r="C402" s="146" t="s">
        <v>1554</v>
      </c>
      <c r="D402" s="143"/>
      <c r="E402" s="144">
        <v>3.4</v>
      </c>
      <c r="F402" s="114"/>
      <c r="G402" s="114"/>
      <c r="H402" s="114"/>
      <c r="I402" s="114"/>
      <c r="J402" s="114"/>
      <c r="K402" s="114"/>
      <c r="L402" s="114"/>
      <c r="M402" s="114"/>
      <c r="N402" s="113"/>
      <c r="O402" s="113"/>
      <c r="P402" s="113"/>
      <c r="Q402" s="113"/>
      <c r="R402" s="114"/>
      <c r="S402" s="114"/>
      <c r="T402" s="114"/>
      <c r="U402" s="114"/>
      <c r="V402" s="114"/>
      <c r="W402" s="114"/>
      <c r="X402" s="114"/>
      <c r="Y402" s="114"/>
      <c r="Z402" s="107"/>
      <c r="AA402" s="107"/>
      <c r="AB402" s="107"/>
      <c r="AC402" s="107"/>
      <c r="AD402" s="107"/>
      <c r="AE402" s="107"/>
      <c r="AF402" s="107"/>
      <c r="AG402" s="107" t="s">
        <v>341</v>
      </c>
      <c r="AH402" s="107">
        <v>0</v>
      </c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</row>
    <row r="403" spans="1:60" outlineLevel="3">
      <c r="A403" s="110"/>
      <c r="B403" s="111"/>
      <c r="C403" s="146" t="s">
        <v>1555</v>
      </c>
      <c r="D403" s="143"/>
      <c r="E403" s="144">
        <v>10.9975</v>
      </c>
      <c r="F403" s="114"/>
      <c r="G403" s="114"/>
      <c r="H403" s="114"/>
      <c r="I403" s="114"/>
      <c r="J403" s="114"/>
      <c r="K403" s="114"/>
      <c r="L403" s="114"/>
      <c r="M403" s="114"/>
      <c r="N403" s="113"/>
      <c r="O403" s="113"/>
      <c r="P403" s="113"/>
      <c r="Q403" s="113"/>
      <c r="R403" s="114"/>
      <c r="S403" s="114"/>
      <c r="T403" s="114"/>
      <c r="U403" s="114"/>
      <c r="V403" s="114"/>
      <c r="W403" s="114"/>
      <c r="X403" s="114"/>
      <c r="Y403" s="114"/>
      <c r="Z403" s="107"/>
      <c r="AA403" s="107"/>
      <c r="AB403" s="107"/>
      <c r="AC403" s="107"/>
      <c r="AD403" s="107"/>
      <c r="AE403" s="107"/>
      <c r="AF403" s="107"/>
      <c r="AG403" s="107" t="s">
        <v>341</v>
      </c>
      <c r="AH403" s="107">
        <v>0</v>
      </c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</row>
    <row r="404" spans="1:60" outlineLevel="3">
      <c r="A404" s="110"/>
      <c r="B404" s="111"/>
      <c r="C404" s="146" t="s">
        <v>1556</v>
      </c>
      <c r="D404" s="143"/>
      <c r="E404" s="144">
        <v>12.16375</v>
      </c>
      <c r="F404" s="114"/>
      <c r="G404" s="114"/>
      <c r="H404" s="114"/>
      <c r="I404" s="114"/>
      <c r="J404" s="114"/>
      <c r="K404" s="114"/>
      <c r="L404" s="114"/>
      <c r="M404" s="114"/>
      <c r="N404" s="113"/>
      <c r="O404" s="113"/>
      <c r="P404" s="113"/>
      <c r="Q404" s="113"/>
      <c r="R404" s="114"/>
      <c r="S404" s="114"/>
      <c r="T404" s="114"/>
      <c r="U404" s="114"/>
      <c r="V404" s="114"/>
      <c r="W404" s="114"/>
      <c r="X404" s="114"/>
      <c r="Y404" s="114"/>
      <c r="Z404" s="107"/>
      <c r="AA404" s="107"/>
      <c r="AB404" s="107"/>
      <c r="AC404" s="107"/>
      <c r="AD404" s="107"/>
      <c r="AE404" s="107"/>
      <c r="AF404" s="107"/>
      <c r="AG404" s="107" t="s">
        <v>341</v>
      </c>
      <c r="AH404" s="107">
        <v>0</v>
      </c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</row>
    <row r="405" spans="1:60" outlineLevel="3">
      <c r="A405" s="110"/>
      <c r="B405" s="111"/>
      <c r="C405" s="146" t="s">
        <v>1557</v>
      </c>
      <c r="D405" s="143"/>
      <c r="E405" s="144">
        <v>35.980969999999999</v>
      </c>
      <c r="F405" s="114"/>
      <c r="G405" s="114"/>
      <c r="H405" s="114"/>
      <c r="I405" s="114"/>
      <c r="J405" s="114"/>
      <c r="K405" s="114"/>
      <c r="L405" s="114"/>
      <c r="M405" s="114"/>
      <c r="N405" s="113"/>
      <c r="O405" s="113"/>
      <c r="P405" s="113"/>
      <c r="Q405" s="113"/>
      <c r="R405" s="114"/>
      <c r="S405" s="114"/>
      <c r="T405" s="114"/>
      <c r="U405" s="114"/>
      <c r="V405" s="114"/>
      <c r="W405" s="114"/>
      <c r="X405" s="114"/>
      <c r="Y405" s="114"/>
      <c r="Z405" s="107"/>
      <c r="AA405" s="107"/>
      <c r="AB405" s="107"/>
      <c r="AC405" s="107"/>
      <c r="AD405" s="107"/>
      <c r="AE405" s="107"/>
      <c r="AF405" s="107"/>
      <c r="AG405" s="107" t="s">
        <v>341</v>
      </c>
      <c r="AH405" s="107">
        <v>0</v>
      </c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</row>
    <row r="406" spans="1:60" outlineLevel="3">
      <c r="A406" s="110"/>
      <c r="B406" s="111"/>
      <c r="C406" s="146" t="s">
        <v>1558</v>
      </c>
      <c r="D406" s="143"/>
      <c r="E406" s="144">
        <v>9.6199999999999992</v>
      </c>
      <c r="F406" s="114"/>
      <c r="G406" s="114"/>
      <c r="H406" s="114"/>
      <c r="I406" s="114"/>
      <c r="J406" s="114"/>
      <c r="K406" s="114"/>
      <c r="L406" s="114"/>
      <c r="M406" s="114"/>
      <c r="N406" s="113"/>
      <c r="O406" s="113"/>
      <c r="P406" s="113"/>
      <c r="Q406" s="113"/>
      <c r="R406" s="114"/>
      <c r="S406" s="114"/>
      <c r="T406" s="114"/>
      <c r="U406" s="114"/>
      <c r="V406" s="114"/>
      <c r="W406" s="114"/>
      <c r="X406" s="114"/>
      <c r="Y406" s="114"/>
      <c r="Z406" s="107"/>
      <c r="AA406" s="107"/>
      <c r="AB406" s="107"/>
      <c r="AC406" s="107"/>
      <c r="AD406" s="107"/>
      <c r="AE406" s="107"/>
      <c r="AF406" s="107"/>
      <c r="AG406" s="107" t="s">
        <v>341</v>
      </c>
      <c r="AH406" s="107">
        <v>0</v>
      </c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</row>
    <row r="407" spans="1:60" outlineLevel="3">
      <c r="A407" s="110"/>
      <c r="B407" s="111"/>
      <c r="C407" s="146" t="s">
        <v>1559</v>
      </c>
      <c r="D407" s="143"/>
      <c r="E407" s="144">
        <v>7.0949999999999998</v>
      </c>
      <c r="F407" s="114"/>
      <c r="G407" s="114"/>
      <c r="H407" s="114"/>
      <c r="I407" s="114"/>
      <c r="J407" s="114"/>
      <c r="K407" s="114"/>
      <c r="L407" s="114"/>
      <c r="M407" s="114"/>
      <c r="N407" s="113"/>
      <c r="O407" s="113"/>
      <c r="P407" s="113"/>
      <c r="Q407" s="113"/>
      <c r="R407" s="114"/>
      <c r="S407" s="114"/>
      <c r="T407" s="114"/>
      <c r="U407" s="114"/>
      <c r="V407" s="114"/>
      <c r="W407" s="114"/>
      <c r="X407" s="114"/>
      <c r="Y407" s="114"/>
      <c r="Z407" s="107"/>
      <c r="AA407" s="107"/>
      <c r="AB407" s="107"/>
      <c r="AC407" s="107"/>
      <c r="AD407" s="107"/>
      <c r="AE407" s="107"/>
      <c r="AF407" s="107"/>
      <c r="AG407" s="107" t="s">
        <v>341</v>
      </c>
      <c r="AH407" s="107">
        <v>0</v>
      </c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</row>
    <row r="408" spans="1:60" outlineLevel="3">
      <c r="A408" s="110"/>
      <c r="B408" s="111"/>
      <c r="C408" s="146" t="s">
        <v>1560</v>
      </c>
      <c r="D408" s="143"/>
      <c r="E408" s="144">
        <v>23.522500000000001</v>
      </c>
      <c r="F408" s="114"/>
      <c r="G408" s="114"/>
      <c r="H408" s="114"/>
      <c r="I408" s="114"/>
      <c r="J408" s="114"/>
      <c r="K408" s="114"/>
      <c r="L408" s="114"/>
      <c r="M408" s="114"/>
      <c r="N408" s="113"/>
      <c r="O408" s="113"/>
      <c r="P408" s="113"/>
      <c r="Q408" s="113"/>
      <c r="R408" s="114"/>
      <c r="S408" s="114"/>
      <c r="T408" s="114"/>
      <c r="U408" s="114"/>
      <c r="V408" s="114"/>
      <c r="W408" s="114"/>
      <c r="X408" s="114"/>
      <c r="Y408" s="114"/>
      <c r="Z408" s="107"/>
      <c r="AA408" s="107"/>
      <c r="AB408" s="107"/>
      <c r="AC408" s="107"/>
      <c r="AD408" s="107"/>
      <c r="AE408" s="107"/>
      <c r="AF408" s="107"/>
      <c r="AG408" s="107" t="s">
        <v>341</v>
      </c>
      <c r="AH408" s="107">
        <v>0</v>
      </c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</row>
    <row r="409" spans="1:60" outlineLevel="3">
      <c r="A409" s="110"/>
      <c r="B409" s="111"/>
      <c r="C409" s="146" t="s">
        <v>1561</v>
      </c>
      <c r="D409" s="143"/>
      <c r="E409" s="144">
        <v>23.522500000000001</v>
      </c>
      <c r="F409" s="114"/>
      <c r="G409" s="114"/>
      <c r="H409" s="114"/>
      <c r="I409" s="114"/>
      <c r="J409" s="114"/>
      <c r="K409" s="114"/>
      <c r="L409" s="114"/>
      <c r="M409" s="114"/>
      <c r="N409" s="113"/>
      <c r="O409" s="113"/>
      <c r="P409" s="113"/>
      <c r="Q409" s="113"/>
      <c r="R409" s="114"/>
      <c r="S409" s="114"/>
      <c r="T409" s="114"/>
      <c r="U409" s="114"/>
      <c r="V409" s="114"/>
      <c r="W409" s="114"/>
      <c r="X409" s="114"/>
      <c r="Y409" s="114"/>
      <c r="Z409" s="107"/>
      <c r="AA409" s="107"/>
      <c r="AB409" s="107"/>
      <c r="AC409" s="107"/>
      <c r="AD409" s="107"/>
      <c r="AE409" s="107"/>
      <c r="AF409" s="107"/>
      <c r="AG409" s="107" t="s">
        <v>341</v>
      </c>
      <c r="AH409" s="107">
        <v>0</v>
      </c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</row>
    <row r="410" spans="1:60" outlineLevel="3">
      <c r="A410" s="110"/>
      <c r="B410" s="111"/>
      <c r="C410" s="146" t="s">
        <v>1562</v>
      </c>
      <c r="D410" s="143"/>
      <c r="E410" s="144">
        <v>61.459090000000003</v>
      </c>
      <c r="F410" s="114"/>
      <c r="G410" s="114"/>
      <c r="H410" s="114"/>
      <c r="I410" s="114"/>
      <c r="J410" s="114"/>
      <c r="K410" s="114"/>
      <c r="L410" s="114"/>
      <c r="M410" s="114"/>
      <c r="N410" s="113"/>
      <c r="O410" s="113"/>
      <c r="P410" s="113"/>
      <c r="Q410" s="113"/>
      <c r="R410" s="114"/>
      <c r="S410" s="114"/>
      <c r="T410" s="114"/>
      <c r="U410" s="114"/>
      <c r="V410" s="114"/>
      <c r="W410" s="114"/>
      <c r="X410" s="114"/>
      <c r="Y410" s="114"/>
      <c r="Z410" s="107"/>
      <c r="AA410" s="107"/>
      <c r="AB410" s="107"/>
      <c r="AC410" s="107"/>
      <c r="AD410" s="107"/>
      <c r="AE410" s="107"/>
      <c r="AF410" s="107"/>
      <c r="AG410" s="107" t="s">
        <v>341</v>
      </c>
      <c r="AH410" s="107">
        <v>0</v>
      </c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</row>
    <row r="411" spans="1:60" outlineLevel="3">
      <c r="A411" s="110"/>
      <c r="B411" s="111"/>
      <c r="C411" s="146" t="s">
        <v>1563</v>
      </c>
      <c r="D411" s="143"/>
      <c r="E411" s="144">
        <v>11.36</v>
      </c>
      <c r="F411" s="114"/>
      <c r="G411" s="114"/>
      <c r="H411" s="114"/>
      <c r="I411" s="114"/>
      <c r="J411" s="114"/>
      <c r="K411" s="114"/>
      <c r="L411" s="114"/>
      <c r="M411" s="114"/>
      <c r="N411" s="113"/>
      <c r="O411" s="113"/>
      <c r="P411" s="113"/>
      <c r="Q411" s="113"/>
      <c r="R411" s="114"/>
      <c r="S411" s="114"/>
      <c r="T411" s="114"/>
      <c r="U411" s="114"/>
      <c r="V411" s="114"/>
      <c r="W411" s="114"/>
      <c r="X411" s="114"/>
      <c r="Y411" s="114"/>
      <c r="Z411" s="107"/>
      <c r="AA411" s="107"/>
      <c r="AB411" s="107"/>
      <c r="AC411" s="107"/>
      <c r="AD411" s="107"/>
      <c r="AE411" s="107"/>
      <c r="AF411" s="107"/>
      <c r="AG411" s="107" t="s">
        <v>341</v>
      </c>
      <c r="AH411" s="107">
        <v>0</v>
      </c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</row>
    <row r="412" spans="1:60" outlineLevel="3">
      <c r="A412" s="110"/>
      <c r="B412" s="111"/>
      <c r="C412" s="146" t="s">
        <v>1564</v>
      </c>
      <c r="D412" s="143"/>
      <c r="E412" s="144">
        <v>3.61</v>
      </c>
      <c r="F412" s="114"/>
      <c r="G412" s="114"/>
      <c r="H412" s="114"/>
      <c r="I412" s="114"/>
      <c r="J412" s="114"/>
      <c r="K412" s="114"/>
      <c r="L412" s="114"/>
      <c r="M412" s="114"/>
      <c r="N412" s="113"/>
      <c r="O412" s="113"/>
      <c r="P412" s="113"/>
      <c r="Q412" s="113"/>
      <c r="R412" s="114"/>
      <c r="S412" s="114"/>
      <c r="T412" s="114"/>
      <c r="U412" s="114"/>
      <c r="V412" s="114"/>
      <c r="W412" s="114"/>
      <c r="X412" s="114"/>
      <c r="Y412" s="114"/>
      <c r="Z412" s="107"/>
      <c r="AA412" s="107"/>
      <c r="AB412" s="107"/>
      <c r="AC412" s="107"/>
      <c r="AD412" s="107"/>
      <c r="AE412" s="107"/>
      <c r="AF412" s="107"/>
      <c r="AG412" s="107" t="s">
        <v>341</v>
      </c>
      <c r="AH412" s="107">
        <v>0</v>
      </c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</row>
    <row r="413" spans="1:60" outlineLevel="3">
      <c r="A413" s="110"/>
      <c r="B413" s="111"/>
      <c r="C413" s="146" t="s">
        <v>1565</v>
      </c>
      <c r="D413" s="143"/>
      <c r="E413" s="144">
        <v>11.3025</v>
      </c>
      <c r="F413" s="114"/>
      <c r="G413" s="114"/>
      <c r="H413" s="114"/>
      <c r="I413" s="114"/>
      <c r="J413" s="114"/>
      <c r="K413" s="114"/>
      <c r="L413" s="114"/>
      <c r="M413" s="114"/>
      <c r="N413" s="113"/>
      <c r="O413" s="113"/>
      <c r="P413" s="113"/>
      <c r="Q413" s="113"/>
      <c r="R413" s="114"/>
      <c r="S413" s="114"/>
      <c r="T413" s="114"/>
      <c r="U413" s="114"/>
      <c r="V413" s="114"/>
      <c r="W413" s="114"/>
      <c r="X413" s="114"/>
      <c r="Y413" s="114"/>
      <c r="Z413" s="107"/>
      <c r="AA413" s="107"/>
      <c r="AB413" s="107"/>
      <c r="AC413" s="107"/>
      <c r="AD413" s="107"/>
      <c r="AE413" s="107"/>
      <c r="AF413" s="107"/>
      <c r="AG413" s="107" t="s">
        <v>341</v>
      </c>
      <c r="AH413" s="107">
        <v>0</v>
      </c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</row>
    <row r="414" spans="1:60" outlineLevel="3">
      <c r="A414" s="110"/>
      <c r="B414" s="111"/>
      <c r="C414" s="146" t="s">
        <v>1566</v>
      </c>
      <c r="D414" s="143"/>
      <c r="E414" s="144">
        <v>1.125</v>
      </c>
      <c r="F414" s="114"/>
      <c r="G414" s="114"/>
      <c r="H414" s="114"/>
      <c r="I414" s="114"/>
      <c r="J414" s="114"/>
      <c r="K414" s="114"/>
      <c r="L414" s="114"/>
      <c r="M414" s="114"/>
      <c r="N414" s="113"/>
      <c r="O414" s="113"/>
      <c r="P414" s="113"/>
      <c r="Q414" s="113"/>
      <c r="R414" s="114"/>
      <c r="S414" s="114"/>
      <c r="T414" s="114"/>
      <c r="U414" s="114"/>
      <c r="V414" s="114"/>
      <c r="W414" s="114"/>
      <c r="X414" s="114"/>
      <c r="Y414" s="114"/>
      <c r="Z414" s="107"/>
      <c r="AA414" s="107"/>
      <c r="AB414" s="107"/>
      <c r="AC414" s="107"/>
      <c r="AD414" s="107"/>
      <c r="AE414" s="107"/>
      <c r="AF414" s="107"/>
      <c r="AG414" s="107" t="s">
        <v>341</v>
      </c>
      <c r="AH414" s="107">
        <v>0</v>
      </c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</row>
    <row r="415" spans="1:60" outlineLevel="3">
      <c r="A415" s="110"/>
      <c r="B415" s="111"/>
      <c r="C415" s="146" t="s">
        <v>1567</v>
      </c>
      <c r="D415" s="143"/>
      <c r="E415" s="144">
        <v>1.125</v>
      </c>
      <c r="F415" s="114"/>
      <c r="G415" s="114"/>
      <c r="H415" s="114"/>
      <c r="I415" s="114"/>
      <c r="J415" s="114"/>
      <c r="K415" s="114"/>
      <c r="L415" s="114"/>
      <c r="M415" s="114"/>
      <c r="N415" s="113"/>
      <c r="O415" s="113"/>
      <c r="P415" s="113"/>
      <c r="Q415" s="113"/>
      <c r="R415" s="114"/>
      <c r="S415" s="114"/>
      <c r="T415" s="114"/>
      <c r="U415" s="114"/>
      <c r="V415" s="114"/>
      <c r="W415" s="114"/>
      <c r="X415" s="114"/>
      <c r="Y415" s="114"/>
      <c r="Z415" s="107"/>
      <c r="AA415" s="107"/>
      <c r="AB415" s="107"/>
      <c r="AC415" s="107"/>
      <c r="AD415" s="107"/>
      <c r="AE415" s="107"/>
      <c r="AF415" s="107"/>
      <c r="AG415" s="107" t="s">
        <v>341</v>
      </c>
      <c r="AH415" s="107">
        <v>0</v>
      </c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</row>
    <row r="416" spans="1:60" outlineLevel="3">
      <c r="A416" s="110"/>
      <c r="B416" s="111"/>
      <c r="C416" s="146" t="s">
        <v>1568</v>
      </c>
      <c r="D416" s="143"/>
      <c r="E416" s="144">
        <v>3.5831300000000001</v>
      </c>
      <c r="F416" s="114"/>
      <c r="G416" s="114"/>
      <c r="H416" s="114"/>
      <c r="I416" s="114"/>
      <c r="J416" s="114"/>
      <c r="K416" s="114"/>
      <c r="L416" s="114"/>
      <c r="M416" s="114"/>
      <c r="N416" s="113"/>
      <c r="O416" s="113"/>
      <c r="P416" s="113"/>
      <c r="Q416" s="113"/>
      <c r="R416" s="114"/>
      <c r="S416" s="114"/>
      <c r="T416" s="114"/>
      <c r="U416" s="114"/>
      <c r="V416" s="114"/>
      <c r="W416" s="114"/>
      <c r="X416" s="114"/>
      <c r="Y416" s="114"/>
      <c r="Z416" s="107"/>
      <c r="AA416" s="107"/>
      <c r="AB416" s="107"/>
      <c r="AC416" s="107"/>
      <c r="AD416" s="107"/>
      <c r="AE416" s="107"/>
      <c r="AF416" s="107"/>
      <c r="AG416" s="107" t="s">
        <v>341</v>
      </c>
      <c r="AH416" s="107">
        <v>0</v>
      </c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</row>
    <row r="417" spans="1:60" outlineLevel="3">
      <c r="A417" s="110"/>
      <c r="B417" s="111"/>
      <c r="C417" s="146" t="s">
        <v>1569</v>
      </c>
      <c r="D417" s="143"/>
      <c r="E417" s="144">
        <v>1.35</v>
      </c>
      <c r="F417" s="114"/>
      <c r="G417" s="114"/>
      <c r="H417" s="114"/>
      <c r="I417" s="114"/>
      <c r="J417" s="114"/>
      <c r="K417" s="114"/>
      <c r="L417" s="114"/>
      <c r="M417" s="114"/>
      <c r="N417" s="113"/>
      <c r="O417" s="113"/>
      <c r="P417" s="113"/>
      <c r="Q417" s="113"/>
      <c r="R417" s="114"/>
      <c r="S417" s="114"/>
      <c r="T417" s="114"/>
      <c r="U417" s="114"/>
      <c r="V417" s="114"/>
      <c r="W417" s="114"/>
      <c r="X417" s="114"/>
      <c r="Y417" s="114"/>
      <c r="Z417" s="107"/>
      <c r="AA417" s="107"/>
      <c r="AB417" s="107"/>
      <c r="AC417" s="107"/>
      <c r="AD417" s="107"/>
      <c r="AE417" s="107"/>
      <c r="AF417" s="107"/>
      <c r="AG417" s="107" t="s">
        <v>341</v>
      </c>
      <c r="AH417" s="107">
        <v>0</v>
      </c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</row>
    <row r="418" spans="1:60" outlineLevel="3">
      <c r="A418" s="110"/>
      <c r="B418" s="111"/>
      <c r="C418" s="146" t="s">
        <v>1570</v>
      </c>
      <c r="D418" s="143"/>
      <c r="E418" s="144">
        <v>1.8</v>
      </c>
      <c r="F418" s="114"/>
      <c r="G418" s="114"/>
      <c r="H418" s="114"/>
      <c r="I418" s="114"/>
      <c r="J418" s="114"/>
      <c r="K418" s="114"/>
      <c r="L418" s="114"/>
      <c r="M418" s="114"/>
      <c r="N418" s="113"/>
      <c r="O418" s="113"/>
      <c r="P418" s="113"/>
      <c r="Q418" s="113"/>
      <c r="R418" s="114"/>
      <c r="S418" s="114"/>
      <c r="T418" s="114"/>
      <c r="U418" s="114"/>
      <c r="V418" s="114"/>
      <c r="W418" s="114"/>
      <c r="X418" s="114"/>
      <c r="Y418" s="114"/>
      <c r="Z418" s="107"/>
      <c r="AA418" s="107"/>
      <c r="AB418" s="107"/>
      <c r="AC418" s="107"/>
      <c r="AD418" s="107"/>
      <c r="AE418" s="107"/>
      <c r="AF418" s="107"/>
      <c r="AG418" s="107" t="s">
        <v>341</v>
      </c>
      <c r="AH418" s="107">
        <v>0</v>
      </c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</row>
    <row r="419" spans="1:60" outlineLevel="3">
      <c r="A419" s="110"/>
      <c r="B419" s="111"/>
      <c r="C419" s="146" t="s">
        <v>1571</v>
      </c>
      <c r="D419" s="143"/>
      <c r="E419" s="144">
        <v>4.7249999999999996</v>
      </c>
      <c r="F419" s="114"/>
      <c r="G419" s="114"/>
      <c r="H419" s="114"/>
      <c r="I419" s="114"/>
      <c r="J419" s="114"/>
      <c r="K419" s="114"/>
      <c r="L419" s="114"/>
      <c r="M419" s="114"/>
      <c r="N419" s="113"/>
      <c r="O419" s="113"/>
      <c r="P419" s="113"/>
      <c r="Q419" s="113"/>
      <c r="R419" s="114"/>
      <c r="S419" s="114"/>
      <c r="T419" s="114"/>
      <c r="U419" s="114"/>
      <c r="V419" s="114"/>
      <c r="W419" s="114"/>
      <c r="X419" s="114"/>
      <c r="Y419" s="114"/>
      <c r="Z419" s="107"/>
      <c r="AA419" s="107"/>
      <c r="AB419" s="107"/>
      <c r="AC419" s="107"/>
      <c r="AD419" s="107"/>
      <c r="AE419" s="107"/>
      <c r="AF419" s="107"/>
      <c r="AG419" s="107" t="s">
        <v>341</v>
      </c>
      <c r="AH419" s="107">
        <v>0</v>
      </c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</row>
    <row r="420" spans="1:60" outlineLevel="3">
      <c r="A420" s="110"/>
      <c r="B420" s="111"/>
      <c r="C420" s="146" t="s">
        <v>1572</v>
      </c>
      <c r="D420" s="143"/>
      <c r="E420" s="144">
        <v>1.8</v>
      </c>
      <c r="F420" s="114"/>
      <c r="G420" s="114"/>
      <c r="H420" s="114"/>
      <c r="I420" s="114"/>
      <c r="J420" s="114"/>
      <c r="K420" s="114"/>
      <c r="L420" s="114"/>
      <c r="M420" s="114"/>
      <c r="N420" s="113"/>
      <c r="O420" s="113"/>
      <c r="P420" s="113"/>
      <c r="Q420" s="113"/>
      <c r="R420" s="114"/>
      <c r="S420" s="114"/>
      <c r="T420" s="114"/>
      <c r="U420" s="114"/>
      <c r="V420" s="114"/>
      <c r="W420" s="114"/>
      <c r="X420" s="114"/>
      <c r="Y420" s="114"/>
      <c r="Z420" s="107"/>
      <c r="AA420" s="107"/>
      <c r="AB420" s="107"/>
      <c r="AC420" s="107"/>
      <c r="AD420" s="107"/>
      <c r="AE420" s="107"/>
      <c r="AF420" s="107"/>
      <c r="AG420" s="107" t="s">
        <v>341</v>
      </c>
      <c r="AH420" s="107">
        <v>0</v>
      </c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</row>
    <row r="421" spans="1:60" outlineLevel="3">
      <c r="A421" s="110"/>
      <c r="B421" s="111"/>
      <c r="C421" s="146" t="s">
        <v>1573</v>
      </c>
      <c r="D421" s="143"/>
      <c r="E421" s="144">
        <v>1.35</v>
      </c>
      <c r="F421" s="114"/>
      <c r="G421" s="114"/>
      <c r="H421" s="114"/>
      <c r="I421" s="114"/>
      <c r="J421" s="114"/>
      <c r="K421" s="114"/>
      <c r="L421" s="114"/>
      <c r="M421" s="114"/>
      <c r="N421" s="113"/>
      <c r="O421" s="113"/>
      <c r="P421" s="113"/>
      <c r="Q421" s="113"/>
      <c r="R421" s="114"/>
      <c r="S421" s="114"/>
      <c r="T421" s="114"/>
      <c r="U421" s="114"/>
      <c r="V421" s="114"/>
      <c r="W421" s="114"/>
      <c r="X421" s="114"/>
      <c r="Y421" s="114"/>
      <c r="Z421" s="107"/>
      <c r="AA421" s="107"/>
      <c r="AB421" s="107"/>
      <c r="AC421" s="107"/>
      <c r="AD421" s="107"/>
      <c r="AE421" s="107"/>
      <c r="AF421" s="107"/>
      <c r="AG421" s="107" t="s">
        <v>341</v>
      </c>
      <c r="AH421" s="107">
        <v>0</v>
      </c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</row>
    <row r="422" spans="1:60" outlineLevel="3">
      <c r="A422" s="110"/>
      <c r="B422" s="111"/>
      <c r="C422" s="146" t="s">
        <v>1574</v>
      </c>
      <c r="D422" s="143"/>
      <c r="E422" s="144">
        <v>2.0625</v>
      </c>
      <c r="F422" s="114"/>
      <c r="G422" s="114"/>
      <c r="H422" s="114"/>
      <c r="I422" s="114"/>
      <c r="J422" s="114"/>
      <c r="K422" s="114"/>
      <c r="L422" s="114"/>
      <c r="M422" s="114"/>
      <c r="N422" s="113"/>
      <c r="O422" s="113"/>
      <c r="P422" s="113"/>
      <c r="Q422" s="113"/>
      <c r="R422" s="114"/>
      <c r="S422" s="114"/>
      <c r="T422" s="114"/>
      <c r="U422" s="114"/>
      <c r="V422" s="114"/>
      <c r="W422" s="114"/>
      <c r="X422" s="114"/>
      <c r="Y422" s="114"/>
      <c r="Z422" s="107"/>
      <c r="AA422" s="107"/>
      <c r="AB422" s="107"/>
      <c r="AC422" s="107"/>
      <c r="AD422" s="107"/>
      <c r="AE422" s="107"/>
      <c r="AF422" s="107"/>
      <c r="AG422" s="107" t="s">
        <v>341</v>
      </c>
      <c r="AH422" s="107">
        <v>0</v>
      </c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</row>
    <row r="423" spans="1:60" outlineLevel="3">
      <c r="A423" s="110"/>
      <c r="B423" s="111"/>
      <c r="C423" s="146" t="s">
        <v>1575</v>
      </c>
      <c r="D423" s="143"/>
      <c r="E423" s="144">
        <v>6.7949999999999999</v>
      </c>
      <c r="F423" s="114"/>
      <c r="G423" s="114"/>
      <c r="H423" s="114"/>
      <c r="I423" s="114"/>
      <c r="J423" s="114"/>
      <c r="K423" s="114"/>
      <c r="L423" s="114"/>
      <c r="M423" s="114"/>
      <c r="N423" s="113"/>
      <c r="O423" s="113"/>
      <c r="P423" s="113"/>
      <c r="Q423" s="113"/>
      <c r="R423" s="114"/>
      <c r="S423" s="114"/>
      <c r="T423" s="114"/>
      <c r="U423" s="114"/>
      <c r="V423" s="114"/>
      <c r="W423" s="114"/>
      <c r="X423" s="114"/>
      <c r="Y423" s="114"/>
      <c r="Z423" s="107"/>
      <c r="AA423" s="107"/>
      <c r="AB423" s="107"/>
      <c r="AC423" s="107"/>
      <c r="AD423" s="107"/>
      <c r="AE423" s="107"/>
      <c r="AF423" s="107"/>
      <c r="AG423" s="107" t="s">
        <v>341</v>
      </c>
      <c r="AH423" s="107">
        <v>0</v>
      </c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</row>
    <row r="424" spans="1:60" outlineLevel="3">
      <c r="A424" s="110"/>
      <c r="B424" s="111"/>
      <c r="C424" s="146" t="s">
        <v>1576</v>
      </c>
      <c r="D424" s="143"/>
      <c r="E424" s="144">
        <v>8.35</v>
      </c>
      <c r="F424" s="114"/>
      <c r="G424" s="114"/>
      <c r="H424" s="114"/>
      <c r="I424" s="114"/>
      <c r="J424" s="114"/>
      <c r="K424" s="114"/>
      <c r="L424" s="114"/>
      <c r="M424" s="114"/>
      <c r="N424" s="113"/>
      <c r="O424" s="113"/>
      <c r="P424" s="113"/>
      <c r="Q424" s="113"/>
      <c r="R424" s="114"/>
      <c r="S424" s="114"/>
      <c r="T424" s="114"/>
      <c r="U424" s="114"/>
      <c r="V424" s="114"/>
      <c r="W424" s="114"/>
      <c r="X424" s="114"/>
      <c r="Y424" s="114"/>
      <c r="Z424" s="107"/>
      <c r="AA424" s="107"/>
      <c r="AB424" s="107"/>
      <c r="AC424" s="107"/>
      <c r="AD424" s="107"/>
      <c r="AE424" s="107"/>
      <c r="AF424" s="107"/>
      <c r="AG424" s="107" t="s">
        <v>341</v>
      </c>
      <c r="AH424" s="107">
        <v>0</v>
      </c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</row>
    <row r="425" spans="1:60" outlineLevel="3">
      <c r="A425" s="110"/>
      <c r="B425" s="111"/>
      <c r="C425" s="146" t="s">
        <v>1577</v>
      </c>
      <c r="D425" s="143"/>
      <c r="E425" s="144">
        <v>16.07375</v>
      </c>
      <c r="F425" s="114"/>
      <c r="G425" s="114"/>
      <c r="H425" s="114"/>
      <c r="I425" s="114"/>
      <c r="J425" s="114"/>
      <c r="K425" s="114"/>
      <c r="L425" s="114"/>
      <c r="M425" s="114"/>
      <c r="N425" s="113"/>
      <c r="O425" s="113"/>
      <c r="P425" s="113"/>
      <c r="Q425" s="113"/>
      <c r="R425" s="114"/>
      <c r="S425" s="114"/>
      <c r="T425" s="114"/>
      <c r="U425" s="114"/>
      <c r="V425" s="114"/>
      <c r="W425" s="114"/>
      <c r="X425" s="114"/>
      <c r="Y425" s="114"/>
      <c r="Z425" s="107"/>
      <c r="AA425" s="107"/>
      <c r="AB425" s="107"/>
      <c r="AC425" s="107"/>
      <c r="AD425" s="107"/>
      <c r="AE425" s="107"/>
      <c r="AF425" s="107"/>
      <c r="AG425" s="107" t="s">
        <v>341</v>
      </c>
      <c r="AH425" s="107">
        <v>0</v>
      </c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</row>
    <row r="426" spans="1:60" outlineLevel="3">
      <c r="A426" s="110"/>
      <c r="B426" s="111"/>
      <c r="C426" s="146" t="s">
        <v>1578</v>
      </c>
      <c r="D426" s="143"/>
      <c r="E426" s="144">
        <v>16.84375</v>
      </c>
      <c r="F426" s="114"/>
      <c r="G426" s="114"/>
      <c r="H426" s="114"/>
      <c r="I426" s="114"/>
      <c r="J426" s="114"/>
      <c r="K426" s="114"/>
      <c r="L426" s="114"/>
      <c r="M426" s="114"/>
      <c r="N426" s="113"/>
      <c r="O426" s="113"/>
      <c r="P426" s="113"/>
      <c r="Q426" s="113"/>
      <c r="R426" s="114"/>
      <c r="S426" s="114"/>
      <c r="T426" s="114"/>
      <c r="U426" s="114"/>
      <c r="V426" s="114"/>
      <c r="W426" s="114"/>
      <c r="X426" s="114"/>
      <c r="Y426" s="114"/>
      <c r="Z426" s="107"/>
      <c r="AA426" s="107"/>
      <c r="AB426" s="107"/>
      <c r="AC426" s="107"/>
      <c r="AD426" s="107"/>
      <c r="AE426" s="107"/>
      <c r="AF426" s="107"/>
      <c r="AG426" s="107" t="s">
        <v>341</v>
      </c>
      <c r="AH426" s="107">
        <v>0</v>
      </c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</row>
    <row r="427" spans="1:60" outlineLevel="3">
      <c r="A427" s="110"/>
      <c r="B427" s="111"/>
      <c r="C427" s="146" t="s">
        <v>1579</v>
      </c>
      <c r="D427" s="143"/>
      <c r="E427" s="144">
        <v>15.4475</v>
      </c>
      <c r="F427" s="114"/>
      <c r="G427" s="114"/>
      <c r="H427" s="114"/>
      <c r="I427" s="114"/>
      <c r="J427" s="114"/>
      <c r="K427" s="114"/>
      <c r="L427" s="114"/>
      <c r="M427" s="114"/>
      <c r="N427" s="113"/>
      <c r="O427" s="113"/>
      <c r="P427" s="113"/>
      <c r="Q427" s="113"/>
      <c r="R427" s="114"/>
      <c r="S427" s="114"/>
      <c r="T427" s="114"/>
      <c r="U427" s="114"/>
      <c r="V427" s="114"/>
      <c r="W427" s="114"/>
      <c r="X427" s="114"/>
      <c r="Y427" s="114"/>
      <c r="Z427" s="107"/>
      <c r="AA427" s="107"/>
      <c r="AB427" s="107"/>
      <c r="AC427" s="107"/>
      <c r="AD427" s="107"/>
      <c r="AE427" s="107"/>
      <c r="AF427" s="107"/>
      <c r="AG427" s="107" t="s">
        <v>341</v>
      </c>
      <c r="AH427" s="107">
        <v>0</v>
      </c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</row>
    <row r="428" spans="1:60" outlineLevel="3">
      <c r="A428" s="110"/>
      <c r="B428" s="111"/>
      <c r="C428" s="146" t="s">
        <v>1580</v>
      </c>
      <c r="D428" s="143"/>
      <c r="E428" s="144">
        <v>9.2968799999999998</v>
      </c>
      <c r="F428" s="114"/>
      <c r="G428" s="114"/>
      <c r="H428" s="114"/>
      <c r="I428" s="114"/>
      <c r="J428" s="114"/>
      <c r="K428" s="114"/>
      <c r="L428" s="114"/>
      <c r="M428" s="114"/>
      <c r="N428" s="113"/>
      <c r="O428" s="113"/>
      <c r="P428" s="113"/>
      <c r="Q428" s="113"/>
      <c r="R428" s="114"/>
      <c r="S428" s="114"/>
      <c r="T428" s="114"/>
      <c r="U428" s="114"/>
      <c r="V428" s="114"/>
      <c r="W428" s="114"/>
      <c r="X428" s="114"/>
      <c r="Y428" s="114"/>
      <c r="Z428" s="107"/>
      <c r="AA428" s="107"/>
      <c r="AB428" s="107"/>
      <c r="AC428" s="107"/>
      <c r="AD428" s="107"/>
      <c r="AE428" s="107"/>
      <c r="AF428" s="107"/>
      <c r="AG428" s="107" t="s">
        <v>341</v>
      </c>
      <c r="AH428" s="107">
        <v>0</v>
      </c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</row>
    <row r="429" spans="1:60" outlineLevel="3">
      <c r="A429" s="110"/>
      <c r="B429" s="111"/>
      <c r="C429" s="146" t="s">
        <v>1581</v>
      </c>
      <c r="D429" s="143"/>
      <c r="E429" s="144">
        <v>10.12438</v>
      </c>
      <c r="F429" s="114"/>
      <c r="G429" s="114"/>
      <c r="H429" s="114"/>
      <c r="I429" s="114"/>
      <c r="J429" s="114"/>
      <c r="K429" s="114"/>
      <c r="L429" s="114"/>
      <c r="M429" s="114"/>
      <c r="N429" s="113"/>
      <c r="O429" s="113"/>
      <c r="P429" s="113"/>
      <c r="Q429" s="113"/>
      <c r="R429" s="114"/>
      <c r="S429" s="114"/>
      <c r="T429" s="114"/>
      <c r="U429" s="114"/>
      <c r="V429" s="114"/>
      <c r="W429" s="114"/>
      <c r="X429" s="114"/>
      <c r="Y429" s="114"/>
      <c r="Z429" s="107"/>
      <c r="AA429" s="107"/>
      <c r="AB429" s="107"/>
      <c r="AC429" s="107"/>
      <c r="AD429" s="107"/>
      <c r="AE429" s="107"/>
      <c r="AF429" s="107"/>
      <c r="AG429" s="107" t="s">
        <v>341</v>
      </c>
      <c r="AH429" s="107">
        <v>0</v>
      </c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</row>
    <row r="430" spans="1:60" outlineLevel="3">
      <c r="A430" s="110"/>
      <c r="B430" s="111"/>
      <c r="C430" s="146" t="s">
        <v>1582</v>
      </c>
      <c r="D430" s="143"/>
      <c r="E430" s="144">
        <v>42.152500000000003</v>
      </c>
      <c r="F430" s="114"/>
      <c r="G430" s="114"/>
      <c r="H430" s="114"/>
      <c r="I430" s="114"/>
      <c r="J430" s="114"/>
      <c r="K430" s="114"/>
      <c r="L430" s="114"/>
      <c r="M430" s="114"/>
      <c r="N430" s="113"/>
      <c r="O430" s="113"/>
      <c r="P430" s="113"/>
      <c r="Q430" s="113"/>
      <c r="R430" s="114"/>
      <c r="S430" s="114"/>
      <c r="T430" s="114"/>
      <c r="U430" s="114"/>
      <c r="V430" s="114"/>
      <c r="W430" s="114"/>
      <c r="X430" s="114"/>
      <c r="Y430" s="114"/>
      <c r="Z430" s="107"/>
      <c r="AA430" s="107"/>
      <c r="AB430" s="107"/>
      <c r="AC430" s="107"/>
      <c r="AD430" s="107"/>
      <c r="AE430" s="107"/>
      <c r="AF430" s="107"/>
      <c r="AG430" s="107" t="s">
        <v>341</v>
      </c>
      <c r="AH430" s="107">
        <v>0</v>
      </c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</row>
    <row r="431" spans="1:60" ht="22.5" outlineLevel="1">
      <c r="A431" s="123">
        <v>67</v>
      </c>
      <c r="B431" s="124" t="s">
        <v>1303</v>
      </c>
      <c r="C431" s="139" t="s">
        <v>1304</v>
      </c>
      <c r="D431" s="125" t="s">
        <v>347</v>
      </c>
      <c r="E431" s="126">
        <v>1</v>
      </c>
      <c r="F431" s="127"/>
      <c r="G431" s="128">
        <f>ROUND(E431*F431,2)</f>
        <v>0</v>
      </c>
      <c r="H431" s="127"/>
      <c r="I431" s="128">
        <f>ROUND(E431*H431,2)</f>
        <v>0</v>
      </c>
      <c r="J431" s="127"/>
      <c r="K431" s="128">
        <f>ROUND(E431*J431,2)</f>
        <v>0</v>
      </c>
      <c r="L431" s="128">
        <v>21</v>
      </c>
      <c r="M431" s="128">
        <f>G431*(1+L431/100)</f>
        <v>0</v>
      </c>
      <c r="N431" s="126">
        <v>1.5140000000000001E-2</v>
      </c>
      <c r="O431" s="126">
        <f>ROUND(E431*N431,2)</f>
        <v>0.02</v>
      </c>
      <c r="P431" s="126">
        <v>0</v>
      </c>
      <c r="Q431" s="126">
        <f>ROUND(E431*P431,2)</f>
        <v>0</v>
      </c>
      <c r="R431" s="128" t="s">
        <v>447</v>
      </c>
      <c r="S431" s="128" t="s">
        <v>310</v>
      </c>
      <c r="T431" s="129" t="s">
        <v>331</v>
      </c>
      <c r="U431" s="114">
        <v>1.39</v>
      </c>
      <c r="V431" s="114">
        <f>ROUND(E431*U431,2)</f>
        <v>1.39</v>
      </c>
      <c r="W431" s="114"/>
      <c r="X431" s="114" t="s">
        <v>332</v>
      </c>
      <c r="Y431" s="114" t="s">
        <v>293</v>
      </c>
      <c r="Z431" s="107"/>
      <c r="AA431" s="107"/>
      <c r="AB431" s="107"/>
      <c r="AC431" s="107"/>
      <c r="AD431" s="107"/>
      <c r="AE431" s="107"/>
      <c r="AF431" s="107"/>
      <c r="AG431" s="107" t="s">
        <v>333</v>
      </c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</row>
    <row r="432" spans="1:60" outlineLevel="2">
      <c r="A432" s="110"/>
      <c r="B432" s="111"/>
      <c r="C432" s="146" t="s">
        <v>1583</v>
      </c>
      <c r="D432" s="143"/>
      <c r="E432" s="144">
        <v>1</v>
      </c>
      <c r="F432" s="114"/>
      <c r="G432" s="114"/>
      <c r="H432" s="114"/>
      <c r="I432" s="114"/>
      <c r="J432" s="114"/>
      <c r="K432" s="114"/>
      <c r="L432" s="114"/>
      <c r="M432" s="114"/>
      <c r="N432" s="113"/>
      <c r="O432" s="113"/>
      <c r="P432" s="113"/>
      <c r="Q432" s="113"/>
      <c r="R432" s="114"/>
      <c r="S432" s="114"/>
      <c r="T432" s="114"/>
      <c r="U432" s="114"/>
      <c r="V432" s="114"/>
      <c r="W432" s="114"/>
      <c r="X432" s="114"/>
      <c r="Y432" s="114"/>
      <c r="Z432" s="107"/>
      <c r="AA432" s="107"/>
      <c r="AB432" s="107"/>
      <c r="AC432" s="107"/>
      <c r="AD432" s="107"/>
      <c r="AE432" s="107"/>
      <c r="AF432" s="107"/>
      <c r="AG432" s="107" t="s">
        <v>341</v>
      </c>
      <c r="AH432" s="107">
        <v>0</v>
      </c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</row>
    <row r="433" spans="1:60" outlineLevel="1">
      <c r="A433" s="123">
        <v>68</v>
      </c>
      <c r="B433" s="124" t="s">
        <v>1306</v>
      </c>
      <c r="C433" s="139" t="s">
        <v>1307</v>
      </c>
      <c r="D433" s="125" t="s">
        <v>330</v>
      </c>
      <c r="E433" s="126">
        <v>15.925000000000001</v>
      </c>
      <c r="F433" s="127"/>
      <c r="G433" s="128">
        <f>ROUND(E433*F433,2)</f>
        <v>0</v>
      </c>
      <c r="H433" s="127"/>
      <c r="I433" s="128">
        <f>ROUND(E433*H433,2)</f>
        <v>0</v>
      </c>
      <c r="J433" s="127"/>
      <c r="K433" s="128">
        <f>ROUND(E433*J433,2)</f>
        <v>0</v>
      </c>
      <c r="L433" s="128">
        <v>21</v>
      </c>
      <c r="M433" s="128">
        <f>G433*(1+L433/100)</f>
        <v>0</v>
      </c>
      <c r="N433" s="126">
        <v>8.1700000000000002E-3</v>
      </c>
      <c r="O433" s="126">
        <f>ROUND(E433*N433,2)</f>
        <v>0.13</v>
      </c>
      <c r="P433" s="126">
        <v>0</v>
      </c>
      <c r="Q433" s="126">
        <f>ROUND(E433*P433,2)</f>
        <v>0</v>
      </c>
      <c r="R433" s="128"/>
      <c r="S433" s="128" t="s">
        <v>290</v>
      </c>
      <c r="T433" s="129" t="s">
        <v>291</v>
      </c>
      <c r="U433" s="114">
        <v>0.19</v>
      </c>
      <c r="V433" s="114">
        <f>ROUND(E433*U433,2)</f>
        <v>3.03</v>
      </c>
      <c r="W433" s="114"/>
      <c r="X433" s="114" t="s">
        <v>332</v>
      </c>
      <c r="Y433" s="114" t="s">
        <v>293</v>
      </c>
      <c r="Z433" s="107"/>
      <c r="AA433" s="107"/>
      <c r="AB433" s="107"/>
      <c r="AC433" s="107"/>
      <c r="AD433" s="107"/>
      <c r="AE433" s="107"/>
      <c r="AF433" s="107"/>
      <c r="AG433" s="107" t="s">
        <v>333</v>
      </c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</row>
    <row r="434" spans="1:60" outlineLevel="2">
      <c r="A434" s="110"/>
      <c r="B434" s="111"/>
      <c r="C434" s="146" t="s">
        <v>1584</v>
      </c>
      <c r="D434" s="143"/>
      <c r="E434" s="144">
        <v>15.925000000000001</v>
      </c>
      <c r="F434" s="114"/>
      <c r="G434" s="114"/>
      <c r="H434" s="114"/>
      <c r="I434" s="114"/>
      <c r="J434" s="114"/>
      <c r="K434" s="114"/>
      <c r="L434" s="114"/>
      <c r="M434" s="114"/>
      <c r="N434" s="113"/>
      <c r="O434" s="113"/>
      <c r="P434" s="113"/>
      <c r="Q434" s="113"/>
      <c r="R434" s="114"/>
      <c r="S434" s="114"/>
      <c r="T434" s="114"/>
      <c r="U434" s="114"/>
      <c r="V434" s="114"/>
      <c r="W434" s="114"/>
      <c r="X434" s="114"/>
      <c r="Y434" s="114"/>
      <c r="Z434" s="107"/>
      <c r="AA434" s="107"/>
      <c r="AB434" s="107"/>
      <c r="AC434" s="107"/>
      <c r="AD434" s="107"/>
      <c r="AE434" s="107"/>
      <c r="AF434" s="107"/>
      <c r="AG434" s="107" t="s">
        <v>341</v>
      </c>
      <c r="AH434" s="107">
        <v>5</v>
      </c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</row>
    <row r="435" spans="1:60" outlineLevel="1">
      <c r="A435" s="123">
        <v>69</v>
      </c>
      <c r="B435" s="124" t="s">
        <v>1309</v>
      </c>
      <c r="C435" s="139" t="s">
        <v>1310</v>
      </c>
      <c r="D435" s="125" t="s">
        <v>330</v>
      </c>
      <c r="E435" s="126">
        <v>188.67500000000001</v>
      </c>
      <c r="F435" s="127"/>
      <c r="G435" s="128">
        <f>ROUND(E435*F435,2)</f>
        <v>0</v>
      </c>
      <c r="H435" s="127"/>
      <c r="I435" s="128">
        <f>ROUND(E435*H435,2)</f>
        <v>0</v>
      </c>
      <c r="J435" s="127"/>
      <c r="K435" s="128">
        <f>ROUND(E435*J435,2)</f>
        <v>0</v>
      </c>
      <c r="L435" s="128">
        <v>21</v>
      </c>
      <c r="M435" s="128">
        <f>G435*(1+L435/100)</f>
        <v>0</v>
      </c>
      <c r="N435" s="126">
        <v>2.4500000000000001E-2</v>
      </c>
      <c r="O435" s="126">
        <f>ROUND(E435*N435,2)</f>
        <v>4.62</v>
      </c>
      <c r="P435" s="126">
        <v>0</v>
      </c>
      <c r="Q435" s="126">
        <f>ROUND(E435*P435,2)</f>
        <v>0</v>
      </c>
      <c r="R435" s="128"/>
      <c r="S435" s="128" t="s">
        <v>290</v>
      </c>
      <c r="T435" s="129" t="s">
        <v>291</v>
      </c>
      <c r="U435" s="114">
        <v>0.27</v>
      </c>
      <c r="V435" s="114">
        <f>ROUND(E435*U435,2)</f>
        <v>50.94</v>
      </c>
      <c r="W435" s="114"/>
      <c r="X435" s="114" t="s">
        <v>332</v>
      </c>
      <c r="Y435" s="114" t="s">
        <v>293</v>
      </c>
      <c r="Z435" s="107"/>
      <c r="AA435" s="107"/>
      <c r="AB435" s="107"/>
      <c r="AC435" s="107"/>
      <c r="AD435" s="107"/>
      <c r="AE435" s="107"/>
      <c r="AF435" s="107"/>
      <c r="AG435" s="107" t="s">
        <v>333</v>
      </c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</row>
    <row r="436" spans="1:60" outlineLevel="2">
      <c r="A436" s="110"/>
      <c r="B436" s="111"/>
      <c r="C436" s="146" t="s">
        <v>1585</v>
      </c>
      <c r="D436" s="143"/>
      <c r="E436" s="144">
        <v>188.67500000000001</v>
      </c>
      <c r="F436" s="114"/>
      <c r="G436" s="114"/>
      <c r="H436" s="114"/>
      <c r="I436" s="114"/>
      <c r="J436" s="114"/>
      <c r="K436" s="114"/>
      <c r="L436" s="114"/>
      <c r="M436" s="114"/>
      <c r="N436" s="113"/>
      <c r="O436" s="113"/>
      <c r="P436" s="113"/>
      <c r="Q436" s="113"/>
      <c r="R436" s="114"/>
      <c r="S436" s="114"/>
      <c r="T436" s="114"/>
      <c r="U436" s="114"/>
      <c r="V436" s="114"/>
      <c r="W436" s="114"/>
      <c r="X436" s="114"/>
      <c r="Y436" s="114"/>
      <c r="Z436" s="107"/>
      <c r="AA436" s="107"/>
      <c r="AB436" s="107"/>
      <c r="AC436" s="107"/>
      <c r="AD436" s="107"/>
      <c r="AE436" s="107"/>
      <c r="AF436" s="107"/>
      <c r="AG436" s="107" t="s">
        <v>341</v>
      </c>
      <c r="AH436" s="107">
        <v>5</v>
      </c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</row>
    <row r="437" spans="1:60" ht="22.5" outlineLevel="1">
      <c r="A437" s="123">
        <v>70</v>
      </c>
      <c r="B437" s="124" t="s">
        <v>1312</v>
      </c>
      <c r="C437" s="139" t="s">
        <v>1313</v>
      </c>
      <c r="D437" s="125" t="s">
        <v>347</v>
      </c>
      <c r="E437" s="126">
        <v>14</v>
      </c>
      <c r="F437" s="127"/>
      <c r="G437" s="128">
        <f>ROUND(E437*F437,2)</f>
        <v>0</v>
      </c>
      <c r="H437" s="127"/>
      <c r="I437" s="128">
        <f>ROUND(E437*H437,2)</f>
        <v>0</v>
      </c>
      <c r="J437" s="127"/>
      <c r="K437" s="128">
        <f>ROUND(E437*J437,2)</f>
        <v>0</v>
      </c>
      <c r="L437" s="128">
        <v>21</v>
      </c>
      <c r="M437" s="128">
        <f>G437*(1+L437/100)</f>
        <v>0</v>
      </c>
      <c r="N437" s="126">
        <v>0</v>
      </c>
      <c r="O437" s="126">
        <f>ROUND(E437*N437,2)</f>
        <v>0</v>
      </c>
      <c r="P437" s="126">
        <v>0</v>
      </c>
      <c r="Q437" s="126">
        <f>ROUND(E437*P437,2)</f>
        <v>0</v>
      </c>
      <c r="R437" s="128"/>
      <c r="S437" s="128" t="s">
        <v>290</v>
      </c>
      <c r="T437" s="129" t="s">
        <v>291</v>
      </c>
      <c r="U437" s="114">
        <v>0.19</v>
      </c>
      <c r="V437" s="114">
        <f>ROUND(E437*U437,2)</f>
        <v>2.66</v>
      </c>
      <c r="W437" s="114"/>
      <c r="X437" s="114" t="s">
        <v>332</v>
      </c>
      <c r="Y437" s="114" t="s">
        <v>293</v>
      </c>
      <c r="Z437" s="107"/>
      <c r="AA437" s="107"/>
      <c r="AB437" s="107"/>
      <c r="AC437" s="107"/>
      <c r="AD437" s="107"/>
      <c r="AE437" s="107"/>
      <c r="AF437" s="107"/>
      <c r="AG437" s="107" t="s">
        <v>333</v>
      </c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</row>
    <row r="438" spans="1:60" outlineLevel="2">
      <c r="A438" s="110"/>
      <c r="B438" s="111"/>
      <c r="C438" s="146" t="s">
        <v>1586</v>
      </c>
      <c r="D438" s="143"/>
      <c r="E438" s="144">
        <v>14</v>
      </c>
      <c r="F438" s="114"/>
      <c r="G438" s="114"/>
      <c r="H438" s="114"/>
      <c r="I438" s="114"/>
      <c r="J438" s="114"/>
      <c r="K438" s="114"/>
      <c r="L438" s="114"/>
      <c r="M438" s="114"/>
      <c r="N438" s="113"/>
      <c r="O438" s="113"/>
      <c r="P438" s="113"/>
      <c r="Q438" s="113"/>
      <c r="R438" s="114"/>
      <c r="S438" s="114"/>
      <c r="T438" s="114"/>
      <c r="U438" s="114"/>
      <c r="V438" s="114"/>
      <c r="W438" s="114"/>
      <c r="X438" s="114"/>
      <c r="Y438" s="114"/>
      <c r="Z438" s="107"/>
      <c r="AA438" s="107"/>
      <c r="AB438" s="107"/>
      <c r="AC438" s="107"/>
      <c r="AD438" s="107"/>
      <c r="AE438" s="107"/>
      <c r="AF438" s="107"/>
      <c r="AG438" s="107" t="s">
        <v>341</v>
      </c>
      <c r="AH438" s="107">
        <v>0</v>
      </c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</row>
    <row r="439" spans="1:60" outlineLevel="1">
      <c r="A439" s="123">
        <v>71</v>
      </c>
      <c r="B439" s="124" t="s">
        <v>1197</v>
      </c>
      <c r="C439" s="139" t="s">
        <v>1198</v>
      </c>
      <c r="D439" s="125" t="s">
        <v>347</v>
      </c>
      <c r="E439" s="126">
        <v>324</v>
      </c>
      <c r="F439" s="127"/>
      <c r="G439" s="128">
        <f>ROUND(E439*F439,2)</f>
        <v>0</v>
      </c>
      <c r="H439" s="127"/>
      <c r="I439" s="128">
        <f>ROUND(E439*H439,2)</f>
        <v>0</v>
      </c>
      <c r="J439" s="127"/>
      <c r="K439" s="128">
        <f>ROUND(E439*J439,2)</f>
        <v>0</v>
      </c>
      <c r="L439" s="128">
        <v>21</v>
      </c>
      <c r="M439" s="128">
        <f>G439*(1+L439/100)</f>
        <v>0</v>
      </c>
      <c r="N439" s="126">
        <v>3.2799999999999999E-3</v>
      </c>
      <c r="O439" s="126">
        <f>ROUND(E439*N439,2)</f>
        <v>1.06</v>
      </c>
      <c r="P439" s="126">
        <v>0</v>
      </c>
      <c r="Q439" s="126">
        <f>ROUND(E439*P439,2)</f>
        <v>0</v>
      </c>
      <c r="R439" s="128" t="s">
        <v>1184</v>
      </c>
      <c r="S439" s="128" t="s">
        <v>310</v>
      </c>
      <c r="T439" s="129" t="s">
        <v>331</v>
      </c>
      <c r="U439" s="114">
        <v>0.22498000000000001</v>
      </c>
      <c r="V439" s="114">
        <f>ROUND(E439*U439,2)</f>
        <v>72.89</v>
      </c>
      <c r="W439" s="114"/>
      <c r="X439" s="114" t="s">
        <v>1502</v>
      </c>
      <c r="Y439" s="114" t="s">
        <v>293</v>
      </c>
      <c r="Z439" s="107"/>
      <c r="AA439" s="107"/>
      <c r="AB439" s="107"/>
      <c r="AC439" s="107"/>
      <c r="AD439" s="107"/>
      <c r="AE439" s="107"/>
      <c r="AF439" s="107"/>
      <c r="AG439" s="107" t="s">
        <v>1503</v>
      </c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</row>
    <row r="440" spans="1:60" outlineLevel="2">
      <c r="A440" s="110"/>
      <c r="B440" s="111"/>
      <c r="C440" s="203" t="s">
        <v>1199</v>
      </c>
      <c r="D440" s="204"/>
      <c r="E440" s="204"/>
      <c r="F440" s="204"/>
      <c r="G440" s="204"/>
      <c r="H440" s="114"/>
      <c r="I440" s="114"/>
      <c r="J440" s="114"/>
      <c r="K440" s="114"/>
      <c r="L440" s="114"/>
      <c r="M440" s="114"/>
      <c r="N440" s="113"/>
      <c r="O440" s="113"/>
      <c r="P440" s="113"/>
      <c r="Q440" s="113"/>
      <c r="R440" s="114"/>
      <c r="S440" s="114"/>
      <c r="T440" s="114"/>
      <c r="U440" s="114"/>
      <c r="V440" s="114"/>
      <c r="W440" s="114"/>
      <c r="X440" s="114"/>
      <c r="Y440" s="114"/>
      <c r="Z440" s="107"/>
      <c r="AA440" s="107"/>
      <c r="AB440" s="107"/>
      <c r="AC440" s="107"/>
      <c r="AD440" s="107"/>
      <c r="AE440" s="107"/>
      <c r="AF440" s="107"/>
      <c r="AG440" s="107" t="s">
        <v>451</v>
      </c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37" t="str">
        <f>C440</f>
        <v>jakoukoliv maltou, z pomocného pracovního lešení o výšce podlahy do 1900 mm a pro zatížení do 1,5 kPa,</v>
      </c>
      <c r="BB440" s="107"/>
      <c r="BC440" s="107"/>
      <c r="BD440" s="107"/>
      <c r="BE440" s="107"/>
      <c r="BF440" s="107"/>
      <c r="BG440" s="107"/>
      <c r="BH440" s="107"/>
    </row>
    <row r="441" spans="1:60" outlineLevel="2">
      <c r="A441" s="110"/>
      <c r="B441" s="111"/>
      <c r="C441" s="146" t="s">
        <v>1587</v>
      </c>
      <c r="D441" s="143"/>
      <c r="E441" s="144">
        <v>324</v>
      </c>
      <c r="F441" s="114"/>
      <c r="G441" s="114"/>
      <c r="H441" s="114"/>
      <c r="I441" s="114"/>
      <c r="J441" s="114"/>
      <c r="K441" s="114"/>
      <c r="L441" s="114"/>
      <c r="M441" s="114"/>
      <c r="N441" s="113"/>
      <c r="O441" s="113"/>
      <c r="P441" s="113"/>
      <c r="Q441" s="113"/>
      <c r="R441" s="114"/>
      <c r="S441" s="114"/>
      <c r="T441" s="114"/>
      <c r="U441" s="114"/>
      <c r="V441" s="114"/>
      <c r="W441" s="114"/>
      <c r="X441" s="114"/>
      <c r="Y441" s="114"/>
      <c r="Z441" s="107"/>
      <c r="AA441" s="107"/>
      <c r="AB441" s="107"/>
      <c r="AC441" s="107"/>
      <c r="AD441" s="107"/>
      <c r="AE441" s="107"/>
      <c r="AF441" s="107"/>
      <c r="AG441" s="107" t="s">
        <v>341</v>
      </c>
      <c r="AH441" s="107">
        <v>5</v>
      </c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</row>
    <row r="442" spans="1:60" ht="22.5" outlineLevel="1">
      <c r="A442" s="123">
        <v>72</v>
      </c>
      <c r="B442" s="124" t="s">
        <v>1395</v>
      </c>
      <c r="C442" s="139" t="s">
        <v>1396</v>
      </c>
      <c r="D442" s="125" t="s">
        <v>353</v>
      </c>
      <c r="E442" s="126">
        <v>7.8594099999999996</v>
      </c>
      <c r="F442" s="127"/>
      <c r="G442" s="128">
        <f>ROUND(E442*F442,2)</f>
        <v>0</v>
      </c>
      <c r="H442" s="127"/>
      <c r="I442" s="128">
        <f>ROUND(E442*H442,2)</f>
        <v>0</v>
      </c>
      <c r="J442" s="127"/>
      <c r="K442" s="128">
        <f>ROUND(E442*J442,2)</f>
        <v>0</v>
      </c>
      <c r="L442" s="128">
        <v>21</v>
      </c>
      <c r="M442" s="128">
        <f>G442*(1+L442/100)</f>
        <v>0</v>
      </c>
      <c r="N442" s="126">
        <v>0</v>
      </c>
      <c r="O442" s="126">
        <f>ROUND(E442*N442,2)</f>
        <v>0</v>
      </c>
      <c r="P442" s="126">
        <v>0</v>
      </c>
      <c r="Q442" s="126">
        <f>ROUND(E442*P442,2)</f>
        <v>0</v>
      </c>
      <c r="R442" s="128" t="s">
        <v>1184</v>
      </c>
      <c r="S442" s="128" t="s">
        <v>310</v>
      </c>
      <c r="T442" s="129" t="s">
        <v>331</v>
      </c>
      <c r="U442" s="114">
        <v>3.01</v>
      </c>
      <c r="V442" s="114">
        <f>ROUND(E442*U442,2)</f>
        <v>23.66</v>
      </c>
      <c r="W442" s="114"/>
      <c r="X442" s="114" t="s">
        <v>448</v>
      </c>
      <c r="Y442" s="114" t="s">
        <v>293</v>
      </c>
      <c r="Z442" s="107"/>
      <c r="AA442" s="107"/>
      <c r="AB442" s="107"/>
      <c r="AC442" s="107"/>
      <c r="AD442" s="107"/>
      <c r="AE442" s="107"/>
      <c r="AF442" s="107"/>
      <c r="AG442" s="107" t="s">
        <v>449</v>
      </c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</row>
    <row r="443" spans="1:60" outlineLevel="2">
      <c r="A443" s="110"/>
      <c r="B443" s="111"/>
      <c r="C443" s="203" t="s">
        <v>1320</v>
      </c>
      <c r="D443" s="204"/>
      <c r="E443" s="204"/>
      <c r="F443" s="204"/>
      <c r="G443" s="204"/>
      <c r="H443" s="114"/>
      <c r="I443" s="114"/>
      <c r="J443" s="114"/>
      <c r="K443" s="114"/>
      <c r="L443" s="114"/>
      <c r="M443" s="114"/>
      <c r="N443" s="113"/>
      <c r="O443" s="113"/>
      <c r="P443" s="113"/>
      <c r="Q443" s="113"/>
      <c r="R443" s="114"/>
      <c r="S443" s="114"/>
      <c r="T443" s="114"/>
      <c r="U443" s="114"/>
      <c r="V443" s="114"/>
      <c r="W443" s="114"/>
      <c r="X443" s="114"/>
      <c r="Y443" s="114"/>
      <c r="Z443" s="107"/>
      <c r="AA443" s="107"/>
      <c r="AB443" s="107"/>
      <c r="AC443" s="107"/>
      <c r="AD443" s="107"/>
      <c r="AE443" s="107"/>
      <c r="AF443" s="107"/>
      <c r="AG443" s="107" t="s">
        <v>451</v>
      </c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</row>
    <row r="444" spans="1:60">
      <c r="A444" s="117" t="s">
        <v>285</v>
      </c>
      <c r="B444" s="118" t="s">
        <v>79</v>
      </c>
      <c r="C444" s="138" t="s">
        <v>80</v>
      </c>
      <c r="D444" s="119"/>
      <c r="E444" s="120"/>
      <c r="F444" s="121"/>
      <c r="G444" s="121">
        <f>SUMIF(AG445:AG473,"&lt;&gt;NOR",G445:G473)</f>
        <v>0</v>
      </c>
      <c r="H444" s="121"/>
      <c r="I444" s="121">
        <f>SUM(I445:I473)</f>
        <v>0</v>
      </c>
      <c r="J444" s="121"/>
      <c r="K444" s="121">
        <f>SUM(K445:K473)</f>
        <v>0</v>
      </c>
      <c r="L444" s="121"/>
      <c r="M444" s="121">
        <f>SUM(M445:M473)</f>
        <v>0</v>
      </c>
      <c r="N444" s="120"/>
      <c r="O444" s="120">
        <f>SUM(O445:O473)</f>
        <v>0.97000000000000008</v>
      </c>
      <c r="P444" s="120"/>
      <c r="Q444" s="120">
        <f>SUM(Q445:Q473)</f>
        <v>0</v>
      </c>
      <c r="R444" s="121"/>
      <c r="S444" s="121"/>
      <c r="T444" s="122"/>
      <c r="U444" s="116"/>
      <c r="V444" s="116">
        <f>SUM(V445:V473)</f>
        <v>91.740000000000009</v>
      </c>
      <c r="W444" s="116"/>
      <c r="X444" s="116"/>
      <c r="Y444" s="116"/>
      <c r="AG444" t="s">
        <v>286</v>
      </c>
    </row>
    <row r="445" spans="1:60" ht="22.5" outlineLevel="1">
      <c r="A445" s="123">
        <v>73</v>
      </c>
      <c r="B445" s="124" t="s">
        <v>1182</v>
      </c>
      <c r="C445" s="139" t="s">
        <v>1183</v>
      </c>
      <c r="D445" s="125" t="s">
        <v>347</v>
      </c>
      <c r="E445" s="126">
        <v>3</v>
      </c>
      <c r="F445" s="127"/>
      <c r="G445" s="128">
        <f>ROUND(E445*F445,2)</f>
        <v>0</v>
      </c>
      <c r="H445" s="127"/>
      <c r="I445" s="128">
        <f>ROUND(E445*H445,2)</f>
        <v>0</v>
      </c>
      <c r="J445" s="127"/>
      <c r="K445" s="128">
        <f>ROUND(E445*J445,2)</f>
        <v>0</v>
      </c>
      <c r="L445" s="128">
        <v>21</v>
      </c>
      <c r="M445" s="128">
        <f>G445*(1+L445/100)</f>
        <v>0</v>
      </c>
      <c r="N445" s="126">
        <v>1.9470000000000001E-2</v>
      </c>
      <c r="O445" s="126">
        <f>ROUND(E445*N445,2)</f>
        <v>0.06</v>
      </c>
      <c r="P445" s="126">
        <v>0</v>
      </c>
      <c r="Q445" s="126">
        <f>ROUND(E445*P445,2)</f>
        <v>0</v>
      </c>
      <c r="R445" s="128" t="s">
        <v>1184</v>
      </c>
      <c r="S445" s="128" t="s">
        <v>310</v>
      </c>
      <c r="T445" s="129" t="s">
        <v>331</v>
      </c>
      <c r="U445" s="114">
        <v>0.24</v>
      </c>
      <c r="V445" s="114">
        <f>ROUND(E445*U445,2)</f>
        <v>0.72</v>
      </c>
      <c r="W445" s="114"/>
      <c r="X445" s="114" t="s">
        <v>332</v>
      </c>
      <c r="Y445" s="114" t="s">
        <v>293</v>
      </c>
      <c r="Z445" s="107"/>
      <c r="AA445" s="107"/>
      <c r="AB445" s="107"/>
      <c r="AC445" s="107"/>
      <c r="AD445" s="107"/>
      <c r="AE445" s="107"/>
      <c r="AF445" s="107"/>
      <c r="AG445" s="107" t="s">
        <v>333</v>
      </c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</row>
    <row r="446" spans="1:60" outlineLevel="2">
      <c r="A446" s="110"/>
      <c r="B446" s="111"/>
      <c r="C446" s="203" t="s">
        <v>1185</v>
      </c>
      <c r="D446" s="204"/>
      <c r="E446" s="204"/>
      <c r="F446" s="204"/>
      <c r="G446" s="204"/>
      <c r="H446" s="114"/>
      <c r="I446" s="114"/>
      <c r="J446" s="114"/>
      <c r="K446" s="114"/>
      <c r="L446" s="114"/>
      <c r="M446" s="114"/>
      <c r="N446" s="113"/>
      <c r="O446" s="113"/>
      <c r="P446" s="113"/>
      <c r="Q446" s="113"/>
      <c r="R446" s="114"/>
      <c r="S446" s="114"/>
      <c r="T446" s="114"/>
      <c r="U446" s="114"/>
      <c r="V446" s="114"/>
      <c r="W446" s="114"/>
      <c r="X446" s="114"/>
      <c r="Y446" s="114"/>
      <c r="Z446" s="107"/>
      <c r="AA446" s="107"/>
      <c r="AB446" s="107"/>
      <c r="AC446" s="107"/>
      <c r="AD446" s="107"/>
      <c r="AE446" s="107"/>
      <c r="AF446" s="107"/>
      <c r="AG446" s="107" t="s">
        <v>451</v>
      </c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</row>
    <row r="447" spans="1:60" outlineLevel="2">
      <c r="A447" s="110"/>
      <c r="B447" s="111"/>
      <c r="C447" s="146" t="s">
        <v>1588</v>
      </c>
      <c r="D447" s="143"/>
      <c r="E447" s="144">
        <v>3</v>
      </c>
      <c r="F447" s="114"/>
      <c r="G447" s="114"/>
      <c r="H447" s="114"/>
      <c r="I447" s="114"/>
      <c r="J447" s="114"/>
      <c r="K447" s="114"/>
      <c r="L447" s="114"/>
      <c r="M447" s="114"/>
      <c r="N447" s="113"/>
      <c r="O447" s="113"/>
      <c r="P447" s="113"/>
      <c r="Q447" s="113"/>
      <c r="R447" s="114"/>
      <c r="S447" s="114"/>
      <c r="T447" s="114"/>
      <c r="U447" s="114"/>
      <c r="V447" s="114"/>
      <c r="W447" s="114"/>
      <c r="X447" s="114"/>
      <c r="Y447" s="114"/>
      <c r="Z447" s="107"/>
      <c r="AA447" s="107"/>
      <c r="AB447" s="107"/>
      <c r="AC447" s="107"/>
      <c r="AD447" s="107"/>
      <c r="AE447" s="107"/>
      <c r="AF447" s="107"/>
      <c r="AG447" s="107" t="s">
        <v>341</v>
      </c>
      <c r="AH447" s="107">
        <v>5</v>
      </c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</row>
    <row r="448" spans="1:60" ht="22.5" outlineLevel="1">
      <c r="A448" s="123">
        <v>74</v>
      </c>
      <c r="B448" s="124" t="s">
        <v>1187</v>
      </c>
      <c r="C448" s="139" t="s">
        <v>1188</v>
      </c>
      <c r="D448" s="125" t="s">
        <v>347</v>
      </c>
      <c r="E448" s="126">
        <v>3</v>
      </c>
      <c r="F448" s="127"/>
      <c r="G448" s="128">
        <f>ROUND(E448*F448,2)</f>
        <v>0</v>
      </c>
      <c r="H448" s="127"/>
      <c r="I448" s="128">
        <f>ROUND(E448*H448,2)</f>
        <v>0</v>
      </c>
      <c r="J448" s="127"/>
      <c r="K448" s="128">
        <f>ROUND(E448*J448,2)</f>
        <v>0</v>
      </c>
      <c r="L448" s="128">
        <v>21</v>
      </c>
      <c r="M448" s="128">
        <f>G448*(1+L448/100)</f>
        <v>0</v>
      </c>
      <c r="N448" s="126">
        <v>6.2300000000000003E-3</v>
      </c>
      <c r="O448" s="126">
        <f>ROUND(E448*N448,2)</f>
        <v>0.02</v>
      </c>
      <c r="P448" s="126">
        <v>0</v>
      </c>
      <c r="Q448" s="126">
        <f>ROUND(E448*P448,2)</f>
        <v>0</v>
      </c>
      <c r="R448" s="128" t="s">
        <v>1184</v>
      </c>
      <c r="S448" s="128" t="s">
        <v>310</v>
      </c>
      <c r="T448" s="129" t="s">
        <v>331</v>
      </c>
      <c r="U448" s="114">
        <v>0.22125</v>
      </c>
      <c r="V448" s="114">
        <f>ROUND(E448*U448,2)</f>
        <v>0.66</v>
      </c>
      <c r="W448" s="114"/>
      <c r="X448" s="114" t="s">
        <v>332</v>
      </c>
      <c r="Y448" s="114" t="s">
        <v>293</v>
      </c>
      <c r="Z448" s="107"/>
      <c r="AA448" s="107"/>
      <c r="AB448" s="107"/>
      <c r="AC448" s="107"/>
      <c r="AD448" s="107"/>
      <c r="AE448" s="107"/>
      <c r="AF448" s="107"/>
      <c r="AG448" s="107" t="s">
        <v>333</v>
      </c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</row>
    <row r="449" spans="1:60" outlineLevel="2">
      <c r="A449" s="110"/>
      <c r="B449" s="111"/>
      <c r="C449" s="203" t="s">
        <v>1185</v>
      </c>
      <c r="D449" s="204"/>
      <c r="E449" s="204"/>
      <c r="F449" s="204"/>
      <c r="G449" s="204"/>
      <c r="H449" s="114"/>
      <c r="I449" s="114"/>
      <c r="J449" s="114"/>
      <c r="K449" s="114"/>
      <c r="L449" s="114"/>
      <c r="M449" s="114"/>
      <c r="N449" s="113"/>
      <c r="O449" s="113"/>
      <c r="P449" s="113"/>
      <c r="Q449" s="113"/>
      <c r="R449" s="114"/>
      <c r="S449" s="114"/>
      <c r="T449" s="114"/>
      <c r="U449" s="114"/>
      <c r="V449" s="114"/>
      <c r="W449" s="114"/>
      <c r="X449" s="114"/>
      <c r="Y449" s="114"/>
      <c r="Z449" s="107"/>
      <c r="AA449" s="107"/>
      <c r="AB449" s="107"/>
      <c r="AC449" s="107"/>
      <c r="AD449" s="107"/>
      <c r="AE449" s="107"/>
      <c r="AF449" s="107"/>
      <c r="AG449" s="107" t="s">
        <v>451</v>
      </c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</row>
    <row r="450" spans="1:60" outlineLevel="2">
      <c r="A450" s="110"/>
      <c r="B450" s="111"/>
      <c r="C450" s="146" t="s">
        <v>1589</v>
      </c>
      <c r="D450" s="143"/>
      <c r="E450" s="144">
        <v>3</v>
      </c>
      <c r="F450" s="114"/>
      <c r="G450" s="114"/>
      <c r="H450" s="114"/>
      <c r="I450" s="114"/>
      <c r="J450" s="114"/>
      <c r="K450" s="114"/>
      <c r="L450" s="114"/>
      <c r="M450" s="114"/>
      <c r="N450" s="113"/>
      <c r="O450" s="113"/>
      <c r="P450" s="113"/>
      <c r="Q450" s="113"/>
      <c r="R450" s="114"/>
      <c r="S450" s="114"/>
      <c r="T450" s="114"/>
      <c r="U450" s="114"/>
      <c r="V450" s="114"/>
      <c r="W450" s="114"/>
      <c r="X450" s="114"/>
      <c r="Y450" s="114"/>
      <c r="Z450" s="107"/>
      <c r="AA450" s="107"/>
      <c r="AB450" s="107"/>
      <c r="AC450" s="107"/>
      <c r="AD450" s="107"/>
      <c r="AE450" s="107"/>
      <c r="AF450" s="107"/>
      <c r="AG450" s="107" t="s">
        <v>341</v>
      </c>
      <c r="AH450" s="107">
        <v>5</v>
      </c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</row>
    <row r="451" spans="1:60" ht="22.5" outlineLevel="1">
      <c r="A451" s="123">
        <v>75</v>
      </c>
      <c r="B451" s="124" t="s">
        <v>1190</v>
      </c>
      <c r="C451" s="139" t="s">
        <v>1191</v>
      </c>
      <c r="D451" s="125" t="s">
        <v>1169</v>
      </c>
      <c r="E451" s="126">
        <v>0.72</v>
      </c>
      <c r="F451" s="127"/>
      <c r="G451" s="128">
        <f>ROUND(E451*F451,2)</f>
        <v>0</v>
      </c>
      <c r="H451" s="127"/>
      <c r="I451" s="128">
        <f>ROUND(E451*H451,2)</f>
        <v>0</v>
      </c>
      <c r="J451" s="127"/>
      <c r="K451" s="128">
        <f>ROUND(E451*J451,2)</f>
        <v>0</v>
      </c>
      <c r="L451" s="128">
        <v>21</v>
      </c>
      <c r="M451" s="128">
        <f>G451*(1+L451/100)</f>
        <v>0</v>
      </c>
      <c r="N451" s="126">
        <v>0.24815000000000001</v>
      </c>
      <c r="O451" s="126">
        <f>ROUND(E451*N451,2)</f>
        <v>0.18</v>
      </c>
      <c r="P451" s="126">
        <v>0</v>
      </c>
      <c r="Q451" s="126">
        <f>ROUND(E451*P451,2)</f>
        <v>0</v>
      </c>
      <c r="R451" s="128" t="s">
        <v>1184</v>
      </c>
      <c r="S451" s="128" t="s">
        <v>310</v>
      </c>
      <c r="T451" s="129" t="s">
        <v>331</v>
      </c>
      <c r="U451" s="114">
        <v>0.81100000000000005</v>
      </c>
      <c r="V451" s="114">
        <f>ROUND(E451*U451,2)</f>
        <v>0.57999999999999996</v>
      </c>
      <c r="W451" s="114"/>
      <c r="X451" s="114" t="s">
        <v>332</v>
      </c>
      <c r="Y451" s="114" t="s">
        <v>293</v>
      </c>
      <c r="Z451" s="107"/>
      <c r="AA451" s="107"/>
      <c r="AB451" s="107"/>
      <c r="AC451" s="107"/>
      <c r="AD451" s="107"/>
      <c r="AE451" s="107"/>
      <c r="AF451" s="107"/>
      <c r="AG451" s="107" t="s">
        <v>333</v>
      </c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</row>
    <row r="452" spans="1:60" outlineLevel="2">
      <c r="A452" s="110"/>
      <c r="B452" s="111"/>
      <c r="C452" s="203" t="s">
        <v>1185</v>
      </c>
      <c r="D452" s="204"/>
      <c r="E452" s="204"/>
      <c r="F452" s="204"/>
      <c r="G452" s="204"/>
      <c r="H452" s="114"/>
      <c r="I452" s="114"/>
      <c r="J452" s="114"/>
      <c r="K452" s="114"/>
      <c r="L452" s="114"/>
      <c r="M452" s="114"/>
      <c r="N452" s="113"/>
      <c r="O452" s="113"/>
      <c r="P452" s="113"/>
      <c r="Q452" s="113"/>
      <c r="R452" s="114"/>
      <c r="S452" s="114"/>
      <c r="T452" s="114"/>
      <c r="U452" s="114"/>
      <c r="V452" s="114"/>
      <c r="W452" s="114"/>
      <c r="X452" s="114"/>
      <c r="Y452" s="114"/>
      <c r="Z452" s="107"/>
      <c r="AA452" s="107"/>
      <c r="AB452" s="107"/>
      <c r="AC452" s="107"/>
      <c r="AD452" s="107"/>
      <c r="AE452" s="107"/>
      <c r="AF452" s="107"/>
      <c r="AG452" s="107" t="s">
        <v>451</v>
      </c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</row>
    <row r="453" spans="1:60" outlineLevel="2">
      <c r="A453" s="110"/>
      <c r="B453" s="111"/>
      <c r="C453" s="146" t="s">
        <v>1590</v>
      </c>
      <c r="D453" s="143"/>
      <c r="E453" s="144">
        <v>0.72</v>
      </c>
      <c r="F453" s="114"/>
      <c r="G453" s="114"/>
      <c r="H453" s="114"/>
      <c r="I453" s="114"/>
      <c r="J453" s="114"/>
      <c r="K453" s="114"/>
      <c r="L453" s="114"/>
      <c r="M453" s="114"/>
      <c r="N453" s="113"/>
      <c r="O453" s="113"/>
      <c r="P453" s="113"/>
      <c r="Q453" s="113"/>
      <c r="R453" s="114"/>
      <c r="S453" s="114"/>
      <c r="T453" s="114"/>
      <c r="U453" s="114"/>
      <c r="V453" s="114"/>
      <c r="W453" s="114"/>
      <c r="X453" s="114"/>
      <c r="Y453" s="114"/>
      <c r="Z453" s="107"/>
      <c r="AA453" s="107"/>
      <c r="AB453" s="107"/>
      <c r="AC453" s="107"/>
      <c r="AD453" s="107"/>
      <c r="AE453" s="107"/>
      <c r="AF453" s="107"/>
      <c r="AG453" s="107" t="s">
        <v>341</v>
      </c>
      <c r="AH453" s="107">
        <v>5</v>
      </c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</row>
    <row r="454" spans="1:60" ht="22.5" outlineLevel="1">
      <c r="A454" s="123">
        <v>76</v>
      </c>
      <c r="B454" s="124" t="s">
        <v>1324</v>
      </c>
      <c r="C454" s="139" t="s">
        <v>1325</v>
      </c>
      <c r="D454" s="125" t="s">
        <v>347</v>
      </c>
      <c r="E454" s="126">
        <v>9</v>
      </c>
      <c r="F454" s="127"/>
      <c r="G454" s="128">
        <f>ROUND(E454*F454,2)</f>
        <v>0</v>
      </c>
      <c r="H454" s="127"/>
      <c r="I454" s="128">
        <f>ROUND(E454*H454,2)</f>
        <v>0</v>
      </c>
      <c r="J454" s="127"/>
      <c r="K454" s="128">
        <f>ROUND(E454*J454,2)</f>
        <v>0</v>
      </c>
      <c r="L454" s="128">
        <v>21</v>
      </c>
      <c r="M454" s="128">
        <f>G454*(1+L454/100)</f>
        <v>0</v>
      </c>
      <c r="N454" s="126">
        <v>5.203E-2</v>
      </c>
      <c r="O454" s="126">
        <f>ROUND(E454*N454,2)</f>
        <v>0.47</v>
      </c>
      <c r="P454" s="126">
        <v>0</v>
      </c>
      <c r="Q454" s="126">
        <f>ROUND(E454*P454,2)</f>
        <v>0</v>
      </c>
      <c r="R454" s="128" t="s">
        <v>1184</v>
      </c>
      <c r="S454" s="128" t="s">
        <v>310</v>
      </c>
      <c r="T454" s="129" t="s">
        <v>331</v>
      </c>
      <c r="U454" s="114">
        <v>1.01</v>
      </c>
      <c r="V454" s="114">
        <f>ROUND(E454*U454,2)</f>
        <v>9.09</v>
      </c>
      <c r="W454" s="114"/>
      <c r="X454" s="114" t="s">
        <v>332</v>
      </c>
      <c r="Y454" s="114" t="s">
        <v>293</v>
      </c>
      <c r="Z454" s="107"/>
      <c r="AA454" s="107"/>
      <c r="AB454" s="107"/>
      <c r="AC454" s="107"/>
      <c r="AD454" s="107"/>
      <c r="AE454" s="107"/>
      <c r="AF454" s="107"/>
      <c r="AG454" s="107" t="s">
        <v>333</v>
      </c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</row>
    <row r="455" spans="1:60" outlineLevel="2">
      <c r="A455" s="110"/>
      <c r="B455" s="111"/>
      <c r="C455" s="203" t="s">
        <v>1326</v>
      </c>
      <c r="D455" s="204"/>
      <c r="E455" s="204"/>
      <c r="F455" s="204"/>
      <c r="G455" s="204"/>
      <c r="H455" s="114"/>
      <c r="I455" s="114"/>
      <c r="J455" s="114"/>
      <c r="K455" s="114"/>
      <c r="L455" s="114"/>
      <c r="M455" s="114"/>
      <c r="N455" s="113"/>
      <c r="O455" s="113"/>
      <c r="P455" s="113"/>
      <c r="Q455" s="113"/>
      <c r="R455" s="114"/>
      <c r="S455" s="114"/>
      <c r="T455" s="114"/>
      <c r="U455" s="114"/>
      <c r="V455" s="114"/>
      <c r="W455" s="114"/>
      <c r="X455" s="114"/>
      <c r="Y455" s="114"/>
      <c r="Z455" s="107"/>
      <c r="AA455" s="107"/>
      <c r="AB455" s="107"/>
      <c r="AC455" s="107"/>
      <c r="AD455" s="107"/>
      <c r="AE455" s="107"/>
      <c r="AF455" s="107"/>
      <c r="AG455" s="107" t="s">
        <v>451</v>
      </c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</row>
    <row r="456" spans="1:60" outlineLevel="2">
      <c r="A456" s="110"/>
      <c r="B456" s="111"/>
      <c r="C456" s="146" t="s">
        <v>1591</v>
      </c>
      <c r="D456" s="143"/>
      <c r="E456" s="144">
        <v>9</v>
      </c>
      <c r="F456" s="114"/>
      <c r="G456" s="114"/>
      <c r="H456" s="114"/>
      <c r="I456" s="114"/>
      <c r="J456" s="114"/>
      <c r="K456" s="114"/>
      <c r="L456" s="114"/>
      <c r="M456" s="114"/>
      <c r="N456" s="113"/>
      <c r="O456" s="113"/>
      <c r="P456" s="113"/>
      <c r="Q456" s="113"/>
      <c r="R456" s="114"/>
      <c r="S456" s="114"/>
      <c r="T456" s="114"/>
      <c r="U456" s="114"/>
      <c r="V456" s="114"/>
      <c r="W456" s="114"/>
      <c r="X456" s="114"/>
      <c r="Y456" s="114"/>
      <c r="Z456" s="107"/>
      <c r="AA456" s="107"/>
      <c r="AB456" s="107"/>
      <c r="AC456" s="107"/>
      <c r="AD456" s="107"/>
      <c r="AE456" s="107"/>
      <c r="AF456" s="107"/>
      <c r="AG456" s="107" t="s">
        <v>341</v>
      </c>
      <c r="AH456" s="107">
        <v>5</v>
      </c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</row>
    <row r="457" spans="1:60" outlineLevel="1">
      <c r="A457" s="123">
        <v>77</v>
      </c>
      <c r="B457" s="124" t="s">
        <v>1197</v>
      </c>
      <c r="C457" s="139" t="s">
        <v>1198</v>
      </c>
      <c r="D457" s="125" t="s">
        <v>347</v>
      </c>
      <c r="E457" s="126">
        <v>6</v>
      </c>
      <c r="F457" s="127"/>
      <c r="G457" s="128">
        <f>ROUND(E457*F457,2)</f>
        <v>0</v>
      </c>
      <c r="H457" s="127"/>
      <c r="I457" s="128">
        <f>ROUND(E457*H457,2)</f>
        <v>0</v>
      </c>
      <c r="J457" s="127"/>
      <c r="K457" s="128">
        <f>ROUND(E457*J457,2)</f>
        <v>0</v>
      </c>
      <c r="L457" s="128">
        <v>21</v>
      </c>
      <c r="M457" s="128">
        <f>G457*(1+L457/100)</f>
        <v>0</v>
      </c>
      <c r="N457" s="126">
        <v>3.2799999999999999E-3</v>
      </c>
      <c r="O457" s="126">
        <f>ROUND(E457*N457,2)</f>
        <v>0.02</v>
      </c>
      <c r="P457" s="126">
        <v>0</v>
      </c>
      <c r="Q457" s="126">
        <f>ROUND(E457*P457,2)</f>
        <v>0</v>
      </c>
      <c r="R457" s="128" t="s">
        <v>1184</v>
      </c>
      <c r="S457" s="128" t="s">
        <v>310</v>
      </c>
      <c r="T457" s="129" t="s">
        <v>331</v>
      </c>
      <c r="U457" s="114">
        <v>0.22498000000000001</v>
      </c>
      <c r="V457" s="114">
        <f>ROUND(E457*U457,2)</f>
        <v>1.35</v>
      </c>
      <c r="W457" s="114"/>
      <c r="X457" s="114" t="s">
        <v>332</v>
      </c>
      <c r="Y457" s="114" t="s">
        <v>293</v>
      </c>
      <c r="Z457" s="107"/>
      <c r="AA457" s="107"/>
      <c r="AB457" s="107"/>
      <c r="AC457" s="107"/>
      <c r="AD457" s="107"/>
      <c r="AE457" s="107"/>
      <c r="AF457" s="107"/>
      <c r="AG457" s="107" t="s">
        <v>1329</v>
      </c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</row>
    <row r="458" spans="1:60" outlineLevel="2">
      <c r="A458" s="110"/>
      <c r="B458" s="111"/>
      <c r="C458" s="203" t="s">
        <v>1199</v>
      </c>
      <c r="D458" s="204"/>
      <c r="E458" s="204"/>
      <c r="F458" s="204"/>
      <c r="G458" s="204"/>
      <c r="H458" s="114"/>
      <c r="I458" s="114"/>
      <c r="J458" s="114"/>
      <c r="K458" s="114"/>
      <c r="L458" s="114"/>
      <c r="M458" s="114"/>
      <c r="N458" s="113"/>
      <c r="O458" s="113"/>
      <c r="P458" s="113"/>
      <c r="Q458" s="113"/>
      <c r="R458" s="114"/>
      <c r="S458" s="114"/>
      <c r="T458" s="114"/>
      <c r="U458" s="114"/>
      <c r="V458" s="114"/>
      <c r="W458" s="114"/>
      <c r="X458" s="114"/>
      <c r="Y458" s="114"/>
      <c r="Z458" s="107"/>
      <c r="AA458" s="107"/>
      <c r="AB458" s="107"/>
      <c r="AC458" s="107"/>
      <c r="AD458" s="107"/>
      <c r="AE458" s="107"/>
      <c r="AF458" s="107"/>
      <c r="AG458" s="107" t="s">
        <v>451</v>
      </c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37" t="str">
        <f>C458</f>
        <v>jakoukoliv maltou, z pomocného pracovního lešení o výšce podlahy do 1900 mm a pro zatížení do 1,5 kPa,</v>
      </c>
      <c r="BB458" s="107"/>
      <c r="BC458" s="107"/>
      <c r="BD458" s="107"/>
      <c r="BE458" s="107"/>
      <c r="BF458" s="107"/>
      <c r="BG458" s="107"/>
      <c r="BH458" s="107"/>
    </row>
    <row r="459" spans="1:60" outlineLevel="2">
      <c r="A459" s="110"/>
      <c r="B459" s="111"/>
      <c r="C459" s="146" t="s">
        <v>1592</v>
      </c>
      <c r="D459" s="143"/>
      <c r="E459" s="144">
        <v>6</v>
      </c>
      <c r="F459" s="114"/>
      <c r="G459" s="114"/>
      <c r="H459" s="114"/>
      <c r="I459" s="114"/>
      <c r="J459" s="114"/>
      <c r="K459" s="114"/>
      <c r="L459" s="114"/>
      <c r="M459" s="114"/>
      <c r="N459" s="113"/>
      <c r="O459" s="113"/>
      <c r="P459" s="113"/>
      <c r="Q459" s="113"/>
      <c r="R459" s="114"/>
      <c r="S459" s="114"/>
      <c r="T459" s="114"/>
      <c r="U459" s="114"/>
      <c r="V459" s="114"/>
      <c r="W459" s="114"/>
      <c r="X459" s="114"/>
      <c r="Y459" s="114"/>
      <c r="Z459" s="107"/>
      <c r="AA459" s="107"/>
      <c r="AB459" s="107"/>
      <c r="AC459" s="107"/>
      <c r="AD459" s="107"/>
      <c r="AE459" s="107"/>
      <c r="AF459" s="107"/>
      <c r="AG459" s="107" t="s">
        <v>341</v>
      </c>
      <c r="AH459" s="107">
        <v>5</v>
      </c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</row>
    <row r="460" spans="1:60" outlineLevel="1">
      <c r="A460" s="123">
        <v>78</v>
      </c>
      <c r="B460" s="124" t="s">
        <v>1202</v>
      </c>
      <c r="C460" s="139" t="s">
        <v>1203</v>
      </c>
      <c r="D460" s="125" t="s">
        <v>1169</v>
      </c>
      <c r="E460" s="126">
        <v>1.08</v>
      </c>
      <c r="F460" s="127"/>
      <c r="G460" s="128">
        <f>ROUND(E460*F460,2)</f>
        <v>0</v>
      </c>
      <c r="H460" s="127"/>
      <c r="I460" s="128">
        <f>ROUND(E460*H460,2)</f>
        <v>0</v>
      </c>
      <c r="J460" s="127"/>
      <c r="K460" s="128">
        <f>ROUND(E460*J460,2)</f>
        <v>0</v>
      </c>
      <c r="L460" s="128">
        <v>21</v>
      </c>
      <c r="M460" s="128">
        <f>G460*(1+L460/100)</f>
        <v>0</v>
      </c>
      <c r="N460" s="126">
        <v>4.7660000000000001E-2</v>
      </c>
      <c r="O460" s="126">
        <f>ROUND(E460*N460,2)</f>
        <v>0.05</v>
      </c>
      <c r="P460" s="126">
        <v>0</v>
      </c>
      <c r="Q460" s="126">
        <f>ROUND(E460*P460,2)</f>
        <v>0</v>
      </c>
      <c r="R460" s="128" t="s">
        <v>1195</v>
      </c>
      <c r="S460" s="128" t="s">
        <v>310</v>
      </c>
      <c r="T460" s="129" t="s">
        <v>331</v>
      </c>
      <c r="U460" s="114">
        <v>0.84</v>
      </c>
      <c r="V460" s="114">
        <f>ROUND(E460*U460,2)</f>
        <v>0.91</v>
      </c>
      <c r="W460" s="114"/>
      <c r="X460" s="114" t="s">
        <v>332</v>
      </c>
      <c r="Y460" s="114" t="s">
        <v>293</v>
      </c>
      <c r="Z460" s="107"/>
      <c r="AA460" s="107"/>
      <c r="AB460" s="107"/>
      <c r="AC460" s="107"/>
      <c r="AD460" s="107"/>
      <c r="AE460" s="107"/>
      <c r="AF460" s="107"/>
      <c r="AG460" s="107" t="s">
        <v>333</v>
      </c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</row>
    <row r="461" spans="1:60" outlineLevel="2">
      <c r="A461" s="110"/>
      <c r="B461" s="111"/>
      <c r="C461" s="146" t="s">
        <v>1593</v>
      </c>
      <c r="D461" s="143"/>
      <c r="E461" s="144">
        <v>0.72</v>
      </c>
      <c r="F461" s="114"/>
      <c r="G461" s="114"/>
      <c r="H461" s="114"/>
      <c r="I461" s="114"/>
      <c r="J461" s="114"/>
      <c r="K461" s="114"/>
      <c r="L461" s="114"/>
      <c r="M461" s="114"/>
      <c r="N461" s="113"/>
      <c r="O461" s="113"/>
      <c r="P461" s="113"/>
      <c r="Q461" s="113"/>
      <c r="R461" s="114"/>
      <c r="S461" s="114"/>
      <c r="T461" s="114"/>
      <c r="U461" s="114"/>
      <c r="V461" s="114"/>
      <c r="W461" s="114"/>
      <c r="X461" s="114"/>
      <c r="Y461" s="114"/>
      <c r="Z461" s="107"/>
      <c r="AA461" s="107"/>
      <c r="AB461" s="107"/>
      <c r="AC461" s="107"/>
      <c r="AD461" s="107"/>
      <c r="AE461" s="107"/>
      <c r="AF461" s="107"/>
      <c r="AG461" s="107" t="s">
        <v>341</v>
      </c>
      <c r="AH461" s="107">
        <v>0</v>
      </c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</row>
    <row r="462" spans="1:60" outlineLevel="3">
      <c r="A462" s="110"/>
      <c r="B462" s="111"/>
      <c r="C462" s="146" t="s">
        <v>1594</v>
      </c>
      <c r="D462" s="143"/>
      <c r="E462" s="144">
        <v>0.36</v>
      </c>
      <c r="F462" s="114"/>
      <c r="G462" s="114"/>
      <c r="H462" s="114"/>
      <c r="I462" s="114"/>
      <c r="J462" s="114"/>
      <c r="K462" s="114"/>
      <c r="L462" s="114"/>
      <c r="M462" s="114"/>
      <c r="N462" s="113"/>
      <c r="O462" s="113"/>
      <c r="P462" s="113"/>
      <c r="Q462" s="113"/>
      <c r="R462" s="114"/>
      <c r="S462" s="114"/>
      <c r="T462" s="114"/>
      <c r="U462" s="114"/>
      <c r="V462" s="114"/>
      <c r="W462" s="114"/>
      <c r="X462" s="114"/>
      <c r="Y462" s="114"/>
      <c r="Z462" s="107"/>
      <c r="AA462" s="107"/>
      <c r="AB462" s="107"/>
      <c r="AC462" s="107"/>
      <c r="AD462" s="107"/>
      <c r="AE462" s="107"/>
      <c r="AF462" s="107"/>
      <c r="AG462" s="107" t="s">
        <v>341</v>
      </c>
      <c r="AH462" s="107">
        <v>0</v>
      </c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</row>
    <row r="463" spans="1:60" ht="56.25" outlineLevel="1">
      <c r="A463" s="123">
        <v>79</v>
      </c>
      <c r="B463" s="124" t="s">
        <v>1235</v>
      </c>
      <c r="C463" s="139" t="s">
        <v>1236</v>
      </c>
      <c r="D463" s="125" t="s">
        <v>1169</v>
      </c>
      <c r="E463" s="126">
        <v>238.755</v>
      </c>
      <c r="F463" s="127"/>
      <c r="G463" s="128">
        <f>ROUND(E463*F463,2)</f>
        <v>0</v>
      </c>
      <c r="H463" s="127"/>
      <c r="I463" s="128">
        <f>ROUND(E463*H463,2)</f>
        <v>0</v>
      </c>
      <c r="J463" s="127"/>
      <c r="K463" s="128">
        <f>ROUND(E463*J463,2)</f>
        <v>0</v>
      </c>
      <c r="L463" s="128">
        <v>21</v>
      </c>
      <c r="M463" s="128">
        <f>G463*(1+L463/100)</f>
        <v>0</v>
      </c>
      <c r="N463" s="126">
        <v>4.0000000000000003E-5</v>
      </c>
      <c r="O463" s="126">
        <f>ROUND(E463*N463,2)</f>
        <v>0.01</v>
      </c>
      <c r="P463" s="126">
        <v>0</v>
      </c>
      <c r="Q463" s="126">
        <f>ROUND(E463*P463,2)</f>
        <v>0</v>
      </c>
      <c r="R463" s="128" t="s">
        <v>1195</v>
      </c>
      <c r="S463" s="128" t="s">
        <v>310</v>
      </c>
      <c r="T463" s="129" t="s">
        <v>331</v>
      </c>
      <c r="U463" s="114">
        <v>0.31</v>
      </c>
      <c r="V463" s="114">
        <f>ROUND(E463*U463,2)</f>
        <v>74.010000000000005</v>
      </c>
      <c r="W463" s="114"/>
      <c r="X463" s="114" t="s">
        <v>332</v>
      </c>
      <c r="Y463" s="114" t="s">
        <v>293</v>
      </c>
      <c r="Z463" s="107"/>
      <c r="AA463" s="107"/>
      <c r="AB463" s="107"/>
      <c r="AC463" s="107"/>
      <c r="AD463" s="107"/>
      <c r="AE463" s="107"/>
      <c r="AF463" s="107"/>
      <c r="AG463" s="107" t="s">
        <v>333</v>
      </c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</row>
    <row r="464" spans="1:60" outlineLevel="2">
      <c r="A464" s="110"/>
      <c r="B464" s="111"/>
      <c r="C464" s="146" t="s">
        <v>1595</v>
      </c>
      <c r="D464" s="143"/>
      <c r="E464" s="144">
        <v>12.36</v>
      </c>
      <c r="F464" s="114"/>
      <c r="G464" s="114"/>
      <c r="H464" s="114"/>
      <c r="I464" s="114"/>
      <c r="J464" s="114"/>
      <c r="K464" s="114"/>
      <c r="L464" s="114"/>
      <c r="M464" s="114"/>
      <c r="N464" s="113"/>
      <c r="O464" s="113"/>
      <c r="P464" s="113"/>
      <c r="Q464" s="113"/>
      <c r="R464" s="114"/>
      <c r="S464" s="114"/>
      <c r="T464" s="114"/>
      <c r="U464" s="114"/>
      <c r="V464" s="114"/>
      <c r="W464" s="114"/>
      <c r="X464" s="114"/>
      <c r="Y464" s="114"/>
      <c r="Z464" s="107"/>
      <c r="AA464" s="107"/>
      <c r="AB464" s="107"/>
      <c r="AC464" s="107"/>
      <c r="AD464" s="107"/>
      <c r="AE464" s="107"/>
      <c r="AF464" s="107"/>
      <c r="AG464" s="107" t="s">
        <v>341</v>
      </c>
      <c r="AH464" s="107">
        <v>0</v>
      </c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</row>
    <row r="465" spans="1:60" outlineLevel="3">
      <c r="A465" s="110"/>
      <c r="B465" s="111"/>
      <c r="C465" s="146" t="s">
        <v>1596</v>
      </c>
      <c r="D465" s="143"/>
      <c r="E465" s="144">
        <v>10.8</v>
      </c>
      <c r="F465" s="114"/>
      <c r="G465" s="114"/>
      <c r="H465" s="114"/>
      <c r="I465" s="114"/>
      <c r="J465" s="114"/>
      <c r="K465" s="114"/>
      <c r="L465" s="114"/>
      <c r="M465" s="114"/>
      <c r="N465" s="113"/>
      <c r="O465" s="113"/>
      <c r="P465" s="113"/>
      <c r="Q465" s="113"/>
      <c r="R465" s="114"/>
      <c r="S465" s="114"/>
      <c r="T465" s="114"/>
      <c r="U465" s="114"/>
      <c r="V465" s="114"/>
      <c r="W465" s="114"/>
      <c r="X465" s="114"/>
      <c r="Y465" s="114"/>
      <c r="Z465" s="107"/>
      <c r="AA465" s="107"/>
      <c r="AB465" s="107"/>
      <c r="AC465" s="107"/>
      <c r="AD465" s="107"/>
      <c r="AE465" s="107"/>
      <c r="AF465" s="107"/>
      <c r="AG465" s="107" t="s">
        <v>341</v>
      </c>
      <c r="AH465" s="107">
        <v>0</v>
      </c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</row>
    <row r="466" spans="1:60" outlineLevel="3">
      <c r="A466" s="110"/>
      <c r="B466" s="111"/>
      <c r="C466" s="146" t="s">
        <v>1597</v>
      </c>
      <c r="D466" s="143"/>
      <c r="E466" s="144">
        <v>18.0075</v>
      </c>
      <c r="F466" s="114"/>
      <c r="G466" s="114"/>
      <c r="H466" s="114"/>
      <c r="I466" s="114"/>
      <c r="J466" s="114"/>
      <c r="K466" s="114"/>
      <c r="L466" s="114"/>
      <c r="M466" s="114"/>
      <c r="N466" s="113"/>
      <c r="O466" s="113"/>
      <c r="P466" s="113"/>
      <c r="Q466" s="113"/>
      <c r="R466" s="114"/>
      <c r="S466" s="114"/>
      <c r="T466" s="114"/>
      <c r="U466" s="114"/>
      <c r="V466" s="114"/>
      <c r="W466" s="114"/>
      <c r="X466" s="114"/>
      <c r="Y466" s="114"/>
      <c r="Z466" s="107"/>
      <c r="AA466" s="107"/>
      <c r="AB466" s="107"/>
      <c r="AC466" s="107"/>
      <c r="AD466" s="107"/>
      <c r="AE466" s="107"/>
      <c r="AF466" s="107"/>
      <c r="AG466" s="107" t="s">
        <v>341</v>
      </c>
      <c r="AH466" s="107">
        <v>0</v>
      </c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</row>
    <row r="467" spans="1:60" outlineLevel="3">
      <c r="A467" s="110"/>
      <c r="B467" s="111"/>
      <c r="C467" s="146" t="s">
        <v>1598</v>
      </c>
      <c r="D467" s="143"/>
      <c r="E467" s="144">
        <v>197.58750000000001</v>
      </c>
      <c r="F467" s="114"/>
      <c r="G467" s="114"/>
      <c r="H467" s="114"/>
      <c r="I467" s="114"/>
      <c r="J467" s="114"/>
      <c r="K467" s="114"/>
      <c r="L467" s="114"/>
      <c r="M467" s="114"/>
      <c r="N467" s="113"/>
      <c r="O467" s="113"/>
      <c r="P467" s="113"/>
      <c r="Q467" s="113"/>
      <c r="R467" s="114"/>
      <c r="S467" s="114"/>
      <c r="T467" s="114"/>
      <c r="U467" s="114"/>
      <c r="V467" s="114"/>
      <c r="W467" s="114"/>
      <c r="X467" s="114"/>
      <c r="Y467" s="114"/>
      <c r="Z467" s="107"/>
      <c r="AA467" s="107"/>
      <c r="AB467" s="107"/>
      <c r="AC467" s="107"/>
      <c r="AD467" s="107"/>
      <c r="AE467" s="107"/>
      <c r="AF467" s="107"/>
      <c r="AG467" s="107" t="s">
        <v>341</v>
      </c>
      <c r="AH467" s="107">
        <v>0</v>
      </c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</row>
    <row r="468" spans="1:60" outlineLevel="1">
      <c r="A468" s="123">
        <v>80</v>
      </c>
      <c r="B468" s="124" t="s">
        <v>1309</v>
      </c>
      <c r="C468" s="139" t="s">
        <v>1310</v>
      </c>
      <c r="D468" s="125" t="s">
        <v>330</v>
      </c>
      <c r="E468" s="126">
        <v>1.2</v>
      </c>
      <c r="F468" s="127"/>
      <c r="G468" s="128">
        <f>ROUND(E468*F468,2)</f>
        <v>0</v>
      </c>
      <c r="H468" s="127"/>
      <c r="I468" s="128">
        <f>ROUND(E468*H468,2)</f>
        <v>0</v>
      </c>
      <c r="J468" s="127"/>
      <c r="K468" s="128">
        <f>ROUND(E468*J468,2)</f>
        <v>0</v>
      </c>
      <c r="L468" s="128">
        <v>21</v>
      </c>
      <c r="M468" s="128">
        <f>G468*(1+L468/100)</f>
        <v>0</v>
      </c>
      <c r="N468" s="126">
        <v>2.4500000000000001E-2</v>
      </c>
      <c r="O468" s="126">
        <f>ROUND(E468*N468,2)</f>
        <v>0.03</v>
      </c>
      <c r="P468" s="126">
        <v>0</v>
      </c>
      <c r="Q468" s="126">
        <f>ROUND(E468*P468,2)</f>
        <v>0</v>
      </c>
      <c r="R468" s="128"/>
      <c r="S468" s="128" t="s">
        <v>290</v>
      </c>
      <c r="T468" s="129" t="s">
        <v>291</v>
      </c>
      <c r="U468" s="114">
        <v>0.27</v>
      </c>
      <c r="V468" s="114">
        <f>ROUND(E468*U468,2)</f>
        <v>0.32</v>
      </c>
      <c r="W468" s="114"/>
      <c r="X468" s="114" t="s">
        <v>332</v>
      </c>
      <c r="Y468" s="114" t="s">
        <v>293</v>
      </c>
      <c r="Z468" s="107"/>
      <c r="AA468" s="107"/>
      <c r="AB468" s="107"/>
      <c r="AC468" s="107"/>
      <c r="AD468" s="107"/>
      <c r="AE468" s="107"/>
      <c r="AF468" s="107"/>
      <c r="AG468" s="107" t="s">
        <v>333</v>
      </c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</row>
    <row r="469" spans="1:60" outlineLevel="2">
      <c r="A469" s="110"/>
      <c r="B469" s="111"/>
      <c r="C469" s="146" t="s">
        <v>1599</v>
      </c>
      <c r="D469" s="143"/>
      <c r="E469" s="144">
        <v>1.2</v>
      </c>
      <c r="F469" s="114"/>
      <c r="G469" s="114"/>
      <c r="H469" s="114"/>
      <c r="I469" s="114"/>
      <c r="J469" s="114"/>
      <c r="K469" s="114"/>
      <c r="L469" s="114"/>
      <c r="M469" s="114"/>
      <c r="N469" s="113"/>
      <c r="O469" s="113"/>
      <c r="P469" s="113"/>
      <c r="Q469" s="113"/>
      <c r="R469" s="114"/>
      <c r="S469" s="114"/>
      <c r="T469" s="114"/>
      <c r="U469" s="114"/>
      <c r="V469" s="114"/>
      <c r="W469" s="114"/>
      <c r="X469" s="114"/>
      <c r="Y469" s="114"/>
      <c r="Z469" s="107"/>
      <c r="AA469" s="107"/>
      <c r="AB469" s="107"/>
      <c r="AC469" s="107"/>
      <c r="AD469" s="107"/>
      <c r="AE469" s="107"/>
      <c r="AF469" s="107"/>
      <c r="AG469" s="107" t="s">
        <v>341</v>
      </c>
      <c r="AH469" s="107">
        <v>5</v>
      </c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</row>
    <row r="470" spans="1:60" outlineLevel="1">
      <c r="A470" s="123">
        <v>81</v>
      </c>
      <c r="B470" s="124" t="s">
        <v>1600</v>
      </c>
      <c r="C470" s="139" t="s">
        <v>1601</v>
      </c>
      <c r="D470" s="125" t="s">
        <v>330</v>
      </c>
      <c r="E470" s="126">
        <v>4</v>
      </c>
      <c r="F470" s="127"/>
      <c r="G470" s="128">
        <f>ROUND(E470*F470,2)</f>
        <v>0</v>
      </c>
      <c r="H470" s="127"/>
      <c r="I470" s="128">
        <f>ROUND(E470*H470,2)</f>
        <v>0</v>
      </c>
      <c r="J470" s="127"/>
      <c r="K470" s="128">
        <f>ROUND(E470*J470,2)</f>
        <v>0</v>
      </c>
      <c r="L470" s="128">
        <v>21</v>
      </c>
      <c r="M470" s="128">
        <f>G470*(1+L470/100)</f>
        <v>0</v>
      </c>
      <c r="N470" s="126">
        <v>3.2669999999999998E-2</v>
      </c>
      <c r="O470" s="126">
        <f>ROUND(E470*N470,2)</f>
        <v>0.13</v>
      </c>
      <c r="P470" s="126">
        <v>0</v>
      </c>
      <c r="Q470" s="126">
        <f>ROUND(E470*P470,2)</f>
        <v>0</v>
      </c>
      <c r="R470" s="128"/>
      <c r="S470" s="128" t="s">
        <v>290</v>
      </c>
      <c r="T470" s="129" t="s">
        <v>291</v>
      </c>
      <c r="U470" s="114">
        <v>0.3</v>
      </c>
      <c r="V470" s="114">
        <f>ROUND(E470*U470,2)</f>
        <v>1.2</v>
      </c>
      <c r="W470" s="114"/>
      <c r="X470" s="114" t="s">
        <v>332</v>
      </c>
      <c r="Y470" s="114" t="s">
        <v>293</v>
      </c>
      <c r="Z470" s="107"/>
      <c r="AA470" s="107"/>
      <c r="AB470" s="107"/>
      <c r="AC470" s="107"/>
      <c r="AD470" s="107"/>
      <c r="AE470" s="107"/>
      <c r="AF470" s="107"/>
      <c r="AG470" s="107" t="s">
        <v>333</v>
      </c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</row>
    <row r="471" spans="1:60" outlineLevel="2">
      <c r="A471" s="110"/>
      <c r="B471" s="111"/>
      <c r="C471" s="146" t="s">
        <v>1602</v>
      </c>
      <c r="D471" s="143"/>
      <c r="E471" s="144">
        <v>4</v>
      </c>
      <c r="F471" s="114"/>
      <c r="G471" s="114"/>
      <c r="H471" s="114"/>
      <c r="I471" s="114"/>
      <c r="J471" s="114"/>
      <c r="K471" s="114"/>
      <c r="L471" s="114"/>
      <c r="M471" s="114"/>
      <c r="N471" s="113"/>
      <c r="O471" s="113"/>
      <c r="P471" s="113"/>
      <c r="Q471" s="113"/>
      <c r="R471" s="114"/>
      <c r="S471" s="114"/>
      <c r="T471" s="114"/>
      <c r="U471" s="114"/>
      <c r="V471" s="114"/>
      <c r="W471" s="114"/>
      <c r="X471" s="114"/>
      <c r="Y471" s="114"/>
      <c r="Z471" s="107"/>
      <c r="AA471" s="107"/>
      <c r="AB471" s="107"/>
      <c r="AC471" s="107"/>
      <c r="AD471" s="107"/>
      <c r="AE471" s="107"/>
      <c r="AF471" s="107"/>
      <c r="AG471" s="107" t="s">
        <v>341</v>
      </c>
      <c r="AH471" s="107">
        <v>5</v>
      </c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</row>
    <row r="472" spans="1:60" ht="22.5" outlineLevel="1">
      <c r="A472" s="123">
        <v>82</v>
      </c>
      <c r="B472" s="124" t="s">
        <v>1395</v>
      </c>
      <c r="C472" s="139" t="s">
        <v>1396</v>
      </c>
      <c r="D472" s="125" t="s">
        <v>353</v>
      </c>
      <c r="E472" s="126">
        <v>0.96482000000000001</v>
      </c>
      <c r="F472" s="127"/>
      <c r="G472" s="128">
        <f>ROUND(E472*F472,2)</f>
        <v>0</v>
      </c>
      <c r="H472" s="127"/>
      <c r="I472" s="128">
        <f>ROUND(E472*H472,2)</f>
        <v>0</v>
      </c>
      <c r="J472" s="127"/>
      <c r="K472" s="128">
        <f>ROUND(E472*J472,2)</f>
        <v>0</v>
      </c>
      <c r="L472" s="128">
        <v>21</v>
      </c>
      <c r="M472" s="128">
        <f>G472*(1+L472/100)</f>
        <v>0</v>
      </c>
      <c r="N472" s="126">
        <v>0</v>
      </c>
      <c r="O472" s="126">
        <f>ROUND(E472*N472,2)</f>
        <v>0</v>
      </c>
      <c r="P472" s="126">
        <v>0</v>
      </c>
      <c r="Q472" s="126">
        <f>ROUND(E472*P472,2)</f>
        <v>0</v>
      </c>
      <c r="R472" s="128" t="s">
        <v>1184</v>
      </c>
      <c r="S472" s="128" t="s">
        <v>310</v>
      </c>
      <c r="T472" s="129" t="s">
        <v>331</v>
      </c>
      <c r="U472" s="114">
        <v>3.01</v>
      </c>
      <c r="V472" s="114">
        <f>ROUND(E472*U472,2)</f>
        <v>2.9</v>
      </c>
      <c r="W472" s="114"/>
      <c r="X472" s="114" t="s">
        <v>448</v>
      </c>
      <c r="Y472" s="114" t="s">
        <v>293</v>
      </c>
      <c r="Z472" s="107"/>
      <c r="AA472" s="107"/>
      <c r="AB472" s="107"/>
      <c r="AC472" s="107"/>
      <c r="AD472" s="107"/>
      <c r="AE472" s="107"/>
      <c r="AF472" s="107"/>
      <c r="AG472" s="107" t="s">
        <v>449</v>
      </c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</row>
    <row r="473" spans="1:60" outlineLevel="2">
      <c r="A473" s="110"/>
      <c r="B473" s="111"/>
      <c r="C473" s="203" t="s">
        <v>1320</v>
      </c>
      <c r="D473" s="204"/>
      <c r="E473" s="204"/>
      <c r="F473" s="204"/>
      <c r="G473" s="204"/>
      <c r="H473" s="114"/>
      <c r="I473" s="114"/>
      <c r="J473" s="114"/>
      <c r="K473" s="114"/>
      <c r="L473" s="114"/>
      <c r="M473" s="114"/>
      <c r="N473" s="113"/>
      <c r="O473" s="113"/>
      <c r="P473" s="113"/>
      <c r="Q473" s="113"/>
      <c r="R473" s="114"/>
      <c r="S473" s="114"/>
      <c r="T473" s="114"/>
      <c r="U473" s="114"/>
      <c r="V473" s="114"/>
      <c r="W473" s="114"/>
      <c r="X473" s="114"/>
      <c r="Y473" s="114"/>
      <c r="Z473" s="107"/>
      <c r="AA473" s="107"/>
      <c r="AB473" s="107"/>
      <c r="AC473" s="107"/>
      <c r="AD473" s="107"/>
      <c r="AE473" s="107"/>
      <c r="AF473" s="107"/>
      <c r="AG473" s="107" t="s">
        <v>451</v>
      </c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</row>
    <row r="474" spans="1:60">
      <c r="A474" s="117" t="s">
        <v>285</v>
      </c>
      <c r="B474" s="118" t="s">
        <v>91</v>
      </c>
      <c r="C474" s="138" t="s">
        <v>92</v>
      </c>
      <c r="D474" s="119"/>
      <c r="E474" s="120"/>
      <c r="F474" s="121"/>
      <c r="G474" s="121">
        <f>SUMIF(AG475:AG635,"&lt;&gt;NOR",G475:G635)</f>
        <v>0</v>
      </c>
      <c r="H474" s="121"/>
      <c r="I474" s="121">
        <f>SUM(I475:I635)</f>
        <v>0</v>
      </c>
      <c r="J474" s="121"/>
      <c r="K474" s="121">
        <f>SUM(K475:K635)</f>
        <v>0</v>
      </c>
      <c r="L474" s="121"/>
      <c r="M474" s="121">
        <f>SUM(M475:M635)</f>
        <v>0</v>
      </c>
      <c r="N474" s="120"/>
      <c r="O474" s="120">
        <f>SUM(O475:O635)</f>
        <v>6.0000000000000005E-2</v>
      </c>
      <c r="P474" s="120"/>
      <c r="Q474" s="120">
        <f>SUM(Q475:Q635)</f>
        <v>24.43</v>
      </c>
      <c r="R474" s="121"/>
      <c r="S474" s="121"/>
      <c r="T474" s="122"/>
      <c r="U474" s="116"/>
      <c r="V474" s="116">
        <f>SUM(V475:V635)</f>
        <v>760.29000000000008</v>
      </c>
      <c r="W474" s="116"/>
      <c r="X474" s="116"/>
      <c r="Y474" s="116"/>
      <c r="AG474" t="s">
        <v>286</v>
      </c>
    </row>
    <row r="475" spans="1:60" ht="22.5" outlineLevel="1">
      <c r="A475" s="123">
        <v>83</v>
      </c>
      <c r="B475" s="124" t="s">
        <v>1603</v>
      </c>
      <c r="C475" s="139" t="s">
        <v>1604</v>
      </c>
      <c r="D475" s="125" t="s">
        <v>1169</v>
      </c>
      <c r="E475" s="126">
        <v>15.135</v>
      </c>
      <c r="F475" s="127"/>
      <c r="G475" s="128">
        <f>ROUND(E475*F475,2)</f>
        <v>0</v>
      </c>
      <c r="H475" s="127"/>
      <c r="I475" s="128">
        <f>ROUND(E475*H475,2)</f>
        <v>0</v>
      </c>
      <c r="J475" s="127"/>
      <c r="K475" s="128">
        <f>ROUND(E475*J475,2)</f>
        <v>0</v>
      </c>
      <c r="L475" s="128">
        <v>21</v>
      </c>
      <c r="M475" s="128">
        <f>G475*(1+L475/100)</f>
        <v>0</v>
      </c>
      <c r="N475" s="126">
        <v>3.3E-4</v>
      </c>
      <c r="O475" s="126">
        <f>ROUND(E475*N475,2)</f>
        <v>0</v>
      </c>
      <c r="P475" s="126">
        <v>1.235E-2</v>
      </c>
      <c r="Q475" s="126">
        <f>ROUND(E475*P475,2)</f>
        <v>0.19</v>
      </c>
      <c r="R475" s="128" t="s">
        <v>356</v>
      </c>
      <c r="S475" s="128" t="s">
        <v>310</v>
      </c>
      <c r="T475" s="129" t="s">
        <v>331</v>
      </c>
      <c r="U475" s="114">
        <v>0.35</v>
      </c>
      <c r="V475" s="114">
        <f>ROUND(E475*U475,2)</f>
        <v>5.3</v>
      </c>
      <c r="W475" s="114"/>
      <c r="X475" s="114" t="s">
        <v>332</v>
      </c>
      <c r="Y475" s="114" t="s">
        <v>293</v>
      </c>
      <c r="Z475" s="107"/>
      <c r="AA475" s="107"/>
      <c r="AB475" s="107"/>
      <c r="AC475" s="107"/>
      <c r="AD475" s="107"/>
      <c r="AE475" s="107"/>
      <c r="AF475" s="107"/>
      <c r="AG475" s="107" t="s">
        <v>333</v>
      </c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</row>
    <row r="476" spans="1:60" outlineLevel="2">
      <c r="A476" s="110"/>
      <c r="B476" s="111"/>
      <c r="C476" s="146" t="s">
        <v>1605</v>
      </c>
      <c r="D476" s="143"/>
      <c r="E476" s="144">
        <v>0.94499999999999995</v>
      </c>
      <c r="F476" s="114"/>
      <c r="G476" s="114"/>
      <c r="H476" s="114"/>
      <c r="I476" s="114"/>
      <c r="J476" s="114"/>
      <c r="K476" s="114"/>
      <c r="L476" s="114"/>
      <c r="M476" s="114"/>
      <c r="N476" s="113"/>
      <c r="O476" s="113"/>
      <c r="P476" s="113"/>
      <c r="Q476" s="113"/>
      <c r="R476" s="114"/>
      <c r="S476" s="114"/>
      <c r="T476" s="114"/>
      <c r="U476" s="114"/>
      <c r="V476" s="114"/>
      <c r="W476" s="114"/>
      <c r="X476" s="114"/>
      <c r="Y476" s="114"/>
      <c r="Z476" s="107"/>
      <c r="AA476" s="107"/>
      <c r="AB476" s="107"/>
      <c r="AC476" s="107"/>
      <c r="AD476" s="107"/>
      <c r="AE476" s="107"/>
      <c r="AF476" s="107"/>
      <c r="AG476" s="107" t="s">
        <v>341</v>
      </c>
      <c r="AH476" s="107">
        <v>0</v>
      </c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</row>
    <row r="477" spans="1:60" outlineLevel="3">
      <c r="A477" s="110"/>
      <c r="B477" s="111"/>
      <c r="C477" s="146" t="s">
        <v>1606</v>
      </c>
      <c r="D477" s="143"/>
      <c r="E477" s="144">
        <v>0.81</v>
      </c>
      <c r="F477" s="114"/>
      <c r="G477" s="114"/>
      <c r="H477" s="114"/>
      <c r="I477" s="114"/>
      <c r="J477" s="114"/>
      <c r="K477" s="114"/>
      <c r="L477" s="114"/>
      <c r="M477" s="114"/>
      <c r="N477" s="113"/>
      <c r="O477" s="113"/>
      <c r="P477" s="113"/>
      <c r="Q477" s="113"/>
      <c r="R477" s="114"/>
      <c r="S477" s="114"/>
      <c r="T477" s="114"/>
      <c r="U477" s="114"/>
      <c r="V477" s="114"/>
      <c r="W477" s="114"/>
      <c r="X477" s="114"/>
      <c r="Y477" s="114"/>
      <c r="Z477" s="107"/>
      <c r="AA477" s="107"/>
      <c r="AB477" s="107"/>
      <c r="AC477" s="107"/>
      <c r="AD477" s="107"/>
      <c r="AE477" s="107"/>
      <c r="AF477" s="107"/>
      <c r="AG477" s="107" t="s">
        <v>341</v>
      </c>
      <c r="AH477" s="107">
        <v>0</v>
      </c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</row>
    <row r="478" spans="1:60" outlineLevel="3">
      <c r="A478" s="110"/>
      <c r="B478" s="111"/>
      <c r="C478" s="146" t="s">
        <v>1607</v>
      </c>
      <c r="D478" s="143"/>
      <c r="E478" s="144">
        <v>0.81</v>
      </c>
      <c r="F478" s="114"/>
      <c r="G478" s="114"/>
      <c r="H478" s="114"/>
      <c r="I478" s="114"/>
      <c r="J478" s="114"/>
      <c r="K478" s="114"/>
      <c r="L478" s="114"/>
      <c r="M478" s="114"/>
      <c r="N478" s="113"/>
      <c r="O478" s="113"/>
      <c r="P478" s="113"/>
      <c r="Q478" s="113"/>
      <c r="R478" s="114"/>
      <c r="S478" s="114"/>
      <c r="T478" s="114"/>
      <c r="U478" s="114"/>
      <c r="V478" s="114"/>
      <c r="W478" s="114"/>
      <c r="X478" s="114"/>
      <c r="Y478" s="114"/>
      <c r="Z478" s="107"/>
      <c r="AA478" s="107"/>
      <c r="AB478" s="107"/>
      <c r="AC478" s="107"/>
      <c r="AD478" s="107"/>
      <c r="AE478" s="107"/>
      <c r="AF478" s="107"/>
      <c r="AG478" s="107" t="s">
        <v>341</v>
      </c>
      <c r="AH478" s="107">
        <v>0</v>
      </c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</row>
    <row r="479" spans="1:60" outlineLevel="3">
      <c r="A479" s="110"/>
      <c r="B479" s="111"/>
      <c r="C479" s="146" t="s">
        <v>1608</v>
      </c>
      <c r="D479" s="143"/>
      <c r="E479" s="144">
        <v>0.81</v>
      </c>
      <c r="F479" s="114"/>
      <c r="G479" s="114"/>
      <c r="H479" s="114"/>
      <c r="I479" s="114"/>
      <c r="J479" s="114"/>
      <c r="K479" s="114"/>
      <c r="L479" s="114"/>
      <c r="M479" s="114"/>
      <c r="N479" s="113"/>
      <c r="O479" s="113"/>
      <c r="P479" s="113"/>
      <c r="Q479" s="113"/>
      <c r="R479" s="114"/>
      <c r="S479" s="114"/>
      <c r="T479" s="114"/>
      <c r="U479" s="114"/>
      <c r="V479" s="114"/>
      <c r="W479" s="114"/>
      <c r="X479" s="114"/>
      <c r="Y479" s="114"/>
      <c r="Z479" s="107"/>
      <c r="AA479" s="107"/>
      <c r="AB479" s="107"/>
      <c r="AC479" s="107"/>
      <c r="AD479" s="107"/>
      <c r="AE479" s="107"/>
      <c r="AF479" s="107"/>
      <c r="AG479" s="107" t="s">
        <v>341</v>
      </c>
      <c r="AH479" s="107">
        <v>0</v>
      </c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</row>
    <row r="480" spans="1:60" outlineLevel="3">
      <c r="A480" s="110"/>
      <c r="B480" s="111"/>
      <c r="C480" s="146" t="s">
        <v>1609</v>
      </c>
      <c r="D480" s="143"/>
      <c r="E480" s="144">
        <v>11.76</v>
      </c>
      <c r="F480" s="114"/>
      <c r="G480" s="114"/>
      <c r="H480" s="114"/>
      <c r="I480" s="114"/>
      <c r="J480" s="114"/>
      <c r="K480" s="114"/>
      <c r="L480" s="114"/>
      <c r="M480" s="114"/>
      <c r="N480" s="113"/>
      <c r="O480" s="113"/>
      <c r="P480" s="113"/>
      <c r="Q480" s="113"/>
      <c r="R480" s="114"/>
      <c r="S480" s="114"/>
      <c r="T480" s="114"/>
      <c r="U480" s="114"/>
      <c r="V480" s="114"/>
      <c r="W480" s="114"/>
      <c r="X480" s="114"/>
      <c r="Y480" s="114"/>
      <c r="Z480" s="107"/>
      <c r="AA480" s="107"/>
      <c r="AB480" s="107"/>
      <c r="AC480" s="107"/>
      <c r="AD480" s="107"/>
      <c r="AE480" s="107"/>
      <c r="AF480" s="107"/>
      <c r="AG480" s="107" t="s">
        <v>341</v>
      </c>
      <c r="AH480" s="107">
        <v>0</v>
      </c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</row>
    <row r="481" spans="1:60" ht="22.5" outlineLevel="1">
      <c r="A481" s="123">
        <v>84</v>
      </c>
      <c r="B481" s="124" t="s">
        <v>1610</v>
      </c>
      <c r="C481" s="139" t="s">
        <v>1611</v>
      </c>
      <c r="D481" s="125" t="s">
        <v>1206</v>
      </c>
      <c r="E481" s="126">
        <v>7.90869</v>
      </c>
      <c r="F481" s="127"/>
      <c r="G481" s="128">
        <f>ROUND(E481*F481,2)</f>
        <v>0</v>
      </c>
      <c r="H481" s="127"/>
      <c r="I481" s="128">
        <f>ROUND(E481*H481,2)</f>
        <v>0</v>
      </c>
      <c r="J481" s="127"/>
      <c r="K481" s="128">
        <f>ROUND(E481*J481,2)</f>
        <v>0</v>
      </c>
      <c r="L481" s="128">
        <v>21</v>
      </c>
      <c r="M481" s="128">
        <f>G481*(1+L481/100)</f>
        <v>0</v>
      </c>
      <c r="N481" s="126">
        <v>0</v>
      </c>
      <c r="O481" s="126">
        <f>ROUND(E481*N481,2)</f>
        <v>0</v>
      </c>
      <c r="P481" s="126">
        <v>2.2000000000000002</v>
      </c>
      <c r="Q481" s="126">
        <f>ROUND(E481*P481,2)</f>
        <v>17.399999999999999</v>
      </c>
      <c r="R481" s="128" t="s">
        <v>356</v>
      </c>
      <c r="S481" s="128" t="s">
        <v>310</v>
      </c>
      <c r="T481" s="129" t="s">
        <v>331</v>
      </c>
      <c r="U481" s="114">
        <v>5.08</v>
      </c>
      <c r="V481" s="114">
        <f>ROUND(E481*U481,2)</f>
        <v>40.18</v>
      </c>
      <c r="W481" s="114"/>
      <c r="X481" s="114" t="s">
        <v>332</v>
      </c>
      <c r="Y481" s="114" t="s">
        <v>293</v>
      </c>
      <c r="Z481" s="107"/>
      <c r="AA481" s="107"/>
      <c r="AB481" s="107"/>
      <c r="AC481" s="107"/>
      <c r="AD481" s="107"/>
      <c r="AE481" s="107"/>
      <c r="AF481" s="107"/>
      <c r="AG481" s="107" t="s">
        <v>333</v>
      </c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</row>
    <row r="482" spans="1:60" outlineLevel="2">
      <c r="A482" s="110"/>
      <c r="B482" s="111"/>
      <c r="C482" s="146" t="s">
        <v>1612</v>
      </c>
      <c r="D482" s="143"/>
      <c r="E482" s="144">
        <v>1.87609</v>
      </c>
      <c r="F482" s="114"/>
      <c r="G482" s="114"/>
      <c r="H482" s="114"/>
      <c r="I482" s="114"/>
      <c r="J482" s="114"/>
      <c r="K482" s="114"/>
      <c r="L482" s="114"/>
      <c r="M482" s="114"/>
      <c r="N482" s="113"/>
      <c r="O482" s="113"/>
      <c r="P482" s="113"/>
      <c r="Q482" s="113"/>
      <c r="R482" s="114"/>
      <c r="S482" s="114"/>
      <c r="T482" s="114"/>
      <c r="U482" s="114"/>
      <c r="V482" s="114"/>
      <c r="W482" s="114"/>
      <c r="X482" s="114"/>
      <c r="Y482" s="114"/>
      <c r="Z482" s="107"/>
      <c r="AA482" s="107"/>
      <c r="AB482" s="107"/>
      <c r="AC482" s="107"/>
      <c r="AD482" s="107"/>
      <c r="AE482" s="107"/>
      <c r="AF482" s="107"/>
      <c r="AG482" s="107" t="s">
        <v>341</v>
      </c>
      <c r="AH482" s="107">
        <v>0</v>
      </c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</row>
    <row r="483" spans="1:60" outlineLevel="3">
      <c r="A483" s="110"/>
      <c r="B483" s="111"/>
      <c r="C483" s="146" t="s">
        <v>1613</v>
      </c>
      <c r="D483" s="143"/>
      <c r="E483" s="144">
        <v>1.8035099999999999</v>
      </c>
      <c r="F483" s="114"/>
      <c r="G483" s="114"/>
      <c r="H483" s="114"/>
      <c r="I483" s="114"/>
      <c r="J483" s="114"/>
      <c r="K483" s="114"/>
      <c r="L483" s="114"/>
      <c r="M483" s="114"/>
      <c r="N483" s="113"/>
      <c r="O483" s="113"/>
      <c r="P483" s="113"/>
      <c r="Q483" s="113"/>
      <c r="R483" s="114"/>
      <c r="S483" s="114"/>
      <c r="T483" s="114"/>
      <c r="U483" s="114"/>
      <c r="V483" s="114"/>
      <c r="W483" s="114"/>
      <c r="X483" s="114"/>
      <c r="Y483" s="114"/>
      <c r="Z483" s="107"/>
      <c r="AA483" s="107"/>
      <c r="AB483" s="107"/>
      <c r="AC483" s="107"/>
      <c r="AD483" s="107"/>
      <c r="AE483" s="107"/>
      <c r="AF483" s="107"/>
      <c r="AG483" s="107" t="s">
        <v>341</v>
      </c>
      <c r="AH483" s="107">
        <v>0</v>
      </c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</row>
    <row r="484" spans="1:60" outlineLevel="3">
      <c r="A484" s="110"/>
      <c r="B484" s="111"/>
      <c r="C484" s="146" t="s">
        <v>1614</v>
      </c>
      <c r="D484" s="143"/>
      <c r="E484" s="144">
        <v>2.3005499999999999</v>
      </c>
      <c r="F484" s="114"/>
      <c r="G484" s="114"/>
      <c r="H484" s="114"/>
      <c r="I484" s="114"/>
      <c r="J484" s="114"/>
      <c r="K484" s="114"/>
      <c r="L484" s="114"/>
      <c r="M484" s="114"/>
      <c r="N484" s="113"/>
      <c r="O484" s="113"/>
      <c r="P484" s="113"/>
      <c r="Q484" s="113"/>
      <c r="R484" s="114"/>
      <c r="S484" s="114"/>
      <c r="T484" s="114"/>
      <c r="U484" s="114"/>
      <c r="V484" s="114"/>
      <c r="W484" s="114"/>
      <c r="X484" s="114"/>
      <c r="Y484" s="114"/>
      <c r="Z484" s="107"/>
      <c r="AA484" s="107"/>
      <c r="AB484" s="107"/>
      <c r="AC484" s="107"/>
      <c r="AD484" s="107"/>
      <c r="AE484" s="107"/>
      <c r="AF484" s="107"/>
      <c r="AG484" s="107" t="s">
        <v>341</v>
      </c>
      <c r="AH484" s="107">
        <v>0</v>
      </c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</row>
    <row r="485" spans="1:60" outlineLevel="3">
      <c r="A485" s="110"/>
      <c r="B485" s="111"/>
      <c r="C485" s="146" t="s">
        <v>1615</v>
      </c>
      <c r="D485" s="143"/>
      <c r="E485" s="144">
        <v>1.9285399999999999</v>
      </c>
      <c r="F485" s="114"/>
      <c r="G485" s="114"/>
      <c r="H485" s="114"/>
      <c r="I485" s="114"/>
      <c r="J485" s="114"/>
      <c r="K485" s="114"/>
      <c r="L485" s="114"/>
      <c r="M485" s="114"/>
      <c r="N485" s="113"/>
      <c r="O485" s="113"/>
      <c r="P485" s="113"/>
      <c r="Q485" s="113"/>
      <c r="R485" s="114"/>
      <c r="S485" s="114"/>
      <c r="T485" s="114"/>
      <c r="U485" s="114"/>
      <c r="V485" s="114"/>
      <c r="W485" s="114"/>
      <c r="X485" s="114"/>
      <c r="Y485" s="114"/>
      <c r="Z485" s="107"/>
      <c r="AA485" s="107"/>
      <c r="AB485" s="107"/>
      <c r="AC485" s="107"/>
      <c r="AD485" s="107"/>
      <c r="AE485" s="107"/>
      <c r="AF485" s="107"/>
      <c r="AG485" s="107" t="s">
        <v>341</v>
      </c>
      <c r="AH485" s="107">
        <v>0</v>
      </c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</row>
    <row r="486" spans="1:60" ht="22.5" outlineLevel="1">
      <c r="A486" s="123">
        <v>85</v>
      </c>
      <c r="B486" s="124" t="s">
        <v>1616</v>
      </c>
      <c r="C486" s="139" t="s">
        <v>1617</v>
      </c>
      <c r="D486" s="125" t="s">
        <v>1206</v>
      </c>
      <c r="E486" s="126">
        <v>7.90869</v>
      </c>
      <c r="F486" s="127"/>
      <c r="G486" s="128">
        <f>ROUND(E486*F486,2)</f>
        <v>0</v>
      </c>
      <c r="H486" s="127"/>
      <c r="I486" s="128">
        <f>ROUND(E486*H486,2)</f>
        <v>0</v>
      </c>
      <c r="J486" s="127"/>
      <c r="K486" s="128">
        <f>ROUND(E486*J486,2)</f>
        <v>0</v>
      </c>
      <c r="L486" s="128">
        <v>21</v>
      </c>
      <c r="M486" s="128">
        <f>G486*(1+L486/100)</f>
        <v>0</v>
      </c>
      <c r="N486" s="126">
        <v>0</v>
      </c>
      <c r="O486" s="126">
        <f>ROUND(E486*N486,2)</f>
        <v>0</v>
      </c>
      <c r="P486" s="126">
        <v>0</v>
      </c>
      <c r="Q486" s="126">
        <f>ROUND(E486*P486,2)</f>
        <v>0</v>
      </c>
      <c r="R486" s="128" t="s">
        <v>356</v>
      </c>
      <c r="S486" s="128" t="s">
        <v>310</v>
      </c>
      <c r="T486" s="129" t="s">
        <v>331</v>
      </c>
      <c r="U486" s="114">
        <v>4.83</v>
      </c>
      <c r="V486" s="114">
        <f>ROUND(E486*U486,2)</f>
        <v>38.200000000000003</v>
      </c>
      <c r="W486" s="114"/>
      <c r="X486" s="114" t="s">
        <v>332</v>
      </c>
      <c r="Y486" s="114" t="s">
        <v>293</v>
      </c>
      <c r="Z486" s="107"/>
      <c r="AA486" s="107"/>
      <c r="AB486" s="107"/>
      <c r="AC486" s="107"/>
      <c r="AD486" s="107"/>
      <c r="AE486" s="107"/>
      <c r="AF486" s="107"/>
      <c r="AG486" s="107" t="s">
        <v>333</v>
      </c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</row>
    <row r="487" spans="1:60" outlineLevel="2">
      <c r="A487" s="110"/>
      <c r="B487" s="111"/>
      <c r="C487" s="146" t="s">
        <v>1618</v>
      </c>
      <c r="D487" s="143"/>
      <c r="E487" s="144">
        <v>7.90869</v>
      </c>
      <c r="F487" s="114"/>
      <c r="G487" s="114"/>
      <c r="H487" s="114"/>
      <c r="I487" s="114"/>
      <c r="J487" s="114"/>
      <c r="K487" s="114"/>
      <c r="L487" s="114"/>
      <c r="M487" s="114"/>
      <c r="N487" s="113"/>
      <c r="O487" s="113"/>
      <c r="P487" s="113"/>
      <c r="Q487" s="113"/>
      <c r="R487" s="114"/>
      <c r="S487" s="114"/>
      <c r="T487" s="114"/>
      <c r="U487" s="114"/>
      <c r="V487" s="114"/>
      <c r="W487" s="114"/>
      <c r="X487" s="114"/>
      <c r="Y487" s="114"/>
      <c r="Z487" s="107"/>
      <c r="AA487" s="107"/>
      <c r="AB487" s="107"/>
      <c r="AC487" s="107"/>
      <c r="AD487" s="107"/>
      <c r="AE487" s="107"/>
      <c r="AF487" s="107"/>
      <c r="AG487" s="107" t="s">
        <v>341</v>
      </c>
      <c r="AH487" s="107">
        <v>5</v>
      </c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</row>
    <row r="488" spans="1:60" ht="22.5" outlineLevel="1">
      <c r="A488" s="123">
        <v>86</v>
      </c>
      <c r="B488" s="124" t="s">
        <v>1619</v>
      </c>
      <c r="C488" s="139" t="s">
        <v>1620</v>
      </c>
      <c r="D488" s="125" t="s">
        <v>347</v>
      </c>
      <c r="E488" s="126">
        <v>140</v>
      </c>
      <c r="F488" s="127"/>
      <c r="G488" s="128">
        <f>ROUND(E488*F488,2)</f>
        <v>0</v>
      </c>
      <c r="H488" s="127"/>
      <c r="I488" s="128">
        <f>ROUND(E488*H488,2)</f>
        <v>0</v>
      </c>
      <c r="J488" s="127"/>
      <c r="K488" s="128">
        <f>ROUND(E488*J488,2)</f>
        <v>0</v>
      </c>
      <c r="L488" s="128">
        <v>21</v>
      </c>
      <c r="M488" s="128">
        <f>G488*(1+L488/100)</f>
        <v>0</v>
      </c>
      <c r="N488" s="126">
        <v>0</v>
      </c>
      <c r="O488" s="126">
        <f>ROUND(E488*N488,2)</f>
        <v>0</v>
      </c>
      <c r="P488" s="126">
        <v>4.0000000000000001E-3</v>
      </c>
      <c r="Q488" s="126">
        <f>ROUND(E488*P488,2)</f>
        <v>0.56000000000000005</v>
      </c>
      <c r="R488" s="128" t="s">
        <v>356</v>
      </c>
      <c r="S488" s="128" t="s">
        <v>310</v>
      </c>
      <c r="T488" s="129" t="s">
        <v>331</v>
      </c>
      <c r="U488" s="114">
        <v>0.16</v>
      </c>
      <c r="V488" s="114">
        <f>ROUND(E488*U488,2)</f>
        <v>22.4</v>
      </c>
      <c r="W488" s="114"/>
      <c r="X488" s="114" t="s">
        <v>332</v>
      </c>
      <c r="Y488" s="114" t="s">
        <v>293</v>
      </c>
      <c r="Z488" s="107"/>
      <c r="AA488" s="107"/>
      <c r="AB488" s="107"/>
      <c r="AC488" s="107"/>
      <c r="AD488" s="107"/>
      <c r="AE488" s="107"/>
      <c r="AF488" s="107"/>
      <c r="AG488" s="107" t="s">
        <v>333</v>
      </c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</row>
    <row r="489" spans="1:60" outlineLevel="2">
      <c r="A489" s="110"/>
      <c r="B489" s="111"/>
      <c r="C489" s="203" t="s">
        <v>1621</v>
      </c>
      <c r="D489" s="204"/>
      <c r="E489" s="204"/>
      <c r="F489" s="204"/>
      <c r="G489" s="204"/>
      <c r="H489" s="114"/>
      <c r="I489" s="114"/>
      <c r="J489" s="114"/>
      <c r="K489" s="114"/>
      <c r="L489" s="114"/>
      <c r="M489" s="114"/>
      <c r="N489" s="113"/>
      <c r="O489" s="113"/>
      <c r="P489" s="113"/>
      <c r="Q489" s="113"/>
      <c r="R489" s="114"/>
      <c r="S489" s="114"/>
      <c r="T489" s="114"/>
      <c r="U489" s="114"/>
      <c r="V489" s="114"/>
      <c r="W489" s="114"/>
      <c r="X489" s="114"/>
      <c r="Y489" s="114"/>
      <c r="Z489" s="107"/>
      <c r="AA489" s="107"/>
      <c r="AB489" s="107"/>
      <c r="AC489" s="107"/>
      <c r="AD489" s="107"/>
      <c r="AE489" s="107"/>
      <c r="AF489" s="107"/>
      <c r="AG489" s="107" t="s">
        <v>451</v>
      </c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</row>
    <row r="490" spans="1:60" outlineLevel="2">
      <c r="A490" s="110"/>
      <c r="B490" s="111"/>
      <c r="C490" s="146" t="s">
        <v>1622</v>
      </c>
      <c r="D490" s="143"/>
      <c r="E490" s="144">
        <v>2</v>
      </c>
      <c r="F490" s="114"/>
      <c r="G490" s="114"/>
      <c r="H490" s="114"/>
      <c r="I490" s="114"/>
      <c r="J490" s="114"/>
      <c r="K490" s="114"/>
      <c r="L490" s="114"/>
      <c r="M490" s="114"/>
      <c r="N490" s="113"/>
      <c r="O490" s="113"/>
      <c r="P490" s="113"/>
      <c r="Q490" s="113"/>
      <c r="R490" s="114"/>
      <c r="S490" s="114"/>
      <c r="T490" s="114"/>
      <c r="U490" s="114"/>
      <c r="V490" s="114"/>
      <c r="W490" s="114"/>
      <c r="X490" s="114"/>
      <c r="Y490" s="114"/>
      <c r="Z490" s="107"/>
      <c r="AA490" s="107"/>
      <c r="AB490" s="107"/>
      <c r="AC490" s="107"/>
      <c r="AD490" s="107"/>
      <c r="AE490" s="107"/>
      <c r="AF490" s="107"/>
      <c r="AG490" s="107" t="s">
        <v>341</v>
      </c>
      <c r="AH490" s="107">
        <v>0</v>
      </c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</row>
    <row r="491" spans="1:60" outlineLevel="3">
      <c r="A491" s="110"/>
      <c r="B491" s="111"/>
      <c r="C491" s="146" t="s">
        <v>1623</v>
      </c>
      <c r="D491" s="143"/>
      <c r="E491" s="144">
        <v>1</v>
      </c>
      <c r="F491" s="114"/>
      <c r="G491" s="114"/>
      <c r="H491" s="114"/>
      <c r="I491" s="114"/>
      <c r="J491" s="114"/>
      <c r="K491" s="114"/>
      <c r="L491" s="114"/>
      <c r="M491" s="114"/>
      <c r="N491" s="113"/>
      <c r="O491" s="113"/>
      <c r="P491" s="113"/>
      <c r="Q491" s="113"/>
      <c r="R491" s="114"/>
      <c r="S491" s="114"/>
      <c r="T491" s="114"/>
      <c r="U491" s="114"/>
      <c r="V491" s="114"/>
      <c r="W491" s="114"/>
      <c r="X491" s="114"/>
      <c r="Y491" s="114"/>
      <c r="Z491" s="107"/>
      <c r="AA491" s="107"/>
      <c r="AB491" s="107"/>
      <c r="AC491" s="107"/>
      <c r="AD491" s="107"/>
      <c r="AE491" s="107"/>
      <c r="AF491" s="107"/>
      <c r="AG491" s="107" t="s">
        <v>341</v>
      </c>
      <c r="AH491" s="107">
        <v>0</v>
      </c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</row>
    <row r="492" spans="1:60" outlineLevel="3">
      <c r="A492" s="110"/>
      <c r="B492" s="111"/>
      <c r="C492" s="146" t="s">
        <v>1624</v>
      </c>
      <c r="D492" s="143"/>
      <c r="E492" s="144">
        <v>3</v>
      </c>
      <c r="F492" s="114"/>
      <c r="G492" s="114"/>
      <c r="H492" s="114"/>
      <c r="I492" s="114"/>
      <c r="J492" s="114"/>
      <c r="K492" s="114"/>
      <c r="L492" s="114"/>
      <c r="M492" s="114"/>
      <c r="N492" s="113"/>
      <c r="O492" s="113"/>
      <c r="P492" s="113"/>
      <c r="Q492" s="113"/>
      <c r="R492" s="114"/>
      <c r="S492" s="114"/>
      <c r="T492" s="114"/>
      <c r="U492" s="114"/>
      <c r="V492" s="114"/>
      <c r="W492" s="114"/>
      <c r="X492" s="114"/>
      <c r="Y492" s="114"/>
      <c r="Z492" s="107"/>
      <c r="AA492" s="107"/>
      <c r="AB492" s="107"/>
      <c r="AC492" s="107"/>
      <c r="AD492" s="107"/>
      <c r="AE492" s="107"/>
      <c r="AF492" s="107"/>
      <c r="AG492" s="107" t="s">
        <v>341</v>
      </c>
      <c r="AH492" s="107">
        <v>0</v>
      </c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</row>
    <row r="493" spans="1:60" outlineLevel="3">
      <c r="A493" s="110"/>
      <c r="B493" s="111"/>
      <c r="C493" s="146" t="s">
        <v>1625</v>
      </c>
      <c r="D493" s="143"/>
      <c r="E493" s="144">
        <v>6</v>
      </c>
      <c r="F493" s="114"/>
      <c r="G493" s="114"/>
      <c r="H493" s="114"/>
      <c r="I493" s="114"/>
      <c r="J493" s="114"/>
      <c r="K493" s="114"/>
      <c r="L493" s="114"/>
      <c r="M493" s="114"/>
      <c r="N493" s="113"/>
      <c r="O493" s="113"/>
      <c r="P493" s="113"/>
      <c r="Q493" s="113"/>
      <c r="R493" s="114"/>
      <c r="S493" s="114"/>
      <c r="T493" s="114"/>
      <c r="U493" s="114"/>
      <c r="V493" s="114"/>
      <c r="W493" s="114"/>
      <c r="X493" s="114"/>
      <c r="Y493" s="114"/>
      <c r="Z493" s="107"/>
      <c r="AA493" s="107"/>
      <c r="AB493" s="107"/>
      <c r="AC493" s="107"/>
      <c r="AD493" s="107"/>
      <c r="AE493" s="107"/>
      <c r="AF493" s="107"/>
      <c r="AG493" s="107" t="s">
        <v>341</v>
      </c>
      <c r="AH493" s="107">
        <v>0</v>
      </c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</row>
    <row r="494" spans="1:60" outlineLevel="3">
      <c r="A494" s="110"/>
      <c r="B494" s="111"/>
      <c r="C494" s="146" t="s">
        <v>1626</v>
      </c>
      <c r="D494" s="143"/>
      <c r="E494" s="144">
        <v>3</v>
      </c>
      <c r="F494" s="114"/>
      <c r="G494" s="114"/>
      <c r="H494" s="114"/>
      <c r="I494" s="114"/>
      <c r="J494" s="114"/>
      <c r="K494" s="114"/>
      <c r="L494" s="114"/>
      <c r="M494" s="114"/>
      <c r="N494" s="113"/>
      <c r="O494" s="113"/>
      <c r="P494" s="113"/>
      <c r="Q494" s="113"/>
      <c r="R494" s="114"/>
      <c r="S494" s="114"/>
      <c r="T494" s="114"/>
      <c r="U494" s="114"/>
      <c r="V494" s="114"/>
      <c r="W494" s="114"/>
      <c r="X494" s="114"/>
      <c r="Y494" s="114"/>
      <c r="Z494" s="107"/>
      <c r="AA494" s="107"/>
      <c r="AB494" s="107"/>
      <c r="AC494" s="107"/>
      <c r="AD494" s="107"/>
      <c r="AE494" s="107"/>
      <c r="AF494" s="107"/>
      <c r="AG494" s="107" t="s">
        <v>341</v>
      </c>
      <c r="AH494" s="107">
        <v>0</v>
      </c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</row>
    <row r="495" spans="1:60" outlineLevel="3">
      <c r="A495" s="110"/>
      <c r="B495" s="111"/>
      <c r="C495" s="146" t="s">
        <v>1627</v>
      </c>
      <c r="D495" s="143"/>
      <c r="E495" s="144">
        <v>3</v>
      </c>
      <c r="F495" s="114"/>
      <c r="G495" s="114"/>
      <c r="H495" s="114"/>
      <c r="I495" s="114"/>
      <c r="J495" s="114"/>
      <c r="K495" s="114"/>
      <c r="L495" s="114"/>
      <c r="M495" s="114"/>
      <c r="N495" s="113"/>
      <c r="O495" s="113"/>
      <c r="P495" s="113"/>
      <c r="Q495" s="113"/>
      <c r="R495" s="114"/>
      <c r="S495" s="114"/>
      <c r="T495" s="114"/>
      <c r="U495" s="114"/>
      <c r="V495" s="114"/>
      <c r="W495" s="114"/>
      <c r="X495" s="114"/>
      <c r="Y495" s="114"/>
      <c r="Z495" s="107"/>
      <c r="AA495" s="107"/>
      <c r="AB495" s="107"/>
      <c r="AC495" s="107"/>
      <c r="AD495" s="107"/>
      <c r="AE495" s="107"/>
      <c r="AF495" s="107"/>
      <c r="AG495" s="107" t="s">
        <v>341</v>
      </c>
      <c r="AH495" s="107">
        <v>0</v>
      </c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</row>
    <row r="496" spans="1:60" outlineLevel="3">
      <c r="A496" s="110"/>
      <c r="B496" s="111"/>
      <c r="C496" s="146" t="s">
        <v>1628</v>
      </c>
      <c r="D496" s="143"/>
      <c r="E496" s="144">
        <v>3</v>
      </c>
      <c r="F496" s="114"/>
      <c r="G496" s="114"/>
      <c r="H496" s="114"/>
      <c r="I496" s="114"/>
      <c r="J496" s="114"/>
      <c r="K496" s="114"/>
      <c r="L496" s="114"/>
      <c r="M496" s="114"/>
      <c r="N496" s="113"/>
      <c r="O496" s="113"/>
      <c r="P496" s="113"/>
      <c r="Q496" s="113"/>
      <c r="R496" s="114"/>
      <c r="S496" s="114"/>
      <c r="T496" s="114"/>
      <c r="U496" s="114"/>
      <c r="V496" s="114"/>
      <c r="W496" s="114"/>
      <c r="X496" s="114"/>
      <c r="Y496" s="114"/>
      <c r="Z496" s="107"/>
      <c r="AA496" s="107"/>
      <c r="AB496" s="107"/>
      <c r="AC496" s="107"/>
      <c r="AD496" s="107"/>
      <c r="AE496" s="107"/>
      <c r="AF496" s="107"/>
      <c r="AG496" s="107" t="s">
        <v>341</v>
      </c>
      <c r="AH496" s="107">
        <v>0</v>
      </c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</row>
    <row r="497" spans="1:60" outlineLevel="3">
      <c r="A497" s="110"/>
      <c r="B497" s="111"/>
      <c r="C497" s="146" t="s">
        <v>1629</v>
      </c>
      <c r="D497" s="143"/>
      <c r="E497" s="144">
        <v>2</v>
      </c>
      <c r="F497" s="114"/>
      <c r="G497" s="114"/>
      <c r="H497" s="114"/>
      <c r="I497" s="114"/>
      <c r="J497" s="114"/>
      <c r="K497" s="114"/>
      <c r="L497" s="114"/>
      <c r="M497" s="114"/>
      <c r="N497" s="113"/>
      <c r="O497" s="113"/>
      <c r="P497" s="113"/>
      <c r="Q497" s="113"/>
      <c r="R497" s="114"/>
      <c r="S497" s="114"/>
      <c r="T497" s="114"/>
      <c r="U497" s="114"/>
      <c r="V497" s="114"/>
      <c r="W497" s="114"/>
      <c r="X497" s="114"/>
      <c r="Y497" s="114"/>
      <c r="Z497" s="107"/>
      <c r="AA497" s="107"/>
      <c r="AB497" s="107"/>
      <c r="AC497" s="107"/>
      <c r="AD497" s="107"/>
      <c r="AE497" s="107"/>
      <c r="AF497" s="107"/>
      <c r="AG497" s="107" t="s">
        <v>341</v>
      </c>
      <c r="AH497" s="107">
        <v>0</v>
      </c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</row>
    <row r="498" spans="1:60" outlineLevel="3">
      <c r="A498" s="110"/>
      <c r="B498" s="111"/>
      <c r="C498" s="146" t="s">
        <v>1630</v>
      </c>
      <c r="D498" s="143"/>
      <c r="E498" s="144">
        <v>4</v>
      </c>
      <c r="F498" s="114"/>
      <c r="G498" s="114"/>
      <c r="H498" s="114"/>
      <c r="I498" s="114"/>
      <c r="J498" s="114"/>
      <c r="K498" s="114"/>
      <c r="L498" s="114"/>
      <c r="M498" s="114"/>
      <c r="N498" s="113"/>
      <c r="O498" s="113"/>
      <c r="P498" s="113"/>
      <c r="Q498" s="113"/>
      <c r="R498" s="114"/>
      <c r="S498" s="114"/>
      <c r="T498" s="114"/>
      <c r="U498" s="114"/>
      <c r="V498" s="114"/>
      <c r="W498" s="114"/>
      <c r="X498" s="114"/>
      <c r="Y498" s="114"/>
      <c r="Z498" s="107"/>
      <c r="AA498" s="107"/>
      <c r="AB498" s="107"/>
      <c r="AC498" s="107"/>
      <c r="AD498" s="107"/>
      <c r="AE498" s="107"/>
      <c r="AF498" s="107"/>
      <c r="AG498" s="107" t="s">
        <v>341</v>
      </c>
      <c r="AH498" s="107">
        <v>0</v>
      </c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</row>
    <row r="499" spans="1:60" outlineLevel="3">
      <c r="A499" s="110"/>
      <c r="B499" s="111"/>
      <c r="C499" s="146" t="s">
        <v>1631</v>
      </c>
      <c r="D499" s="143"/>
      <c r="E499" s="144">
        <v>2</v>
      </c>
      <c r="F499" s="114"/>
      <c r="G499" s="114"/>
      <c r="H499" s="114"/>
      <c r="I499" s="114"/>
      <c r="J499" s="114"/>
      <c r="K499" s="114"/>
      <c r="L499" s="114"/>
      <c r="M499" s="114"/>
      <c r="N499" s="113"/>
      <c r="O499" s="113"/>
      <c r="P499" s="113"/>
      <c r="Q499" s="113"/>
      <c r="R499" s="114"/>
      <c r="S499" s="114"/>
      <c r="T499" s="114"/>
      <c r="U499" s="114"/>
      <c r="V499" s="114"/>
      <c r="W499" s="114"/>
      <c r="X499" s="114"/>
      <c r="Y499" s="114"/>
      <c r="Z499" s="107"/>
      <c r="AA499" s="107"/>
      <c r="AB499" s="107"/>
      <c r="AC499" s="107"/>
      <c r="AD499" s="107"/>
      <c r="AE499" s="107"/>
      <c r="AF499" s="107"/>
      <c r="AG499" s="107" t="s">
        <v>341</v>
      </c>
      <c r="AH499" s="107">
        <v>0</v>
      </c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</row>
    <row r="500" spans="1:60" outlineLevel="3">
      <c r="A500" s="110"/>
      <c r="B500" s="111"/>
      <c r="C500" s="146" t="s">
        <v>1632</v>
      </c>
      <c r="D500" s="143"/>
      <c r="E500" s="144">
        <v>17</v>
      </c>
      <c r="F500" s="114"/>
      <c r="G500" s="114"/>
      <c r="H500" s="114"/>
      <c r="I500" s="114"/>
      <c r="J500" s="114"/>
      <c r="K500" s="114"/>
      <c r="L500" s="114"/>
      <c r="M500" s="114"/>
      <c r="N500" s="113"/>
      <c r="O500" s="113"/>
      <c r="P500" s="113"/>
      <c r="Q500" s="113"/>
      <c r="R500" s="114"/>
      <c r="S500" s="114"/>
      <c r="T500" s="114"/>
      <c r="U500" s="114"/>
      <c r="V500" s="114"/>
      <c r="W500" s="114"/>
      <c r="X500" s="114"/>
      <c r="Y500" s="114"/>
      <c r="Z500" s="107"/>
      <c r="AA500" s="107"/>
      <c r="AB500" s="107"/>
      <c r="AC500" s="107"/>
      <c r="AD500" s="107"/>
      <c r="AE500" s="107"/>
      <c r="AF500" s="107"/>
      <c r="AG500" s="107" t="s">
        <v>341</v>
      </c>
      <c r="AH500" s="107">
        <v>0</v>
      </c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</row>
    <row r="501" spans="1:60" outlineLevel="3">
      <c r="A501" s="110"/>
      <c r="B501" s="111"/>
      <c r="C501" s="146" t="s">
        <v>1633</v>
      </c>
      <c r="D501" s="143"/>
      <c r="E501" s="144">
        <v>6</v>
      </c>
      <c r="F501" s="114"/>
      <c r="G501" s="114"/>
      <c r="H501" s="114"/>
      <c r="I501" s="114"/>
      <c r="J501" s="114"/>
      <c r="K501" s="114"/>
      <c r="L501" s="114"/>
      <c r="M501" s="114"/>
      <c r="N501" s="113"/>
      <c r="O501" s="113"/>
      <c r="P501" s="113"/>
      <c r="Q501" s="113"/>
      <c r="R501" s="114"/>
      <c r="S501" s="114"/>
      <c r="T501" s="114"/>
      <c r="U501" s="114"/>
      <c r="V501" s="114"/>
      <c r="W501" s="114"/>
      <c r="X501" s="114"/>
      <c r="Y501" s="114"/>
      <c r="Z501" s="107"/>
      <c r="AA501" s="107"/>
      <c r="AB501" s="107"/>
      <c r="AC501" s="107"/>
      <c r="AD501" s="107"/>
      <c r="AE501" s="107"/>
      <c r="AF501" s="107"/>
      <c r="AG501" s="107" t="s">
        <v>341</v>
      </c>
      <c r="AH501" s="107">
        <v>0</v>
      </c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</row>
    <row r="502" spans="1:60" outlineLevel="3">
      <c r="A502" s="110"/>
      <c r="B502" s="111"/>
      <c r="C502" s="146" t="s">
        <v>1634</v>
      </c>
      <c r="D502" s="143"/>
      <c r="E502" s="144">
        <v>10</v>
      </c>
      <c r="F502" s="114"/>
      <c r="G502" s="114"/>
      <c r="H502" s="114"/>
      <c r="I502" s="114"/>
      <c r="J502" s="114"/>
      <c r="K502" s="114"/>
      <c r="L502" s="114"/>
      <c r="M502" s="114"/>
      <c r="N502" s="113"/>
      <c r="O502" s="113"/>
      <c r="P502" s="113"/>
      <c r="Q502" s="113"/>
      <c r="R502" s="114"/>
      <c r="S502" s="114"/>
      <c r="T502" s="114"/>
      <c r="U502" s="114"/>
      <c r="V502" s="114"/>
      <c r="W502" s="114"/>
      <c r="X502" s="114"/>
      <c r="Y502" s="114"/>
      <c r="Z502" s="107"/>
      <c r="AA502" s="107"/>
      <c r="AB502" s="107"/>
      <c r="AC502" s="107"/>
      <c r="AD502" s="107"/>
      <c r="AE502" s="107"/>
      <c r="AF502" s="107"/>
      <c r="AG502" s="107" t="s">
        <v>341</v>
      </c>
      <c r="AH502" s="107">
        <v>0</v>
      </c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</row>
    <row r="503" spans="1:60" outlineLevel="3">
      <c r="A503" s="110"/>
      <c r="B503" s="111"/>
      <c r="C503" s="146" t="s">
        <v>1635</v>
      </c>
      <c r="D503" s="143"/>
      <c r="E503" s="144">
        <v>6</v>
      </c>
      <c r="F503" s="114"/>
      <c r="G503" s="114"/>
      <c r="H503" s="114"/>
      <c r="I503" s="114"/>
      <c r="J503" s="114"/>
      <c r="K503" s="114"/>
      <c r="L503" s="114"/>
      <c r="M503" s="114"/>
      <c r="N503" s="113"/>
      <c r="O503" s="113"/>
      <c r="P503" s="113"/>
      <c r="Q503" s="113"/>
      <c r="R503" s="114"/>
      <c r="S503" s="114"/>
      <c r="T503" s="114"/>
      <c r="U503" s="114"/>
      <c r="V503" s="114"/>
      <c r="W503" s="114"/>
      <c r="X503" s="114"/>
      <c r="Y503" s="114"/>
      <c r="Z503" s="107"/>
      <c r="AA503" s="107"/>
      <c r="AB503" s="107"/>
      <c r="AC503" s="107"/>
      <c r="AD503" s="107"/>
      <c r="AE503" s="107"/>
      <c r="AF503" s="107"/>
      <c r="AG503" s="107" t="s">
        <v>341</v>
      </c>
      <c r="AH503" s="107">
        <v>0</v>
      </c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</row>
    <row r="504" spans="1:60" outlineLevel="3">
      <c r="A504" s="110"/>
      <c r="B504" s="111"/>
      <c r="C504" s="146" t="s">
        <v>1636</v>
      </c>
      <c r="D504" s="143"/>
      <c r="E504" s="144">
        <v>1</v>
      </c>
      <c r="F504" s="114"/>
      <c r="G504" s="114"/>
      <c r="H504" s="114"/>
      <c r="I504" s="114"/>
      <c r="J504" s="114"/>
      <c r="K504" s="114"/>
      <c r="L504" s="114"/>
      <c r="M504" s="114"/>
      <c r="N504" s="113"/>
      <c r="O504" s="113"/>
      <c r="P504" s="113"/>
      <c r="Q504" s="113"/>
      <c r="R504" s="114"/>
      <c r="S504" s="114"/>
      <c r="T504" s="114"/>
      <c r="U504" s="114"/>
      <c r="V504" s="114"/>
      <c r="W504" s="114"/>
      <c r="X504" s="114"/>
      <c r="Y504" s="114"/>
      <c r="Z504" s="107"/>
      <c r="AA504" s="107"/>
      <c r="AB504" s="107"/>
      <c r="AC504" s="107"/>
      <c r="AD504" s="107"/>
      <c r="AE504" s="107"/>
      <c r="AF504" s="107"/>
      <c r="AG504" s="107" t="s">
        <v>341</v>
      </c>
      <c r="AH504" s="107">
        <v>0</v>
      </c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</row>
    <row r="505" spans="1:60" outlineLevel="3">
      <c r="A505" s="110"/>
      <c r="B505" s="111"/>
      <c r="C505" s="146" t="s">
        <v>1637</v>
      </c>
      <c r="D505" s="143"/>
      <c r="E505" s="144">
        <v>1</v>
      </c>
      <c r="F505" s="114"/>
      <c r="G505" s="114"/>
      <c r="H505" s="114"/>
      <c r="I505" s="114"/>
      <c r="J505" s="114"/>
      <c r="K505" s="114"/>
      <c r="L505" s="114"/>
      <c r="M505" s="114"/>
      <c r="N505" s="113"/>
      <c r="O505" s="113"/>
      <c r="P505" s="113"/>
      <c r="Q505" s="113"/>
      <c r="R505" s="114"/>
      <c r="S505" s="114"/>
      <c r="T505" s="114"/>
      <c r="U505" s="114"/>
      <c r="V505" s="114"/>
      <c r="W505" s="114"/>
      <c r="X505" s="114"/>
      <c r="Y505" s="114"/>
      <c r="Z505" s="107"/>
      <c r="AA505" s="107"/>
      <c r="AB505" s="107"/>
      <c r="AC505" s="107"/>
      <c r="AD505" s="107"/>
      <c r="AE505" s="107"/>
      <c r="AF505" s="107"/>
      <c r="AG505" s="107" t="s">
        <v>341</v>
      </c>
      <c r="AH505" s="107">
        <v>0</v>
      </c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</row>
    <row r="506" spans="1:60" outlineLevel="3">
      <c r="A506" s="110"/>
      <c r="B506" s="111"/>
      <c r="C506" s="146" t="s">
        <v>1638</v>
      </c>
      <c r="D506" s="143"/>
      <c r="E506" s="144">
        <v>2</v>
      </c>
      <c r="F506" s="114"/>
      <c r="G506" s="114"/>
      <c r="H506" s="114"/>
      <c r="I506" s="114"/>
      <c r="J506" s="114"/>
      <c r="K506" s="114"/>
      <c r="L506" s="114"/>
      <c r="M506" s="114"/>
      <c r="N506" s="113"/>
      <c r="O506" s="113"/>
      <c r="P506" s="113"/>
      <c r="Q506" s="113"/>
      <c r="R506" s="114"/>
      <c r="S506" s="114"/>
      <c r="T506" s="114"/>
      <c r="U506" s="114"/>
      <c r="V506" s="114"/>
      <c r="W506" s="114"/>
      <c r="X506" s="114"/>
      <c r="Y506" s="114"/>
      <c r="Z506" s="107"/>
      <c r="AA506" s="107"/>
      <c r="AB506" s="107"/>
      <c r="AC506" s="107"/>
      <c r="AD506" s="107"/>
      <c r="AE506" s="107"/>
      <c r="AF506" s="107"/>
      <c r="AG506" s="107" t="s">
        <v>341</v>
      </c>
      <c r="AH506" s="107">
        <v>0</v>
      </c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</row>
    <row r="507" spans="1:60" outlineLevel="3">
      <c r="A507" s="110"/>
      <c r="B507" s="111"/>
      <c r="C507" s="146" t="s">
        <v>1639</v>
      </c>
      <c r="D507" s="143"/>
      <c r="E507" s="144">
        <v>2</v>
      </c>
      <c r="F507" s="114"/>
      <c r="G507" s="114"/>
      <c r="H507" s="114"/>
      <c r="I507" s="114"/>
      <c r="J507" s="114"/>
      <c r="K507" s="114"/>
      <c r="L507" s="114"/>
      <c r="M507" s="114"/>
      <c r="N507" s="113"/>
      <c r="O507" s="113"/>
      <c r="P507" s="113"/>
      <c r="Q507" s="113"/>
      <c r="R507" s="114"/>
      <c r="S507" s="114"/>
      <c r="T507" s="114"/>
      <c r="U507" s="114"/>
      <c r="V507" s="114"/>
      <c r="W507" s="114"/>
      <c r="X507" s="114"/>
      <c r="Y507" s="114"/>
      <c r="Z507" s="107"/>
      <c r="AA507" s="107"/>
      <c r="AB507" s="107"/>
      <c r="AC507" s="107"/>
      <c r="AD507" s="107"/>
      <c r="AE507" s="107"/>
      <c r="AF507" s="107"/>
      <c r="AG507" s="107" t="s">
        <v>341</v>
      </c>
      <c r="AH507" s="107">
        <v>0</v>
      </c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</row>
    <row r="508" spans="1:60" outlineLevel="3">
      <c r="A508" s="110"/>
      <c r="B508" s="111"/>
      <c r="C508" s="146" t="s">
        <v>1640</v>
      </c>
      <c r="D508" s="143"/>
      <c r="E508" s="144">
        <v>11</v>
      </c>
      <c r="F508" s="114"/>
      <c r="G508" s="114"/>
      <c r="H508" s="114"/>
      <c r="I508" s="114"/>
      <c r="J508" s="114"/>
      <c r="K508" s="114"/>
      <c r="L508" s="114"/>
      <c r="M508" s="114"/>
      <c r="N508" s="113"/>
      <c r="O508" s="113"/>
      <c r="P508" s="113"/>
      <c r="Q508" s="113"/>
      <c r="R508" s="114"/>
      <c r="S508" s="114"/>
      <c r="T508" s="114"/>
      <c r="U508" s="114"/>
      <c r="V508" s="114"/>
      <c r="W508" s="114"/>
      <c r="X508" s="114"/>
      <c r="Y508" s="114"/>
      <c r="Z508" s="107"/>
      <c r="AA508" s="107"/>
      <c r="AB508" s="107"/>
      <c r="AC508" s="107"/>
      <c r="AD508" s="107"/>
      <c r="AE508" s="107"/>
      <c r="AF508" s="107"/>
      <c r="AG508" s="107" t="s">
        <v>341</v>
      </c>
      <c r="AH508" s="107">
        <v>0</v>
      </c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</row>
    <row r="509" spans="1:60" outlineLevel="3">
      <c r="A509" s="110"/>
      <c r="B509" s="111"/>
      <c r="C509" s="146" t="s">
        <v>1641</v>
      </c>
      <c r="D509" s="143"/>
      <c r="E509" s="144">
        <v>8</v>
      </c>
      <c r="F509" s="114"/>
      <c r="G509" s="114"/>
      <c r="H509" s="114"/>
      <c r="I509" s="114"/>
      <c r="J509" s="114"/>
      <c r="K509" s="114"/>
      <c r="L509" s="114"/>
      <c r="M509" s="114"/>
      <c r="N509" s="113"/>
      <c r="O509" s="113"/>
      <c r="P509" s="113"/>
      <c r="Q509" s="113"/>
      <c r="R509" s="114"/>
      <c r="S509" s="114"/>
      <c r="T509" s="114"/>
      <c r="U509" s="114"/>
      <c r="V509" s="114"/>
      <c r="W509" s="114"/>
      <c r="X509" s="114"/>
      <c r="Y509" s="114"/>
      <c r="Z509" s="107"/>
      <c r="AA509" s="107"/>
      <c r="AB509" s="107"/>
      <c r="AC509" s="107"/>
      <c r="AD509" s="107"/>
      <c r="AE509" s="107"/>
      <c r="AF509" s="107"/>
      <c r="AG509" s="107" t="s">
        <v>341</v>
      </c>
      <c r="AH509" s="107">
        <v>0</v>
      </c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</row>
    <row r="510" spans="1:60" outlineLevel="3">
      <c r="A510" s="110"/>
      <c r="B510" s="111"/>
      <c r="C510" s="146" t="s">
        <v>1642</v>
      </c>
      <c r="D510" s="143"/>
      <c r="E510" s="144">
        <v>3</v>
      </c>
      <c r="F510" s="114"/>
      <c r="G510" s="114"/>
      <c r="H510" s="114"/>
      <c r="I510" s="114"/>
      <c r="J510" s="114"/>
      <c r="K510" s="114"/>
      <c r="L510" s="114"/>
      <c r="M510" s="114"/>
      <c r="N510" s="113"/>
      <c r="O510" s="113"/>
      <c r="P510" s="113"/>
      <c r="Q510" s="113"/>
      <c r="R510" s="114"/>
      <c r="S510" s="114"/>
      <c r="T510" s="114"/>
      <c r="U510" s="114"/>
      <c r="V510" s="114"/>
      <c r="W510" s="114"/>
      <c r="X510" s="114"/>
      <c r="Y510" s="114"/>
      <c r="Z510" s="107"/>
      <c r="AA510" s="107"/>
      <c r="AB510" s="107"/>
      <c r="AC510" s="107"/>
      <c r="AD510" s="107"/>
      <c r="AE510" s="107"/>
      <c r="AF510" s="107"/>
      <c r="AG510" s="107" t="s">
        <v>341</v>
      </c>
      <c r="AH510" s="107">
        <v>0</v>
      </c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</row>
    <row r="511" spans="1:60" outlineLevel="3">
      <c r="A511" s="110"/>
      <c r="B511" s="111"/>
      <c r="C511" s="146" t="s">
        <v>1643</v>
      </c>
      <c r="D511" s="143"/>
      <c r="E511" s="144">
        <v>2</v>
      </c>
      <c r="F511" s="114"/>
      <c r="G511" s="114"/>
      <c r="H511" s="114"/>
      <c r="I511" s="114"/>
      <c r="J511" s="114"/>
      <c r="K511" s="114"/>
      <c r="L511" s="114"/>
      <c r="M511" s="114"/>
      <c r="N511" s="113"/>
      <c r="O511" s="113"/>
      <c r="P511" s="113"/>
      <c r="Q511" s="113"/>
      <c r="R511" s="114"/>
      <c r="S511" s="114"/>
      <c r="T511" s="114"/>
      <c r="U511" s="114"/>
      <c r="V511" s="114"/>
      <c r="W511" s="114"/>
      <c r="X511" s="114"/>
      <c r="Y511" s="114"/>
      <c r="Z511" s="107"/>
      <c r="AA511" s="107"/>
      <c r="AB511" s="107"/>
      <c r="AC511" s="107"/>
      <c r="AD511" s="107"/>
      <c r="AE511" s="107"/>
      <c r="AF511" s="107"/>
      <c r="AG511" s="107" t="s">
        <v>341</v>
      </c>
      <c r="AH511" s="107">
        <v>0</v>
      </c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</row>
    <row r="512" spans="1:60" outlineLevel="3">
      <c r="A512" s="110"/>
      <c r="B512" s="111"/>
      <c r="C512" s="146" t="s">
        <v>1644</v>
      </c>
      <c r="D512" s="143"/>
      <c r="E512" s="144">
        <v>1</v>
      </c>
      <c r="F512" s="114"/>
      <c r="G512" s="114"/>
      <c r="H512" s="114"/>
      <c r="I512" s="114"/>
      <c r="J512" s="114"/>
      <c r="K512" s="114"/>
      <c r="L512" s="114"/>
      <c r="M512" s="114"/>
      <c r="N512" s="113"/>
      <c r="O512" s="113"/>
      <c r="P512" s="113"/>
      <c r="Q512" s="113"/>
      <c r="R512" s="114"/>
      <c r="S512" s="114"/>
      <c r="T512" s="114"/>
      <c r="U512" s="114"/>
      <c r="V512" s="114"/>
      <c r="W512" s="114"/>
      <c r="X512" s="114"/>
      <c r="Y512" s="114"/>
      <c r="Z512" s="107"/>
      <c r="AA512" s="107"/>
      <c r="AB512" s="107"/>
      <c r="AC512" s="107"/>
      <c r="AD512" s="107"/>
      <c r="AE512" s="107"/>
      <c r="AF512" s="107"/>
      <c r="AG512" s="107" t="s">
        <v>341</v>
      </c>
      <c r="AH512" s="107">
        <v>0</v>
      </c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</row>
    <row r="513" spans="1:60" outlineLevel="3">
      <c r="A513" s="110"/>
      <c r="B513" s="111"/>
      <c r="C513" s="146" t="s">
        <v>1645</v>
      </c>
      <c r="D513" s="143"/>
      <c r="E513" s="144">
        <v>8</v>
      </c>
      <c r="F513" s="114"/>
      <c r="G513" s="114"/>
      <c r="H513" s="114"/>
      <c r="I513" s="114"/>
      <c r="J513" s="114"/>
      <c r="K513" s="114"/>
      <c r="L513" s="114"/>
      <c r="M513" s="114"/>
      <c r="N513" s="113"/>
      <c r="O513" s="113"/>
      <c r="P513" s="113"/>
      <c r="Q513" s="113"/>
      <c r="R513" s="114"/>
      <c r="S513" s="114"/>
      <c r="T513" s="114"/>
      <c r="U513" s="114"/>
      <c r="V513" s="114"/>
      <c r="W513" s="114"/>
      <c r="X513" s="114"/>
      <c r="Y513" s="114"/>
      <c r="Z513" s="107"/>
      <c r="AA513" s="107"/>
      <c r="AB513" s="107"/>
      <c r="AC513" s="107"/>
      <c r="AD513" s="107"/>
      <c r="AE513" s="107"/>
      <c r="AF513" s="107"/>
      <c r="AG513" s="107" t="s">
        <v>341</v>
      </c>
      <c r="AH513" s="107">
        <v>0</v>
      </c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</row>
    <row r="514" spans="1:60" outlineLevel="3">
      <c r="A514" s="110"/>
      <c r="B514" s="111"/>
      <c r="C514" s="146" t="s">
        <v>1646</v>
      </c>
      <c r="D514" s="143"/>
      <c r="E514" s="144">
        <v>11</v>
      </c>
      <c r="F514" s="114"/>
      <c r="G514" s="114"/>
      <c r="H514" s="114"/>
      <c r="I514" s="114"/>
      <c r="J514" s="114"/>
      <c r="K514" s="114"/>
      <c r="L514" s="114"/>
      <c r="M514" s="114"/>
      <c r="N514" s="113"/>
      <c r="O514" s="113"/>
      <c r="P514" s="113"/>
      <c r="Q514" s="113"/>
      <c r="R514" s="114"/>
      <c r="S514" s="114"/>
      <c r="T514" s="114"/>
      <c r="U514" s="114"/>
      <c r="V514" s="114"/>
      <c r="W514" s="114"/>
      <c r="X514" s="114"/>
      <c r="Y514" s="114"/>
      <c r="Z514" s="107"/>
      <c r="AA514" s="107"/>
      <c r="AB514" s="107"/>
      <c r="AC514" s="107"/>
      <c r="AD514" s="107"/>
      <c r="AE514" s="107"/>
      <c r="AF514" s="107"/>
      <c r="AG514" s="107" t="s">
        <v>341</v>
      </c>
      <c r="AH514" s="107">
        <v>0</v>
      </c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</row>
    <row r="515" spans="1:60" outlineLevel="3">
      <c r="A515" s="110"/>
      <c r="B515" s="111"/>
      <c r="C515" s="146" t="s">
        <v>1647</v>
      </c>
      <c r="D515" s="143"/>
      <c r="E515" s="144">
        <v>2</v>
      </c>
      <c r="F515" s="114"/>
      <c r="G515" s="114"/>
      <c r="H515" s="114"/>
      <c r="I515" s="114"/>
      <c r="J515" s="114"/>
      <c r="K515" s="114"/>
      <c r="L515" s="114"/>
      <c r="M515" s="114"/>
      <c r="N515" s="113"/>
      <c r="O515" s="113"/>
      <c r="P515" s="113"/>
      <c r="Q515" s="113"/>
      <c r="R515" s="114"/>
      <c r="S515" s="114"/>
      <c r="T515" s="114"/>
      <c r="U515" s="114"/>
      <c r="V515" s="114"/>
      <c r="W515" s="114"/>
      <c r="X515" s="114"/>
      <c r="Y515" s="114"/>
      <c r="Z515" s="107"/>
      <c r="AA515" s="107"/>
      <c r="AB515" s="107"/>
      <c r="AC515" s="107"/>
      <c r="AD515" s="107"/>
      <c r="AE515" s="107"/>
      <c r="AF515" s="107"/>
      <c r="AG515" s="107" t="s">
        <v>341</v>
      </c>
      <c r="AH515" s="107">
        <v>0</v>
      </c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</row>
    <row r="516" spans="1:60" outlineLevel="3">
      <c r="A516" s="110"/>
      <c r="B516" s="111"/>
      <c r="C516" s="146" t="s">
        <v>1648</v>
      </c>
      <c r="D516" s="143"/>
      <c r="E516" s="144">
        <v>2</v>
      </c>
      <c r="F516" s="114"/>
      <c r="G516" s="114"/>
      <c r="H516" s="114"/>
      <c r="I516" s="114"/>
      <c r="J516" s="114"/>
      <c r="K516" s="114"/>
      <c r="L516" s="114"/>
      <c r="M516" s="114"/>
      <c r="N516" s="113"/>
      <c r="O516" s="113"/>
      <c r="P516" s="113"/>
      <c r="Q516" s="113"/>
      <c r="R516" s="114"/>
      <c r="S516" s="114"/>
      <c r="T516" s="114"/>
      <c r="U516" s="114"/>
      <c r="V516" s="114"/>
      <c r="W516" s="114"/>
      <c r="X516" s="114"/>
      <c r="Y516" s="114"/>
      <c r="Z516" s="107"/>
      <c r="AA516" s="107"/>
      <c r="AB516" s="107"/>
      <c r="AC516" s="107"/>
      <c r="AD516" s="107"/>
      <c r="AE516" s="107"/>
      <c r="AF516" s="107"/>
      <c r="AG516" s="107" t="s">
        <v>341</v>
      </c>
      <c r="AH516" s="107">
        <v>0</v>
      </c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</row>
    <row r="517" spans="1:60" outlineLevel="3">
      <c r="A517" s="110"/>
      <c r="B517" s="111"/>
      <c r="C517" s="146" t="s">
        <v>1649</v>
      </c>
      <c r="D517" s="143"/>
      <c r="E517" s="144">
        <v>4</v>
      </c>
      <c r="F517" s="114"/>
      <c r="G517" s="114"/>
      <c r="H517" s="114"/>
      <c r="I517" s="114"/>
      <c r="J517" s="114"/>
      <c r="K517" s="114"/>
      <c r="L517" s="114"/>
      <c r="M517" s="114"/>
      <c r="N517" s="113"/>
      <c r="O517" s="113"/>
      <c r="P517" s="113"/>
      <c r="Q517" s="113"/>
      <c r="R517" s="114"/>
      <c r="S517" s="114"/>
      <c r="T517" s="114"/>
      <c r="U517" s="114"/>
      <c r="V517" s="114"/>
      <c r="W517" s="114"/>
      <c r="X517" s="114"/>
      <c r="Y517" s="114"/>
      <c r="Z517" s="107"/>
      <c r="AA517" s="107"/>
      <c r="AB517" s="107"/>
      <c r="AC517" s="107"/>
      <c r="AD517" s="107"/>
      <c r="AE517" s="107"/>
      <c r="AF517" s="107"/>
      <c r="AG517" s="107" t="s">
        <v>341</v>
      </c>
      <c r="AH517" s="107">
        <v>0</v>
      </c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</row>
    <row r="518" spans="1:60" outlineLevel="3">
      <c r="A518" s="110"/>
      <c r="B518" s="111"/>
      <c r="C518" s="146" t="s">
        <v>1650</v>
      </c>
      <c r="D518" s="143"/>
      <c r="E518" s="144">
        <v>8</v>
      </c>
      <c r="F518" s="114"/>
      <c r="G518" s="114"/>
      <c r="H518" s="114"/>
      <c r="I518" s="114"/>
      <c r="J518" s="114"/>
      <c r="K518" s="114"/>
      <c r="L518" s="114"/>
      <c r="M518" s="114"/>
      <c r="N518" s="113"/>
      <c r="O518" s="113"/>
      <c r="P518" s="113"/>
      <c r="Q518" s="113"/>
      <c r="R518" s="114"/>
      <c r="S518" s="114"/>
      <c r="T518" s="114"/>
      <c r="U518" s="114"/>
      <c r="V518" s="114"/>
      <c r="W518" s="114"/>
      <c r="X518" s="114"/>
      <c r="Y518" s="114"/>
      <c r="Z518" s="107"/>
      <c r="AA518" s="107"/>
      <c r="AB518" s="107"/>
      <c r="AC518" s="107"/>
      <c r="AD518" s="107"/>
      <c r="AE518" s="107"/>
      <c r="AF518" s="107"/>
      <c r="AG518" s="107" t="s">
        <v>341</v>
      </c>
      <c r="AH518" s="107">
        <v>0</v>
      </c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</row>
    <row r="519" spans="1:60" outlineLevel="3">
      <c r="A519" s="110"/>
      <c r="B519" s="111"/>
      <c r="C519" s="146" t="s">
        <v>1651</v>
      </c>
      <c r="D519" s="143"/>
      <c r="E519" s="144">
        <v>4</v>
      </c>
      <c r="F519" s="114"/>
      <c r="G519" s="114"/>
      <c r="H519" s="114"/>
      <c r="I519" s="114"/>
      <c r="J519" s="114"/>
      <c r="K519" s="114"/>
      <c r="L519" s="114"/>
      <c r="M519" s="114"/>
      <c r="N519" s="113"/>
      <c r="O519" s="113"/>
      <c r="P519" s="113"/>
      <c r="Q519" s="113"/>
      <c r="R519" s="114"/>
      <c r="S519" s="114"/>
      <c r="T519" s="114"/>
      <c r="U519" s="114"/>
      <c r="V519" s="114"/>
      <c r="W519" s="114"/>
      <c r="X519" s="114"/>
      <c r="Y519" s="114"/>
      <c r="Z519" s="107"/>
      <c r="AA519" s="107"/>
      <c r="AB519" s="107"/>
      <c r="AC519" s="107"/>
      <c r="AD519" s="107"/>
      <c r="AE519" s="107"/>
      <c r="AF519" s="107"/>
      <c r="AG519" s="107" t="s">
        <v>341</v>
      </c>
      <c r="AH519" s="107">
        <v>0</v>
      </c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</row>
    <row r="520" spans="1:60" outlineLevel="3">
      <c r="A520" s="110"/>
      <c r="B520" s="111"/>
      <c r="C520" s="146" t="s">
        <v>1652</v>
      </c>
      <c r="D520" s="143"/>
      <c r="E520" s="144">
        <v>1</v>
      </c>
      <c r="F520" s="114"/>
      <c r="G520" s="114"/>
      <c r="H520" s="114"/>
      <c r="I520" s="114"/>
      <c r="J520" s="114"/>
      <c r="K520" s="114"/>
      <c r="L520" s="114"/>
      <c r="M520" s="114"/>
      <c r="N520" s="113"/>
      <c r="O520" s="113"/>
      <c r="P520" s="113"/>
      <c r="Q520" s="113"/>
      <c r="R520" s="114"/>
      <c r="S520" s="114"/>
      <c r="T520" s="114"/>
      <c r="U520" s="114"/>
      <c r="V520" s="114"/>
      <c r="W520" s="114"/>
      <c r="X520" s="114"/>
      <c r="Y520" s="114"/>
      <c r="Z520" s="107"/>
      <c r="AA520" s="107"/>
      <c r="AB520" s="107"/>
      <c r="AC520" s="107"/>
      <c r="AD520" s="107"/>
      <c r="AE520" s="107"/>
      <c r="AF520" s="107"/>
      <c r="AG520" s="107" t="s">
        <v>341</v>
      </c>
      <c r="AH520" s="107">
        <v>0</v>
      </c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</row>
    <row r="521" spans="1:60" outlineLevel="3">
      <c r="A521" s="110"/>
      <c r="B521" s="111"/>
      <c r="C521" s="146" t="s">
        <v>1653</v>
      </c>
      <c r="D521" s="143"/>
      <c r="E521" s="144">
        <v>1</v>
      </c>
      <c r="F521" s="114"/>
      <c r="G521" s="114"/>
      <c r="H521" s="114"/>
      <c r="I521" s="114"/>
      <c r="J521" s="114"/>
      <c r="K521" s="114"/>
      <c r="L521" s="114"/>
      <c r="M521" s="114"/>
      <c r="N521" s="113"/>
      <c r="O521" s="113"/>
      <c r="P521" s="113"/>
      <c r="Q521" s="113"/>
      <c r="R521" s="114"/>
      <c r="S521" s="114"/>
      <c r="T521" s="114"/>
      <c r="U521" s="114"/>
      <c r="V521" s="114"/>
      <c r="W521" s="114"/>
      <c r="X521" s="114"/>
      <c r="Y521" s="114"/>
      <c r="Z521" s="107"/>
      <c r="AA521" s="107"/>
      <c r="AB521" s="107"/>
      <c r="AC521" s="107"/>
      <c r="AD521" s="107"/>
      <c r="AE521" s="107"/>
      <c r="AF521" s="107"/>
      <c r="AG521" s="107" t="s">
        <v>341</v>
      </c>
      <c r="AH521" s="107">
        <v>0</v>
      </c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</row>
    <row r="522" spans="1:60" ht="22.5" outlineLevel="1">
      <c r="A522" s="123">
        <v>87</v>
      </c>
      <c r="B522" s="124" t="s">
        <v>1654</v>
      </c>
      <c r="C522" s="139" t="s">
        <v>1655</v>
      </c>
      <c r="D522" s="125" t="s">
        <v>347</v>
      </c>
      <c r="E522" s="126">
        <v>4</v>
      </c>
      <c r="F522" s="127"/>
      <c r="G522" s="128">
        <f>ROUND(E522*F522,2)</f>
        <v>0</v>
      </c>
      <c r="H522" s="127"/>
      <c r="I522" s="128">
        <f>ROUND(E522*H522,2)</f>
        <v>0</v>
      </c>
      <c r="J522" s="127"/>
      <c r="K522" s="128">
        <f>ROUND(E522*J522,2)</f>
        <v>0</v>
      </c>
      <c r="L522" s="128">
        <v>21</v>
      </c>
      <c r="M522" s="128">
        <f>G522*(1+L522/100)</f>
        <v>0</v>
      </c>
      <c r="N522" s="126">
        <v>6.7000000000000002E-4</v>
      </c>
      <c r="O522" s="126">
        <f>ROUND(E522*N522,2)</f>
        <v>0</v>
      </c>
      <c r="P522" s="126">
        <v>1.2E-2</v>
      </c>
      <c r="Q522" s="126">
        <f>ROUND(E522*P522,2)</f>
        <v>0.05</v>
      </c>
      <c r="R522" s="128" t="s">
        <v>356</v>
      </c>
      <c r="S522" s="128" t="s">
        <v>310</v>
      </c>
      <c r="T522" s="129" t="s">
        <v>331</v>
      </c>
      <c r="U522" s="114">
        <v>0.61399999999999999</v>
      </c>
      <c r="V522" s="114">
        <f>ROUND(E522*U522,2)</f>
        <v>2.46</v>
      </c>
      <c r="W522" s="114"/>
      <c r="X522" s="114" t="s">
        <v>332</v>
      </c>
      <c r="Y522" s="114" t="s">
        <v>293</v>
      </c>
      <c r="Z522" s="107"/>
      <c r="AA522" s="107"/>
      <c r="AB522" s="107"/>
      <c r="AC522" s="107"/>
      <c r="AD522" s="107"/>
      <c r="AE522" s="107"/>
      <c r="AF522" s="107"/>
      <c r="AG522" s="107" t="s">
        <v>333</v>
      </c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</row>
    <row r="523" spans="1:60" outlineLevel="2">
      <c r="A523" s="110"/>
      <c r="B523" s="111"/>
      <c r="C523" s="203" t="s">
        <v>1621</v>
      </c>
      <c r="D523" s="204"/>
      <c r="E523" s="204"/>
      <c r="F523" s="204"/>
      <c r="G523" s="204"/>
      <c r="H523" s="114"/>
      <c r="I523" s="114"/>
      <c r="J523" s="114"/>
      <c r="K523" s="114"/>
      <c r="L523" s="114"/>
      <c r="M523" s="114"/>
      <c r="N523" s="113"/>
      <c r="O523" s="113"/>
      <c r="P523" s="113"/>
      <c r="Q523" s="113"/>
      <c r="R523" s="114"/>
      <c r="S523" s="114"/>
      <c r="T523" s="114"/>
      <c r="U523" s="114"/>
      <c r="V523" s="114"/>
      <c r="W523" s="114"/>
      <c r="X523" s="114"/>
      <c r="Y523" s="114"/>
      <c r="Z523" s="107"/>
      <c r="AA523" s="107"/>
      <c r="AB523" s="107"/>
      <c r="AC523" s="107"/>
      <c r="AD523" s="107"/>
      <c r="AE523" s="107"/>
      <c r="AF523" s="107"/>
      <c r="AG523" s="107" t="s">
        <v>451</v>
      </c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</row>
    <row r="524" spans="1:60" outlineLevel="2">
      <c r="A524" s="110"/>
      <c r="B524" s="111"/>
      <c r="C524" s="146" t="s">
        <v>1656</v>
      </c>
      <c r="D524" s="143"/>
      <c r="E524" s="144">
        <v>4</v>
      </c>
      <c r="F524" s="114"/>
      <c r="G524" s="114"/>
      <c r="H524" s="114"/>
      <c r="I524" s="114"/>
      <c r="J524" s="114"/>
      <c r="K524" s="114"/>
      <c r="L524" s="114"/>
      <c r="M524" s="114"/>
      <c r="N524" s="113"/>
      <c r="O524" s="113"/>
      <c r="P524" s="113"/>
      <c r="Q524" s="113"/>
      <c r="R524" s="114"/>
      <c r="S524" s="114"/>
      <c r="T524" s="114"/>
      <c r="U524" s="114"/>
      <c r="V524" s="114"/>
      <c r="W524" s="114"/>
      <c r="X524" s="114"/>
      <c r="Y524" s="114"/>
      <c r="Z524" s="107"/>
      <c r="AA524" s="107"/>
      <c r="AB524" s="107"/>
      <c r="AC524" s="107"/>
      <c r="AD524" s="107"/>
      <c r="AE524" s="107"/>
      <c r="AF524" s="107"/>
      <c r="AG524" s="107" t="s">
        <v>341</v>
      </c>
      <c r="AH524" s="107">
        <v>0</v>
      </c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</row>
    <row r="525" spans="1:60" ht="22.5" outlineLevel="1">
      <c r="A525" s="123">
        <v>88</v>
      </c>
      <c r="B525" s="124" t="s">
        <v>1657</v>
      </c>
      <c r="C525" s="139" t="s">
        <v>1658</v>
      </c>
      <c r="D525" s="125" t="s">
        <v>1169</v>
      </c>
      <c r="E525" s="126">
        <v>0.6</v>
      </c>
      <c r="F525" s="127"/>
      <c r="G525" s="128">
        <f>ROUND(E525*F525,2)</f>
        <v>0</v>
      </c>
      <c r="H525" s="127"/>
      <c r="I525" s="128">
        <f>ROUND(E525*H525,2)</f>
        <v>0</v>
      </c>
      <c r="J525" s="127"/>
      <c r="K525" s="128">
        <f>ROUND(E525*J525,2)</f>
        <v>0</v>
      </c>
      <c r="L525" s="128">
        <v>21</v>
      </c>
      <c r="M525" s="128">
        <f>G525*(1+L525/100)</f>
        <v>0</v>
      </c>
      <c r="N525" s="126">
        <v>5.4000000000000001E-4</v>
      </c>
      <c r="O525" s="126">
        <f>ROUND(E525*N525,2)</f>
        <v>0</v>
      </c>
      <c r="P525" s="126">
        <v>0.27</v>
      </c>
      <c r="Q525" s="126">
        <f>ROUND(E525*P525,2)</f>
        <v>0.16</v>
      </c>
      <c r="R525" s="128" t="s">
        <v>356</v>
      </c>
      <c r="S525" s="128" t="s">
        <v>310</v>
      </c>
      <c r="T525" s="129" t="s">
        <v>331</v>
      </c>
      <c r="U525" s="114">
        <v>0.43</v>
      </c>
      <c r="V525" s="114">
        <f>ROUND(E525*U525,2)</f>
        <v>0.26</v>
      </c>
      <c r="W525" s="114"/>
      <c r="X525" s="114" t="s">
        <v>332</v>
      </c>
      <c r="Y525" s="114" t="s">
        <v>293</v>
      </c>
      <c r="Z525" s="107"/>
      <c r="AA525" s="107"/>
      <c r="AB525" s="107"/>
      <c r="AC525" s="107"/>
      <c r="AD525" s="107"/>
      <c r="AE525" s="107"/>
      <c r="AF525" s="107"/>
      <c r="AG525" s="107" t="s">
        <v>333</v>
      </c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</row>
    <row r="526" spans="1:60" outlineLevel="2">
      <c r="A526" s="110"/>
      <c r="B526" s="111"/>
      <c r="C526" s="203" t="s">
        <v>1621</v>
      </c>
      <c r="D526" s="204"/>
      <c r="E526" s="204"/>
      <c r="F526" s="204"/>
      <c r="G526" s="204"/>
      <c r="H526" s="114"/>
      <c r="I526" s="114"/>
      <c r="J526" s="114"/>
      <c r="K526" s="114"/>
      <c r="L526" s="114"/>
      <c r="M526" s="114"/>
      <c r="N526" s="113"/>
      <c r="O526" s="113"/>
      <c r="P526" s="113"/>
      <c r="Q526" s="113"/>
      <c r="R526" s="114"/>
      <c r="S526" s="114"/>
      <c r="T526" s="114"/>
      <c r="U526" s="114"/>
      <c r="V526" s="114"/>
      <c r="W526" s="114"/>
      <c r="X526" s="114"/>
      <c r="Y526" s="114"/>
      <c r="Z526" s="107"/>
      <c r="AA526" s="107"/>
      <c r="AB526" s="107"/>
      <c r="AC526" s="107"/>
      <c r="AD526" s="107"/>
      <c r="AE526" s="107"/>
      <c r="AF526" s="107"/>
      <c r="AG526" s="107" t="s">
        <v>451</v>
      </c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</row>
    <row r="527" spans="1:60" outlineLevel="2">
      <c r="A527" s="110"/>
      <c r="B527" s="111"/>
      <c r="C527" s="146" t="s">
        <v>1659</v>
      </c>
      <c r="D527" s="143"/>
      <c r="E527" s="144">
        <v>0.6</v>
      </c>
      <c r="F527" s="114"/>
      <c r="G527" s="114"/>
      <c r="H527" s="114"/>
      <c r="I527" s="114"/>
      <c r="J527" s="114"/>
      <c r="K527" s="114"/>
      <c r="L527" s="114"/>
      <c r="M527" s="114"/>
      <c r="N527" s="113"/>
      <c r="O527" s="113"/>
      <c r="P527" s="113"/>
      <c r="Q527" s="113"/>
      <c r="R527" s="114"/>
      <c r="S527" s="114"/>
      <c r="T527" s="114"/>
      <c r="U527" s="114"/>
      <c r="V527" s="114"/>
      <c r="W527" s="114"/>
      <c r="X527" s="114"/>
      <c r="Y527" s="114"/>
      <c r="Z527" s="107"/>
      <c r="AA527" s="107"/>
      <c r="AB527" s="107"/>
      <c r="AC527" s="107"/>
      <c r="AD527" s="107"/>
      <c r="AE527" s="107"/>
      <c r="AF527" s="107"/>
      <c r="AG527" s="107" t="s">
        <v>341</v>
      </c>
      <c r="AH527" s="107">
        <v>0</v>
      </c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</row>
    <row r="528" spans="1:60" outlineLevel="1">
      <c r="A528" s="123">
        <v>89</v>
      </c>
      <c r="B528" s="124" t="s">
        <v>1660</v>
      </c>
      <c r="C528" s="139" t="s">
        <v>1661</v>
      </c>
      <c r="D528" s="125" t="s">
        <v>330</v>
      </c>
      <c r="E528" s="126">
        <v>14.85</v>
      </c>
      <c r="F528" s="127"/>
      <c r="G528" s="128">
        <f>ROUND(E528*F528,2)</f>
        <v>0</v>
      </c>
      <c r="H528" s="127"/>
      <c r="I528" s="128">
        <f>ROUND(E528*H528,2)</f>
        <v>0</v>
      </c>
      <c r="J528" s="127"/>
      <c r="K528" s="128">
        <f>ROUND(E528*J528,2)</f>
        <v>0</v>
      </c>
      <c r="L528" s="128">
        <v>21</v>
      </c>
      <c r="M528" s="128">
        <f>G528*(1+L528/100)</f>
        <v>0</v>
      </c>
      <c r="N528" s="126">
        <v>4.8999999999999998E-4</v>
      </c>
      <c r="O528" s="126">
        <f>ROUND(E528*N528,2)</f>
        <v>0.01</v>
      </c>
      <c r="P528" s="126">
        <v>1.2999999999999999E-2</v>
      </c>
      <c r="Q528" s="126">
        <f>ROUND(E528*P528,2)</f>
        <v>0.19</v>
      </c>
      <c r="R528" s="128" t="s">
        <v>356</v>
      </c>
      <c r="S528" s="128" t="s">
        <v>310</v>
      </c>
      <c r="T528" s="129" t="s">
        <v>331</v>
      </c>
      <c r="U528" s="114">
        <v>0.3</v>
      </c>
      <c r="V528" s="114">
        <f>ROUND(E528*U528,2)</f>
        <v>4.46</v>
      </c>
      <c r="W528" s="114"/>
      <c r="X528" s="114" t="s">
        <v>332</v>
      </c>
      <c r="Y528" s="114" t="s">
        <v>293</v>
      </c>
      <c r="Z528" s="107"/>
      <c r="AA528" s="107"/>
      <c r="AB528" s="107"/>
      <c r="AC528" s="107"/>
      <c r="AD528" s="107"/>
      <c r="AE528" s="107"/>
      <c r="AF528" s="107"/>
      <c r="AG528" s="107" t="s">
        <v>333</v>
      </c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</row>
    <row r="529" spans="1:60" outlineLevel="2">
      <c r="A529" s="110"/>
      <c r="B529" s="111"/>
      <c r="C529" s="146" t="s">
        <v>1662</v>
      </c>
      <c r="D529" s="143"/>
      <c r="E529" s="144">
        <v>1.1499999999999999</v>
      </c>
      <c r="F529" s="114"/>
      <c r="G529" s="114"/>
      <c r="H529" s="114"/>
      <c r="I529" s="114"/>
      <c r="J529" s="114"/>
      <c r="K529" s="114"/>
      <c r="L529" s="114"/>
      <c r="M529" s="114"/>
      <c r="N529" s="113"/>
      <c r="O529" s="113"/>
      <c r="P529" s="113"/>
      <c r="Q529" s="113"/>
      <c r="R529" s="114"/>
      <c r="S529" s="114"/>
      <c r="T529" s="114"/>
      <c r="U529" s="114"/>
      <c r="V529" s="114"/>
      <c r="W529" s="114"/>
      <c r="X529" s="114"/>
      <c r="Y529" s="114"/>
      <c r="Z529" s="107"/>
      <c r="AA529" s="107"/>
      <c r="AB529" s="107"/>
      <c r="AC529" s="107"/>
      <c r="AD529" s="107"/>
      <c r="AE529" s="107"/>
      <c r="AF529" s="107"/>
      <c r="AG529" s="107" t="s">
        <v>341</v>
      </c>
      <c r="AH529" s="107">
        <v>0</v>
      </c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</row>
    <row r="530" spans="1:60" outlineLevel="3">
      <c r="A530" s="110"/>
      <c r="B530" s="111"/>
      <c r="C530" s="146" t="s">
        <v>1663</v>
      </c>
      <c r="D530" s="143"/>
      <c r="E530" s="144">
        <v>2.2000000000000002</v>
      </c>
      <c r="F530" s="114"/>
      <c r="G530" s="114"/>
      <c r="H530" s="114"/>
      <c r="I530" s="114"/>
      <c r="J530" s="114"/>
      <c r="K530" s="114"/>
      <c r="L530" s="114"/>
      <c r="M530" s="114"/>
      <c r="N530" s="113"/>
      <c r="O530" s="113"/>
      <c r="P530" s="113"/>
      <c r="Q530" s="113"/>
      <c r="R530" s="114"/>
      <c r="S530" s="114"/>
      <c r="T530" s="114"/>
      <c r="U530" s="114"/>
      <c r="V530" s="114"/>
      <c r="W530" s="114"/>
      <c r="X530" s="114"/>
      <c r="Y530" s="114"/>
      <c r="Z530" s="107"/>
      <c r="AA530" s="107"/>
      <c r="AB530" s="107"/>
      <c r="AC530" s="107"/>
      <c r="AD530" s="107"/>
      <c r="AE530" s="107"/>
      <c r="AF530" s="107"/>
      <c r="AG530" s="107" t="s">
        <v>341</v>
      </c>
      <c r="AH530" s="107">
        <v>0</v>
      </c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</row>
    <row r="531" spans="1:60" outlineLevel="3">
      <c r="A531" s="110"/>
      <c r="B531" s="111"/>
      <c r="C531" s="146" t="s">
        <v>1664</v>
      </c>
      <c r="D531" s="143"/>
      <c r="E531" s="144">
        <v>1.8</v>
      </c>
      <c r="F531" s="114"/>
      <c r="G531" s="114"/>
      <c r="H531" s="114"/>
      <c r="I531" s="114"/>
      <c r="J531" s="114"/>
      <c r="K531" s="114"/>
      <c r="L531" s="114"/>
      <c r="M531" s="114"/>
      <c r="N531" s="113"/>
      <c r="O531" s="113"/>
      <c r="P531" s="113"/>
      <c r="Q531" s="113"/>
      <c r="R531" s="114"/>
      <c r="S531" s="114"/>
      <c r="T531" s="114"/>
      <c r="U531" s="114"/>
      <c r="V531" s="114"/>
      <c r="W531" s="114"/>
      <c r="X531" s="114"/>
      <c r="Y531" s="114"/>
      <c r="Z531" s="107"/>
      <c r="AA531" s="107"/>
      <c r="AB531" s="107"/>
      <c r="AC531" s="107"/>
      <c r="AD531" s="107"/>
      <c r="AE531" s="107"/>
      <c r="AF531" s="107"/>
      <c r="AG531" s="107" t="s">
        <v>341</v>
      </c>
      <c r="AH531" s="107">
        <v>0</v>
      </c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</row>
    <row r="532" spans="1:60" outlineLevel="3">
      <c r="A532" s="110"/>
      <c r="B532" s="111"/>
      <c r="C532" s="146" t="s">
        <v>1665</v>
      </c>
      <c r="D532" s="143"/>
      <c r="E532" s="144">
        <v>1.8</v>
      </c>
      <c r="F532" s="114"/>
      <c r="G532" s="114"/>
      <c r="H532" s="114"/>
      <c r="I532" s="114"/>
      <c r="J532" s="114"/>
      <c r="K532" s="114"/>
      <c r="L532" s="114"/>
      <c r="M532" s="114"/>
      <c r="N532" s="113"/>
      <c r="O532" s="113"/>
      <c r="P532" s="113"/>
      <c r="Q532" s="113"/>
      <c r="R532" s="114"/>
      <c r="S532" s="114"/>
      <c r="T532" s="114"/>
      <c r="U532" s="114"/>
      <c r="V532" s="114"/>
      <c r="W532" s="114"/>
      <c r="X532" s="114"/>
      <c r="Y532" s="114"/>
      <c r="Z532" s="107"/>
      <c r="AA532" s="107"/>
      <c r="AB532" s="107"/>
      <c r="AC532" s="107"/>
      <c r="AD532" s="107"/>
      <c r="AE532" s="107"/>
      <c r="AF532" s="107"/>
      <c r="AG532" s="107" t="s">
        <v>341</v>
      </c>
      <c r="AH532" s="107">
        <v>0</v>
      </c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</row>
    <row r="533" spans="1:60" outlineLevel="3">
      <c r="A533" s="110"/>
      <c r="B533" s="111"/>
      <c r="C533" s="146" t="s">
        <v>1666</v>
      </c>
      <c r="D533" s="143"/>
      <c r="E533" s="144">
        <v>3.6</v>
      </c>
      <c r="F533" s="114"/>
      <c r="G533" s="114"/>
      <c r="H533" s="114"/>
      <c r="I533" s="114"/>
      <c r="J533" s="114"/>
      <c r="K533" s="114"/>
      <c r="L533" s="114"/>
      <c r="M533" s="114"/>
      <c r="N533" s="113"/>
      <c r="O533" s="113"/>
      <c r="P533" s="113"/>
      <c r="Q533" s="113"/>
      <c r="R533" s="114"/>
      <c r="S533" s="114"/>
      <c r="T533" s="114"/>
      <c r="U533" s="114"/>
      <c r="V533" s="114"/>
      <c r="W533" s="114"/>
      <c r="X533" s="114"/>
      <c r="Y533" s="114"/>
      <c r="Z533" s="107"/>
      <c r="AA533" s="107"/>
      <c r="AB533" s="107"/>
      <c r="AC533" s="107"/>
      <c r="AD533" s="107"/>
      <c r="AE533" s="107"/>
      <c r="AF533" s="107"/>
      <c r="AG533" s="107" t="s">
        <v>341</v>
      </c>
      <c r="AH533" s="107">
        <v>0</v>
      </c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</row>
    <row r="534" spans="1:60" outlineLevel="3">
      <c r="A534" s="110"/>
      <c r="B534" s="111"/>
      <c r="C534" s="146" t="s">
        <v>1667</v>
      </c>
      <c r="D534" s="143"/>
      <c r="E534" s="144">
        <v>2.5</v>
      </c>
      <c r="F534" s="114"/>
      <c r="G534" s="114"/>
      <c r="H534" s="114"/>
      <c r="I534" s="114"/>
      <c r="J534" s="114"/>
      <c r="K534" s="114"/>
      <c r="L534" s="114"/>
      <c r="M534" s="114"/>
      <c r="N534" s="113"/>
      <c r="O534" s="113"/>
      <c r="P534" s="113"/>
      <c r="Q534" s="113"/>
      <c r="R534" s="114"/>
      <c r="S534" s="114"/>
      <c r="T534" s="114"/>
      <c r="U534" s="114"/>
      <c r="V534" s="114"/>
      <c r="W534" s="114"/>
      <c r="X534" s="114"/>
      <c r="Y534" s="114"/>
      <c r="Z534" s="107"/>
      <c r="AA534" s="107"/>
      <c r="AB534" s="107"/>
      <c r="AC534" s="107"/>
      <c r="AD534" s="107"/>
      <c r="AE534" s="107"/>
      <c r="AF534" s="107"/>
      <c r="AG534" s="107" t="s">
        <v>341</v>
      </c>
      <c r="AH534" s="107">
        <v>0</v>
      </c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</row>
    <row r="535" spans="1:60" outlineLevel="3">
      <c r="A535" s="110"/>
      <c r="B535" s="111"/>
      <c r="C535" s="146" t="s">
        <v>1668</v>
      </c>
      <c r="D535" s="143"/>
      <c r="E535" s="144">
        <v>1.8</v>
      </c>
      <c r="F535" s="114"/>
      <c r="G535" s="114"/>
      <c r="H535" s="114"/>
      <c r="I535" s="114"/>
      <c r="J535" s="114"/>
      <c r="K535" s="114"/>
      <c r="L535" s="114"/>
      <c r="M535" s="114"/>
      <c r="N535" s="113"/>
      <c r="O535" s="113"/>
      <c r="P535" s="113"/>
      <c r="Q535" s="113"/>
      <c r="R535" s="114"/>
      <c r="S535" s="114"/>
      <c r="T535" s="114"/>
      <c r="U535" s="114"/>
      <c r="V535" s="114"/>
      <c r="W535" s="114"/>
      <c r="X535" s="114"/>
      <c r="Y535" s="114"/>
      <c r="Z535" s="107"/>
      <c r="AA535" s="107"/>
      <c r="AB535" s="107"/>
      <c r="AC535" s="107"/>
      <c r="AD535" s="107"/>
      <c r="AE535" s="107"/>
      <c r="AF535" s="107"/>
      <c r="AG535" s="107" t="s">
        <v>341</v>
      </c>
      <c r="AH535" s="107">
        <v>0</v>
      </c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</row>
    <row r="536" spans="1:60" outlineLevel="1">
      <c r="A536" s="123">
        <v>90</v>
      </c>
      <c r="B536" s="124" t="s">
        <v>1669</v>
      </c>
      <c r="C536" s="139" t="s">
        <v>1670</v>
      </c>
      <c r="D536" s="125" t="s">
        <v>330</v>
      </c>
      <c r="E536" s="126">
        <v>95.344999999999999</v>
      </c>
      <c r="F536" s="127"/>
      <c r="G536" s="128">
        <f>ROUND(E536*F536,2)</f>
        <v>0</v>
      </c>
      <c r="H536" s="127"/>
      <c r="I536" s="128">
        <f>ROUND(E536*H536,2)</f>
        <v>0</v>
      </c>
      <c r="J536" s="127"/>
      <c r="K536" s="128">
        <f>ROUND(E536*J536,2)</f>
        <v>0</v>
      </c>
      <c r="L536" s="128">
        <v>21</v>
      </c>
      <c r="M536" s="128">
        <f>G536*(1+L536/100)</f>
        <v>0</v>
      </c>
      <c r="N536" s="126">
        <v>4.8999999999999998E-4</v>
      </c>
      <c r="O536" s="126">
        <f>ROUND(E536*N536,2)</f>
        <v>0.05</v>
      </c>
      <c r="P536" s="126">
        <v>2.5000000000000001E-2</v>
      </c>
      <c r="Q536" s="126">
        <f>ROUND(E536*P536,2)</f>
        <v>2.38</v>
      </c>
      <c r="R536" s="128" t="s">
        <v>356</v>
      </c>
      <c r="S536" s="128" t="s">
        <v>310</v>
      </c>
      <c r="T536" s="129" t="s">
        <v>331</v>
      </c>
      <c r="U536" s="114">
        <v>0.44</v>
      </c>
      <c r="V536" s="114">
        <f>ROUND(E536*U536,2)</f>
        <v>41.95</v>
      </c>
      <c r="W536" s="114"/>
      <c r="X536" s="114" t="s">
        <v>332</v>
      </c>
      <c r="Y536" s="114" t="s">
        <v>293</v>
      </c>
      <c r="Z536" s="107"/>
      <c r="AA536" s="107"/>
      <c r="AB536" s="107"/>
      <c r="AC536" s="107"/>
      <c r="AD536" s="107"/>
      <c r="AE536" s="107"/>
      <c r="AF536" s="107"/>
      <c r="AG536" s="107" t="s">
        <v>333</v>
      </c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</row>
    <row r="537" spans="1:60" outlineLevel="2">
      <c r="A537" s="110"/>
      <c r="B537" s="111"/>
      <c r="C537" s="146" t="s">
        <v>1671</v>
      </c>
      <c r="D537" s="143"/>
      <c r="E537" s="144">
        <v>4.7</v>
      </c>
      <c r="F537" s="114"/>
      <c r="G537" s="114"/>
      <c r="H537" s="114"/>
      <c r="I537" s="114"/>
      <c r="J537" s="114"/>
      <c r="K537" s="114"/>
      <c r="L537" s="114"/>
      <c r="M537" s="114"/>
      <c r="N537" s="113"/>
      <c r="O537" s="113"/>
      <c r="P537" s="113"/>
      <c r="Q537" s="113"/>
      <c r="R537" s="114"/>
      <c r="S537" s="114"/>
      <c r="T537" s="114"/>
      <c r="U537" s="114"/>
      <c r="V537" s="114"/>
      <c r="W537" s="114"/>
      <c r="X537" s="114"/>
      <c r="Y537" s="114"/>
      <c r="Z537" s="107"/>
      <c r="AA537" s="107"/>
      <c r="AB537" s="107"/>
      <c r="AC537" s="107"/>
      <c r="AD537" s="107"/>
      <c r="AE537" s="107"/>
      <c r="AF537" s="107"/>
      <c r="AG537" s="107" t="s">
        <v>341</v>
      </c>
      <c r="AH537" s="107">
        <v>0</v>
      </c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</row>
    <row r="538" spans="1:60" outlineLevel="3">
      <c r="A538" s="110"/>
      <c r="B538" s="111"/>
      <c r="C538" s="146" t="s">
        <v>1672</v>
      </c>
      <c r="D538" s="143"/>
      <c r="E538" s="144">
        <v>2.1</v>
      </c>
      <c r="F538" s="114"/>
      <c r="G538" s="114"/>
      <c r="H538" s="114"/>
      <c r="I538" s="114"/>
      <c r="J538" s="114"/>
      <c r="K538" s="114"/>
      <c r="L538" s="114"/>
      <c r="M538" s="114"/>
      <c r="N538" s="113"/>
      <c r="O538" s="113"/>
      <c r="P538" s="113"/>
      <c r="Q538" s="113"/>
      <c r="R538" s="114"/>
      <c r="S538" s="114"/>
      <c r="T538" s="114"/>
      <c r="U538" s="114"/>
      <c r="V538" s="114"/>
      <c r="W538" s="114"/>
      <c r="X538" s="114"/>
      <c r="Y538" s="114"/>
      <c r="Z538" s="107"/>
      <c r="AA538" s="107"/>
      <c r="AB538" s="107"/>
      <c r="AC538" s="107"/>
      <c r="AD538" s="107"/>
      <c r="AE538" s="107"/>
      <c r="AF538" s="107"/>
      <c r="AG538" s="107" t="s">
        <v>341</v>
      </c>
      <c r="AH538" s="107">
        <v>0</v>
      </c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</row>
    <row r="539" spans="1:60" outlineLevel="3">
      <c r="A539" s="110"/>
      <c r="B539" s="111"/>
      <c r="C539" s="146" t="s">
        <v>1673</v>
      </c>
      <c r="D539" s="143"/>
      <c r="E539" s="144">
        <v>6.2</v>
      </c>
      <c r="F539" s="114"/>
      <c r="G539" s="114"/>
      <c r="H539" s="114"/>
      <c r="I539" s="114"/>
      <c r="J539" s="114"/>
      <c r="K539" s="114"/>
      <c r="L539" s="114"/>
      <c r="M539" s="114"/>
      <c r="N539" s="113"/>
      <c r="O539" s="113"/>
      <c r="P539" s="113"/>
      <c r="Q539" s="113"/>
      <c r="R539" s="114"/>
      <c r="S539" s="114"/>
      <c r="T539" s="114"/>
      <c r="U539" s="114"/>
      <c r="V539" s="114"/>
      <c r="W539" s="114"/>
      <c r="X539" s="114"/>
      <c r="Y539" s="114"/>
      <c r="Z539" s="107"/>
      <c r="AA539" s="107"/>
      <c r="AB539" s="107"/>
      <c r="AC539" s="107"/>
      <c r="AD539" s="107"/>
      <c r="AE539" s="107"/>
      <c r="AF539" s="107"/>
      <c r="AG539" s="107" t="s">
        <v>341</v>
      </c>
      <c r="AH539" s="107">
        <v>0</v>
      </c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</row>
    <row r="540" spans="1:60" outlineLevel="3">
      <c r="A540" s="110"/>
      <c r="B540" s="111"/>
      <c r="C540" s="146" t="s">
        <v>1674</v>
      </c>
      <c r="D540" s="143"/>
      <c r="E540" s="144">
        <v>6.88</v>
      </c>
      <c r="F540" s="114"/>
      <c r="G540" s="114"/>
      <c r="H540" s="114"/>
      <c r="I540" s="114"/>
      <c r="J540" s="114"/>
      <c r="K540" s="114"/>
      <c r="L540" s="114"/>
      <c r="M540" s="114"/>
      <c r="N540" s="113"/>
      <c r="O540" s="113"/>
      <c r="P540" s="113"/>
      <c r="Q540" s="113"/>
      <c r="R540" s="114"/>
      <c r="S540" s="114"/>
      <c r="T540" s="114"/>
      <c r="U540" s="114"/>
      <c r="V540" s="114"/>
      <c r="W540" s="114"/>
      <c r="X540" s="114"/>
      <c r="Y540" s="114"/>
      <c r="Z540" s="107"/>
      <c r="AA540" s="107"/>
      <c r="AB540" s="107"/>
      <c r="AC540" s="107"/>
      <c r="AD540" s="107"/>
      <c r="AE540" s="107"/>
      <c r="AF540" s="107"/>
      <c r="AG540" s="107" t="s">
        <v>341</v>
      </c>
      <c r="AH540" s="107">
        <v>0</v>
      </c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</row>
    <row r="541" spans="1:60" outlineLevel="3">
      <c r="A541" s="110"/>
      <c r="B541" s="111"/>
      <c r="C541" s="146" t="s">
        <v>1675</v>
      </c>
      <c r="D541" s="143"/>
      <c r="E541" s="144">
        <v>3.57</v>
      </c>
      <c r="F541" s="114"/>
      <c r="G541" s="114"/>
      <c r="H541" s="114"/>
      <c r="I541" s="114"/>
      <c r="J541" s="114"/>
      <c r="K541" s="114"/>
      <c r="L541" s="114"/>
      <c r="M541" s="114"/>
      <c r="N541" s="113"/>
      <c r="O541" s="113"/>
      <c r="P541" s="113"/>
      <c r="Q541" s="113"/>
      <c r="R541" s="114"/>
      <c r="S541" s="114"/>
      <c r="T541" s="114"/>
      <c r="U541" s="114"/>
      <c r="V541" s="114"/>
      <c r="W541" s="114"/>
      <c r="X541" s="114"/>
      <c r="Y541" s="114"/>
      <c r="Z541" s="107"/>
      <c r="AA541" s="107"/>
      <c r="AB541" s="107"/>
      <c r="AC541" s="107"/>
      <c r="AD541" s="107"/>
      <c r="AE541" s="107"/>
      <c r="AF541" s="107"/>
      <c r="AG541" s="107" t="s">
        <v>341</v>
      </c>
      <c r="AH541" s="107">
        <v>0</v>
      </c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</row>
    <row r="542" spans="1:60" outlineLevel="3">
      <c r="A542" s="110"/>
      <c r="B542" s="111"/>
      <c r="C542" s="146" t="s">
        <v>1676</v>
      </c>
      <c r="D542" s="143"/>
      <c r="E542" s="144">
        <v>1.2</v>
      </c>
      <c r="F542" s="114"/>
      <c r="G542" s="114"/>
      <c r="H542" s="114"/>
      <c r="I542" s="114"/>
      <c r="J542" s="114"/>
      <c r="K542" s="114"/>
      <c r="L542" s="114"/>
      <c r="M542" s="114"/>
      <c r="N542" s="113"/>
      <c r="O542" s="113"/>
      <c r="P542" s="113"/>
      <c r="Q542" s="113"/>
      <c r="R542" s="114"/>
      <c r="S542" s="114"/>
      <c r="T542" s="114"/>
      <c r="U542" s="114"/>
      <c r="V542" s="114"/>
      <c r="W542" s="114"/>
      <c r="X542" s="114"/>
      <c r="Y542" s="114"/>
      <c r="Z542" s="107"/>
      <c r="AA542" s="107"/>
      <c r="AB542" s="107"/>
      <c r="AC542" s="107"/>
      <c r="AD542" s="107"/>
      <c r="AE542" s="107"/>
      <c r="AF542" s="107"/>
      <c r="AG542" s="107" t="s">
        <v>341</v>
      </c>
      <c r="AH542" s="107">
        <v>0</v>
      </c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</row>
    <row r="543" spans="1:60" outlineLevel="3">
      <c r="A543" s="110"/>
      <c r="B543" s="111"/>
      <c r="C543" s="146" t="s">
        <v>1677</v>
      </c>
      <c r="D543" s="143"/>
      <c r="E543" s="144">
        <v>2.1</v>
      </c>
      <c r="F543" s="114"/>
      <c r="G543" s="114"/>
      <c r="H543" s="114"/>
      <c r="I543" s="114"/>
      <c r="J543" s="114"/>
      <c r="K543" s="114"/>
      <c r="L543" s="114"/>
      <c r="M543" s="114"/>
      <c r="N543" s="113"/>
      <c r="O543" s="113"/>
      <c r="P543" s="113"/>
      <c r="Q543" s="113"/>
      <c r="R543" s="114"/>
      <c r="S543" s="114"/>
      <c r="T543" s="114"/>
      <c r="U543" s="114"/>
      <c r="V543" s="114"/>
      <c r="W543" s="114"/>
      <c r="X543" s="114"/>
      <c r="Y543" s="114"/>
      <c r="Z543" s="107"/>
      <c r="AA543" s="107"/>
      <c r="AB543" s="107"/>
      <c r="AC543" s="107"/>
      <c r="AD543" s="107"/>
      <c r="AE543" s="107"/>
      <c r="AF543" s="107"/>
      <c r="AG543" s="107" t="s">
        <v>341</v>
      </c>
      <c r="AH543" s="107">
        <v>0</v>
      </c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</row>
    <row r="544" spans="1:60" outlineLevel="3">
      <c r="A544" s="110"/>
      <c r="B544" s="111"/>
      <c r="C544" s="146" t="s">
        <v>1678</v>
      </c>
      <c r="D544" s="143"/>
      <c r="E544" s="144">
        <v>1.65</v>
      </c>
      <c r="F544" s="114"/>
      <c r="G544" s="114"/>
      <c r="H544" s="114"/>
      <c r="I544" s="114"/>
      <c r="J544" s="114"/>
      <c r="K544" s="114"/>
      <c r="L544" s="114"/>
      <c r="M544" s="114"/>
      <c r="N544" s="113"/>
      <c r="O544" s="113"/>
      <c r="P544" s="113"/>
      <c r="Q544" s="113"/>
      <c r="R544" s="114"/>
      <c r="S544" s="114"/>
      <c r="T544" s="114"/>
      <c r="U544" s="114"/>
      <c r="V544" s="114"/>
      <c r="W544" s="114"/>
      <c r="X544" s="114"/>
      <c r="Y544" s="114"/>
      <c r="Z544" s="107"/>
      <c r="AA544" s="107"/>
      <c r="AB544" s="107"/>
      <c r="AC544" s="107"/>
      <c r="AD544" s="107"/>
      <c r="AE544" s="107"/>
      <c r="AF544" s="107"/>
      <c r="AG544" s="107" t="s">
        <v>341</v>
      </c>
      <c r="AH544" s="107">
        <v>0</v>
      </c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</row>
    <row r="545" spans="1:60" outlineLevel="3">
      <c r="A545" s="110"/>
      <c r="B545" s="111"/>
      <c r="C545" s="146" t="s">
        <v>1679</v>
      </c>
      <c r="D545" s="143"/>
      <c r="E545" s="144">
        <v>4.6500000000000004</v>
      </c>
      <c r="F545" s="114"/>
      <c r="G545" s="114"/>
      <c r="H545" s="114"/>
      <c r="I545" s="114"/>
      <c r="J545" s="114"/>
      <c r="K545" s="114"/>
      <c r="L545" s="114"/>
      <c r="M545" s="114"/>
      <c r="N545" s="113"/>
      <c r="O545" s="113"/>
      <c r="P545" s="113"/>
      <c r="Q545" s="113"/>
      <c r="R545" s="114"/>
      <c r="S545" s="114"/>
      <c r="T545" s="114"/>
      <c r="U545" s="114"/>
      <c r="V545" s="114"/>
      <c r="W545" s="114"/>
      <c r="X545" s="114"/>
      <c r="Y545" s="114"/>
      <c r="Z545" s="107"/>
      <c r="AA545" s="107"/>
      <c r="AB545" s="107"/>
      <c r="AC545" s="107"/>
      <c r="AD545" s="107"/>
      <c r="AE545" s="107"/>
      <c r="AF545" s="107"/>
      <c r="AG545" s="107" t="s">
        <v>341</v>
      </c>
      <c r="AH545" s="107">
        <v>0</v>
      </c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</row>
    <row r="546" spans="1:60" outlineLevel="3">
      <c r="A546" s="110"/>
      <c r="B546" s="111"/>
      <c r="C546" s="146" t="s">
        <v>1680</v>
      </c>
      <c r="D546" s="143"/>
      <c r="E546" s="144">
        <v>4.2</v>
      </c>
      <c r="F546" s="114"/>
      <c r="G546" s="114"/>
      <c r="H546" s="114"/>
      <c r="I546" s="114"/>
      <c r="J546" s="114"/>
      <c r="K546" s="114"/>
      <c r="L546" s="114"/>
      <c r="M546" s="114"/>
      <c r="N546" s="113"/>
      <c r="O546" s="113"/>
      <c r="P546" s="113"/>
      <c r="Q546" s="113"/>
      <c r="R546" s="114"/>
      <c r="S546" s="114"/>
      <c r="T546" s="114"/>
      <c r="U546" s="114"/>
      <c r="V546" s="114"/>
      <c r="W546" s="114"/>
      <c r="X546" s="114"/>
      <c r="Y546" s="114"/>
      <c r="Z546" s="107"/>
      <c r="AA546" s="107"/>
      <c r="AB546" s="107"/>
      <c r="AC546" s="107"/>
      <c r="AD546" s="107"/>
      <c r="AE546" s="107"/>
      <c r="AF546" s="107"/>
      <c r="AG546" s="107" t="s">
        <v>341</v>
      </c>
      <c r="AH546" s="107">
        <v>0</v>
      </c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</row>
    <row r="547" spans="1:60" outlineLevel="3">
      <c r="A547" s="110"/>
      <c r="B547" s="111"/>
      <c r="C547" s="146" t="s">
        <v>1681</v>
      </c>
      <c r="D547" s="143"/>
      <c r="E547" s="144">
        <v>13.5</v>
      </c>
      <c r="F547" s="114"/>
      <c r="G547" s="114"/>
      <c r="H547" s="114"/>
      <c r="I547" s="114"/>
      <c r="J547" s="114"/>
      <c r="K547" s="114"/>
      <c r="L547" s="114"/>
      <c r="M547" s="114"/>
      <c r="N547" s="113"/>
      <c r="O547" s="113"/>
      <c r="P547" s="113"/>
      <c r="Q547" s="113"/>
      <c r="R547" s="114"/>
      <c r="S547" s="114"/>
      <c r="T547" s="114"/>
      <c r="U547" s="114"/>
      <c r="V547" s="114"/>
      <c r="W547" s="114"/>
      <c r="X547" s="114"/>
      <c r="Y547" s="114"/>
      <c r="Z547" s="107"/>
      <c r="AA547" s="107"/>
      <c r="AB547" s="107"/>
      <c r="AC547" s="107"/>
      <c r="AD547" s="107"/>
      <c r="AE547" s="107"/>
      <c r="AF547" s="107"/>
      <c r="AG547" s="107" t="s">
        <v>341</v>
      </c>
      <c r="AH547" s="107">
        <v>0</v>
      </c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</row>
    <row r="548" spans="1:60" outlineLevel="3">
      <c r="A548" s="110"/>
      <c r="B548" s="111"/>
      <c r="C548" s="146" t="s">
        <v>1682</v>
      </c>
      <c r="D548" s="143"/>
      <c r="E548" s="144">
        <v>3.1</v>
      </c>
      <c r="F548" s="114"/>
      <c r="G548" s="114"/>
      <c r="H548" s="114"/>
      <c r="I548" s="114"/>
      <c r="J548" s="114"/>
      <c r="K548" s="114"/>
      <c r="L548" s="114"/>
      <c r="M548" s="114"/>
      <c r="N548" s="113"/>
      <c r="O548" s="113"/>
      <c r="P548" s="113"/>
      <c r="Q548" s="113"/>
      <c r="R548" s="114"/>
      <c r="S548" s="114"/>
      <c r="T548" s="114"/>
      <c r="U548" s="114"/>
      <c r="V548" s="114"/>
      <c r="W548" s="114"/>
      <c r="X548" s="114"/>
      <c r="Y548" s="114"/>
      <c r="Z548" s="107"/>
      <c r="AA548" s="107"/>
      <c r="AB548" s="107"/>
      <c r="AC548" s="107"/>
      <c r="AD548" s="107"/>
      <c r="AE548" s="107"/>
      <c r="AF548" s="107"/>
      <c r="AG548" s="107" t="s">
        <v>341</v>
      </c>
      <c r="AH548" s="107">
        <v>0</v>
      </c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</row>
    <row r="549" spans="1:60" outlineLevel="3">
      <c r="A549" s="110"/>
      <c r="B549" s="111"/>
      <c r="C549" s="146" t="s">
        <v>1683</v>
      </c>
      <c r="D549" s="143"/>
      <c r="E549" s="144">
        <v>1.625</v>
      </c>
      <c r="F549" s="114"/>
      <c r="G549" s="114"/>
      <c r="H549" s="114"/>
      <c r="I549" s="114"/>
      <c r="J549" s="114"/>
      <c r="K549" s="114"/>
      <c r="L549" s="114"/>
      <c r="M549" s="114"/>
      <c r="N549" s="113"/>
      <c r="O549" s="113"/>
      <c r="P549" s="113"/>
      <c r="Q549" s="113"/>
      <c r="R549" s="114"/>
      <c r="S549" s="114"/>
      <c r="T549" s="114"/>
      <c r="U549" s="114"/>
      <c r="V549" s="114"/>
      <c r="W549" s="114"/>
      <c r="X549" s="114"/>
      <c r="Y549" s="114"/>
      <c r="Z549" s="107"/>
      <c r="AA549" s="107"/>
      <c r="AB549" s="107"/>
      <c r="AC549" s="107"/>
      <c r="AD549" s="107"/>
      <c r="AE549" s="107"/>
      <c r="AF549" s="107"/>
      <c r="AG549" s="107" t="s">
        <v>341</v>
      </c>
      <c r="AH549" s="107">
        <v>0</v>
      </c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</row>
    <row r="550" spans="1:60" outlineLevel="3">
      <c r="A550" s="110"/>
      <c r="B550" s="111"/>
      <c r="C550" s="146" t="s">
        <v>1684</v>
      </c>
      <c r="D550" s="143"/>
      <c r="E550" s="144">
        <v>5.85</v>
      </c>
      <c r="F550" s="114"/>
      <c r="G550" s="114"/>
      <c r="H550" s="114"/>
      <c r="I550" s="114"/>
      <c r="J550" s="114"/>
      <c r="K550" s="114"/>
      <c r="L550" s="114"/>
      <c r="M550" s="114"/>
      <c r="N550" s="113"/>
      <c r="O550" s="113"/>
      <c r="P550" s="113"/>
      <c r="Q550" s="113"/>
      <c r="R550" s="114"/>
      <c r="S550" s="114"/>
      <c r="T550" s="114"/>
      <c r="U550" s="114"/>
      <c r="V550" s="114"/>
      <c r="W550" s="114"/>
      <c r="X550" s="114"/>
      <c r="Y550" s="114"/>
      <c r="Z550" s="107"/>
      <c r="AA550" s="107"/>
      <c r="AB550" s="107"/>
      <c r="AC550" s="107"/>
      <c r="AD550" s="107"/>
      <c r="AE550" s="107"/>
      <c r="AF550" s="107"/>
      <c r="AG550" s="107" t="s">
        <v>341</v>
      </c>
      <c r="AH550" s="107">
        <v>0</v>
      </c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</row>
    <row r="551" spans="1:60" outlineLevel="3">
      <c r="A551" s="110"/>
      <c r="B551" s="111"/>
      <c r="C551" s="146" t="s">
        <v>1685</v>
      </c>
      <c r="D551" s="143"/>
      <c r="E551" s="144">
        <v>5.7</v>
      </c>
      <c r="F551" s="114"/>
      <c r="G551" s="114"/>
      <c r="H551" s="114"/>
      <c r="I551" s="114"/>
      <c r="J551" s="114"/>
      <c r="K551" s="114"/>
      <c r="L551" s="114"/>
      <c r="M551" s="114"/>
      <c r="N551" s="113"/>
      <c r="O551" s="113"/>
      <c r="P551" s="113"/>
      <c r="Q551" s="113"/>
      <c r="R551" s="114"/>
      <c r="S551" s="114"/>
      <c r="T551" s="114"/>
      <c r="U551" s="114"/>
      <c r="V551" s="114"/>
      <c r="W551" s="114"/>
      <c r="X551" s="114"/>
      <c r="Y551" s="114"/>
      <c r="Z551" s="107"/>
      <c r="AA551" s="107"/>
      <c r="AB551" s="107"/>
      <c r="AC551" s="107"/>
      <c r="AD551" s="107"/>
      <c r="AE551" s="107"/>
      <c r="AF551" s="107"/>
      <c r="AG551" s="107" t="s">
        <v>341</v>
      </c>
      <c r="AH551" s="107">
        <v>0</v>
      </c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</row>
    <row r="552" spans="1:60" outlineLevel="3">
      <c r="A552" s="110"/>
      <c r="B552" s="111"/>
      <c r="C552" s="146" t="s">
        <v>1686</v>
      </c>
      <c r="D552" s="143"/>
      <c r="E552" s="144">
        <v>3.45</v>
      </c>
      <c r="F552" s="114"/>
      <c r="G552" s="114"/>
      <c r="H552" s="114"/>
      <c r="I552" s="114"/>
      <c r="J552" s="114"/>
      <c r="K552" s="114"/>
      <c r="L552" s="114"/>
      <c r="M552" s="114"/>
      <c r="N552" s="113"/>
      <c r="O552" s="113"/>
      <c r="P552" s="113"/>
      <c r="Q552" s="113"/>
      <c r="R552" s="114"/>
      <c r="S552" s="114"/>
      <c r="T552" s="114"/>
      <c r="U552" s="114"/>
      <c r="V552" s="114"/>
      <c r="W552" s="114"/>
      <c r="X552" s="114"/>
      <c r="Y552" s="114"/>
      <c r="Z552" s="107"/>
      <c r="AA552" s="107"/>
      <c r="AB552" s="107"/>
      <c r="AC552" s="107"/>
      <c r="AD552" s="107"/>
      <c r="AE552" s="107"/>
      <c r="AF552" s="107"/>
      <c r="AG552" s="107" t="s">
        <v>341</v>
      </c>
      <c r="AH552" s="107">
        <v>0</v>
      </c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</row>
    <row r="553" spans="1:60" outlineLevel="3">
      <c r="A553" s="110"/>
      <c r="B553" s="111"/>
      <c r="C553" s="146" t="s">
        <v>1687</v>
      </c>
      <c r="D553" s="143"/>
      <c r="E553" s="144">
        <v>3.45</v>
      </c>
      <c r="F553" s="114"/>
      <c r="G553" s="114"/>
      <c r="H553" s="114"/>
      <c r="I553" s="114"/>
      <c r="J553" s="114"/>
      <c r="K553" s="114"/>
      <c r="L553" s="114"/>
      <c r="M553" s="114"/>
      <c r="N553" s="113"/>
      <c r="O553" s="113"/>
      <c r="P553" s="113"/>
      <c r="Q553" s="113"/>
      <c r="R553" s="114"/>
      <c r="S553" s="114"/>
      <c r="T553" s="114"/>
      <c r="U553" s="114"/>
      <c r="V553" s="114"/>
      <c r="W553" s="114"/>
      <c r="X553" s="114"/>
      <c r="Y553" s="114"/>
      <c r="Z553" s="107"/>
      <c r="AA553" s="107"/>
      <c r="AB553" s="107"/>
      <c r="AC553" s="107"/>
      <c r="AD553" s="107"/>
      <c r="AE553" s="107"/>
      <c r="AF553" s="107"/>
      <c r="AG553" s="107" t="s">
        <v>341</v>
      </c>
      <c r="AH553" s="107">
        <v>0</v>
      </c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</row>
    <row r="554" spans="1:60" outlineLevel="3">
      <c r="A554" s="110"/>
      <c r="B554" s="111"/>
      <c r="C554" s="146" t="s">
        <v>1688</v>
      </c>
      <c r="D554" s="143"/>
      <c r="E554" s="144">
        <v>1.2</v>
      </c>
      <c r="F554" s="114"/>
      <c r="G554" s="114"/>
      <c r="H554" s="114"/>
      <c r="I554" s="114"/>
      <c r="J554" s="114"/>
      <c r="K554" s="114"/>
      <c r="L554" s="114"/>
      <c r="M554" s="114"/>
      <c r="N554" s="113"/>
      <c r="O554" s="113"/>
      <c r="P554" s="113"/>
      <c r="Q554" s="113"/>
      <c r="R554" s="114"/>
      <c r="S554" s="114"/>
      <c r="T554" s="114"/>
      <c r="U554" s="114"/>
      <c r="V554" s="114"/>
      <c r="W554" s="114"/>
      <c r="X554" s="114"/>
      <c r="Y554" s="114"/>
      <c r="Z554" s="107"/>
      <c r="AA554" s="107"/>
      <c r="AB554" s="107"/>
      <c r="AC554" s="107"/>
      <c r="AD554" s="107"/>
      <c r="AE554" s="107"/>
      <c r="AF554" s="107"/>
      <c r="AG554" s="107" t="s">
        <v>341</v>
      </c>
      <c r="AH554" s="107">
        <v>0</v>
      </c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</row>
    <row r="555" spans="1:60" outlineLevel="3">
      <c r="A555" s="110"/>
      <c r="B555" s="111"/>
      <c r="C555" s="146" t="s">
        <v>1689</v>
      </c>
      <c r="D555" s="143"/>
      <c r="E555" s="144">
        <v>2.1</v>
      </c>
      <c r="F555" s="114"/>
      <c r="G555" s="114"/>
      <c r="H555" s="114"/>
      <c r="I555" s="114"/>
      <c r="J555" s="114"/>
      <c r="K555" s="114"/>
      <c r="L555" s="114"/>
      <c r="M555" s="114"/>
      <c r="N555" s="113"/>
      <c r="O555" s="113"/>
      <c r="P555" s="113"/>
      <c r="Q555" s="113"/>
      <c r="R555" s="114"/>
      <c r="S555" s="114"/>
      <c r="T555" s="114"/>
      <c r="U555" s="114"/>
      <c r="V555" s="114"/>
      <c r="W555" s="114"/>
      <c r="X555" s="114"/>
      <c r="Y555" s="114"/>
      <c r="Z555" s="107"/>
      <c r="AA555" s="107"/>
      <c r="AB555" s="107"/>
      <c r="AC555" s="107"/>
      <c r="AD555" s="107"/>
      <c r="AE555" s="107"/>
      <c r="AF555" s="107"/>
      <c r="AG555" s="107" t="s">
        <v>341</v>
      </c>
      <c r="AH555" s="107">
        <v>0</v>
      </c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</row>
    <row r="556" spans="1:60" outlineLevel="3">
      <c r="A556" s="110"/>
      <c r="B556" s="111"/>
      <c r="C556" s="146" t="s">
        <v>1690</v>
      </c>
      <c r="D556" s="143"/>
      <c r="E556" s="144">
        <v>4.54</v>
      </c>
      <c r="F556" s="114"/>
      <c r="G556" s="114"/>
      <c r="H556" s="114"/>
      <c r="I556" s="114"/>
      <c r="J556" s="114"/>
      <c r="K556" s="114"/>
      <c r="L556" s="114"/>
      <c r="M556" s="114"/>
      <c r="N556" s="113"/>
      <c r="O556" s="113"/>
      <c r="P556" s="113"/>
      <c r="Q556" s="113"/>
      <c r="R556" s="114"/>
      <c r="S556" s="114"/>
      <c r="T556" s="114"/>
      <c r="U556" s="114"/>
      <c r="V556" s="114"/>
      <c r="W556" s="114"/>
      <c r="X556" s="114"/>
      <c r="Y556" s="114"/>
      <c r="Z556" s="107"/>
      <c r="AA556" s="107"/>
      <c r="AB556" s="107"/>
      <c r="AC556" s="107"/>
      <c r="AD556" s="107"/>
      <c r="AE556" s="107"/>
      <c r="AF556" s="107"/>
      <c r="AG556" s="107" t="s">
        <v>341</v>
      </c>
      <c r="AH556" s="107">
        <v>0</v>
      </c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</row>
    <row r="557" spans="1:60" outlineLevel="3">
      <c r="A557" s="110"/>
      <c r="B557" s="111"/>
      <c r="C557" s="146" t="s">
        <v>1691</v>
      </c>
      <c r="D557" s="143"/>
      <c r="E557" s="144">
        <v>4.6900000000000004</v>
      </c>
      <c r="F557" s="114"/>
      <c r="G557" s="114"/>
      <c r="H557" s="114"/>
      <c r="I557" s="114"/>
      <c r="J557" s="114"/>
      <c r="K557" s="114"/>
      <c r="L557" s="114"/>
      <c r="M557" s="114"/>
      <c r="N557" s="113"/>
      <c r="O557" s="113"/>
      <c r="P557" s="113"/>
      <c r="Q557" s="113"/>
      <c r="R557" s="114"/>
      <c r="S557" s="114"/>
      <c r="T557" s="114"/>
      <c r="U557" s="114"/>
      <c r="V557" s="114"/>
      <c r="W557" s="114"/>
      <c r="X557" s="114"/>
      <c r="Y557" s="114"/>
      <c r="Z557" s="107"/>
      <c r="AA557" s="107"/>
      <c r="AB557" s="107"/>
      <c r="AC557" s="107"/>
      <c r="AD557" s="107"/>
      <c r="AE557" s="107"/>
      <c r="AF557" s="107"/>
      <c r="AG557" s="107" t="s">
        <v>341</v>
      </c>
      <c r="AH557" s="107">
        <v>0</v>
      </c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</row>
    <row r="558" spans="1:60" outlineLevel="3">
      <c r="A558" s="110"/>
      <c r="B558" s="111"/>
      <c r="C558" s="146" t="s">
        <v>1692</v>
      </c>
      <c r="D558" s="143"/>
      <c r="E558" s="144">
        <v>2.1</v>
      </c>
      <c r="F558" s="114"/>
      <c r="G558" s="114"/>
      <c r="H558" s="114"/>
      <c r="I558" s="114"/>
      <c r="J558" s="114"/>
      <c r="K558" s="114"/>
      <c r="L558" s="114"/>
      <c r="M558" s="114"/>
      <c r="N558" s="113"/>
      <c r="O558" s="113"/>
      <c r="P558" s="113"/>
      <c r="Q558" s="113"/>
      <c r="R558" s="114"/>
      <c r="S558" s="114"/>
      <c r="T558" s="114"/>
      <c r="U558" s="114"/>
      <c r="V558" s="114"/>
      <c r="W558" s="114"/>
      <c r="X558" s="114"/>
      <c r="Y558" s="114"/>
      <c r="Z558" s="107"/>
      <c r="AA558" s="107"/>
      <c r="AB558" s="107"/>
      <c r="AC558" s="107"/>
      <c r="AD558" s="107"/>
      <c r="AE558" s="107"/>
      <c r="AF558" s="107"/>
      <c r="AG558" s="107" t="s">
        <v>341</v>
      </c>
      <c r="AH558" s="107">
        <v>0</v>
      </c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</row>
    <row r="559" spans="1:60" outlineLevel="3">
      <c r="A559" s="110"/>
      <c r="B559" s="111"/>
      <c r="C559" s="146" t="s">
        <v>1693</v>
      </c>
      <c r="D559" s="143"/>
      <c r="E559" s="144">
        <v>4.3899999999999997</v>
      </c>
      <c r="F559" s="114"/>
      <c r="G559" s="114"/>
      <c r="H559" s="114"/>
      <c r="I559" s="114"/>
      <c r="J559" s="114"/>
      <c r="K559" s="114"/>
      <c r="L559" s="114"/>
      <c r="M559" s="114"/>
      <c r="N559" s="113"/>
      <c r="O559" s="113"/>
      <c r="P559" s="113"/>
      <c r="Q559" s="113"/>
      <c r="R559" s="114"/>
      <c r="S559" s="114"/>
      <c r="T559" s="114"/>
      <c r="U559" s="114"/>
      <c r="V559" s="114"/>
      <c r="W559" s="114"/>
      <c r="X559" s="114"/>
      <c r="Y559" s="114"/>
      <c r="Z559" s="107"/>
      <c r="AA559" s="107"/>
      <c r="AB559" s="107"/>
      <c r="AC559" s="107"/>
      <c r="AD559" s="107"/>
      <c r="AE559" s="107"/>
      <c r="AF559" s="107"/>
      <c r="AG559" s="107" t="s">
        <v>341</v>
      </c>
      <c r="AH559" s="107">
        <v>0</v>
      </c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</row>
    <row r="560" spans="1:60" outlineLevel="3">
      <c r="A560" s="110"/>
      <c r="B560" s="111"/>
      <c r="C560" s="146" t="s">
        <v>1694</v>
      </c>
      <c r="D560" s="143"/>
      <c r="E560" s="144">
        <v>2.4</v>
      </c>
      <c r="F560" s="114"/>
      <c r="G560" s="114"/>
      <c r="H560" s="114"/>
      <c r="I560" s="114"/>
      <c r="J560" s="114"/>
      <c r="K560" s="114"/>
      <c r="L560" s="114"/>
      <c r="M560" s="114"/>
      <c r="N560" s="113"/>
      <c r="O560" s="113"/>
      <c r="P560" s="113"/>
      <c r="Q560" s="113"/>
      <c r="R560" s="114"/>
      <c r="S560" s="114"/>
      <c r="T560" s="114"/>
      <c r="U560" s="114"/>
      <c r="V560" s="114"/>
      <c r="W560" s="114"/>
      <c r="X560" s="114"/>
      <c r="Y560" s="114"/>
      <c r="Z560" s="107"/>
      <c r="AA560" s="107"/>
      <c r="AB560" s="107"/>
      <c r="AC560" s="107"/>
      <c r="AD560" s="107"/>
      <c r="AE560" s="107"/>
      <c r="AF560" s="107"/>
      <c r="AG560" s="107" t="s">
        <v>341</v>
      </c>
      <c r="AH560" s="107">
        <v>0</v>
      </c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</row>
    <row r="561" spans="1:60" ht="22.5" outlineLevel="1">
      <c r="A561" s="123">
        <v>91</v>
      </c>
      <c r="B561" s="124" t="s">
        <v>1695</v>
      </c>
      <c r="C561" s="139" t="s">
        <v>1696</v>
      </c>
      <c r="D561" s="125" t="s">
        <v>1169</v>
      </c>
      <c r="E561" s="126">
        <v>29.7105</v>
      </c>
      <c r="F561" s="127"/>
      <c r="G561" s="128">
        <f>ROUND(E561*F561,2)</f>
        <v>0</v>
      </c>
      <c r="H561" s="127"/>
      <c r="I561" s="128">
        <f>ROUND(E561*H561,2)</f>
        <v>0</v>
      </c>
      <c r="J561" s="127"/>
      <c r="K561" s="128">
        <f>ROUND(E561*J561,2)</f>
        <v>0</v>
      </c>
      <c r="L561" s="128">
        <v>21</v>
      </c>
      <c r="M561" s="128">
        <f>G561*(1+L561/100)</f>
        <v>0</v>
      </c>
      <c r="N561" s="126">
        <v>0</v>
      </c>
      <c r="O561" s="126">
        <f>ROUND(E561*N561,2)</f>
        <v>0</v>
      </c>
      <c r="P561" s="126">
        <v>6.8000000000000005E-2</v>
      </c>
      <c r="Q561" s="126">
        <f>ROUND(E561*P561,2)</f>
        <v>2.02</v>
      </c>
      <c r="R561" s="128" t="s">
        <v>356</v>
      </c>
      <c r="S561" s="128" t="s">
        <v>310</v>
      </c>
      <c r="T561" s="129" t="s">
        <v>331</v>
      </c>
      <c r="U561" s="114">
        <v>0.69</v>
      </c>
      <c r="V561" s="114">
        <f>ROUND(E561*U561,2)</f>
        <v>20.5</v>
      </c>
      <c r="W561" s="114"/>
      <c r="X561" s="114" t="s">
        <v>332</v>
      </c>
      <c r="Y561" s="114" t="s">
        <v>293</v>
      </c>
      <c r="Z561" s="107"/>
      <c r="AA561" s="107"/>
      <c r="AB561" s="107"/>
      <c r="AC561" s="107"/>
      <c r="AD561" s="107"/>
      <c r="AE561" s="107"/>
      <c r="AF561" s="107"/>
      <c r="AG561" s="107" t="s">
        <v>333</v>
      </c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</row>
    <row r="562" spans="1:60" outlineLevel="2">
      <c r="A562" s="110"/>
      <c r="B562" s="111"/>
      <c r="C562" s="203" t="s">
        <v>1697</v>
      </c>
      <c r="D562" s="204"/>
      <c r="E562" s="204"/>
      <c r="F562" s="204"/>
      <c r="G562" s="204"/>
      <c r="H562" s="114"/>
      <c r="I562" s="114"/>
      <c r="J562" s="114"/>
      <c r="K562" s="114"/>
      <c r="L562" s="114"/>
      <c r="M562" s="114"/>
      <c r="N562" s="113"/>
      <c r="O562" s="113"/>
      <c r="P562" s="113"/>
      <c r="Q562" s="113"/>
      <c r="R562" s="114"/>
      <c r="S562" s="114"/>
      <c r="T562" s="114"/>
      <c r="U562" s="114"/>
      <c r="V562" s="114"/>
      <c r="W562" s="114"/>
      <c r="X562" s="114"/>
      <c r="Y562" s="114"/>
      <c r="Z562" s="107"/>
      <c r="AA562" s="107"/>
      <c r="AB562" s="107"/>
      <c r="AC562" s="107"/>
      <c r="AD562" s="107"/>
      <c r="AE562" s="107"/>
      <c r="AF562" s="107"/>
      <c r="AG562" s="107" t="s">
        <v>451</v>
      </c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</row>
    <row r="563" spans="1:60" outlineLevel="2">
      <c r="A563" s="110"/>
      <c r="B563" s="111"/>
      <c r="C563" s="146" t="s">
        <v>1698</v>
      </c>
      <c r="D563" s="143"/>
      <c r="E563" s="144">
        <v>0.13500000000000001</v>
      </c>
      <c r="F563" s="114"/>
      <c r="G563" s="114"/>
      <c r="H563" s="114"/>
      <c r="I563" s="114"/>
      <c r="J563" s="114"/>
      <c r="K563" s="114"/>
      <c r="L563" s="114"/>
      <c r="M563" s="114"/>
      <c r="N563" s="113"/>
      <c r="O563" s="113"/>
      <c r="P563" s="113"/>
      <c r="Q563" s="113"/>
      <c r="R563" s="114"/>
      <c r="S563" s="114"/>
      <c r="T563" s="114"/>
      <c r="U563" s="114"/>
      <c r="V563" s="114"/>
      <c r="W563" s="114"/>
      <c r="X563" s="114"/>
      <c r="Y563" s="114"/>
      <c r="Z563" s="107"/>
      <c r="AA563" s="107"/>
      <c r="AB563" s="107"/>
      <c r="AC563" s="107"/>
      <c r="AD563" s="107"/>
      <c r="AE563" s="107"/>
      <c r="AF563" s="107"/>
      <c r="AG563" s="107" t="s">
        <v>341</v>
      </c>
      <c r="AH563" s="107">
        <v>0</v>
      </c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</row>
    <row r="564" spans="1:60" outlineLevel="3">
      <c r="A564" s="110"/>
      <c r="B564" s="111"/>
      <c r="C564" s="146" t="s">
        <v>1699</v>
      </c>
      <c r="D564" s="143"/>
      <c r="E564" s="144">
        <v>0.13500000000000001</v>
      </c>
      <c r="F564" s="114"/>
      <c r="G564" s="114"/>
      <c r="H564" s="114"/>
      <c r="I564" s="114"/>
      <c r="J564" s="114"/>
      <c r="K564" s="114"/>
      <c r="L564" s="114"/>
      <c r="M564" s="114"/>
      <c r="N564" s="113"/>
      <c r="O564" s="113"/>
      <c r="P564" s="113"/>
      <c r="Q564" s="113"/>
      <c r="R564" s="114"/>
      <c r="S564" s="114"/>
      <c r="T564" s="114"/>
      <c r="U564" s="114"/>
      <c r="V564" s="114"/>
      <c r="W564" s="114"/>
      <c r="X564" s="114"/>
      <c r="Y564" s="114"/>
      <c r="Z564" s="107"/>
      <c r="AA564" s="107"/>
      <c r="AB564" s="107"/>
      <c r="AC564" s="107"/>
      <c r="AD564" s="107"/>
      <c r="AE564" s="107"/>
      <c r="AF564" s="107"/>
      <c r="AG564" s="107" t="s">
        <v>341</v>
      </c>
      <c r="AH564" s="107">
        <v>0</v>
      </c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</row>
    <row r="565" spans="1:60" outlineLevel="3">
      <c r="A565" s="110"/>
      <c r="B565" s="111"/>
      <c r="C565" s="146" t="s">
        <v>1700</v>
      </c>
      <c r="D565" s="143"/>
      <c r="E565" s="144">
        <v>0.27</v>
      </c>
      <c r="F565" s="114"/>
      <c r="G565" s="114"/>
      <c r="H565" s="114"/>
      <c r="I565" s="114"/>
      <c r="J565" s="114"/>
      <c r="K565" s="114"/>
      <c r="L565" s="114"/>
      <c r="M565" s="114"/>
      <c r="N565" s="113"/>
      <c r="O565" s="113"/>
      <c r="P565" s="113"/>
      <c r="Q565" s="113"/>
      <c r="R565" s="114"/>
      <c r="S565" s="114"/>
      <c r="T565" s="114"/>
      <c r="U565" s="114"/>
      <c r="V565" s="114"/>
      <c r="W565" s="114"/>
      <c r="X565" s="114"/>
      <c r="Y565" s="114"/>
      <c r="Z565" s="107"/>
      <c r="AA565" s="107"/>
      <c r="AB565" s="107"/>
      <c r="AC565" s="107"/>
      <c r="AD565" s="107"/>
      <c r="AE565" s="107"/>
      <c r="AF565" s="107"/>
      <c r="AG565" s="107" t="s">
        <v>341</v>
      </c>
      <c r="AH565" s="107">
        <v>0</v>
      </c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</row>
    <row r="566" spans="1:60" outlineLevel="3">
      <c r="A566" s="110"/>
      <c r="B566" s="111"/>
      <c r="C566" s="146" t="s">
        <v>1701</v>
      </c>
      <c r="D566" s="143"/>
      <c r="E566" s="144">
        <v>0.54</v>
      </c>
      <c r="F566" s="114"/>
      <c r="G566" s="114"/>
      <c r="H566" s="114"/>
      <c r="I566" s="114"/>
      <c r="J566" s="114"/>
      <c r="K566" s="114"/>
      <c r="L566" s="114"/>
      <c r="M566" s="114"/>
      <c r="N566" s="113"/>
      <c r="O566" s="113"/>
      <c r="P566" s="113"/>
      <c r="Q566" s="113"/>
      <c r="R566" s="114"/>
      <c r="S566" s="114"/>
      <c r="T566" s="114"/>
      <c r="U566" s="114"/>
      <c r="V566" s="114"/>
      <c r="W566" s="114"/>
      <c r="X566" s="114"/>
      <c r="Y566" s="114"/>
      <c r="Z566" s="107"/>
      <c r="AA566" s="107"/>
      <c r="AB566" s="107"/>
      <c r="AC566" s="107"/>
      <c r="AD566" s="107"/>
      <c r="AE566" s="107"/>
      <c r="AF566" s="107"/>
      <c r="AG566" s="107" t="s">
        <v>341</v>
      </c>
      <c r="AH566" s="107">
        <v>0</v>
      </c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</row>
    <row r="567" spans="1:60" outlineLevel="3">
      <c r="A567" s="110"/>
      <c r="B567" s="111"/>
      <c r="C567" s="146" t="s">
        <v>1702</v>
      </c>
      <c r="D567" s="143"/>
      <c r="E567" s="144">
        <v>1.2450000000000001</v>
      </c>
      <c r="F567" s="114"/>
      <c r="G567" s="114"/>
      <c r="H567" s="114"/>
      <c r="I567" s="114"/>
      <c r="J567" s="114"/>
      <c r="K567" s="114"/>
      <c r="L567" s="114"/>
      <c r="M567" s="114"/>
      <c r="N567" s="113"/>
      <c r="O567" s="113"/>
      <c r="P567" s="113"/>
      <c r="Q567" s="113"/>
      <c r="R567" s="114"/>
      <c r="S567" s="114"/>
      <c r="T567" s="114"/>
      <c r="U567" s="114"/>
      <c r="V567" s="114"/>
      <c r="W567" s="114"/>
      <c r="X567" s="114"/>
      <c r="Y567" s="114"/>
      <c r="Z567" s="107"/>
      <c r="AA567" s="107"/>
      <c r="AB567" s="107"/>
      <c r="AC567" s="107"/>
      <c r="AD567" s="107"/>
      <c r="AE567" s="107"/>
      <c r="AF567" s="107"/>
      <c r="AG567" s="107" t="s">
        <v>341</v>
      </c>
      <c r="AH567" s="107">
        <v>0</v>
      </c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</row>
    <row r="568" spans="1:60" outlineLevel="3">
      <c r="A568" s="110"/>
      <c r="B568" s="111"/>
      <c r="C568" s="146" t="s">
        <v>1703</v>
      </c>
      <c r="D568" s="143"/>
      <c r="E568" s="144">
        <v>0.78749999999999998</v>
      </c>
      <c r="F568" s="114"/>
      <c r="G568" s="114"/>
      <c r="H568" s="114"/>
      <c r="I568" s="114"/>
      <c r="J568" s="114"/>
      <c r="K568" s="114"/>
      <c r="L568" s="114"/>
      <c r="M568" s="114"/>
      <c r="N568" s="113"/>
      <c r="O568" s="113"/>
      <c r="P568" s="113"/>
      <c r="Q568" s="113"/>
      <c r="R568" s="114"/>
      <c r="S568" s="114"/>
      <c r="T568" s="114"/>
      <c r="U568" s="114"/>
      <c r="V568" s="114"/>
      <c r="W568" s="114"/>
      <c r="X568" s="114"/>
      <c r="Y568" s="114"/>
      <c r="Z568" s="107"/>
      <c r="AA568" s="107"/>
      <c r="AB568" s="107"/>
      <c r="AC568" s="107"/>
      <c r="AD568" s="107"/>
      <c r="AE568" s="107"/>
      <c r="AF568" s="107"/>
      <c r="AG568" s="107" t="s">
        <v>341</v>
      </c>
      <c r="AH568" s="107">
        <v>0</v>
      </c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</row>
    <row r="569" spans="1:60" outlineLevel="3">
      <c r="A569" s="110"/>
      <c r="B569" s="111"/>
      <c r="C569" s="146" t="s">
        <v>1704</v>
      </c>
      <c r="D569" s="143"/>
      <c r="E569" s="144">
        <v>0.6825</v>
      </c>
      <c r="F569" s="114"/>
      <c r="G569" s="114"/>
      <c r="H569" s="114"/>
      <c r="I569" s="114"/>
      <c r="J569" s="114"/>
      <c r="K569" s="114"/>
      <c r="L569" s="114"/>
      <c r="M569" s="114"/>
      <c r="N569" s="113"/>
      <c r="O569" s="113"/>
      <c r="P569" s="113"/>
      <c r="Q569" s="113"/>
      <c r="R569" s="114"/>
      <c r="S569" s="114"/>
      <c r="T569" s="114"/>
      <c r="U569" s="114"/>
      <c r="V569" s="114"/>
      <c r="W569" s="114"/>
      <c r="X569" s="114"/>
      <c r="Y569" s="114"/>
      <c r="Z569" s="107"/>
      <c r="AA569" s="107"/>
      <c r="AB569" s="107"/>
      <c r="AC569" s="107"/>
      <c r="AD569" s="107"/>
      <c r="AE569" s="107"/>
      <c r="AF569" s="107"/>
      <c r="AG569" s="107" t="s">
        <v>341</v>
      </c>
      <c r="AH569" s="107">
        <v>0</v>
      </c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</row>
    <row r="570" spans="1:60" outlineLevel="3">
      <c r="A570" s="110"/>
      <c r="B570" s="111"/>
      <c r="C570" s="146" t="s">
        <v>1705</v>
      </c>
      <c r="D570" s="143"/>
      <c r="E570" s="144">
        <v>1.0515000000000001</v>
      </c>
      <c r="F570" s="114"/>
      <c r="G570" s="114"/>
      <c r="H570" s="114"/>
      <c r="I570" s="114"/>
      <c r="J570" s="114"/>
      <c r="K570" s="114"/>
      <c r="L570" s="114"/>
      <c r="M570" s="114"/>
      <c r="N570" s="113"/>
      <c r="O570" s="113"/>
      <c r="P570" s="113"/>
      <c r="Q570" s="113"/>
      <c r="R570" s="114"/>
      <c r="S570" s="114"/>
      <c r="T570" s="114"/>
      <c r="U570" s="114"/>
      <c r="V570" s="114"/>
      <c r="W570" s="114"/>
      <c r="X570" s="114"/>
      <c r="Y570" s="114"/>
      <c r="Z570" s="107"/>
      <c r="AA570" s="107"/>
      <c r="AB570" s="107"/>
      <c r="AC570" s="107"/>
      <c r="AD570" s="107"/>
      <c r="AE570" s="107"/>
      <c r="AF570" s="107"/>
      <c r="AG570" s="107" t="s">
        <v>341</v>
      </c>
      <c r="AH570" s="107">
        <v>0</v>
      </c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</row>
    <row r="571" spans="1:60" outlineLevel="3">
      <c r="A571" s="110"/>
      <c r="B571" s="111"/>
      <c r="C571" s="146" t="s">
        <v>1706</v>
      </c>
      <c r="D571" s="143"/>
      <c r="E571" s="144">
        <v>0.97499999999999998</v>
      </c>
      <c r="F571" s="114"/>
      <c r="G571" s="114"/>
      <c r="H571" s="114"/>
      <c r="I571" s="114"/>
      <c r="J571" s="114"/>
      <c r="K571" s="114"/>
      <c r="L571" s="114"/>
      <c r="M571" s="114"/>
      <c r="N571" s="113"/>
      <c r="O571" s="113"/>
      <c r="P571" s="113"/>
      <c r="Q571" s="113"/>
      <c r="R571" s="114"/>
      <c r="S571" s="114"/>
      <c r="T571" s="114"/>
      <c r="U571" s="114"/>
      <c r="V571" s="114"/>
      <c r="W571" s="114"/>
      <c r="X571" s="114"/>
      <c r="Y571" s="114"/>
      <c r="Z571" s="107"/>
      <c r="AA571" s="107"/>
      <c r="AB571" s="107"/>
      <c r="AC571" s="107"/>
      <c r="AD571" s="107"/>
      <c r="AE571" s="107"/>
      <c r="AF571" s="107"/>
      <c r="AG571" s="107" t="s">
        <v>341</v>
      </c>
      <c r="AH571" s="107">
        <v>0</v>
      </c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</row>
    <row r="572" spans="1:60" outlineLevel="3">
      <c r="A572" s="110"/>
      <c r="B572" s="111"/>
      <c r="C572" s="146" t="s">
        <v>1707</v>
      </c>
      <c r="D572" s="143"/>
      <c r="E572" s="144">
        <v>0.39</v>
      </c>
      <c r="F572" s="114"/>
      <c r="G572" s="114"/>
      <c r="H572" s="114"/>
      <c r="I572" s="114"/>
      <c r="J572" s="114"/>
      <c r="K572" s="114"/>
      <c r="L572" s="114"/>
      <c r="M572" s="114"/>
      <c r="N572" s="113"/>
      <c r="O572" s="113"/>
      <c r="P572" s="113"/>
      <c r="Q572" s="113"/>
      <c r="R572" s="114"/>
      <c r="S572" s="114"/>
      <c r="T572" s="114"/>
      <c r="U572" s="114"/>
      <c r="V572" s="114"/>
      <c r="W572" s="114"/>
      <c r="X572" s="114"/>
      <c r="Y572" s="114"/>
      <c r="Z572" s="107"/>
      <c r="AA572" s="107"/>
      <c r="AB572" s="107"/>
      <c r="AC572" s="107"/>
      <c r="AD572" s="107"/>
      <c r="AE572" s="107"/>
      <c r="AF572" s="107"/>
      <c r="AG572" s="107" t="s">
        <v>341</v>
      </c>
      <c r="AH572" s="107">
        <v>0</v>
      </c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</row>
    <row r="573" spans="1:60" outlineLevel="3">
      <c r="A573" s="110"/>
      <c r="B573" s="111"/>
      <c r="C573" s="146" t="s">
        <v>1708</v>
      </c>
      <c r="D573" s="143"/>
      <c r="E573" s="144">
        <v>0.87749999999999995</v>
      </c>
      <c r="F573" s="114"/>
      <c r="G573" s="114"/>
      <c r="H573" s="114"/>
      <c r="I573" s="114"/>
      <c r="J573" s="114"/>
      <c r="K573" s="114"/>
      <c r="L573" s="114"/>
      <c r="M573" s="114"/>
      <c r="N573" s="113"/>
      <c r="O573" s="113"/>
      <c r="P573" s="113"/>
      <c r="Q573" s="113"/>
      <c r="R573" s="114"/>
      <c r="S573" s="114"/>
      <c r="T573" s="114"/>
      <c r="U573" s="114"/>
      <c r="V573" s="114"/>
      <c r="W573" s="114"/>
      <c r="X573" s="114"/>
      <c r="Y573" s="114"/>
      <c r="Z573" s="107"/>
      <c r="AA573" s="107"/>
      <c r="AB573" s="107"/>
      <c r="AC573" s="107"/>
      <c r="AD573" s="107"/>
      <c r="AE573" s="107"/>
      <c r="AF573" s="107"/>
      <c r="AG573" s="107" t="s">
        <v>341</v>
      </c>
      <c r="AH573" s="107">
        <v>0</v>
      </c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</row>
    <row r="574" spans="1:60" outlineLevel="3">
      <c r="A574" s="110"/>
      <c r="B574" s="111"/>
      <c r="C574" s="146" t="s">
        <v>1709</v>
      </c>
      <c r="D574" s="143"/>
      <c r="E574" s="144">
        <v>1.4924999999999999</v>
      </c>
      <c r="F574" s="114"/>
      <c r="G574" s="114"/>
      <c r="H574" s="114"/>
      <c r="I574" s="114"/>
      <c r="J574" s="114"/>
      <c r="K574" s="114"/>
      <c r="L574" s="114"/>
      <c r="M574" s="114"/>
      <c r="N574" s="113"/>
      <c r="O574" s="113"/>
      <c r="P574" s="113"/>
      <c r="Q574" s="113"/>
      <c r="R574" s="114"/>
      <c r="S574" s="114"/>
      <c r="T574" s="114"/>
      <c r="U574" s="114"/>
      <c r="V574" s="114"/>
      <c r="W574" s="114"/>
      <c r="X574" s="114"/>
      <c r="Y574" s="114"/>
      <c r="Z574" s="107"/>
      <c r="AA574" s="107"/>
      <c r="AB574" s="107"/>
      <c r="AC574" s="107"/>
      <c r="AD574" s="107"/>
      <c r="AE574" s="107"/>
      <c r="AF574" s="107"/>
      <c r="AG574" s="107" t="s">
        <v>341</v>
      </c>
      <c r="AH574" s="107">
        <v>0</v>
      </c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</row>
    <row r="575" spans="1:60" outlineLevel="3">
      <c r="A575" s="110"/>
      <c r="B575" s="111"/>
      <c r="C575" s="146" t="s">
        <v>1710</v>
      </c>
      <c r="D575" s="143"/>
      <c r="E575" s="144">
        <v>1.29</v>
      </c>
      <c r="F575" s="114"/>
      <c r="G575" s="114"/>
      <c r="H575" s="114"/>
      <c r="I575" s="114"/>
      <c r="J575" s="114"/>
      <c r="K575" s="114"/>
      <c r="L575" s="114"/>
      <c r="M575" s="114"/>
      <c r="N575" s="113"/>
      <c r="O575" s="113"/>
      <c r="P575" s="113"/>
      <c r="Q575" s="113"/>
      <c r="R575" s="114"/>
      <c r="S575" s="114"/>
      <c r="T575" s="114"/>
      <c r="U575" s="114"/>
      <c r="V575" s="114"/>
      <c r="W575" s="114"/>
      <c r="X575" s="114"/>
      <c r="Y575" s="114"/>
      <c r="Z575" s="107"/>
      <c r="AA575" s="107"/>
      <c r="AB575" s="107"/>
      <c r="AC575" s="107"/>
      <c r="AD575" s="107"/>
      <c r="AE575" s="107"/>
      <c r="AF575" s="107"/>
      <c r="AG575" s="107" t="s">
        <v>341</v>
      </c>
      <c r="AH575" s="107">
        <v>0</v>
      </c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</row>
    <row r="576" spans="1:60" outlineLevel="3">
      <c r="A576" s="110"/>
      <c r="B576" s="111"/>
      <c r="C576" s="146" t="s">
        <v>1711</v>
      </c>
      <c r="D576" s="143"/>
      <c r="E576" s="144">
        <v>4.41</v>
      </c>
      <c r="F576" s="114"/>
      <c r="G576" s="114"/>
      <c r="H576" s="114"/>
      <c r="I576" s="114"/>
      <c r="J576" s="114"/>
      <c r="K576" s="114"/>
      <c r="L576" s="114"/>
      <c r="M576" s="114"/>
      <c r="N576" s="113"/>
      <c r="O576" s="113"/>
      <c r="P576" s="113"/>
      <c r="Q576" s="113"/>
      <c r="R576" s="114"/>
      <c r="S576" s="114"/>
      <c r="T576" s="114"/>
      <c r="U576" s="114"/>
      <c r="V576" s="114"/>
      <c r="W576" s="114"/>
      <c r="X576" s="114"/>
      <c r="Y576" s="114"/>
      <c r="Z576" s="107"/>
      <c r="AA576" s="107"/>
      <c r="AB576" s="107"/>
      <c r="AC576" s="107"/>
      <c r="AD576" s="107"/>
      <c r="AE576" s="107"/>
      <c r="AF576" s="107"/>
      <c r="AG576" s="107" t="s">
        <v>341</v>
      </c>
      <c r="AH576" s="107">
        <v>0</v>
      </c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</row>
    <row r="577" spans="1:60" outlineLevel="3">
      <c r="A577" s="110"/>
      <c r="B577" s="111"/>
      <c r="C577" s="146" t="s">
        <v>1712</v>
      </c>
      <c r="D577" s="143"/>
      <c r="E577" s="144">
        <v>0.67500000000000004</v>
      </c>
      <c r="F577" s="114"/>
      <c r="G577" s="114"/>
      <c r="H577" s="114"/>
      <c r="I577" s="114"/>
      <c r="J577" s="114"/>
      <c r="K577" s="114"/>
      <c r="L577" s="114"/>
      <c r="M577" s="114"/>
      <c r="N577" s="113"/>
      <c r="O577" s="113"/>
      <c r="P577" s="113"/>
      <c r="Q577" s="113"/>
      <c r="R577" s="114"/>
      <c r="S577" s="114"/>
      <c r="T577" s="114"/>
      <c r="U577" s="114"/>
      <c r="V577" s="114"/>
      <c r="W577" s="114"/>
      <c r="X577" s="114"/>
      <c r="Y577" s="114"/>
      <c r="Z577" s="107"/>
      <c r="AA577" s="107"/>
      <c r="AB577" s="107"/>
      <c r="AC577" s="107"/>
      <c r="AD577" s="107"/>
      <c r="AE577" s="107"/>
      <c r="AF577" s="107"/>
      <c r="AG577" s="107" t="s">
        <v>341</v>
      </c>
      <c r="AH577" s="107">
        <v>0</v>
      </c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</row>
    <row r="578" spans="1:60" outlineLevel="3">
      <c r="A578" s="110"/>
      <c r="B578" s="111"/>
      <c r="C578" s="146" t="s">
        <v>1713</v>
      </c>
      <c r="D578" s="143"/>
      <c r="E578" s="144">
        <v>0.55500000000000005</v>
      </c>
      <c r="F578" s="114"/>
      <c r="G578" s="114"/>
      <c r="H578" s="114"/>
      <c r="I578" s="114"/>
      <c r="J578" s="114"/>
      <c r="K578" s="114"/>
      <c r="L578" s="114"/>
      <c r="M578" s="114"/>
      <c r="N578" s="113"/>
      <c r="O578" s="113"/>
      <c r="P578" s="113"/>
      <c r="Q578" s="113"/>
      <c r="R578" s="114"/>
      <c r="S578" s="114"/>
      <c r="T578" s="114"/>
      <c r="U578" s="114"/>
      <c r="V578" s="114"/>
      <c r="W578" s="114"/>
      <c r="X578" s="114"/>
      <c r="Y578" s="114"/>
      <c r="Z578" s="107"/>
      <c r="AA578" s="107"/>
      <c r="AB578" s="107"/>
      <c r="AC578" s="107"/>
      <c r="AD578" s="107"/>
      <c r="AE578" s="107"/>
      <c r="AF578" s="107"/>
      <c r="AG578" s="107" t="s">
        <v>341</v>
      </c>
      <c r="AH578" s="107">
        <v>0</v>
      </c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</row>
    <row r="579" spans="1:60" outlineLevel="3">
      <c r="A579" s="110"/>
      <c r="B579" s="111"/>
      <c r="C579" s="146" t="s">
        <v>1714</v>
      </c>
      <c r="D579" s="143"/>
      <c r="E579" s="144">
        <v>0.13500000000000001</v>
      </c>
      <c r="F579" s="114"/>
      <c r="G579" s="114"/>
      <c r="H579" s="114"/>
      <c r="I579" s="114"/>
      <c r="J579" s="114"/>
      <c r="K579" s="114"/>
      <c r="L579" s="114"/>
      <c r="M579" s="114"/>
      <c r="N579" s="113"/>
      <c r="O579" s="113"/>
      <c r="P579" s="113"/>
      <c r="Q579" s="113"/>
      <c r="R579" s="114"/>
      <c r="S579" s="114"/>
      <c r="T579" s="114"/>
      <c r="U579" s="114"/>
      <c r="V579" s="114"/>
      <c r="W579" s="114"/>
      <c r="X579" s="114"/>
      <c r="Y579" s="114"/>
      <c r="Z579" s="107"/>
      <c r="AA579" s="107"/>
      <c r="AB579" s="107"/>
      <c r="AC579" s="107"/>
      <c r="AD579" s="107"/>
      <c r="AE579" s="107"/>
      <c r="AF579" s="107"/>
      <c r="AG579" s="107" t="s">
        <v>341</v>
      </c>
      <c r="AH579" s="107">
        <v>0</v>
      </c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</row>
    <row r="580" spans="1:60" outlineLevel="3">
      <c r="A580" s="110"/>
      <c r="B580" s="111"/>
      <c r="C580" s="146" t="s">
        <v>1715</v>
      </c>
      <c r="D580" s="143"/>
      <c r="E580" s="144">
        <v>0.13500000000000001</v>
      </c>
      <c r="F580" s="114"/>
      <c r="G580" s="114"/>
      <c r="H580" s="114"/>
      <c r="I580" s="114"/>
      <c r="J580" s="114"/>
      <c r="K580" s="114"/>
      <c r="L580" s="114"/>
      <c r="M580" s="114"/>
      <c r="N580" s="113"/>
      <c r="O580" s="113"/>
      <c r="P580" s="113"/>
      <c r="Q580" s="113"/>
      <c r="R580" s="114"/>
      <c r="S580" s="114"/>
      <c r="T580" s="114"/>
      <c r="U580" s="114"/>
      <c r="V580" s="114"/>
      <c r="W580" s="114"/>
      <c r="X580" s="114"/>
      <c r="Y580" s="114"/>
      <c r="Z580" s="107"/>
      <c r="AA580" s="107"/>
      <c r="AB580" s="107"/>
      <c r="AC580" s="107"/>
      <c r="AD580" s="107"/>
      <c r="AE580" s="107"/>
      <c r="AF580" s="107"/>
      <c r="AG580" s="107" t="s">
        <v>341</v>
      </c>
      <c r="AH580" s="107">
        <v>0</v>
      </c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</row>
    <row r="581" spans="1:60" outlineLevel="3">
      <c r="A581" s="110"/>
      <c r="B581" s="111"/>
      <c r="C581" s="146" t="s">
        <v>1716</v>
      </c>
      <c r="D581" s="143"/>
      <c r="E581" s="144">
        <v>0.72</v>
      </c>
      <c r="F581" s="114"/>
      <c r="G581" s="114"/>
      <c r="H581" s="114"/>
      <c r="I581" s="114"/>
      <c r="J581" s="114"/>
      <c r="K581" s="114"/>
      <c r="L581" s="114"/>
      <c r="M581" s="114"/>
      <c r="N581" s="113"/>
      <c r="O581" s="113"/>
      <c r="P581" s="113"/>
      <c r="Q581" s="113"/>
      <c r="R581" s="114"/>
      <c r="S581" s="114"/>
      <c r="T581" s="114"/>
      <c r="U581" s="114"/>
      <c r="V581" s="114"/>
      <c r="W581" s="114"/>
      <c r="X581" s="114"/>
      <c r="Y581" s="114"/>
      <c r="Z581" s="107"/>
      <c r="AA581" s="107"/>
      <c r="AB581" s="107"/>
      <c r="AC581" s="107"/>
      <c r="AD581" s="107"/>
      <c r="AE581" s="107"/>
      <c r="AF581" s="107"/>
      <c r="AG581" s="107" t="s">
        <v>341</v>
      </c>
      <c r="AH581" s="107">
        <v>0</v>
      </c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</row>
    <row r="582" spans="1:60" outlineLevel="3">
      <c r="A582" s="110"/>
      <c r="B582" s="111"/>
      <c r="C582" s="146" t="s">
        <v>1717</v>
      </c>
      <c r="D582" s="143"/>
      <c r="E582" s="144">
        <v>2.1675</v>
      </c>
      <c r="F582" s="114"/>
      <c r="G582" s="114"/>
      <c r="H582" s="114"/>
      <c r="I582" s="114"/>
      <c r="J582" s="114"/>
      <c r="K582" s="114"/>
      <c r="L582" s="114"/>
      <c r="M582" s="114"/>
      <c r="N582" s="113"/>
      <c r="O582" s="113"/>
      <c r="P582" s="113"/>
      <c r="Q582" s="113"/>
      <c r="R582" s="114"/>
      <c r="S582" s="114"/>
      <c r="T582" s="114"/>
      <c r="U582" s="114"/>
      <c r="V582" s="114"/>
      <c r="W582" s="114"/>
      <c r="X582" s="114"/>
      <c r="Y582" s="114"/>
      <c r="Z582" s="107"/>
      <c r="AA582" s="107"/>
      <c r="AB582" s="107"/>
      <c r="AC582" s="107"/>
      <c r="AD582" s="107"/>
      <c r="AE582" s="107"/>
      <c r="AF582" s="107"/>
      <c r="AG582" s="107" t="s">
        <v>341</v>
      </c>
      <c r="AH582" s="107">
        <v>0</v>
      </c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</row>
    <row r="583" spans="1:60" outlineLevel="3">
      <c r="A583" s="110"/>
      <c r="B583" s="111"/>
      <c r="C583" s="146" t="s">
        <v>1718</v>
      </c>
      <c r="D583" s="143"/>
      <c r="E583" s="144">
        <v>2.5049999999999999</v>
      </c>
      <c r="F583" s="114"/>
      <c r="G583" s="114"/>
      <c r="H583" s="114"/>
      <c r="I583" s="114"/>
      <c r="J583" s="114"/>
      <c r="K583" s="114"/>
      <c r="L583" s="114"/>
      <c r="M583" s="114"/>
      <c r="N583" s="113"/>
      <c r="O583" s="113"/>
      <c r="P583" s="113"/>
      <c r="Q583" s="113"/>
      <c r="R583" s="114"/>
      <c r="S583" s="114"/>
      <c r="T583" s="114"/>
      <c r="U583" s="114"/>
      <c r="V583" s="114"/>
      <c r="W583" s="114"/>
      <c r="X583" s="114"/>
      <c r="Y583" s="114"/>
      <c r="Z583" s="107"/>
      <c r="AA583" s="107"/>
      <c r="AB583" s="107"/>
      <c r="AC583" s="107"/>
      <c r="AD583" s="107"/>
      <c r="AE583" s="107"/>
      <c r="AF583" s="107"/>
      <c r="AG583" s="107" t="s">
        <v>341</v>
      </c>
      <c r="AH583" s="107">
        <v>0</v>
      </c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</row>
    <row r="584" spans="1:60" outlineLevel="3">
      <c r="A584" s="110"/>
      <c r="B584" s="111"/>
      <c r="C584" s="146" t="s">
        <v>1719</v>
      </c>
      <c r="D584" s="143"/>
      <c r="E584" s="144">
        <v>0.27</v>
      </c>
      <c r="F584" s="114"/>
      <c r="G584" s="114"/>
      <c r="H584" s="114"/>
      <c r="I584" s="114"/>
      <c r="J584" s="114"/>
      <c r="K584" s="114"/>
      <c r="L584" s="114"/>
      <c r="M584" s="114"/>
      <c r="N584" s="113"/>
      <c r="O584" s="113"/>
      <c r="P584" s="113"/>
      <c r="Q584" s="113"/>
      <c r="R584" s="114"/>
      <c r="S584" s="114"/>
      <c r="T584" s="114"/>
      <c r="U584" s="114"/>
      <c r="V584" s="114"/>
      <c r="W584" s="114"/>
      <c r="X584" s="114"/>
      <c r="Y584" s="114"/>
      <c r="Z584" s="107"/>
      <c r="AA584" s="107"/>
      <c r="AB584" s="107"/>
      <c r="AC584" s="107"/>
      <c r="AD584" s="107"/>
      <c r="AE584" s="107"/>
      <c r="AF584" s="107"/>
      <c r="AG584" s="107" t="s">
        <v>341</v>
      </c>
      <c r="AH584" s="107">
        <v>0</v>
      </c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</row>
    <row r="585" spans="1:60" outlineLevel="3">
      <c r="A585" s="110"/>
      <c r="B585" s="111"/>
      <c r="C585" s="146" t="s">
        <v>1720</v>
      </c>
      <c r="D585" s="143"/>
      <c r="E585" s="144">
        <v>0.94499999999999995</v>
      </c>
      <c r="F585" s="114"/>
      <c r="G585" s="114"/>
      <c r="H585" s="114"/>
      <c r="I585" s="114"/>
      <c r="J585" s="114"/>
      <c r="K585" s="114"/>
      <c r="L585" s="114"/>
      <c r="M585" s="114"/>
      <c r="N585" s="113"/>
      <c r="O585" s="113"/>
      <c r="P585" s="113"/>
      <c r="Q585" s="113"/>
      <c r="R585" s="114"/>
      <c r="S585" s="114"/>
      <c r="T585" s="114"/>
      <c r="U585" s="114"/>
      <c r="V585" s="114"/>
      <c r="W585" s="114"/>
      <c r="X585" s="114"/>
      <c r="Y585" s="114"/>
      <c r="Z585" s="107"/>
      <c r="AA585" s="107"/>
      <c r="AB585" s="107"/>
      <c r="AC585" s="107"/>
      <c r="AD585" s="107"/>
      <c r="AE585" s="107"/>
      <c r="AF585" s="107"/>
      <c r="AG585" s="107" t="s">
        <v>341</v>
      </c>
      <c r="AH585" s="107">
        <v>0</v>
      </c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</row>
    <row r="586" spans="1:60" outlineLevel="3">
      <c r="A586" s="110"/>
      <c r="B586" s="111"/>
      <c r="C586" s="146" t="s">
        <v>1721</v>
      </c>
      <c r="D586" s="143"/>
      <c r="E586" s="144">
        <v>0.87749999999999995</v>
      </c>
      <c r="F586" s="114"/>
      <c r="G586" s="114"/>
      <c r="H586" s="114"/>
      <c r="I586" s="114"/>
      <c r="J586" s="114"/>
      <c r="K586" s="114"/>
      <c r="L586" s="114"/>
      <c r="M586" s="114"/>
      <c r="N586" s="113"/>
      <c r="O586" s="113"/>
      <c r="P586" s="113"/>
      <c r="Q586" s="113"/>
      <c r="R586" s="114"/>
      <c r="S586" s="114"/>
      <c r="T586" s="114"/>
      <c r="U586" s="114"/>
      <c r="V586" s="114"/>
      <c r="W586" s="114"/>
      <c r="X586" s="114"/>
      <c r="Y586" s="114"/>
      <c r="Z586" s="107"/>
      <c r="AA586" s="107"/>
      <c r="AB586" s="107"/>
      <c r="AC586" s="107"/>
      <c r="AD586" s="107"/>
      <c r="AE586" s="107"/>
      <c r="AF586" s="107"/>
      <c r="AG586" s="107" t="s">
        <v>341</v>
      </c>
      <c r="AH586" s="107">
        <v>0</v>
      </c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</row>
    <row r="587" spans="1:60" outlineLevel="3">
      <c r="A587" s="110"/>
      <c r="B587" s="111"/>
      <c r="C587" s="146" t="s">
        <v>1722</v>
      </c>
      <c r="D587" s="143"/>
      <c r="E587" s="144">
        <v>0.54</v>
      </c>
      <c r="F587" s="114"/>
      <c r="G587" s="114"/>
      <c r="H587" s="114"/>
      <c r="I587" s="114"/>
      <c r="J587" s="114"/>
      <c r="K587" s="114"/>
      <c r="L587" s="114"/>
      <c r="M587" s="114"/>
      <c r="N587" s="113"/>
      <c r="O587" s="113"/>
      <c r="P587" s="113"/>
      <c r="Q587" s="113"/>
      <c r="R587" s="114"/>
      <c r="S587" s="114"/>
      <c r="T587" s="114"/>
      <c r="U587" s="114"/>
      <c r="V587" s="114"/>
      <c r="W587" s="114"/>
      <c r="X587" s="114"/>
      <c r="Y587" s="114"/>
      <c r="Z587" s="107"/>
      <c r="AA587" s="107"/>
      <c r="AB587" s="107"/>
      <c r="AC587" s="107"/>
      <c r="AD587" s="107"/>
      <c r="AE587" s="107"/>
      <c r="AF587" s="107"/>
      <c r="AG587" s="107" t="s">
        <v>341</v>
      </c>
      <c r="AH587" s="107">
        <v>0</v>
      </c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</row>
    <row r="588" spans="1:60" outlineLevel="3">
      <c r="A588" s="110"/>
      <c r="B588" s="111"/>
      <c r="C588" s="146" t="s">
        <v>1723</v>
      </c>
      <c r="D588" s="143"/>
      <c r="E588" s="144">
        <v>0.27</v>
      </c>
      <c r="F588" s="114"/>
      <c r="G588" s="114"/>
      <c r="H588" s="114"/>
      <c r="I588" s="114"/>
      <c r="J588" s="114"/>
      <c r="K588" s="114"/>
      <c r="L588" s="114"/>
      <c r="M588" s="114"/>
      <c r="N588" s="113"/>
      <c r="O588" s="113"/>
      <c r="P588" s="113"/>
      <c r="Q588" s="113"/>
      <c r="R588" s="114"/>
      <c r="S588" s="114"/>
      <c r="T588" s="114"/>
      <c r="U588" s="114"/>
      <c r="V588" s="114"/>
      <c r="W588" s="114"/>
      <c r="X588" s="114"/>
      <c r="Y588" s="114"/>
      <c r="Z588" s="107"/>
      <c r="AA588" s="107"/>
      <c r="AB588" s="107"/>
      <c r="AC588" s="107"/>
      <c r="AD588" s="107"/>
      <c r="AE588" s="107"/>
      <c r="AF588" s="107"/>
      <c r="AG588" s="107" t="s">
        <v>341</v>
      </c>
      <c r="AH588" s="107">
        <v>0</v>
      </c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</row>
    <row r="589" spans="1:60" outlineLevel="3">
      <c r="A589" s="110"/>
      <c r="B589" s="111"/>
      <c r="C589" s="146" t="s">
        <v>1724</v>
      </c>
      <c r="D589" s="143"/>
      <c r="E589" s="144">
        <v>1.548</v>
      </c>
      <c r="F589" s="114"/>
      <c r="G589" s="114"/>
      <c r="H589" s="114"/>
      <c r="I589" s="114"/>
      <c r="J589" s="114"/>
      <c r="K589" s="114"/>
      <c r="L589" s="114"/>
      <c r="M589" s="114"/>
      <c r="N589" s="113"/>
      <c r="O589" s="113"/>
      <c r="P589" s="113"/>
      <c r="Q589" s="113"/>
      <c r="R589" s="114"/>
      <c r="S589" s="114"/>
      <c r="T589" s="114"/>
      <c r="U589" s="114"/>
      <c r="V589" s="114"/>
      <c r="W589" s="114"/>
      <c r="X589" s="114"/>
      <c r="Y589" s="114"/>
      <c r="Z589" s="107"/>
      <c r="AA589" s="107"/>
      <c r="AB589" s="107"/>
      <c r="AC589" s="107"/>
      <c r="AD589" s="107"/>
      <c r="AE589" s="107"/>
      <c r="AF589" s="107"/>
      <c r="AG589" s="107" t="s">
        <v>341</v>
      </c>
      <c r="AH589" s="107">
        <v>0</v>
      </c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</row>
    <row r="590" spans="1:60" outlineLevel="3">
      <c r="A590" s="110"/>
      <c r="B590" s="111"/>
      <c r="C590" s="146" t="s">
        <v>1725</v>
      </c>
      <c r="D590" s="143"/>
      <c r="E590" s="144">
        <v>1.6154999999999999</v>
      </c>
      <c r="F590" s="114"/>
      <c r="G590" s="114"/>
      <c r="H590" s="114"/>
      <c r="I590" s="114"/>
      <c r="J590" s="114"/>
      <c r="K590" s="114"/>
      <c r="L590" s="114"/>
      <c r="M590" s="114"/>
      <c r="N590" s="113"/>
      <c r="O590" s="113"/>
      <c r="P590" s="113"/>
      <c r="Q590" s="113"/>
      <c r="R590" s="114"/>
      <c r="S590" s="114"/>
      <c r="T590" s="114"/>
      <c r="U590" s="114"/>
      <c r="V590" s="114"/>
      <c r="W590" s="114"/>
      <c r="X590" s="114"/>
      <c r="Y590" s="114"/>
      <c r="Z590" s="107"/>
      <c r="AA590" s="107"/>
      <c r="AB590" s="107"/>
      <c r="AC590" s="107"/>
      <c r="AD590" s="107"/>
      <c r="AE590" s="107"/>
      <c r="AF590" s="107"/>
      <c r="AG590" s="107" t="s">
        <v>341</v>
      </c>
      <c r="AH590" s="107">
        <v>0</v>
      </c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</row>
    <row r="591" spans="1:60" outlineLevel="3">
      <c r="A591" s="110"/>
      <c r="B591" s="111"/>
      <c r="C591" s="146" t="s">
        <v>1726</v>
      </c>
      <c r="D591" s="143"/>
      <c r="E591" s="144">
        <v>0.27</v>
      </c>
      <c r="F591" s="114"/>
      <c r="G591" s="114"/>
      <c r="H591" s="114"/>
      <c r="I591" s="114"/>
      <c r="J591" s="114"/>
      <c r="K591" s="114"/>
      <c r="L591" s="114"/>
      <c r="M591" s="114"/>
      <c r="N591" s="113"/>
      <c r="O591" s="113"/>
      <c r="P591" s="113"/>
      <c r="Q591" s="113"/>
      <c r="R591" s="114"/>
      <c r="S591" s="114"/>
      <c r="T591" s="114"/>
      <c r="U591" s="114"/>
      <c r="V591" s="114"/>
      <c r="W591" s="114"/>
      <c r="X591" s="114"/>
      <c r="Y591" s="114"/>
      <c r="Z591" s="107"/>
      <c r="AA591" s="107"/>
      <c r="AB591" s="107"/>
      <c r="AC591" s="107"/>
      <c r="AD591" s="107"/>
      <c r="AE591" s="107"/>
      <c r="AF591" s="107"/>
      <c r="AG591" s="107" t="s">
        <v>341</v>
      </c>
      <c r="AH591" s="107">
        <v>0</v>
      </c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</row>
    <row r="592" spans="1:60" outlineLevel="3">
      <c r="A592" s="110"/>
      <c r="B592" s="111"/>
      <c r="C592" s="146" t="s">
        <v>1727</v>
      </c>
      <c r="D592" s="143"/>
      <c r="E592" s="144">
        <v>0.13500000000000001</v>
      </c>
      <c r="F592" s="114"/>
      <c r="G592" s="114"/>
      <c r="H592" s="114"/>
      <c r="I592" s="114"/>
      <c r="J592" s="114"/>
      <c r="K592" s="114"/>
      <c r="L592" s="114"/>
      <c r="M592" s="114"/>
      <c r="N592" s="113"/>
      <c r="O592" s="113"/>
      <c r="P592" s="113"/>
      <c r="Q592" s="113"/>
      <c r="R592" s="114"/>
      <c r="S592" s="114"/>
      <c r="T592" s="114"/>
      <c r="U592" s="114"/>
      <c r="V592" s="114"/>
      <c r="W592" s="114"/>
      <c r="X592" s="114"/>
      <c r="Y592" s="114"/>
      <c r="Z592" s="107"/>
      <c r="AA592" s="107"/>
      <c r="AB592" s="107"/>
      <c r="AC592" s="107"/>
      <c r="AD592" s="107"/>
      <c r="AE592" s="107"/>
      <c r="AF592" s="107"/>
      <c r="AG592" s="107" t="s">
        <v>341</v>
      </c>
      <c r="AH592" s="107">
        <v>0</v>
      </c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</row>
    <row r="593" spans="1:60" outlineLevel="3">
      <c r="A593" s="110"/>
      <c r="B593" s="111"/>
      <c r="C593" s="146" t="s">
        <v>1728</v>
      </c>
      <c r="D593" s="143"/>
      <c r="E593" s="144">
        <v>1.4804999999999999</v>
      </c>
      <c r="F593" s="114"/>
      <c r="G593" s="114"/>
      <c r="H593" s="114"/>
      <c r="I593" s="114"/>
      <c r="J593" s="114"/>
      <c r="K593" s="114"/>
      <c r="L593" s="114"/>
      <c r="M593" s="114"/>
      <c r="N593" s="113"/>
      <c r="O593" s="113"/>
      <c r="P593" s="113"/>
      <c r="Q593" s="113"/>
      <c r="R593" s="114"/>
      <c r="S593" s="114"/>
      <c r="T593" s="114"/>
      <c r="U593" s="114"/>
      <c r="V593" s="114"/>
      <c r="W593" s="114"/>
      <c r="X593" s="114"/>
      <c r="Y593" s="114"/>
      <c r="Z593" s="107"/>
      <c r="AA593" s="107"/>
      <c r="AB593" s="107"/>
      <c r="AC593" s="107"/>
      <c r="AD593" s="107"/>
      <c r="AE593" s="107"/>
      <c r="AF593" s="107"/>
      <c r="AG593" s="107" t="s">
        <v>341</v>
      </c>
      <c r="AH593" s="107">
        <v>0</v>
      </c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</row>
    <row r="594" spans="1:60" outlineLevel="3">
      <c r="A594" s="110"/>
      <c r="B594" s="111"/>
      <c r="C594" s="146" t="s">
        <v>1729</v>
      </c>
      <c r="D594" s="143"/>
      <c r="E594" s="144">
        <v>0.58499999999999996</v>
      </c>
      <c r="F594" s="114"/>
      <c r="G594" s="114"/>
      <c r="H594" s="114"/>
      <c r="I594" s="114"/>
      <c r="J594" s="114"/>
      <c r="K594" s="114"/>
      <c r="L594" s="114"/>
      <c r="M594" s="114"/>
      <c r="N594" s="113"/>
      <c r="O594" s="113"/>
      <c r="P594" s="113"/>
      <c r="Q594" s="113"/>
      <c r="R594" s="114"/>
      <c r="S594" s="114"/>
      <c r="T594" s="114"/>
      <c r="U594" s="114"/>
      <c r="V594" s="114"/>
      <c r="W594" s="114"/>
      <c r="X594" s="114"/>
      <c r="Y594" s="114"/>
      <c r="Z594" s="107"/>
      <c r="AA594" s="107"/>
      <c r="AB594" s="107"/>
      <c r="AC594" s="107"/>
      <c r="AD594" s="107"/>
      <c r="AE594" s="107"/>
      <c r="AF594" s="107"/>
      <c r="AG594" s="107" t="s">
        <v>341</v>
      </c>
      <c r="AH594" s="107">
        <v>0</v>
      </c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</row>
    <row r="595" spans="1:60" outlineLevel="1">
      <c r="A595" s="123">
        <v>92</v>
      </c>
      <c r="B595" s="124" t="s">
        <v>1730</v>
      </c>
      <c r="C595" s="139" t="s">
        <v>1731</v>
      </c>
      <c r="D595" s="125" t="s">
        <v>1169</v>
      </c>
      <c r="E595" s="126">
        <v>112.98125</v>
      </c>
      <c r="F595" s="127"/>
      <c r="G595" s="128">
        <f>ROUND(E595*F595,2)</f>
        <v>0</v>
      </c>
      <c r="H595" s="127"/>
      <c r="I595" s="128">
        <f>ROUND(E595*H595,2)</f>
        <v>0</v>
      </c>
      <c r="J595" s="127"/>
      <c r="K595" s="128">
        <f>ROUND(E595*J595,2)</f>
        <v>0</v>
      </c>
      <c r="L595" s="128">
        <v>21</v>
      </c>
      <c r="M595" s="128">
        <f>G595*(1+L595/100)</f>
        <v>0</v>
      </c>
      <c r="N595" s="126">
        <v>0</v>
      </c>
      <c r="O595" s="126">
        <f>ROUND(E595*N595,2)</f>
        <v>0</v>
      </c>
      <c r="P595" s="126">
        <v>1.15E-3</v>
      </c>
      <c r="Q595" s="126">
        <f>ROUND(E595*P595,2)</f>
        <v>0.13</v>
      </c>
      <c r="R595" s="128" t="s">
        <v>1732</v>
      </c>
      <c r="S595" s="128" t="s">
        <v>310</v>
      </c>
      <c r="T595" s="129" t="s">
        <v>331</v>
      </c>
      <c r="U595" s="114">
        <v>0.04</v>
      </c>
      <c r="V595" s="114">
        <f>ROUND(E595*U595,2)</f>
        <v>4.5199999999999996</v>
      </c>
      <c r="W595" s="114"/>
      <c r="X595" s="114" t="s">
        <v>332</v>
      </c>
      <c r="Y595" s="114" t="s">
        <v>293</v>
      </c>
      <c r="Z595" s="107"/>
      <c r="AA595" s="107"/>
      <c r="AB595" s="107"/>
      <c r="AC595" s="107"/>
      <c r="AD595" s="107"/>
      <c r="AE595" s="107"/>
      <c r="AF595" s="107"/>
      <c r="AG595" s="107" t="s">
        <v>333</v>
      </c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</row>
    <row r="596" spans="1:60" outlineLevel="2">
      <c r="A596" s="110"/>
      <c r="B596" s="111"/>
      <c r="C596" s="146" t="s">
        <v>1296</v>
      </c>
      <c r="D596" s="143"/>
      <c r="E596" s="144">
        <v>26.80125</v>
      </c>
      <c r="F596" s="114"/>
      <c r="G596" s="114"/>
      <c r="H596" s="114"/>
      <c r="I596" s="114"/>
      <c r="J596" s="114"/>
      <c r="K596" s="114"/>
      <c r="L596" s="114"/>
      <c r="M596" s="114"/>
      <c r="N596" s="113"/>
      <c r="O596" s="113"/>
      <c r="P596" s="113"/>
      <c r="Q596" s="113"/>
      <c r="R596" s="114"/>
      <c r="S596" s="114"/>
      <c r="T596" s="114"/>
      <c r="U596" s="114"/>
      <c r="V596" s="114"/>
      <c r="W596" s="114"/>
      <c r="X596" s="114"/>
      <c r="Y596" s="114"/>
      <c r="Z596" s="107"/>
      <c r="AA596" s="107"/>
      <c r="AB596" s="107"/>
      <c r="AC596" s="107"/>
      <c r="AD596" s="107"/>
      <c r="AE596" s="107"/>
      <c r="AF596" s="107"/>
      <c r="AG596" s="107" t="s">
        <v>341</v>
      </c>
      <c r="AH596" s="107">
        <v>0</v>
      </c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</row>
    <row r="597" spans="1:60" outlineLevel="3">
      <c r="A597" s="110"/>
      <c r="B597" s="111"/>
      <c r="C597" s="146" t="s">
        <v>1297</v>
      </c>
      <c r="D597" s="143"/>
      <c r="E597" s="144">
        <v>25.764379999999999</v>
      </c>
      <c r="F597" s="114"/>
      <c r="G597" s="114"/>
      <c r="H597" s="114"/>
      <c r="I597" s="114"/>
      <c r="J597" s="114"/>
      <c r="K597" s="114"/>
      <c r="L597" s="114"/>
      <c r="M597" s="114"/>
      <c r="N597" s="113"/>
      <c r="O597" s="113"/>
      <c r="P597" s="113"/>
      <c r="Q597" s="113"/>
      <c r="R597" s="114"/>
      <c r="S597" s="114"/>
      <c r="T597" s="114"/>
      <c r="U597" s="114"/>
      <c r="V597" s="114"/>
      <c r="W597" s="114"/>
      <c r="X597" s="114"/>
      <c r="Y597" s="114"/>
      <c r="Z597" s="107"/>
      <c r="AA597" s="107"/>
      <c r="AB597" s="107"/>
      <c r="AC597" s="107"/>
      <c r="AD597" s="107"/>
      <c r="AE597" s="107"/>
      <c r="AF597" s="107"/>
      <c r="AG597" s="107" t="s">
        <v>341</v>
      </c>
      <c r="AH597" s="107">
        <v>0</v>
      </c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</row>
    <row r="598" spans="1:60" outlineLevel="3">
      <c r="A598" s="110"/>
      <c r="B598" s="111"/>
      <c r="C598" s="146" t="s">
        <v>1298</v>
      </c>
      <c r="D598" s="143"/>
      <c r="E598" s="144">
        <v>32.865000000000002</v>
      </c>
      <c r="F598" s="114"/>
      <c r="G598" s="114"/>
      <c r="H598" s="114"/>
      <c r="I598" s="114"/>
      <c r="J598" s="114"/>
      <c r="K598" s="114"/>
      <c r="L598" s="114"/>
      <c r="M598" s="114"/>
      <c r="N598" s="113"/>
      <c r="O598" s="113"/>
      <c r="P598" s="113"/>
      <c r="Q598" s="113"/>
      <c r="R598" s="114"/>
      <c r="S598" s="114"/>
      <c r="T598" s="114"/>
      <c r="U598" s="114"/>
      <c r="V598" s="114"/>
      <c r="W598" s="114"/>
      <c r="X598" s="114"/>
      <c r="Y598" s="114"/>
      <c r="Z598" s="107"/>
      <c r="AA598" s="107"/>
      <c r="AB598" s="107"/>
      <c r="AC598" s="107"/>
      <c r="AD598" s="107"/>
      <c r="AE598" s="107"/>
      <c r="AF598" s="107"/>
      <c r="AG598" s="107" t="s">
        <v>341</v>
      </c>
      <c r="AH598" s="107">
        <v>0</v>
      </c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</row>
    <row r="599" spans="1:60" outlineLevel="3">
      <c r="A599" s="110"/>
      <c r="B599" s="111"/>
      <c r="C599" s="146" t="s">
        <v>1299</v>
      </c>
      <c r="D599" s="143"/>
      <c r="E599" s="144">
        <v>27.550630000000002</v>
      </c>
      <c r="F599" s="114"/>
      <c r="G599" s="114"/>
      <c r="H599" s="114"/>
      <c r="I599" s="114"/>
      <c r="J599" s="114"/>
      <c r="K599" s="114"/>
      <c r="L599" s="114"/>
      <c r="M599" s="114"/>
      <c r="N599" s="113"/>
      <c r="O599" s="113"/>
      <c r="P599" s="113"/>
      <c r="Q599" s="113"/>
      <c r="R599" s="114"/>
      <c r="S599" s="114"/>
      <c r="T599" s="114"/>
      <c r="U599" s="114"/>
      <c r="V599" s="114"/>
      <c r="W599" s="114"/>
      <c r="X599" s="114"/>
      <c r="Y599" s="114"/>
      <c r="Z599" s="107"/>
      <c r="AA599" s="107"/>
      <c r="AB599" s="107"/>
      <c r="AC599" s="107"/>
      <c r="AD599" s="107"/>
      <c r="AE599" s="107"/>
      <c r="AF599" s="107"/>
      <c r="AG599" s="107" t="s">
        <v>341</v>
      </c>
      <c r="AH599" s="107">
        <v>0</v>
      </c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</row>
    <row r="600" spans="1:60" outlineLevel="1">
      <c r="A600" s="123">
        <v>93</v>
      </c>
      <c r="B600" s="124" t="s">
        <v>1733</v>
      </c>
      <c r="C600" s="139" t="s">
        <v>1734</v>
      </c>
      <c r="D600" s="125" t="s">
        <v>1169</v>
      </c>
      <c r="E600" s="126">
        <v>107.46250000000001</v>
      </c>
      <c r="F600" s="127"/>
      <c r="G600" s="128">
        <f>ROUND(E600*F600,2)</f>
        <v>0</v>
      </c>
      <c r="H600" s="127"/>
      <c r="I600" s="128">
        <f>ROUND(E600*H600,2)</f>
        <v>0</v>
      </c>
      <c r="J600" s="127"/>
      <c r="K600" s="128">
        <f>ROUND(E600*J600,2)</f>
        <v>0</v>
      </c>
      <c r="L600" s="128">
        <v>21</v>
      </c>
      <c r="M600" s="128">
        <f>G600*(1+L600/100)</f>
        <v>0</v>
      </c>
      <c r="N600" s="126">
        <v>0</v>
      </c>
      <c r="O600" s="126">
        <f>ROUND(E600*N600,2)</f>
        <v>0</v>
      </c>
      <c r="P600" s="126">
        <v>5.0000000000000001E-3</v>
      </c>
      <c r="Q600" s="126">
        <f>ROUND(E600*P600,2)</f>
        <v>0.54</v>
      </c>
      <c r="R600" s="128" t="s">
        <v>564</v>
      </c>
      <c r="S600" s="128" t="s">
        <v>310</v>
      </c>
      <c r="T600" s="129" t="s">
        <v>331</v>
      </c>
      <c r="U600" s="114">
        <v>0.51</v>
      </c>
      <c r="V600" s="114">
        <f>ROUND(E600*U600,2)</f>
        <v>54.81</v>
      </c>
      <c r="W600" s="114"/>
      <c r="X600" s="114" t="s">
        <v>332</v>
      </c>
      <c r="Y600" s="114" t="s">
        <v>293</v>
      </c>
      <c r="Z600" s="107"/>
      <c r="AA600" s="107"/>
      <c r="AB600" s="107"/>
      <c r="AC600" s="107"/>
      <c r="AD600" s="107"/>
      <c r="AE600" s="107"/>
      <c r="AF600" s="107"/>
      <c r="AG600" s="107" t="s">
        <v>333</v>
      </c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</row>
    <row r="601" spans="1:60" outlineLevel="2">
      <c r="A601" s="110"/>
      <c r="B601" s="111"/>
      <c r="C601" s="146" t="s">
        <v>1241</v>
      </c>
      <c r="D601" s="143"/>
      <c r="E601" s="144">
        <v>6.48</v>
      </c>
      <c r="F601" s="114"/>
      <c r="G601" s="114"/>
      <c r="H601" s="114"/>
      <c r="I601" s="114"/>
      <c r="J601" s="114"/>
      <c r="K601" s="114"/>
      <c r="L601" s="114"/>
      <c r="M601" s="114"/>
      <c r="N601" s="113"/>
      <c r="O601" s="113"/>
      <c r="P601" s="113"/>
      <c r="Q601" s="113"/>
      <c r="R601" s="114"/>
      <c r="S601" s="114"/>
      <c r="T601" s="114"/>
      <c r="U601" s="114"/>
      <c r="V601" s="114"/>
      <c r="W601" s="114"/>
      <c r="X601" s="114"/>
      <c r="Y601" s="114"/>
      <c r="Z601" s="107"/>
      <c r="AA601" s="107"/>
      <c r="AB601" s="107"/>
      <c r="AC601" s="107"/>
      <c r="AD601" s="107"/>
      <c r="AE601" s="107"/>
      <c r="AF601" s="107"/>
      <c r="AG601" s="107" t="s">
        <v>341</v>
      </c>
      <c r="AH601" s="107">
        <v>0</v>
      </c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</row>
    <row r="602" spans="1:60" outlineLevel="3">
      <c r="A602" s="110"/>
      <c r="B602" s="111"/>
      <c r="C602" s="146" t="s">
        <v>1243</v>
      </c>
      <c r="D602" s="143"/>
      <c r="E602" s="144">
        <v>2.125</v>
      </c>
      <c r="F602" s="114"/>
      <c r="G602" s="114"/>
      <c r="H602" s="114"/>
      <c r="I602" s="114"/>
      <c r="J602" s="114"/>
      <c r="K602" s="114"/>
      <c r="L602" s="114"/>
      <c r="M602" s="114"/>
      <c r="N602" s="113"/>
      <c r="O602" s="113"/>
      <c r="P602" s="113"/>
      <c r="Q602" s="113"/>
      <c r="R602" s="114"/>
      <c r="S602" s="114"/>
      <c r="T602" s="114"/>
      <c r="U602" s="114"/>
      <c r="V602" s="114"/>
      <c r="W602" s="114"/>
      <c r="X602" s="114"/>
      <c r="Y602" s="114"/>
      <c r="Z602" s="107"/>
      <c r="AA602" s="107"/>
      <c r="AB602" s="107"/>
      <c r="AC602" s="107"/>
      <c r="AD602" s="107"/>
      <c r="AE602" s="107"/>
      <c r="AF602" s="107"/>
      <c r="AG602" s="107" t="s">
        <v>341</v>
      </c>
      <c r="AH602" s="107">
        <v>0</v>
      </c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</row>
    <row r="603" spans="1:60" outlineLevel="3">
      <c r="A603" s="110"/>
      <c r="B603" s="111"/>
      <c r="C603" s="146" t="s">
        <v>1245</v>
      </c>
      <c r="D603" s="143"/>
      <c r="E603" s="144">
        <v>6.8849999999999998</v>
      </c>
      <c r="F603" s="114"/>
      <c r="G603" s="114"/>
      <c r="H603" s="114"/>
      <c r="I603" s="114"/>
      <c r="J603" s="114"/>
      <c r="K603" s="114"/>
      <c r="L603" s="114"/>
      <c r="M603" s="114"/>
      <c r="N603" s="113"/>
      <c r="O603" s="113"/>
      <c r="P603" s="113"/>
      <c r="Q603" s="113"/>
      <c r="R603" s="114"/>
      <c r="S603" s="114"/>
      <c r="T603" s="114"/>
      <c r="U603" s="114"/>
      <c r="V603" s="114"/>
      <c r="W603" s="114"/>
      <c r="X603" s="114"/>
      <c r="Y603" s="114"/>
      <c r="Z603" s="107"/>
      <c r="AA603" s="107"/>
      <c r="AB603" s="107"/>
      <c r="AC603" s="107"/>
      <c r="AD603" s="107"/>
      <c r="AE603" s="107"/>
      <c r="AF603" s="107"/>
      <c r="AG603" s="107" t="s">
        <v>341</v>
      </c>
      <c r="AH603" s="107">
        <v>0</v>
      </c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</row>
    <row r="604" spans="1:60" outlineLevel="3">
      <c r="A604" s="110"/>
      <c r="B604" s="111"/>
      <c r="C604" s="146" t="s">
        <v>1735</v>
      </c>
      <c r="D604" s="143"/>
      <c r="E604" s="144">
        <v>1.44</v>
      </c>
      <c r="F604" s="114"/>
      <c r="G604" s="114"/>
      <c r="H604" s="114"/>
      <c r="I604" s="114"/>
      <c r="J604" s="114"/>
      <c r="K604" s="114"/>
      <c r="L604" s="114"/>
      <c r="M604" s="114"/>
      <c r="N604" s="113"/>
      <c r="O604" s="113"/>
      <c r="P604" s="113"/>
      <c r="Q604" s="113"/>
      <c r="R604" s="114"/>
      <c r="S604" s="114"/>
      <c r="T604" s="114"/>
      <c r="U604" s="114"/>
      <c r="V604" s="114"/>
      <c r="W604" s="114"/>
      <c r="X604" s="114"/>
      <c r="Y604" s="114"/>
      <c r="Z604" s="107"/>
      <c r="AA604" s="107"/>
      <c r="AB604" s="107"/>
      <c r="AC604" s="107"/>
      <c r="AD604" s="107"/>
      <c r="AE604" s="107"/>
      <c r="AF604" s="107"/>
      <c r="AG604" s="107" t="s">
        <v>341</v>
      </c>
      <c r="AH604" s="107">
        <v>0</v>
      </c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</row>
    <row r="605" spans="1:60" outlineLevel="3">
      <c r="A605" s="110"/>
      <c r="B605" s="111"/>
      <c r="C605" s="146" t="s">
        <v>1260</v>
      </c>
      <c r="D605" s="143"/>
      <c r="E605" s="144">
        <v>1.8225</v>
      </c>
      <c r="F605" s="114"/>
      <c r="G605" s="114"/>
      <c r="H605" s="114"/>
      <c r="I605" s="114"/>
      <c r="J605" s="114"/>
      <c r="K605" s="114"/>
      <c r="L605" s="114"/>
      <c r="M605" s="114"/>
      <c r="N605" s="113"/>
      <c r="O605" s="113"/>
      <c r="P605" s="113"/>
      <c r="Q605" s="113"/>
      <c r="R605" s="114"/>
      <c r="S605" s="114"/>
      <c r="T605" s="114"/>
      <c r="U605" s="114"/>
      <c r="V605" s="114"/>
      <c r="W605" s="114"/>
      <c r="X605" s="114"/>
      <c r="Y605" s="114"/>
      <c r="Z605" s="107"/>
      <c r="AA605" s="107"/>
      <c r="AB605" s="107"/>
      <c r="AC605" s="107"/>
      <c r="AD605" s="107"/>
      <c r="AE605" s="107"/>
      <c r="AF605" s="107"/>
      <c r="AG605" s="107" t="s">
        <v>341</v>
      </c>
      <c r="AH605" s="107">
        <v>0</v>
      </c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</row>
    <row r="606" spans="1:60" outlineLevel="3">
      <c r="A606" s="110"/>
      <c r="B606" s="111"/>
      <c r="C606" s="146" t="s">
        <v>1262</v>
      </c>
      <c r="D606" s="143"/>
      <c r="E606" s="144">
        <v>4.68</v>
      </c>
      <c r="F606" s="114"/>
      <c r="G606" s="114"/>
      <c r="H606" s="114"/>
      <c r="I606" s="114"/>
      <c r="J606" s="114"/>
      <c r="K606" s="114"/>
      <c r="L606" s="114"/>
      <c r="M606" s="114"/>
      <c r="N606" s="113"/>
      <c r="O606" s="113"/>
      <c r="P606" s="113"/>
      <c r="Q606" s="113"/>
      <c r="R606" s="114"/>
      <c r="S606" s="114"/>
      <c r="T606" s="114"/>
      <c r="U606" s="114"/>
      <c r="V606" s="114"/>
      <c r="W606" s="114"/>
      <c r="X606" s="114"/>
      <c r="Y606" s="114"/>
      <c r="Z606" s="107"/>
      <c r="AA606" s="107"/>
      <c r="AB606" s="107"/>
      <c r="AC606" s="107"/>
      <c r="AD606" s="107"/>
      <c r="AE606" s="107"/>
      <c r="AF606" s="107"/>
      <c r="AG606" s="107" t="s">
        <v>341</v>
      </c>
      <c r="AH606" s="107">
        <v>0</v>
      </c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</row>
    <row r="607" spans="1:60" outlineLevel="3">
      <c r="A607" s="110"/>
      <c r="B607" s="111"/>
      <c r="C607" s="146" t="s">
        <v>1263</v>
      </c>
      <c r="D607" s="143"/>
      <c r="E607" s="144">
        <v>4.68</v>
      </c>
      <c r="F607" s="114"/>
      <c r="G607" s="114"/>
      <c r="H607" s="114"/>
      <c r="I607" s="114"/>
      <c r="J607" s="114"/>
      <c r="K607" s="114"/>
      <c r="L607" s="114"/>
      <c r="M607" s="114"/>
      <c r="N607" s="113"/>
      <c r="O607" s="113"/>
      <c r="P607" s="113"/>
      <c r="Q607" s="113"/>
      <c r="R607" s="114"/>
      <c r="S607" s="114"/>
      <c r="T607" s="114"/>
      <c r="U607" s="114"/>
      <c r="V607" s="114"/>
      <c r="W607" s="114"/>
      <c r="X607" s="114"/>
      <c r="Y607" s="114"/>
      <c r="Z607" s="107"/>
      <c r="AA607" s="107"/>
      <c r="AB607" s="107"/>
      <c r="AC607" s="107"/>
      <c r="AD607" s="107"/>
      <c r="AE607" s="107"/>
      <c r="AF607" s="107"/>
      <c r="AG607" s="107" t="s">
        <v>341</v>
      </c>
      <c r="AH607" s="107">
        <v>0</v>
      </c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</row>
    <row r="608" spans="1:60" outlineLevel="3">
      <c r="A608" s="110"/>
      <c r="B608" s="111"/>
      <c r="C608" s="146" t="s">
        <v>1266</v>
      </c>
      <c r="D608" s="143"/>
      <c r="E608" s="144">
        <v>16.91</v>
      </c>
      <c r="F608" s="114"/>
      <c r="G608" s="114"/>
      <c r="H608" s="114"/>
      <c r="I608" s="114"/>
      <c r="J608" s="114"/>
      <c r="K608" s="114"/>
      <c r="L608" s="114"/>
      <c r="M608" s="114"/>
      <c r="N608" s="113"/>
      <c r="O608" s="113"/>
      <c r="P608" s="113"/>
      <c r="Q608" s="113"/>
      <c r="R608" s="114"/>
      <c r="S608" s="114"/>
      <c r="T608" s="114"/>
      <c r="U608" s="114"/>
      <c r="V608" s="114"/>
      <c r="W608" s="114"/>
      <c r="X608" s="114"/>
      <c r="Y608" s="114"/>
      <c r="Z608" s="107"/>
      <c r="AA608" s="107"/>
      <c r="AB608" s="107"/>
      <c r="AC608" s="107"/>
      <c r="AD608" s="107"/>
      <c r="AE608" s="107"/>
      <c r="AF608" s="107"/>
      <c r="AG608" s="107" t="s">
        <v>341</v>
      </c>
      <c r="AH608" s="107">
        <v>0</v>
      </c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</row>
    <row r="609" spans="1:60" outlineLevel="3">
      <c r="A609" s="110"/>
      <c r="B609" s="111"/>
      <c r="C609" s="146" t="s">
        <v>1267</v>
      </c>
      <c r="D609" s="143"/>
      <c r="E609" s="144">
        <v>1.35</v>
      </c>
      <c r="F609" s="114"/>
      <c r="G609" s="114"/>
      <c r="H609" s="114"/>
      <c r="I609" s="114"/>
      <c r="J609" s="114"/>
      <c r="K609" s="114"/>
      <c r="L609" s="114"/>
      <c r="M609" s="114"/>
      <c r="N609" s="113"/>
      <c r="O609" s="113"/>
      <c r="P609" s="113"/>
      <c r="Q609" s="113"/>
      <c r="R609" s="114"/>
      <c r="S609" s="114"/>
      <c r="T609" s="114"/>
      <c r="U609" s="114"/>
      <c r="V609" s="114"/>
      <c r="W609" s="114"/>
      <c r="X609" s="114"/>
      <c r="Y609" s="114"/>
      <c r="Z609" s="107"/>
      <c r="AA609" s="107"/>
      <c r="AB609" s="107"/>
      <c r="AC609" s="107"/>
      <c r="AD609" s="107"/>
      <c r="AE609" s="107"/>
      <c r="AF609" s="107"/>
      <c r="AG609" s="107" t="s">
        <v>341</v>
      </c>
      <c r="AH609" s="107">
        <v>0</v>
      </c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</row>
    <row r="610" spans="1:60" outlineLevel="3">
      <c r="A610" s="110"/>
      <c r="B610" s="111"/>
      <c r="C610" s="146" t="s">
        <v>1269</v>
      </c>
      <c r="D610" s="143"/>
      <c r="E610" s="144">
        <v>1.35</v>
      </c>
      <c r="F610" s="114"/>
      <c r="G610" s="114"/>
      <c r="H610" s="114"/>
      <c r="I610" s="114"/>
      <c r="J610" s="114"/>
      <c r="K610" s="114"/>
      <c r="L610" s="114"/>
      <c r="M610" s="114"/>
      <c r="N610" s="113"/>
      <c r="O610" s="113"/>
      <c r="P610" s="113"/>
      <c r="Q610" s="113"/>
      <c r="R610" s="114"/>
      <c r="S610" s="114"/>
      <c r="T610" s="114"/>
      <c r="U610" s="114"/>
      <c r="V610" s="114"/>
      <c r="W610" s="114"/>
      <c r="X610" s="114"/>
      <c r="Y610" s="114"/>
      <c r="Z610" s="107"/>
      <c r="AA610" s="107"/>
      <c r="AB610" s="107"/>
      <c r="AC610" s="107"/>
      <c r="AD610" s="107"/>
      <c r="AE610" s="107"/>
      <c r="AF610" s="107"/>
      <c r="AG610" s="107" t="s">
        <v>341</v>
      </c>
      <c r="AH610" s="107">
        <v>0</v>
      </c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</row>
    <row r="611" spans="1:60" outlineLevel="3">
      <c r="A611" s="110"/>
      <c r="B611" s="111"/>
      <c r="C611" s="146" t="s">
        <v>1270</v>
      </c>
      <c r="D611" s="143"/>
      <c r="E611" s="144">
        <v>1.875</v>
      </c>
      <c r="F611" s="114"/>
      <c r="G611" s="114"/>
      <c r="H611" s="114"/>
      <c r="I611" s="114"/>
      <c r="J611" s="114"/>
      <c r="K611" s="114"/>
      <c r="L611" s="114"/>
      <c r="M611" s="114"/>
      <c r="N611" s="113"/>
      <c r="O611" s="113"/>
      <c r="P611" s="113"/>
      <c r="Q611" s="113"/>
      <c r="R611" s="114"/>
      <c r="S611" s="114"/>
      <c r="T611" s="114"/>
      <c r="U611" s="114"/>
      <c r="V611" s="114"/>
      <c r="W611" s="114"/>
      <c r="X611" s="114"/>
      <c r="Y611" s="114"/>
      <c r="Z611" s="107"/>
      <c r="AA611" s="107"/>
      <c r="AB611" s="107"/>
      <c r="AC611" s="107"/>
      <c r="AD611" s="107"/>
      <c r="AE611" s="107"/>
      <c r="AF611" s="107"/>
      <c r="AG611" s="107" t="s">
        <v>341</v>
      </c>
      <c r="AH611" s="107">
        <v>0</v>
      </c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</row>
    <row r="612" spans="1:60" outlineLevel="3">
      <c r="A612" s="110"/>
      <c r="B612" s="111"/>
      <c r="C612" s="146" t="s">
        <v>1275</v>
      </c>
      <c r="D612" s="143"/>
      <c r="E612" s="144">
        <v>2</v>
      </c>
      <c r="F612" s="114"/>
      <c r="G612" s="114"/>
      <c r="H612" s="114"/>
      <c r="I612" s="114"/>
      <c r="J612" s="114"/>
      <c r="K612" s="114"/>
      <c r="L612" s="114"/>
      <c r="M612" s="114"/>
      <c r="N612" s="113"/>
      <c r="O612" s="113"/>
      <c r="P612" s="113"/>
      <c r="Q612" s="113"/>
      <c r="R612" s="114"/>
      <c r="S612" s="114"/>
      <c r="T612" s="114"/>
      <c r="U612" s="114"/>
      <c r="V612" s="114"/>
      <c r="W612" s="114"/>
      <c r="X612" s="114"/>
      <c r="Y612" s="114"/>
      <c r="Z612" s="107"/>
      <c r="AA612" s="107"/>
      <c r="AB612" s="107"/>
      <c r="AC612" s="107"/>
      <c r="AD612" s="107"/>
      <c r="AE612" s="107"/>
      <c r="AF612" s="107"/>
      <c r="AG612" s="107" t="s">
        <v>341</v>
      </c>
      <c r="AH612" s="107">
        <v>0</v>
      </c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</row>
    <row r="613" spans="1:60" outlineLevel="3">
      <c r="A613" s="110"/>
      <c r="B613" s="111"/>
      <c r="C613" s="146" t="s">
        <v>1277</v>
      </c>
      <c r="D613" s="143"/>
      <c r="E613" s="144">
        <v>1.92</v>
      </c>
      <c r="F613" s="114"/>
      <c r="G613" s="114"/>
      <c r="H613" s="114"/>
      <c r="I613" s="114"/>
      <c r="J613" s="114"/>
      <c r="K613" s="114"/>
      <c r="L613" s="114"/>
      <c r="M613" s="114"/>
      <c r="N613" s="113"/>
      <c r="O613" s="113"/>
      <c r="P613" s="113"/>
      <c r="Q613" s="113"/>
      <c r="R613" s="114"/>
      <c r="S613" s="114"/>
      <c r="T613" s="114"/>
      <c r="U613" s="114"/>
      <c r="V613" s="114"/>
      <c r="W613" s="114"/>
      <c r="X613" s="114"/>
      <c r="Y613" s="114"/>
      <c r="Z613" s="107"/>
      <c r="AA613" s="107"/>
      <c r="AB613" s="107"/>
      <c r="AC613" s="107"/>
      <c r="AD613" s="107"/>
      <c r="AE613" s="107"/>
      <c r="AF613" s="107"/>
      <c r="AG613" s="107" t="s">
        <v>341</v>
      </c>
      <c r="AH613" s="107">
        <v>0</v>
      </c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</row>
    <row r="614" spans="1:60" outlineLevel="3">
      <c r="A614" s="110"/>
      <c r="B614" s="111"/>
      <c r="C614" s="146" t="s">
        <v>1279</v>
      </c>
      <c r="D614" s="143"/>
      <c r="E614" s="144">
        <v>2.0924999999999998</v>
      </c>
      <c r="F614" s="114"/>
      <c r="G614" s="114"/>
      <c r="H614" s="114"/>
      <c r="I614" s="114"/>
      <c r="J614" s="114"/>
      <c r="K614" s="114"/>
      <c r="L614" s="114"/>
      <c r="M614" s="114"/>
      <c r="N614" s="113"/>
      <c r="O614" s="113"/>
      <c r="P614" s="113"/>
      <c r="Q614" s="113"/>
      <c r="R614" s="114"/>
      <c r="S614" s="114"/>
      <c r="T614" s="114"/>
      <c r="U614" s="114"/>
      <c r="V614" s="114"/>
      <c r="W614" s="114"/>
      <c r="X614" s="114"/>
      <c r="Y614" s="114"/>
      <c r="Z614" s="107"/>
      <c r="AA614" s="107"/>
      <c r="AB614" s="107"/>
      <c r="AC614" s="107"/>
      <c r="AD614" s="107"/>
      <c r="AE614" s="107"/>
      <c r="AF614" s="107"/>
      <c r="AG614" s="107" t="s">
        <v>341</v>
      </c>
      <c r="AH614" s="107">
        <v>0</v>
      </c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</row>
    <row r="615" spans="1:60" outlineLevel="3">
      <c r="A615" s="110"/>
      <c r="B615" s="111"/>
      <c r="C615" s="146" t="s">
        <v>1736</v>
      </c>
      <c r="D615" s="143"/>
      <c r="E615" s="144">
        <v>3.1625000000000001</v>
      </c>
      <c r="F615" s="114"/>
      <c r="G615" s="114"/>
      <c r="H615" s="114"/>
      <c r="I615" s="114"/>
      <c r="J615" s="114"/>
      <c r="K615" s="114"/>
      <c r="L615" s="114"/>
      <c r="M615" s="114"/>
      <c r="N615" s="113"/>
      <c r="O615" s="113"/>
      <c r="P615" s="113"/>
      <c r="Q615" s="113"/>
      <c r="R615" s="114"/>
      <c r="S615" s="114"/>
      <c r="T615" s="114"/>
      <c r="U615" s="114"/>
      <c r="V615" s="114"/>
      <c r="W615" s="114"/>
      <c r="X615" s="114"/>
      <c r="Y615" s="114"/>
      <c r="Z615" s="107"/>
      <c r="AA615" s="107"/>
      <c r="AB615" s="107"/>
      <c r="AC615" s="107"/>
      <c r="AD615" s="107"/>
      <c r="AE615" s="107"/>
      <c r="AF615" s="107"/>
      <c r="AG615" s="107" t="s">
        <v>341</v>
      </c>
      <c r="AH615" s="107">
        <v>0</v>
      </c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</row>
    <row r="616" spans="1:60" outlineLevel="3">
      <c r="A616" s="110"/>
      <c r="B616" s="111"/>
      <c r="C616" s="146" t="s">
        <v>1285</v>
      </c>
      <c r="D616" s="143"/>
      <c r="E616" s="144">
        <v>43.23</v>
      </c>
      <c r="F616" s="114"/>
      <c r="G616" s="114"/>
      <c r="H616" s="114"/>
      <c r="I616" s="114"/>
      <c r="J616" s="114"/>
      <c r="K616" s="114"/>
      <c r="L616" s="114"/>
      <c r="M616" s="114"/>
      <c r="N616" s="113"/>
      <c r="O616" s="113"/>
      <c r="P616" s="113"/>
      <c r="Q616" s="113"/>
      <c r="R616" s="114"/>
      <c r="S616" s="114"/>
      <c r="T616" s="114"/>
      <c r="U616" s="114"/>
      <c r="V616" s="114"/>
      <c r="W616" s="114"/>
      <c r="X616" s="114"/>
      <c r="Y616" s="114"/>
      <c r="Z616" s="107"/>
      <c r="AA616" s="107"/>
      <c r="AB616" s="107"/>
      <c r="AC616" s="107"/>
      <c r="AD616" s="107"/>
      <c r="AE616" s="107"/>
      <c r="AF616" s="107"/>
      <c r="AG616" s="107" t="s">
        <v>341</v>
      </c>
      <c r="AH616" s="107">
        <v>0</v>
      </c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</row>
    <row r="617" spans="1:60" outlineLevel="3">
      <c r="A617" s="110"/>
      <c r="B617" s="111"/>
      <c r="C617" s="146" t="s">
        <v>1737</v>
      </c>
      <c r="D617" s="143"/>
      <c r="E617" s="144">
        <v>4.0199999999999996</v>
      </c>
      <c r="F617" s="114"/>
      <c r="G617" s="114"/>
      <c r="H617" s="114"/>
      <c r="I617" s="114"/>
      <c r="J617" s="114"/>
      <c r="K617" s="114"/>
      <c r="L617" s="114"/>
      <c r="M617" s="114"/>
      <c r="N617" s="113"/>
      <c r="O617" s="113"/>
      <c r="P617" s="113"/>
      <c r="Q617" s="113"/>
      <c r="R617" s="114"/>
      <c r="S617" s="114"/>
      <c r="T617" s="114"/>
      <c r="U617" s="114"/>
      <c r="V617" s="114"/>
      <c r="W617" s="114"/>
      <c r="X617" s="114"/>
      <c r="Y617" s="114"/>
      <c r="Z617" s="107"/>
      <c r="AA617" s="107"/>
      <c r="AB617" s="107"/>
      <c r="AC617" s="107"/>
      <c r="AD617" s="107"/>
      <c r="AE617" s="107"/>
      <c r="AF617" s="107"/>
      <c r="AG617" s="107" t="s">
        <v>341</v>
      </c>
      <c r="AH617" s="107">
        <v>0</v>
      </c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</row>
    <row r="618" spans="1:60" outlineLevel="3">
      <c r="A618" s="110"/>
      <c r="B618" s="111"/>
      <c r="C618" s="146" t="s">
        <v>1738</v>
      </c>
      <c r="D618" s="143"/>
      <c r="E618" s="144">
        <v>1.44</v>
      </c>
      <c r="F618" s="114"/>
      <c r="G618" s="114"/>
      <c r="H618" s="114"/>
      <c r="I618" s="114"/>
      <c r="J618" s="114"/>
      <c r="K618" s="114"/>
      <c r="L618" s="114"/>
      <c r="M618" s="114"/>
      <c r="N618" s="113"/>
      <c r="O618" s="113"/>
      <c r="P618" s="113"/>
      <c r="Q618" s="113"/>
      <c r="R618" s="114"/>
      <c r="S618" s="114"/>
      <c r="T618" s="114"/>
      <c r="U618" s="114"/>
      <c r="V618" s="114"/>
      <c r="W618" s="114"/>
      <c r="X618" s="114"/>
      <c r="Y618" s="114"/>
      <c r="Z618" s="107"/>
      <c r="AA618" s="107"/>
      <c r="AB618" s="107"/>
      <c r="AC618" s="107"/>
      <c r="AD618" s="107"/>
      <c r="AE618" s="107"/>
      <c r="AF618" s="107"/>
      <c r="AG618" s="107" t="s">
        <v>341</v>
      </c>
      <c r="AH618" s="107">
        <v>0</v>
      </c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</row>
    <row r="619" spans="1:60" outlineLevel="1">
      <c r="A619" s="123">
        <v>94</v>
      </c>
      <c r="B619" s="124" t="s">
        <v>1739</v>
      </c>
      <c r="C619" s="139" t="s">
        <v>1740</v>
      </c>
      <c r="D619" s="125" t="s">
        <v>1169</v>
      </c>
      <c r="E619" s="126">
        <v>107.46250000000001</v>
      </c>
      <c r="F619" s="127"/>
      <c r="G619" s="128">
        <f>ROUND(E619*F619,2)</f>
        <v>0</v>
      </c>
      <c r="H619" s="127"/>
      <c r="I619" s="128">
        <f>ROUND(E619*H619,2)</f>
        <v>0</v>
      </c>
      <c r="J619" s="127"/>
      <c r="K619" s="128">
        <f>ROUND(E619*J619,2)</f>
        <v>0</v>
      </c>
      <c r="L619" s="128">
        <v>21</v>
      </c>
      <c r="M619" s="128">
        <f>G619*(1+L619/100)</f>
        <v>0</v>
      </c>
      <c r="N619" s="126">
        <v>0</v>
      </c>
      <c r="O619" s="126">
        <f>ROUND(E619*N619,2)</f>
        <v>0</v>
      </c>
      <c r="P619" s="126">
        <v>2E-3</v>
      </c>
      <c r="Q619" s="126">
        <f>ROUND(E619*P619,2)</f>
        <v>0.21</v>
      </c>
      <c r="R619" s="128" t="s">
        <v>564</v>
      </c>
      <c r="S619" s="128" t="s">
        <v>310</v>
      </c>
      <c r="T619" s="129" t="s">
        <v>331</v>
      </c>
      <c r="U619" s="114">
        <v>0.1</v>
      </c>
      <c r="V619" s="114">
        <f>ROUND(E619*U619,2)</f>
        <v>10.75</v>
      </c>
      <c r="W619" s="114"/>
      <c r="X619" s="114" t="s">
        <v>332</v>
      </c>
      <c r="Y619" s="114" t="s">
        <v>293</v>
      </c>
      <c r="Z619" s="107"/>
      <c r="AA619" s="107"/>
      <c r="AB619" s="107"/>
      <c r="AC619" s="107"/>
      <c r="AD619" s="107"/>
      <c r="AE619" s="107"/>
      <c r="AF619" s="107"/>
      <c r="AG619" s="107" t="s">
        <v>333</v>
      </c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</row>
    <row r="620" spans="1:60" outlineLevel="2">
      <c r="A620" s="110"/>
      <c r="B620" s="111"/>
      <c r="C620" s="146" t="s">
        <v>1741</v>
      </c>
      <c r="D620" s="143"/>
      <c r="E620" s="144">
        <v>107.46250000000001</v>
      </c>
      <c r="F620" s="114"/>
      <c r="G620" s="114"/>
      <c r="H620" s="114"/>
      <c r="I620" s="114"/>
      <c r="J620" s="114"/>
      <c r="K620" s="114"/>
      <c r="L620" s="114"/>
      <c r="M620" s="114"/>
      <c r="N620" s="113"/>
      <c r="O620" s="113"/>
      <c r="P620" s="113"/>
      <c r="Q620" s="113"/>
      <c r="R620" s="114"/>
      <c r="S620" s="114"/>
      <c r="T620" s="114"/>
      <c r="U620" s="114"/>
      <c r="V620" s="114"/>
      <c r="W620" s="114"/>
      <c r="X620" s="114"/>
      <c r="Y620" s="114"/>
      <c r="Z620" s="107"/>
      <c r="AA620" s="107"/>
      <c r="AB620" s="107"/>
      <c r="AC620" s="107"/>
      <c r="AD620" s="107"/>
      <c r="AE620" s="107"/>
      <c r="AF620" s="107"/>
      <c r="AG620" s="107" t="s">
        <v>341</v>
      </c>
      <c r="AH620" s="107">
        <v>5</v>
      </c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</row>
    <row r="621" spans="1:60" outlineLevel="1">
      <c r="A621" s="123">
        <v>95</v>
      </c>
      <c r="B621" s="124" t="s">
        <v>1742</v>
      </c>
      <c r="C621" s="139" t="s">
        <v>1743</v>
      </c>
      <c r="D621" s="125" t="s">
        <v>330</v>
      </c>
      <c r="E621" s="126">
        <v>119.4</v>
      </c>
      <c r="F621" s="127"/>
      <c r="G621" s="128">
        <f>ROUND(E621*F621,2)</f>
        <v>0</v>
      </c>
      <c r="H621" s="127"/>
      <c r="I621" s="128">
        <f>ROUND(E621*H621,2)</f>
        <v>0</v>
      </c>
      <c r="J621" s="127"/>
      <c r="K621" s="128">
        <f>ROUND(E621*J621,2)</f>
        <v>0</v>
      </c>
      <c r="L621" s="128">
        <v>21</v>
      </c>
      <c r="M621" s="128">
        <f>G621*(1+L621/100)</f>
        <v>0</v>
      </c>
      <c r="N621" s="126">
        <v>0</v>
      </c>
      <c r="O621" s="126">
        <f>ROUND(E621*N621,2)</f>
        <v>0</v>
      </c>
      <c r="P621" s="126">
        <v>5.0000000000000001E-3</v>
      </c>
      <c r="Q621" s="126">
        <f>ROUND(E621*P621,2)</f>
        <v>0.6</v>
      </c>
      <c r="R621" s="128"/>
      <c r="S621" s="128" t="s">
        <v>290</v>
      </c>
      <c r="T621" s="129" t="s">
        <v>291</v>
      </c>
      <c r="U621" s="114">
        <v>3.38</v>
      </c>
      <c r="V621" s="114">
        <f>ROUND(E621*U621,2)</f>
        <v>403.57</v>
      </c>
      <c r="W621" s="114"/>
      <c r="X621" s="114" t="s">
        <v>332</v>
      </c>
      <c r="Y621" s="114" t="s">
        <v>293</v>
      </c>
      <c r="Z621" s="107"/>
      <c r="AA621" s="107"/>
      <c r="AB621" s="107"/>
      <c r="AC621" s="107"/>
      <c r="AD621" s="107"/>
      <c r="AE621" s="107"/>
      <c r="AF621" s="107"/>
      <c r="AG621" s="107" t="s">
        <v>333</v>
      </c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</row>
    <row r="622" spans="1:60" outlineLevel="2">
      <c r="A622" s="110"/>
      <c r="B622" s="111"/>
      <c r="C622" s="146" t="s">
        <v>1290</v>
      </c>
      <c r="D622" s="143"/>
      <c r="E622" s="144">
        <v>27.65</v>
      </c>
      <c r="F622" s="114"/>
      <c r="G622" s="114"/>
      <c r="H622" s="114"/>
      <c r="I622" s="114"/>
      <c r="J622" s="114"/>
      <c r="K622" s="114"/>
      <c r="L622" s="114"/>
      <c r="M622" s="114"/>
      <c r="N622" s="113"/>
      <c r="O622" s="113"/>
      <c r="P622" s="113"/>
      <c r="Q622" s="113"/>
      <c r="R622" s="114"/>
      <c r="S622" s="114"/>
      <c r="T622" s="114"/>
      <c r="U622" s="114"/>
      <c r="V622" s="114"/>
      <c r="W622" s="114"/>
      <c r="X622" s="114"/>
      <c r="Y622" s="114"/>
      <c r="Z622" s="107"/>
      <c r="AA622" s="107"/>
      <c r="AB622" s="107"/>
      <c r="AC622" s="107"/>
      <c r="AD622" s="107"/>
      <c r="AE622" s="107"/>
      <c r="AF622" s="107"/>
      <c r="AG622" s="107" t="s">
        <v>341</v>
      </c>
      <c r="AH622" s="107">
        <v>0</v>
      </c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</row>
    <row r="623" spans="1:60" outlineLevel="3">
      <c r="A623" s="110"/>
      <c r="B623" s="111"/>
      <c r="C623" s="146" t="s">
        <v>1291</v>
      </c>
      <c r="D623" s="143"/>
      <c r="E623" s="144">
        <v>27.3</v>
      </c>
      <c r="F623" s="114"/>
      <c r="G623" s="114"/>
      <c r="H623" s="114"/>
      <c r="I623" s="114"/>
      <c r="J623" s="114"/>
      <c r="K623" s="114"/>
      <c r="L623" s="114"/>
      <c r="M623" s="114"/>
      <c r="N623" s="113"/>
      <c r="O623" s="113"/>
      <c r="P623" s="113"/>
      <c r="Q623" s="113"/>
      <c r="R623" s="114"/>
      <c r="S623" s="114"/>
      <c r="T623" s="114"/>
      <c r="U623" s="114"/>
      <c r="V623" s="114"/>
      <c r="W623" s="114"/>
      <c r="X623" s="114"/>
      <c r="Y623" s="114"/>
      <c r="Z623" s="107"/>
      <c r="AA623" s="107"/>
      <c r="AB623" s="107"/>
      <c r="AC623" s="107"/>
      <c r="AD623" s="107"/>
      <c r="AE623" s="107"/>
      <c r="AF623" s="107"/>
      <c r="AG623" s="107" t="s">
        <v>341</v>
      </c>
      <c r="AH623" s="107">
        <v>0</v>
      </c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</row>
    <row r="624" spans="1:60" outlineLevel="3">
      <c r="A624" s="110"/>
      <c r="B624" s="111"/>
      <c r="C624" s="146" t="s">
        <v>1292</v>
      </c>
      <c r="D624" s="143"/>
      <c r="E624" s="144">
        <v>36.450000000000003</v>
      </c>
      <c r="F624" s="114"/>
      <c r="G624" s="114"/>
      <c r="H624" s="114"/>
      <c r="I624" s="114"/>
      <c r="J624" s="114"/>
      <c r="K624" s="114"/>
      <c r="L624" s="114"/>
      <c r="M624" s="114"/>
      <c r="N624" s="113"/>
      <c r="O624" s="113"/>
      <c r="P624" s="113"/>
      <c r="Q624" s="113"/>
      <c r="R624" s="114"/>
      <c r="S624" s="114"/>
      <c r="T624" s="114"/>
      <c r="U624" s="114"/>
      <c r="V624" s="114"/>
      <c r="W624" s="114"/>
      <c r="X624" s="114"/>
      <c r="Y624" s="114"/>
      <c r="Z624" s="107"/>
      <c r="AA624" s="107"/>
      <c r="AB624" s="107"/>
      <c r="AC624" s="107"/>
      <c r="AD624" s="107"/>
      <c r="AE624" s="107"/>
      <c r="AF624" s="107"/>
      <c r="AG624" s="107" t="s">
        <v>341</v>
      </c>
      <c r="AH624" s="107">
        <v>0</v>
      </c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</row>
    <row r="625" spans="1:60" outlineLevel="3">
      <c r="A625" s="110"/>
      <c r="B625" s="111"/>
      <c r="C625" s="146" t="s">
        <v>1293</v>
      </c>
      <c r="D625" s="143"/>
      <c r="E625" s="144">
        <v>28</v>
      </c>
      <c r="F625" s="114"/>
      <c r="G625" s="114"/>
      <c r="H625" s="114"/>
      <c r="I625" s="114"/>
      <c r="J625" s="114"/>
      <c r="K625" s="114"/>
      <c r="L625" s="114"/>
      <c r="M625" s="114"/>
      <c r="N625" s="113"/>
      <c r="O625" s="113"/>
      <c r="P625" s="113"/>
      <c r="Q625" s="113"/>
      <c r="R625" s="114"/>
      <c r="S625" s="114"/>
      <c r="T625" s="114"/>
      <c r="U625" s="114"/>
      <c r="V625" s="114"/>
      <c r="W625" s="114"/>
      <c r="X625" s="114"/>
      <c r="Y625" s="114"/>
      <c r="Z625" s="107"/>
      <c r="AA625" s="107"/>
      <c r="AB625" s="107"/>
      <c r="AC625" s="107"/>
      <c r="AD625" s="107"/>
      <c r="AE625" s="107"/>
      <c r="AF625" s="107"/>
      <c r="AG625" s="107" t="s">
        <v>341</v>
      </c>
      <c r="AH625" s="107">
        <v>0</v>
      </c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</row>
    <row r="626" spans="1:60" outlineLevel="1">
      <c r="A626" s="123">
        <v>96</v>
      </c>
      <c r="B626" s="124" t="s">
        <v>1744</v>
      </c>
      <c r="C626" s="139" t="s">
        <v>1745</v>
      </c>
      <c r="D626" s="125" t="s">
        <v>353</v>
      </c>
      <c r="E626" s="126">
        <v>24.432189999999999</v>
      </c>
      <c r="F626" s="127"/>
      <c r="G626" s="128">
        <f>ROUND(E626*F626,2)</f>
        <v>0</v>
      </c>
      <c r="H626" s="127"/>
      <c r="I626" s="128">
        <f>ROUND(E626*H626,2)</f>
        <v>0</v>
      </c>
      <c r="J626" s="127"/>
      <c r="K626" s="128">
        <f>ROUND(E626*J626,2)</f>
        <v>0</v>
      </c>
      <c r="L626" s="128">
        <v>21</v>
      </c>
      <c r="M626" s="128">
        <f>G626*(1+L626/100)</f>
        <v>0</v>
      </c>
      <c r="N626" s="126">
        <v>0</v>
      </c>
      <c r="O626" s="126">
        <f>ROUND(E626*N626,2)</f>
        <v>0</v>
      </c>
      <c r="P626" s="126">
        <v>0</v>
      </c>
      <c r="Q626" s="126">
        <f>ROUND(E626*P626,2)</f>
        <v>0</v>
      </c>
      <c r="R626" s="128" t="s">
        <v>356</v>
      </c>
      <c r="S626" s="128" t="s">
        <v>310</v>
      </c>
      <c r="T626" s="129" t="s">
        <v>331</v>
      </c>
      <c r="U626" s="114">
        <v>0.94</v>
      </c>
      <c r="V626" s="114">
        <f>ROUND(E626*U626,2)</f>
        <v>22.97</v>
      </c>
      <c r="W626" s="114"/>
      <c r="X626" s="114" t="s">
        <v>357</v>
      </c>
      <c r="Y626" s="114" t="s">
        <v>293</v>
      </c>
      <c r="Z626" s="107"/>
      <c r="AA626" s="107"/>
      <c r="AB626" s="107"/>
      <c r="AC626" s="107"/>
      <c r="AD626" s="107"/>
      <c r="AE626" s="107"/>
      <c r="AF626" s="107"/>
      <c r="AG626" s="107" t="s">
        <v>358</v>
      </c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</row>
    <row r="627" spans="1:60" outlineLevel="2">
      <c r="A627" s="110"/>
      <c r="B627" s="111"/>
      <c r="C627" s="198" t="s">
        <v>1746</v>
      </c>
      <c r="D627" s="199"/>
      <c r="E627" s="199"/>
      <c r="F627" s="199"/>
      <c r="G627" s="199"/>
      <c r="H627" s="114"/>
      <c r="I627" s="114"/>
      <c r="J627" s="114"/>
      <c r="K627" s="114"/>
      <c r="L627" s="114"/>
      <c r="M627" s="114"/>
      <c r="N627" s="113"/>
      <c r="O627" s="113"/>
      <c r="P627" s="113"/>
      <c r="Q627" s="113"/>
      <c r="R627" s="114"/>
      <c r="S627" s="114"/>
      <c r="T627" s="114"/>
      <c r="U627" s="114"/>
      <c r="V627" s="114"/>
      <c r="W627" s="114"/>
      <c r="X627" s="114"/>
      <c r="Y627" s="114"/>
      <c r="Z627" s="107"/>
      <c r="AA627" s="107"/>
      <c r="AB627" s="107"/>
      <c r="AC627" s="107"/>
      <c r="AD627" s="107"/>
      <c r="AE627" s="107"/>
      <c r="AF627" s="107"/>
      <c r="AG627" s="107" t="s">
        <v>296</v>
      </c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</row>
    <row r="628" spans="1:60" ht="22.5" outlineLevel="1">
      <c r="A628" s="130">
        <v>97</v>
      </c>
      <c r="B628" s="131" t="s">
        <v>1747</v>
      </c>
      <c r="C628" s="140" t="s">
        <v>1748</v>
      </c>
      <c r="D628" s="132" t="s">
        <v>353</v>
      </c>
      <c r="E628" s="133">
        <v>244.3219</v>
      </c>
      <c r="F628" s="134"/>
      <c r="G628" s="135">
        <f>ROUND(E628*F628,2)</f>
        <v>0</v>
      </c>
      <c r="H628" s="134"/>
      <c r="I628" s="135">
        <f>ROUND(E628*H628,2)</f>
        <v>0</v>
      </c>
      <c r="J628" s="134"/>
      <c r="K628" s="135">
        <f>ROUND(E628*J628,2)</f>
        <v>0</v>
      </c>
      <c r="L628" s="135">
        <v>21</v>
      </c>
      <c r="M628" s="135">
        <f>G628*(1+L628/100)</f>
        <v>0</v>
      </c>
      <c r="N628" s="133">
        <v>0</v>
      </c>
      <c r="O628" s="133">
        <f>ROUND(E628*N628,2)</f>
        <v>0</v>
      </c>
      <c r="P628" s="133">
        <v>0</v>
      </c>
      <c r="Q628" s="133">
        <f>ROUND(E628*P628,2)</f>
        <v>0</v>
      </c>
      <c r="R628" s="135" t="s">
        <v>356</v>
      </c>
      <c r="S628" s="135" t="s">
        <v>310</v>
      </c>
      <c r="T628" s="136" t="s">
        <v>331</v>
      </c>
      <c r="U628" s="114">
        <v>0.11</v>
      </c>
      <c r="V628" s="114">
        <f>ROUND(E628*U628,2)</f>
        <v>26.88</v>
      </c>
      <c r="W628" s="114"/>
      <c r="X628" s="114" t="s">
        <v>357</v>
      </c>
      <c r="Y628" s="114" t="s">
        <v>293</v>
      </c>
      <c r="Z628" s="107"/>
      <c r="AA628" s="107"/>
      <c r="AB628" s="107"/>
      <c r="AC628" s="107"/>
      <c r="AD628" s="107"/>
      <c r="AE628" s="107"/>
      <c r="AF628" s="107"/>
      <c r="AG628" s="107" t="s">
        <v>358</v>
      </c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</row>
    <row r="629" spans="1:60" outlineLevel="1">
      <c r="A629" s="123">
        <v>98</v>
      </c>
      <c r="B629" s="124" t="s">
        <v>1749</v>
      </c>
      <c r="C629" s="139" t="s">
        <v>1750</v>
      </c>
      <c r="D629" s="125" t="s">
        <v>1751</v>
      </c>
      <c r="E629" s="126">
        <v>24.432189999999999</v>
      </c>
      <c r="F629" s="127"/>
      <c r="G629" s="128">
        <f>ROUND(E629*F629,2)</f>
        <v>0</v>
      </c>
      <c r="H629" s="127"/>
      <c r="I629" s="128">
        <f>ROUND(E629*H629,2)</f>
        <v>0</v>
      </c>
      <c r="J629" s="127"/>
      <c r="K629" s="128">
        <f>ROUND(E629*J629,2)</f>
        <v>0</v>
      </c>
      <c r="L629" s="128">
        <v>21</v>
      </c>
      <c r="M629" s="128">
        <f>G629*(1+L629/100)</f>
        <v>0</v>
      </c>
      <c r="N629" s="126">
        <v>0</v>
      </c>
      <c r="O629" s="126">
        <f>ROUND(E629*N629,2)</f>
        <v>0</v>
      </c>
      <c r="P629" s="126">
        <v>0</v>
      </c>
      <c r="Q629" s="126">
        <f>ROUND(E629*P629,2)</f>
        <v>0</v>
      </c>
      <c r="R629" s="128"/>
      <c r="S629" s="128" t="s">
        <v>290</v>
      </c>
      <c r="T629" s="129" t="s">
        <v>291</v>
      </c>
      <c r="U629" s="114">
        <v>2.0099999999999998</v>
      </c>
      <c r="V629" s="114">
        <f>ROUND(E629*U629,2)</f>
        <v>49.11</v>
      </c>
      <c r="W629" s="114"/>
      <c r="X629" s="114" t="s">
        <v>357</v>
      </c>
      <c r="Y629" s="114" t="s">
        <v>293</v>
      </c>
      <c r="Z629" s="107"/>
      <c r="AA629" s="107"/>
      <c r="AB629" s="107"/>
      <c r="AC629" s="107"/>
      <c r="AD629" s="107"/>
      <c r="AE629" s="107"/>
      <c r="AF629" s="107"/>
      <c r="AG629" s="107" t="s">
        <v>358</v>
      </c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</row>
    <row r="630" spans="1:60" ht="33.75" outlineLevel="2">
      <c r="A630" s="110"/>
      <c r="B630" s="111"/>
      <c r="C630" s="198" t="s">
        <v>1752</v>
      </c>
      <c r="D630" s="199"/>
      <c r="E630" s="199"/>
      <c r="F630" s="199"/>
      <c r="G630" s="199"/>
      <c r="H630" s="114"/>
      <c r="I630" s="114"/>
      <c r="J630" s="114"/>
      <c r="K630" s="114"/>
      <c r="L630" s="114"/>
      <c r="M630" s="114"/>
      <c r="N630" s="113"/>
      <c r="O630" s="113"/>
      <c r="P630" s="113"/>
      <c r="Q630" s="113"/>
      <c r="R630" s="114"/>
      <c r="S630" s="114"/>
      <c r="T630" s="114"/>
      <c r="U630" s="114"/>
      <c r="V630" s="114"/>
      <c r="W630" s="114"/>
      <c r="X630" s="114"/>
      <c r="Y630" s="114"/>
      <c r="Z630" s="107"/>
      <c r="AA630" s="107"/>
      <c r="AB630" s="107"/>
      <c r="AC630" s="107"/>
      <c r="AD630" s="107"/>
      <c r="AE630" s="107"/>
      <c r="AF630" s="107"/>
      <c r="AG630" s="107" t="s">
        <v>296</v>
      </c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37" t="str">
        <f>C630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630" s="107"/>
      <c r="BC630" s="107"/>
      <c r="BD630" s="107"/>
      <c r="BE630" s="107"/>
      <c r="BF630" s="107"/>
      <c r="BG630" s="107"/>
      <c r="BH630" s="107"/>
    </row>
    <row r="631" spans="1:60" outlineLevel="1">
      <c r="A631" s="123">
        <v>99</v>
      </c>
      <c r="B631" s="124" t="s">
        <v>1753</v>
      </c>
      <c r="C631" s="139" t="s">
        <v>1754</v>
      </c>
      <c r="D631" s="125" t="s">
        <v>353</v>
      </c>
      <c r="E631" s="126">
        <v>24.432189999999999</v>
      </c>
      <c r="F631" s="127"/>
      <c r="G631" s="128">
        <f>ROUND(E631*F631,2)</f>
        <v>0</v>
      </c>
      <c r="H631" s="127"/>
      <c r="I631" s="128">
        <f>ROUND(E631*H631,2)</f>
        <v>0</v>
      </c>
      <c r="J631" s="127"/>
      <c r="K631" s="128">
        <f>ROUND(E631*J631,2)</f>
        <v>0</v>
      </c>
      <c r="L631" s="128">
        <v>21</v>
      </c>
      <c r="M631" s="128">
        <f>G631*(1+L631/100)</f>
        <v>0</v>
      </c>
      <c r="N631" s="126">
        <v>0</v>
      </c>
      <c r="O631" s="126">
        <f>ROUND(E631*N631,2)</f>
        <v>0</v>
      </c>
      <c r="P631" s="126">
        <v>0</v>
      </c>
      <c r="Q631" s="126">
        <f>ROUND(E631*P631,2)</f>
        <v>0</v>
      </c>
      <c r="R631" s="128"/>
      <c r="S631" s="128" t="s">
        <v>290</v>
      </c>
      <c r="T631" s="129" t="s">
        <v>291</v>
      </c>
      <c r="U631" s="114">
        <v>0.49</v>
      </c>
      <c r="V631" s="114">
        <f>ROUND(E631*U631,2)</f>
        <v>11.97</v>
      </c>
      <c r="W631" s="114"/>
      <c r="X631" s="114" t="s">
        <v>357</v>
      </c>
      <c r="Y631" s="114" t="s">
        <v>293</v>
      </c>
      <c r="Z631" s="107"/>
      <c r="AA631" s="107"/>
      <c r="AB631" s="107"/>
      <c r="AC631" s="107"/>
      <c r="AD631" s="107"/>
      <c r="AE631" s="107"/>
      <c r="AF631" s="107"/>
      <c r="AG631" s="107" t="s">
        <v>358</v>
      </c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</row>
    <row r="632" spans="1:60" outlineLevel="2">
      <c r="A632" s="110"/>
      <c r="B632" s="111"/>
      <c r="C632" s="198" t="s">
        <v>359</v>
      </c>
      <c r="D632" s="199"/>
      <c r="E632" s="199"/>
      <c r="F632" s="199"/>
      <c r="G632" s="199"/>
      <c r="H632" s="114"/>
      <c r="I632" s="114"/>
      <c r="J632" s="114"/>
      <c r="K632" s="114"/>
      <c r="L632" s="114"/>
      <c r="M632" s="114"/>
      <c r="N632" s="113"/>
      <c r="O632" s="113"/>
      <c r="P632" s="113"/>
      <c r="Q632" s="113"/>
      <c r="R632" s="114"/>
      <c r="S632" s="114"/>
      <c r="T632" s="114"/>
      <c r="U632" s="114"/>
      <c r="V632" s="114"/>
      <c r="W632" s="114"/>
      <c r="X632" s="114"/>
      <c r="Y632" s="114"/>
      <c r="Z632" s="107"/>
      <c r="AA632" s="107"/>
      <c r="AB632" s="107"/>
      <c r="AC632" s="107"/>
      <c r="AD632" s="107"/>
      <c r="AE632" s="107"/>
      <c r="AF632" s="107"/>
      <c r="AG632" s="107" t="s">
        <v>296</v>
      </c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</row>
    <row r="633" spans="1:60" outlineLevel="3">
      <c r="A633" s="110"/>
      <c r="B633" s="111"/>
      <c r="C633" s="200" t="s">
        <v>1755</v>
      </c>
      <c r="D633" s="201"/>
      <c r="E633" s="201"/>
      <c r="F633" s="201"/>
      <c r="G633" s="201"/>
      <c r="H633" s="114"/>
      <c r="I633" s="114"/>
      <c r="J633" s="114"/>
      <c r="K633" s="114"/>
      <c r="L633" s="114"/>
      <c r="M633" s="114"/>
      <c r="N633" s="113"/>
      <c r="O633" s="113"/>
      <c r="P633" s="113"/>
      <c r="Q633" s="113"/>
      <c r="R633" s="114"/>
      <c r="S633" s="114"/>
      <c r="T633" s="114"/>
      <c r="U633" s="114"/>
      <c r="V633" s="114"/>
      <c r="W633" s="114"/>
      <c r="X633" s="114"/>
      <c r="Y633" s="114"/>
      <c r="Z633" s="107"/>
      <c r="AA633" s="107"/>
      <c r="AB633" s="107"/>
      <c r="AC633" s="107"/>
      <c r="AD633" s="107"/>
      <c r="AE633" s="107"/>
      <c r="AF633" s="107"/>
      <c r="AG633" s="107" t="s">
        <v>296</v>
      </c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</row>
    <row r="634" spans="1:60" outlineLevel="1">
      <c r="A634" s="123">
        <v>100</v>
      </c>
      <c r="B634" s="124" t="s">
        <v>1756</v>
      </c>
      <c r="C634" s="139" t="s">
        <v>1757</v>
      </c>
      <c r="D634" s="125" t="s">
        <v>353</v>
      </c>
      <c r="E634" s="126">
        <v>24.432189999999999</v>
      </c>
      <c r="F634" s="127"/>
      <c r="G634" s="128">
        <f>ROUND(E634*F634,2)</f>
        <v>0</v>
      </c>
      <c r="H634" s="127"/>
      <c r="I634" s="128">
        <f>ROUND(E634*H634,2)</f>
        <v>0</v>
      </c>
      <c r="J634" s="127"/>
      <c r="K634" s="128">
        <f>ROUND(E634*J634,2)</f>
        <v>0</v>
      </c>
      <c r="L634" s="128">
        <v>21</v>
      </c>
      <c r="M634" s="128">
        <f>G634*(1+L634/100)</f>
        <v>0</v>
      </c>
      <c r="N634" s="126">
        <v>0</v>
      </c>
      <c r="O634" s="126">
        <f>ROUND(E634*N634,2)</f>
        <v>0</v>
      </c>
      <c r="P634" s="126">
        <v>0</v>
      </c>
      <c r="Q634" s="126">
        <f>ROUND(E634*P634,2)</f>
        <v>0</v>
      </c>
      <c r="R634" s="128"/>
      <c r="S634" s="128" t="s">
        <v>290</v>
      </c>
      <c r="T634" s="129" t="s">
        <v>291</v>
      </c>
      <c r="U634" s="114">
        <v>0</v>
      </c>
      <c r="V634" s="114">
        <f>ROUND(E634*U634,2)</f>
        <v>0</v>
      </c>
      <c r="W634" s="114"/>
      <c r="X634" s="114" t="s">
        <v>357</v>
      </c>
      <c r="Y634" s="114" t="s">
        <v>293</v>
      </c>
      <c r="Z634" s="107"/>
      <c r="AA634" s="107"/>
      <c r="AB634" s="107"/>
      <c r="AC634" s="107"/>
      <c r="AD634" s="107"/>
      <c r="AE634" s="107"/>
      <c r="AF634" s="107"/>
      <c r="AG634" s="107" t="s">
        <v>358</v>
      </c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</row>
    <row r="635" spans="1:60" outlineLevel="2">
      <c r="A635" s="110"/>
      <c r="B635" s="111"/>
      <c r="C635" s="198" t="s">
        <v>1758</v>
      </c>
      <c r="D635" s="199"/>
      <c r="E635" s="199"/>
      <c r="F635" s="199"/>
      <c r="G635" s="199"/>
      <c r="H635" s="114"/>
      <c r="I635" s="114"/>
      <c r="J635" s="114"/>
      <c r="K635" s="114"/>
      <c r="L635" s="114"/>
      <c r="M635" s="114"/>
      <c r="N635" s="113"/>
      <c r="O635" s="113"/>
      <c r="P635" s="113"/>
      <c r="Q635" s="113"/>
      <c r="R635" s="114"/>
      <c r="S635" s="114"/>
      <c r="T635" s="114"/>
      <c r="U635" s="114"/>
      <c r="V635" s="114"/>
      <c r="W635" s="114"/>
      <c r="X635" s="114"/>
      <c r="Y635" s="114"/>
      <c r="Z635" s="107"/>
      <c r="AA635" s="107"/>
      <c r="AB635" s="107"/>
      <c r="AC635" s="107"/>
      <c r="AD635" s="107"/>
      <c r="AE635" s="107"/>
      <c r="AF635" s="107"/>
      <c r="AG635" s="107" t="s">
        <v>296</v>
      </c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37" t="str">
        <f>C635</f>
        <v>Položka zahrnuje všechny druhy odpadů s jednotkovou cenou jako vážený průměr ceny všech druhů odpadů.</v>
      </c>
      <c r="BB635" s="107"/>
      <c r="BC635" s="107"/>
      <c r="BD635" s="107"/>
      <c r="BE635" s="107"/>
      <c r="BF635" s="107"/>
      <c r="BG635" s="107"/>
      <c r="BH635" s="107"/>
    </row>
    <row r="636" spans="1:60">
      <c r="A636" s="117" t="s">
        <v>285</v>
      </c>
      <c r="B636" s="118" t="s">
        <v>93</v>
      </c>
      <c r="C636" s="138" t="s">
        <v>94</v>
      </c>
      <c r="D636" s="119"/>
      <c r="E636" s="120"/>
      <c r="F636" s="121"/>
      <c r="G636" s="121">
        <f>SUMIF(AG637:AG774,"&lt;&gt;NOR",G637:G774)</f>
        <v>0</v>
      </c>
      <c r="H636" s="121"/>
      <c r="I636" s="121">
        <f>SUM(I637:I774)</f>
        <v>0</v>
      </c>
      <c r="J636" s="121"/>
      <c r="K636" s="121">
        <f>SUM(K637:K774)</f>
        <v>0</v>
      </c>
      <c r="L636" s="121"/>
      <c r="M636" s="121">
        <f>SUM(M637:M774)</f>
        <v>0</v>
      </c>
      <c r="N636" s="120"/>
      <c r="O636" s="120">
        <f>SUM(O637:O774)</f>
        <v>0.1</v>
      </c>
      <c r="P636" s="120"/>
      <c r="Q636" s="120">
        <f>SUM(Q637:Q774)</f>
        <v>10.25</v>
      </c>
      <c r="R636" s="121"/>
      <c r="S636" s="121"/>
      <c r="T636" s="122"/>
      <c r="U636" s="116"/>
      <c r="V636" s="116">
        <f>SUM(V637:V774)</f>
        <v>380.48999999999995</v>
      </c>
      <c r="W636" s="116"/>
      <c r="X636" s="116"/>
      <c r="Y636" s="116"/>
      <c r="AG636" t="s">
        <v>286</v>
      </c>
    </row>
    <row r="637" spans="1:60" ht="22.5" outlineLevel="1">
      <c r="A637" s="123">
        <v>101</v>
      </c>
      <c r="B637" s="124" t="s">
        <v>1603</v>
      </c>
      <c r="C637" s="139" t="s">
        <v>1604</v>
      </c>
      <c r="D637" s="125" t="s">
        <v>1169</v>
      </c>
      <c r="E637" s="126">
        <v>26.032499999999999</v>
      </c>
      <c r="F637" s="127"/>
      <c r="G637" s="128">
        <f>ROUND(E637*F637,2)</f>
        <v>0</v>
      </c>
      <c r="H637" s="127"/>
      <c r="I637" s="128">
        <f>ROUND(E637*H637,2)</f>
        <v>0</v>
      </c>
      <c r="J637" s="127"/>
      <c r="K637" s="128">
        <f>ROUND(E637*J637,2)</f>
        <v>0</v>
      </c>
      <c r="L637" s="128">
        <v>21</v>
      </c>
      <c r="M637" s="128">
        <f>G637*(1+L637/100)</f>
        <v>0</v>
      </c>
      <c r="N637" s="126">
        <v>3.3E-4</v>
      </c>
      <c r="O637" s="126">
        <f>ROUND(E637*N637,2)</f>
        <v>0.01</v>
      </c>
      <c r="P637" s="126">
        <v>1.235E-2</v>
      </c>
      <c r="Q637" s="126">
        <f>ROUND(E637*P637,2)</f>
        <v>0.32</v>
      </c>
      <c r="R637" s="128" t="s">
        <v>356</v>
      </c>
      <c r="S637" s="128" t="s">
        <v>310</v>
      </c>
      <c r="T637" s="129" t="s">
        <v>331</v>
      </c>
      <c r="U637" s="114">
        <v>0.35</v>
      </c>
      <c r="V637" s="114">
        <f>ROUND(E637*U637,2)</f>
        <v>9.11</v>
      </c>
      <c r="W637" s="114"/>
      <c r="X637" s="114" t="s">
        <v>332</v>
      </c>
      <c r="Y637" s="114" t="s">
        <v>293</v>
      </c>
      <c r="Z637" s="107"/>
      <c r="AA637" s="107"/>
      <c r="AB637" s="107"/>
      <c r="AC637" s="107"/>
      <c r="AD637" s="107"/>
      <c r="AE637" s="107"/>
      <c r="AF637" s="107"/>
      <c r="AG637" s="107" t="s">
        <v>333</v>
      </c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</row>
    <row r="638" spans="1:60" outlineLevel="2">
      <c r="A638" s="110"/>
      <c r="B638" s="111"/>
      <c r="C638" s="146" t="s">
        <v>1759</v>
      </c>
      <c r="D638" s="143"/>
      <c r="E638" s="144">
        <v>2.3849999999999998</v>
      </c>
      <c r="F638" s="114"/>
      <c r="G638" s="114"/>
      <c r="H638" s="114"/>
      <c r="I638" s="114"/>
      <c r="J638" s="114"/>
      <c r="K638" s="114"/>
      <c r="L638" s="114"/>
      <c r="M638" s="114"/>
      <c r="N638" s="113"/>
      <c r="O638" s="113"/>
      <c r="P638" s="113"/>
      <c r="Q638" s="113"/>
      <c r="R638" s="114"/>
      <c r="S638" s="114"/>
      <c r="T638" s="114"/>
      <c r="U638" s="114"/>
      <c r="V638" s="114"/>
      <c r="W638" s="114"/>
      <c r="X638" s="114"/>
      <c r="Y638" s="114"/>
      <c r="Z638" s="107"/>
      <c r="AA638" s="107"/>
      <c r="AB638" s="107"/>
      <c r="AC638" s="107"/>
      <c r="AD638" s="107"/>
      <c r="AE638" s="107"/>
      <c r="AF638" s="107"/>
      <c r="AG638" s="107" t="s">
        <v>341</v>
      </c>
      <c r="AH638" s="107">
        <v>0</v>
      </c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</row>
    <row r="639" spans="1:60" outlineLevel="3">
      <c r="A639" s="110"/>
      <c r="B639" s="111"/>
      <c r="C639" s="146" t="s">
        <v>1760</v>
      </c>
      <c r="D639" s="143"/>
      <c r="E639" s="144">
        <v>23.647500000000001</v>
      </c>
      <c r="F639" s="114"/>
      <c r="G639" s="114"/>
      <c r="H639" s="114"/>
      <c r="I639" s="114"/>
      <c r="J639" s="114"/>
      <c r="K639" s="114"/>
      <c r="L639" s="114"/>
      <c r="M639" s="114"/>
      <c r="N639" s="113"/>
      <c r="O639" s="113"/>
      <c r="P639" s="113"/>
      <c r="Q639" s="113"/>
      <c r="R639" s="114"/>
      <c r="S639" s="114"/>
      <c r="T639" s="114"/>
      <c r="U639" s="114"/>
      <c r="V639" s="114"/>
      <c r="W639" s="114"/>
      <c r="X639" s="114"/>
      <c r="Y639" s="114"/>
      <c r="Z639" s="107"/>
      <c r="AA639" s="107"/>
      <c r="AB639" s="107"/>
      <c r="AC639" s="107"/>
      <c r="AD639" s="107"/>
      <c r="AE639" s="107"/>
      <c r="AF639" s="107"/>
      <c r="AG639" s="107" t="s">
        <v>341</v>
      </c>
      <c r="AH639" s="107">
        <v>0</v>
      </c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</row>
    <row r="640" spans="1:60" ht="22.5" outlineLevel="1">
      <c r="A640" s="123">
        <v>102</v>
      </c>
      <c r="B640" s="124" t="s">
        <v>1619</v>
      </c>
      <c r="C640" s="139" t="s">
        <v>1620</v>
      </c>
      <c r="D640" s="125" t="s">
        <v>347</v>
      </c>
      <c r="E640" s="126">
        <v>110</v>
      </c>
      <c r="F640" s="127"/>
      <c r="G640" s="128">
        <f>ROUND(E640*F640,2)</f>
        <v>0</v>
      </c>
      <c r="H640" s="127"/>
      <c r="I640" s="128">
        <f>ROUND(E640*H640,2)</f>
        <v>0</v>
      </c>
      <c r="J640" s="127"/>
      <c r="K640" s="128">
        <f>ROUND(E640*J640,2)</f>
        <v>0</v>
      </c>
      <c r="L640" s="128">
        <v>21</v>
      </c>
      <c r="M640" s="128">
        <f>G640*(1+L640/100)</f>
        <v>0</v>
      </c>
      <c r="N640" s="126">
        <v>0</v>
      </c>
      <c r="O640" s="126">
        <f>ROUND(E640*N640,2)</f>
        <v>0</v>
      </c>
      <c r="P640" s="126">
        <v>4.0000000000000001E-3</v>
      </c>
      <c r="Q640" s="126">
        <f>ROUND(E640*P640,2)</f>
        <v>0.44</v>
      </c>
      <c r="R640" s="128" t="s">
        <v>356</v>
      </c>
      <c r="S640" s="128" t="s">
        <v>310</v>
      </c>
      <c r="T640" s="129" t="s">
        <v>331</v>
      </c>
      <c r="U640" s="114">
        <v>0.16</v>
      </c>
      <c r="V640" s="114">
        <f>ROUND(E640*U640,2)</f>
        <v>17.600000000000001</v>
      </c>
      <c r="W640" s="114"/>
      <c r="X640" s="114" t="s">
        <v>332</v>
      </c>
      <c r="Y640" s="114" t="s">
        <v>293</v>
      </c>
      <c r="Z640" s="107"/>
      <c r="AA640" s="107"/>
      <c r="AB640" s="107"/>
      <c r="AC640" s="107"/>
      <c r="AD640" s="107"/>
      <c r="AE640" s="107"/>
      <c r="AF640" s="107"/>
      <c r="AG640" s="107" t="s">
        <v>333</v>
      </c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</row>
    <row r="641" spans="1:60" outlineLevel="2">
      <c r="A641" s="110"/>
      <c r="B641" s="111"/>
      <c r="C641" s="203" t="s">
        <v>1621</v>
      </c>
      <c r="D641" s="204"/>
      <c r="E641" s="204"/>
      <c r="F641" s="204"/>
      <c r="G641" s="204"/>
      <c r="H641" s="114"/>
      <c r="I641" s="114"/>
      <c r="J641" s="114"/>
      <c r="K641" s="114"/>
      <c r="L641" s="114"/>
      <c r="M641" s="114"/>
      <c r="N641" s="113"/>
      <c r="O641" s="113"/>
      <c r="P641" s="113"/>
      <c r="Q641" s="113"/>
      <c r="R641" s="114"/>
      <c r="S641" s="114"/>
      <c r="T641" s="114"/>
      <c r="U641" s="114"/>
      <c r="V641" s="114"/>
      <c r="W641" s="114"/>
      <c r="X641" s="114"/>
      <c r="Y641" s="114"/>
      <c r="Z641" s="107"/>
      <c r="AA641" s="107"/>
      <c r="AB641" s="107"/>
      <c r="AC641" s="107"/>
      <c r="AD641" s="107"/>
      <c r="AE641" s="107"/>
      <c r="AF641" s="107"/>
      <c r="AG641" s="107" t="s">
        <v>451</v>
      </c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</row>
    <row r="642" spans="1:60" outlineLevel="2">
      <c r="A642" s="110"/>
      <c r="B642" s="111"/>
      <c r="C642" s="146" t="s">
        <v>1761</v>
      </c>
      <c r="D642" s="143"/>
      <c r="E642" s="144">
        <v>17</v>
      </c>
      <c r="F642" s="114"/>
      <c r="G642" s="114"/>
      <c r="H642" s="114"/>
      <c r="I642" s="114"/>
      <c r="J642" s="114"/>
      <c r="K642" s="114"/>
      <c r="L642" s="114"/>
      <c r="M642" s="114"/>
      <c r="N642" s="113"/>
      <c r="O642" s="113"/>
      <c r="P642" s="113"/>
      <c r="Q642" s="113"/>
      <c r="R642" s="114"/>
      <c r="S642" s="114"/>
      <c r="T642" s="114"/>
      <c r="U642" s="114"/>
      <c r="V642" s="114"/>
      <c r="W642" s="114"/>
      <c r="X642" s="114"/>
      <c r="Y642" s="114"/>
      <c r="Z642" s="107"/>
      <c r="AA642" s="107"/>
      <c r="AB642" s="107"/>
      <c r="AC642" s="107"/>
      <c r="AD642" s="107"/>
      <c r="AE642" s="107"/>
      <c r="AF642" s="107"/>
      <c r="AG642" s="107" t="s">
        <v>341</v>
      </c>
      <c r="AH642" s="107">
        <v>0</v>
      </c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</row>
    <row r="643" spans="1:60" outlineLevel="3">
      <c r="A643" s="110"/>
      <c r="B643" s="111"/>
      <c r="C643" s="146" t="s">
        <v>1762</v>
      </c>
      <c r="D643" s="143"/>
      <c r="E643" s="144">
        <v>6</v>
      </c>
      <c r="F643" s="114"/>
      <c r="G643" s="114"/>
      <c r="H643" s="114"/>
      <c r="I643" s="114"/>
      <c r="J643" s="114"/>
      <c r="K643" s="114"/>
      <c r="L643" s="114"/>
      <c r="M643" s="114"/>
      <c r="N643" s="113"/>
      <c r="O643" s="113"/>
      <c r="P643" s="113"/>
      <c r="Q643" s="113"/>
      <c r="R643" s="114"/>
      <c r="S643" s="114"/>
      <c r="T643" s="114"/>
      <c r="U643" s="114"/>
      <c r="V643" s="114"/>
      <c r="W643" s="114"/>
      <c r="X643" s="114"/>
      <c r="Y643" s="114"/>
      <c r="Z643" s="107"/>
      <c r="AA643" s="107"/>
      <c r="AB643" s="107"/>
      <c r="AC643" s="107"/>
      <c r="AD643" s="107"/>
      <c r="AE643" s="107"/>
      <c r="AF643" s="107"/>
      <c r="AG643" s="107" t="s">
        <v>341</v>
      </c>
      <c r="AH643" s="107">
        <v>0</v>
      </c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</row>
    <row r="644" spans="1:60" outlineLevel="3">
      <c r="A644" s="110"/>
      <c r="B644" s="111"/>
      <c r="C644" s="146" t="s">
        <v>1763</v>
      </c>
      <c r="D644" s="143"/>
      <c r="E644" s="144">
        <v>4</v>
      </c>
      <c r="F644" s="114"/>
      <c r="G644" s="114"/>
      <c r="H644" s="114"/>
      <c r="I644" s="114"/>
      <c r="J644" s="114"/>
      <c r="K644" s="114"/>
      <c r="L644" s="114"/>
      <c r="M644" s="114"/>
      <c r="N644" s="113"/>
      <c r="O644" s="113"/>
      <c r="P644" s="113"/>
      <c r="Q644" s="113"/>
      <c r="R644" s="114"/>
      <c r="S644" s="114"/>
      <c r="T644" s="114"/>
      <c r="U644" s="114"/>
      <c r="V644" s="114"/>
      <c r="W644" s="114"/>
      <c r="X644" s="114"/>
      <c r="Y644" s="114"/>
      <c r="Z644" s="107"/>
      <c r="AA644" s="107"/>
      <c r="AB644" s="107"/>
      <c r="AC644" s="107"/>
      <c r="AD644" s="107"/>
      <c r="AE644" s="107"/>
      <c r="AF644" s="107"/>
      <c r="AG644" s="107" t="s">
        <v>341</v>
      </c>
      <c r="AH644" s="107">
        <v>0</v>
      </c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</row>
    <row r="645" spans="1:60" outlineLevel="3">
      <c r="A645" s="110"/>
      <c r="B645" s="111"/>
      <c r="C645" s="146" t="s">
        <v>1764</v>
      </c>
      <c r="D645" s="143"/>
      <c r="E645" s="144">
        <v>5</v>
      </c>
      <c r="F645" s="114"/>
      <c r="G645" s="114"/>
      <c r="H645" s="114"/>
      <c r="I645" s="114"/>
      <c r="J645" s="114"/>
      <c r="K645" s="114"/>
      <c r="L645" s="114"/>
      <c r="M645" s="114"/>
      <c r="N645" s="113"/>
      <c r="O645" s="113"/>
      <c r="P645" s="113"/>
      <c r="Q645" s="113"/>
      <c r="R645" s="114"/>
      <c r="S645" s="114"/>
      <c r="T645" s="114"/>
      <c r="U645" s="114"/>
      <c r="V645" s="114"/>
      <c r="W645" s="114"/>
      <c r="X645" s="114"/>
      <c r="Y645" s="114"/>
      <c r="Z645" s="107"/>
      <c r="AA645" s="107"/>
      <c r="AB645" s="107"/>
      <c r="AC645" s="107"/>
      <c r="AD645" s="107"/>
      <c r="AE645" s="107"/>
      <c r="AF645" s="107"/>
      <c r="AG645" s="107" t="s">
        <v>341</v>
      </c>
      <c r="AH645" s="107">
        <v>0</v>
      </c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</row>
    <row r="646" spans="1:60" outlineLevel="3">
      <c r="A646" s="110"/>
      <c r="B646" s="111"/>
      <c r="C646" s="146" t="s">
        <v>1765</v>
      </c>
      <c r="D646" s="143"/>
      <c r="E646" s="144">
        <v>3</v>
      </c>
      <c r="F646" s="114"/>
      <c r="G646" s="114"/>
      <c r="H646" s="114"/>
      <c r="I646" s="114"/>
      <c r="J646" s="114"/>
      <c r="K646" s="114"/>
      <c r="L646" s="114"/>
      <c r="M646" s="114"/>
      <c r="N646" s="113"/>
      <c r="O646" s="113"/>
      <c r="P646" s="113"/>
      <c r="Q646" s="113"/>
      <c r="R646" s="114"/>
      <c r="S646" s="114"/>
      <c r="T646" s="114"/>
      <c r="U646" s="114"/>
      <c r="V646" s="114"/>
      <c r="W646" s="114"/>
      <c r="X646" s="114"/>
      <c r="Y646" s="114"/>
      <c r="Z646" s="107"/>
      <c r="AA646" s="107"/>
      <c r="AB646" s="107"/>
      <c r="AC646" s="107"/>
      <c r="AD646" s="107"/>
      <c r="AE646" s="107"/>
      <c r="AF646" s="107"/>
      <c r="AG646" s="107" t="s">
        <v>341</v>
      </c>
      <c r="AH646" s="107">
        <v>0</v>
      </c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</row>
    <row r="647" spans="1:60" outlineLevel="3">
      <c r="A647" s="110"/>
      <c r="B647" s="111"/>
      <c r="C647" s="146" t="s">
        <v>1766</v>
      </c>
      <c r="D647" s="143"/>
      <c r="E647" s="144">
        <v>2</v>
      </c>
      <c r="F647" s="114"/>
      <c r="G647" s="114"/>
      <c r="H647" s="114"/>
      <c r="I647" s="114"/>
      <c r="J647" s="114"/>
      <c r="K647" s="114"/>
      <c r="L647" s="114"/>
      <c r="M647" s="114"/>
      <c r="N647" s="113"/>
      <c r="O647" s="113"/>
      <c r="P647" s="113"/>
      <c r="Q647" s="113"/>
      <c r="R647" s="114"/>
      <c r="S647" s="114"/>
      <c r="T647" s="114"/>
      <c r="U647" s="114"/>
      <c r="V647" s="114"/>
      <c r="W647" s="114"/>
      <c r="X647" s="114"/>
      <c r="Y647" s="114"/>
      <c r="Z647" s="107"/>
      <c r="AA647" s="107"/>
      <c r="AB647" s="107"/>
      <c r="AC647" s="107"/>
      <c r="AD647" s="107"/>
      <c r="AE647" s="107"/>
      <c r="AF647" s="107"/>
      <c r="AG647" s="107" t="s">
        <v>341</v>
      </c>
      <c r="AH647" s="107">
        <v>0</v>
      </c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</row>
    <row r="648" spans="1:60" outlineLevel="3">
      <c r="A648" s="110"/>
      <c r="B648" s="111"/>
      <c r="C648" s="146" t="s">
        <v>1767</v>
      </c>
      <c r="D648" s="143"/>
      <c r="E648" s="144">
        <v>30</v>
      </c>
      <c r="F648" s="114"/>
      <c r="G648" s="114"/>
      <c r="H648" s="114"/>
      <c r="I648" s="114"/>
      <c r="J648" s="114"/>
      <c r="K648" s="114"/>
      <c r="L648" s="114"/>
      <c r="M648" s="114"/>
      <c r="N648" s="113"/>
      <c r="O648" s="113"/>
      <c r="P648" s="113"/>
      <c r="Q648" s="113"/>
      <c r="R648" s="114"/>
      <c r="S648" s="114"/>
      <c r="T648" s="114"/>
      <c r="U648" s="114"/>
      <c r="V648" s="114"/>
      <c r="W648" s="114"/>
      <c r="X648" s="114"/>
      <c r="Y648" s="114"/>
      <c r="Z648" s="107"/>
      <c r="AA648" s="107"/>
      <c r="AB648" s="107"/>
      <c r="AC648" s="107"/>
      <c r="AD648" s="107"/>
      <c r="AE648" s="107"/>
      <c r="AF648" s="107"/>
      <c r="AG648" s="107" t="s">
        <v>341</v>
      </c>
      <c r="AH648" s="107">
        <v>0</v>
      </c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</row>
    <row r="649" spans="1:60" outlineLevel="3">
      <c r="A649" s="110"/>
      <c r="B649" s="111"/>
      <c r="C649" s="146" t="s">
        <v>1768</v>
      </c>
      <c r="D649" s="143"/>
      <c r="E649" s="144">
        <v>2</v>
      </c>
      <c r="F649" s="114"/>
      <c r="G649" s="114"/>
      <c r="H649" s="114"/>
      <c r="I649" s="114"/>
      <c r="J649" s="114"/>
      <c r="K649" s="114"/>
      <c r="L649" s="114"/>
      <c r="M649" s="114"/>
      <c r="N649" s="113"/>
      <c r="O649" s="113"/>
      <c r="P649" s="113"/>
      <c r="Q649" s="113"/>
      <c r="R649" s="114"/>
      <c r="S649" s="114"/>
      <c r="T649" s="114"/>
      <c r="U649" s="114"/>
      <c r="V649" s="114"/>
      <c r="W649" s="114"/>
      <c r="X649" s="114"/>
      <c r="Y649" s="114"/>
      <c r="Z649" s="107"/>
      <c r="AA649" s="107"/>
      <c r="AB649" s="107"/>
      <c r="AC649" s="107"/>
      <c r="AD649" s="107"/>
      <c r="AE649" s="107"/>
      <c r="AF649" s="107"/>
      <c r="AG649" s="107" t="s">
        <v>341</v>
      </c>
      <c r="AH649" s="107">
        <v>0</v>
      </c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</row>
    <row r="650" spans="1:60" outlineLevel="3">
      <c r="A650" s="110"/>
      <c r="B650" s="111"/>
      <c r="C650" s="146" t="s">
        <v>1769</v>
      </c>
      <c r="D650" s="143"/>
      <c r="E650" s="144">
        <v>14</v>
      </c>
      <c r="F650" s="114"/>
      <c r="G650" s="114"/>
      <c r="H650" s="114"/>
      <c r="I650" s="114"/>
      <c r="J650" s="114"/>
      <c r="K650" s="114"/>
      <c r="L650" s="114"/>
      <c r="M650" s="114"/>
      <c r="N650" s="113"/>
      <c r="O650" s="113"/>
      <c r="P650" s="113"/>
      <c r="Q650" s="113"/>
      <c r="R650" s="114"/>
      <c r="S650" s="114"/>
      <c r="T650" s="114"/>
      <c r="U650" s="114"/>
      <c r="V650" s="114"/>
      <c r="W650" s="114"/>
      <c r="X650" s="114"/>
      <c r="Y650" s="114"/>
      <c r="Z650" s="107"/>
      <c r="AA650" s="107"/>
      <c r="AB650" s="107"/>
      <c r="AC650" s="107"/>
      <c r="AD650" s="107"/>
      <c r="AE650" s="107"/>
      <c r="AF650" s="107"/>
      <c r="AG650" s="107" t="s">
        <v>341</v>
      </c>
      <c r="AH650" s="107">
        <v>0</v>
      </c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</row>
    <row r="651" spans="1:60" outlineLevel="3">
      <c r="A651" s="110"/>
      <c r="B651" s="111"/>
      <c r="C651" s="146" t="s">
        <v>1770</v>
      </c>
      <c r="D651" s="143"/>
      <c r="E651" s="144">
        <v>6</v>
      </c>
      <c r="F651" s="114"/>
      <c r="G651" s="114"/>
      <c r="H651" s="114"/>
      <c r="I651" s="114"/>
      <c r="J651" s="114"/>
      <c r="K651" s="114"/>
      <c r="L651" s="114"/>
      <c r="M651" s="114"/>
      <c r="N651" s="113"/>
      <c r="O651" s="113"/>
      <c r="P651" s="113"/>
      <c r="Q651" s="113"/>
      <c r="R651" s="114"/>
      <c r="S651" s="114"/>
      <c r="T651" s="114"/>
      <c r="U651" s="114"/>
      <c r="V651" s="114"/>
      <c r="W651" s="114"/>
      <c r="X651" s="114"/>
      <c r="Y651" s="114"/>
      <c r="Z651" s="107"/>
      <c r="AA651" s="107"/>
      <c r="AB651" s="107"/>
      <c r="AC651" s="107"/>
      <c r="AD651" s="107"/>
      <c r="AE651" s="107"/>
      <c r="AF651" s="107"/>
      <c r="AG651" s="107" t="s">
        <v>341</v>
      </c>
      <c r="AH651" s="107">
        <v>0</v>
      </c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</row>
    <row r="652" spans="1:60" outlineLevel="3">
      <c r="A652" s="110"/>
      <c r="B652" s="111"/>
      <c r="C652" s="146" t="s">
        <v>1771</v>
      </c>
      <c r="D652" s="143"/>
      <c r="E652" s="144">
        <v>6</v>
      </c>
      <c r="F652" s="114"/>
      <c r="G652" s="114"/>
      <c r="H652" s="114"/>
      <c r="I652" s="114"/>
      <c r="J652" s="114"/>
      <c r="K652" s="114"/>
      <c r="L652" s="114"/>
      <c r="M652" s="114"/>
      <c r="N652" s="113"/>
      <c r="O652" s="113"/>
      <c r="P652" s="113"/>
      <c r="Q652" s="113"/>
      <c r="R652" s="114"/>
      <c r="S652" s="114"/>
      <c r="T652" s="114"/>
      <c r="U652" s="114"/>
      <c r="V652" s="114"/>
      <c r="W652" s="114"/>
      <c r="X652" s="114"/>
      <c r="Y652" s="114"/>
      <c r="Z652" s="107"/>
      <c r="AA652" s="107"/>
      <c r="AB652" s="107"/>
      <c r="AC652" s="107"/>
      <c r="AD652" s="107"/>
      <c r="AE652" s="107"/>
      <c r="AF652" s="107"/>
      <c r="AG652" s="107" t="s">
        <v>341</v>
      </c>
      <c r="AH652" s="107">
        <v>0</v>
      </c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</row>
    <row r="653" spans="1:60" outlineLevel="3">
      <c r="A653" s="110"/>
      <c r="B653" s="111"/>
      <c r="C653" s="146" t="s">
        <v>1772</v>
      </c>
      <c r="D653" s="143"/>
      <c r="E653" s="144">
        <v>5</v>
      </c>
      <c r="F653" s="114"/>
      <c r="G653" s="114"/>
      <c r="H653" s="114"/>
      <c r="I653" s="114"/>
      <c r="J653" s="114"/>
      <c r="K653" s="114"/>
      <c r="L653" s="114"/>
      <c r="M653" s="114"/>
      <c r="N653" s="113"/>
      <c r="O653" s="113"/>
      <c r="P653" s="113"/>
      <c r="Q653" s="113"/>
      <c r="R653" s="114"/>
      <c r="S653" s="114"/>
      <c r="T653" s="114"/>
      <c r="U653" s="114"/>
      <c r="V653" s="114"/>
      <c r="W653" s="114"/>
      <c r="X653" s="114"/>
      <c r="Y653" s="114"/>
      <c r="Z653" s="107"/>
      <c r="AA653" s="107"/>
      <c r="AB653" s="107"/>
      <c r="AC653" s="107"/>
      <c r="AD653" s="107"/>
      <c r="AE653" s="107"/>
      <c r="AF653" s="107"/>
      <c r="AG653" s="107" t="s">
        <v>341</v>
      </c>
      <c r="AH653" s="107">
        <v>0</v>
      </c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</row>
    <row r="654" spans="1:60" outlineLevel="3">
      <c r="A654" s="110"/>
      <c r="B654" s="111"/>
      <c r="C654" s="146" t="s">
        <v>1773</v>
      </c>
      <c r="D654" s="143"/>
      <c r="E654" s="144">
        <v>8</v>
      </c>
      <c r="F654" s="114"/>
      <c r="G654" s="114"/>
      <c r="H654" s="114"/>
      <c r="I654" s="114"/>
      <c r="J654" s="114"/>
      <c r="K654" s="114"/>
      <c r="L654" s="114"/>
      <c r="M654" s="114"/>
      <c r="N654" s="113"/>
      <c r="O654" s="113"/>
      <c r="P654" s="113"/>
      <c r="Q654" s="113"/>
      <c r="R654" s="114"/>
      <c r="S654" s="114"/>
      <c r="T654" s="114"/>
      <c r="U654" s="114"/>
      <c r="V654" s="114"/>
      <c r="W654" s="114"/>
      <c r="X654" s="114"/>
      <c r="Y654" s="114"/>
      <c r="Z654" s="107"/>
      <c r="AA654" s="107"/>
      <c r="AB654" s="107"/>
      <c r="AC654" s="107"/>
      <c r="AD654" s="107"/>
      <c r="AE654" s="107"/>
      <c r="AF654" s="107"/>
      <c r="AG654" s="107" t="s">
        <v>341</v>
      </c>
      <c r="AH654" s="107">
        <v>0</v>
      </c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</row>
    <row r="655" spans="1:60" outlineLevel="3">
      <c r="A655" s="110"/>
      <c r="B655" s="111"/>
      <c r="C655" s="146" t="s">
        <v>1774</v>
      </c>
      <c r="D655" s="143"/>
      <c r="E655" s="144">
        <v>1</v>
      </c>
      <c r="F655" s="114"/>
      <c r="G655" s="114"/>
      <c r="H655" s="114"/>
      <c r="I655" s="114"/>
      <c r="J655" s="114"/>
      <c r="K655" s="114"/>
      <c r="L655" s="114"/>
      <c r="M655" s="114"/>
      <c r="N655" s="113"/>
      <c r="O655" s="113"/>
      <c r="P655" s="113"/>
      <c r="Q655" s="113"/>
      <c r="R655" s="114"/>
      <c r="S655" s="114"/>
      <c r="T655" s="114"/>
      <c r="U655" s="114"/>
      <c r="V655" s="114"/>
      <c r="W655" s="114"/>
      <c r="X655" s="114"/>
      <c r="Y655" s="114"/>
      <c r="Z655" s="107"/>
      <c r="AA655" s="107"/>
      <c r="AB655" s="107"/>
      <c r="AC655" s="107"/>
      <c r="AD655" s="107"/>
      <c r="AE655" s="107"/>
      <c r="AF655" s="107"/>
      <c r="AG655" s="107" t="s">
        <v>341</v>
      </c>
      <c r="AH655" s="107">
        <v>0</v>
      </c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</row>
    <row r="656" spans="1:60" outlineLevel="3">
      <c r="A656" s="110"/>
      <c r="B656" s="111"/>
      <c r="C656" s="146" t="s">
        <v>1775</v>
      </c>
      <c r="D656" s="143"/>
      <c r="E656" s="144">
        <v>1</v>
      </c>
      <c r="F656" s="114"/>
      <c r="G656" s="114"/>
      <c r="H656" s="114"/>
      <c r="I656" s="114"/>
      <c r="J656" s="114"/>
      <c r="K656" s="114"/>
      <c r="L656" s="114"/>
      <c r="M656" s="114"/>
      <c r="N656" s="113"/>
      <c r="O656" s="113"/>
      <c r="P656" s="113"/>
      <c r="Q656" s="113"/>
      <c r="R656" s="114"/>
      <c r="S656" s="114"/>
      <c r="T656" s="114"/>
      <c r="U656" s="114"/>
      <c r="V656" s="114"/>
      <c r="W656" s="114"/>
      <c r="X656" s="114"/>
      <c r="Y656" s="114"/>
      <c r="Z656" s="107"/>
      <c r="AA656" s="107"/>
      <c r="AB656" s="107"/>
      <c r="AC656" s="107"/>
      <c r="AD656" s="107"/>
      <c r="AE656" s="107"/>
      <c r="AF656" s="107"/>
      <c r="AG656" s="107" t="s">
        <v>341</v>
      </c>
      <c r="AH656" s="107">
        <v>0</v>
      </c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</row>
    <row r="657" spans="1:60" ht="22.5" outlineLevel="1">
      <c r="A657" s="123">
        <v>103</v>
      </c>
      <c r="B657" s="124" t="s">
        <v>1654</v>
      </c>
      <c r="C657" s="139" t="s">
        <v>1655</v>
      </c>
      <c r="D657" s="125" t="s">
        <v>347</v>
      </c>
      <c r="E657" s="126">
        <v>4</v>
      </c>
      <c r="F657" s="127"/>
      <c r="G657" s="128">
        <f>ROUND(E657*F657,2)</f>
        <v>0</v>
      </c>
      <c r="H657" s="127"/>
      <c r="I657" s="128">
        <f>ROUND(E657*H657,2)</f>
        <v>0</v>
      </c>
      <c r="J657" s="127"/>
      <c r="K657" s="128">
        <f>ROUND(E657*J657,2)</f>
        <v>0</v>
      </c>
      <c r="L657" s="128">
        <v>21</v>
      </c>
      <c r="M657" s="128">
        <f>G657*(1+L657/100)</f>
        <v>0</v>
      </c>
      <c r="N657" s="126">
        <v>6.7000000000000002E-4</v>
      </c>
      <c r="O657" s="126">
        <f>ROUND(E657*N657,2)</f>
        <v>0</v>
      </c>
      <c r="P657" s="126">
        <v>1.2E-2</v>
      </c>
      <c r="Q657" s="126">
        <f>ROUND(E657*P657,2)</f>
        <v>0.05</v>
      </c>
      <c r="R657" s="128" t="s">
        <v>356</v>
      </c>
      <c r="S657" s="128" t="s">
        <v>310</v>
      </c>
      <c r="T657" s="129" t="s">
        <v>331</v>
      </c>
      <c r="U657" s="114">
        <v>0.61399999999999999</v>
      </c>
      <c r="V657" s="114">
        <f>ROUND(E657*U657,2)</f>
        <v>2.46</v>
      </c>
      <c r="W657" s="114"/>
      <c r="X657" s="114" t="s">
        <v>332</v>
      </c>
      <c r="Y657" s="114" t="s">
        <v>293</v>
      </c>
      <c r="Z657" s="107"/>
      <c r="AA657" s="107"/>
      <c r="AB657" s="107"/>
      <c r="AC657" s="107"/>
      <c r="AD657" s="107"/>
      <c r="AE657" s="107"/>
      <c r="AF657" s="107"/>
      <c r="AG657" s="107" t="s">
        <v>333</v>
      </c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</row>
    <row r="658" spans="1:60" outlineLevel="2">
      <c r="A658" s="110"/>
      <c r="B658" s="111"/>
      <c r="C658" s="203" t="s">
        <v>1621</v>
      </c>
      <c r="D658" s="204"/>
      <c r="E658" s="204"/>
      <c r="F658" s="204"/>
      <c r="G658" s="204"/>
      <c r="H658" s="114"/>
      <c r="I658" s="114"/>
      <c r="J658" s="114"/>
      <c r="K658" s="114"/>
      <c r="L658" s="114"/>
      <c r="M658" s="114"/>
      <c r="N658" s="113"/>
      <c r="O658" s="113"/>
      <c r="P658" s="113"/>
      <c r="Q658" s="113"/>
      <c r="R658" s="114"/>
      <c r="S658" s="114"/>
      <c r="T658" s="114"/>
      <c r="U658" s="114"/>
      <c r="V658" s="114"/>
      <c r="W658" s="114"/>
      <c r="X658" s="114"/>
      <c r="Y658" s="114"/>
      <c r="Z658" s="107"/>
      <c r="AA658" s="107"/>
      <c r="AB658" s="107"/>
      <c r="AC658" s="107"/>
      <c r="AD658" s="107"/>
      <c r="AE658" s="107"/>
      <c r="AF658" s="107"/>
      <c r="AG658" s="107" t="s">
        <v>451</v>
      </c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</row>
    <row r="659" spans="1:60" outlineLevel="2">
      <c r="A659" s="110"/>
      <c r="B659" s="111"/>
      <c r="C659" s="146" t="s">
        <v>1776</v>
      </c>
      <c r="D659" s="143"/>
      <c r="E659" s="144">
        <v>3</v>
      </c>
      <c r="F659" s="114"/>
      <c r="G659" s="114"/>
      <c r="H659" s="114"/>
      <c r="I659" s="114"/>
      <c r="J659" s="114"/>
      <c r="K659" s="114"/>
      <c r="L659" s="114"/>
      <c r="M659" s="114"/>
      <c r="N659" s="113"/>
      <c r="O659" s="113"/>
      <c r="P659" s="113"/>
      <c r="Q659" s="113"/>
      <c r="R659" s="114"/>
      <c r="S659" s="114"/>
      <c r="T659" s="114"/>
      <c r="U659" s="114"/>
      <c r="V659" s="114"/>
      <c r="W659" s="114"/>
      <c r="X659" s="114"/>
      <c r="Y659" s="114"/>
      <c r="Z659" s="107"/>
      <c r="AA659" s="107"/>
      <c r="AB659" s="107"/>
      <c r="AC659" s="107"/>
      <c r="AD659" s="107"/>
      <c r="AE659" s="107"/>
      <c r="AF659" s="107"/>
      <c r="AG659" s="107" t="s">
        <v>341</v>
      </c>
      <c r="AH659" s="107">
        <v>0</v>
      </c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</row>
    <row r="660" spans="1:60" outlineLevel="3">
      <c r="A660" s="110"/>
      <c r="B660" s="111"/>
      <c r="C660" s="146" t="s">
        <v>1777</v>
      </c>
      <c r="D660" s="143"/>
      <c r="E660" s="144">
        <v>1</v>
      </c>
      <c r="F660" s="114"/>
      <c r="G660" s="114"/>
      <c r="H660" s="114"/>
      <c r="I660" s="114"/>
      <c r="J660" s="114"/>
      <c r="K660" s="114"/>
      <c r="L660" s="114"/>
      <c r="M660" s="114"/>
      <c r="N660" s="113"/>
      <c r="O660" s="113"/>
      <c r="P660" s="113"/>
      <c r="Q660" s="113"/>
      <c r="R660" s="114"/>
      <c r="S660" s="114"/>
      <c r="T660" s="114"/>
      <c r="U660" s="114"/>
      <c r="V660" s="114"/>
      <c r="W660" s="114"/>
      <c r="X660" s="114"/>
      <c r="Y660" s="114"/>
      <c r="Z660" s="107"/>
      <c r="AA660" s="107"/>
      <c r="AB660" s="107"/>
      <c r="AC660" s="107"/>
      <c r="AD660" s="107"/>
      <c r="AE660" s="107"/>
      <c r="AF660" s="107"/>
      <c r="AG660" s="107" t="s">
        <v>341</v>
      </c>
      <c r="AH660" s="107">
        <v>0</v>
      </c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</row>
    <row r="661" spans="1:60" ht="22.5" outlineLevel="1">
      <c r="A661" s="123">
        <v>104</v>
      </c>
      <c r="B661" s="124" t="s">
        <v>1657</v>
      </c>
      <c r="C661" s="139" t="s">
        <v>1658</v>
      </c>
      <c r="D661" s="125" t="s">
        <v>1169</v>
      </c>
      <c r="E661" s="126">
        <v>1.5</v>
      </c>
      <c r="F661" s="127"/>
      <c r="G661" s="128">
        <f>ROUND(E661*F661,2)</f>
        <v>0</v>
      </c>
      <c r="H661" s="127"/>
      <c r="I661" s="128">
        <f>ROUND(E661*H661,2)</f>
        <v>0</v>
      </c>
      <c r="J661" s="127"/>
      <c r="K661" s="128">
        <f>ROUND(E661*J661,2)</f>
        <v>0</v>
      </c>
      <c r="L661" s="128">
        <v>21</v>
      </c>
      <c r="M661" s="128">
        <f>G661*(1+L661/100)</f>
        <v>0</v>
      </c>
      <c r="N661" s="126">
        <v>5.4000000000000001E-4</v>
      </c>
      <c r="O661" s="126">
        <f>ROUND(E661*N661,2)</f>
        <v>0</v>
      </c>
      <c r="P661" s="126">
        <v>0.27</v>
      </c>
      <c r="Q661" s="126">
        <f>ROUND(E661*P661,2)</f>
        <v>0.41</v>
      </c>
      <c r="R661" s="128" t="s">
        <v>356</v>
      </c>
      <c r="S661" s="128" t="s">
        <v>310</v>
      </c>
      <c r="T661" s="129" t="s">
        <v>331</v>
      </c>
      <c r="U661" s="114">
        <v>0.43</v>
      </c>
      <c r="V661" s="114">
        <f>ROUND(E661*U661,2)</f>
        <v>0.65</v>
      </c>
      <c r="W661" s="114"/>
      <c r="X661" s="114" t="s">
        <v>332</v>
      </c>
      <c r="Y661" s="114" t="s">
        <v>293</v>
      </c>
      <c r="Z661" s="107"/>
      <c r="AA661" s="107"/>
      <c r="AB661" s="107"/>
      <c r="AC661" s="107"/>
      <c r="AD661" s="107"/>
      <c r="AE661" s="107"/>
      <c r="AF661" s="107"/>
      <c r="AG661" s="107" t="s">
        <v>333</v>
      </c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</row>
    <row r="662" spans="1:60" outlineLevel="2">
      <c r="A662" s="110"/>
      <c r="B662" s="111"/>
      <c r="C662" s="203" t="s">
        <v>1621</v>
      </c>
      <c r="D662" s="204"/>
      <c r="E662" s="204"/>
      <c r="F662" s="204"/>
      <c r="G662" s="204"/>
      <c r="H662" s="114"/>
      <c r="I662" s="114"/>
      <c r="J662" s="114"/>
      <c r="K662" s="114"/>
      <c r="L662" s="114"/>
      <c r="M662" s="114"/>
      <c r="N662" s="113"/>
      <c r="O662" s="113"/>
      <c r="P662" s="113"/>
      <c r="Q662" s="113"/>
      <c r="R662" s="114"/>
      <c r="S662" s="114"/>
      <c r="T662" s="114"/>
      <c r="U662" s="114"/>
      <c r="V662" s="114"/>
      <c r="W662" s="114"/>
      <c r="X662" s="114"/>
      <c r="Y662" s="114"/>
      <c r="Z662" s="107"/>
      <c r="AA662" s="107"/>
      <c r="AB662" s="107"/>
      <c r="AC662" s="107"/>
      <c r="AD662" s="107"/>
      <c r="AE662" s="107"/>
      <c r="AF662" s="107"/>
      <c r="AG662" s="107" t="s">
        <v>451</v>
      </c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</row>
    <row r="663" spans="1:60" outlineLevel="2">
      <c r="A663" s="110"/>
      <c r="B663" s="111"/>
      <c r="C663" s="146" t="s">
        <v>1778</v>
      </c>
      <c r="D663" s="143"/>
      <c r="E663" s="144">
        <v>1.5</v>
      </c>
      <c r="F663" s="114"/>
      <c r="G663" s="114"/>
      <c r="H663" s="114"/>
      <c r="I663" s="114"/>
      <c r="J663" s="114"/>
      <c r="K663" s="114"/>
      <c r="L663" s="114"/>
      <c r="M663" s="114"/>
      <c r="N663" s="113"/>
      <c r="O663" s="113"/>
      <c r="P663" s="113"/>
      <c r="Q663" s="113"/>
      <c r="R663" s="114"/>
      <c r="S663" s="114"/>
      <c r="T663" s="114"/>
      <c r="U663" s="114"/>
      <c r="V663" s="114"/>
      <c r="W663" s="114"/>
      <c r="X663" s="114"/>
      <c r="Y663" s="114"/>
      <c r="Z663" s="107"/>
      <c r="AA663" s="107"/>
      <c r="AB663" s="107"/>
      <c r="AC663" s="107"/>
      <c r="AD663" s="107"/>
      <c r="AE663" s="107"/>
      <c r="AF663" s="107"/>
      <c r="AG663" s="107" t="s">
        <v>341</v>
      </c>
      <c r="AH663" s="107">
        <v>0</v>
      </c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</row>
    <row r="664" spans="1:60" ht="22.5" outlineLevel="1">
      <c r="A664" s="123">
        <v>105</v>
      </c>
      <c r="B664" s="124" t="s">
        <v>1779</v>
      </c>
      <c r="C664" s="139" t="s">
        <v>1780</v>
      </c>
      <c r="D664" s="125" t="s">
        <v>347</v>
      </c>
      <c r="E664" s="126">
        <v>4</v>
      </c>
      <c r="F664" s="127"/>
      <c r="G664" s="128">
        <f>ROUND(E664*F664,2)</f>
        <v>0</v>
      </c>
      <c r="H664" s="127"/>
      <c r="I664" s="128">
        <f>ROUND(E664*H664,2)</f>
        <v>0</v>
      </c>
      <c r="J664" s="127"/>
      <c r="K664" s="128">
        <f>ROUND(E664*J664,2)</f>
        <v>0</v>
      </c>
      <c r="L664" s="128">
        <v>21</v>
      </c>
      <c r="M664" s="128">
        <f>G664*(1+L664/100)</f>
        <v>0</v>
      </c>
      <c r="N664" s="126">
        <v>0</v>
      </c>
      <c r="O664" s="126">
        <f>ROUND(E664*N664,2)</f>
        <v>0</v>
      </c>
      <c r="P664" s="126">
        <v>8.0000000000000002E-3</v>
      </c>
      <c r="Q664" s="126">
        <f>ROUND(E664*P664,2)</f>
        <v>0.03</v>
      </c>
      <c r="R664" s="128" t="s">
        <v>356</v>
      </c>
      <c r="S664" s="128" t="s">
        <v>310</v>
      </c>
      <c r="T664" s="129" t="s">
        <v>331</v>
      </c>
      <c r="U664" s="114">
        <v>0.7</v>
      </c>
      <c r="V664" s="114">
        <f>ROUND(E664*U664,2)</f>
        <v>2.8</v>
      </c>
      <c r="W664" s="114"/>
      <c r="X664" s="114" t="s">
        <v>332</v>
      </c>
      <c r="Y664" s="114" t="s">
        <v>293</v>
      </c>
      <c r="Z664" s="107"/>
      <c r="AA664" s="107"/>
      <c r="AB664" s="107"/>
      <c r="AC664" s="107"/>
      <c r="AD664" s="107"/>
      <c r="AE664" s="107"/>
      <c r="AF664" s="107"/>
      <c r="AG664" s="107" t="s">
        <v>333</v>
      </c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</row>
    <row r="665" spans="1:60" outlineLevel="2">
      <c r="A665" s="110"/>
      <c r="B665" s="111"/>
      <c r="C665" s="203" t="s">
        <v>1781</v>
      </c>
      <c r="D665" s="204"/>
      <c r="E665" s="204"/>
      <c r="F665" s="204"/>
      <c r="G665" s="204"/>
      <c r="H665" s="114"/>
      <c r="I665" s="114"/>
      <c r="J665" s="114"/>
      <c r="K665" s="114"/>
      <c r="L665" s="114"/>
      <c r="M665" s="114"/>
      <c r="N665" s="113"/>
      <c r="O665" s="113"/>
      <c r="P665" s="113"/>
      <c r="Q665" s="113"/>
      <c r="R665" s="114"/>
      <c r="S665" s="114"/>
      <c r="T665" s="114"/>
      <c r="U665" s="114"/>
      <c r="V665" s="114"/>
      <c r="W665" s="114"/>
      <c r="X665" s="114"/>
      <c r="Y665" s="114"/>
      <c r="Z665" s="107"/>
      <c r="AA665" s="107"/>
      <c r="AB665" s="107"/>
      <c r="AC665" s="107"/>
      <c r="AD665" s="107"/>
      <c r="AE665" s="107"/>
      <c r="AF665" s="107"/>
      <c r="AG665" s="107" t="s">
        <v>451</v>
      </c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</row>
    <row r="666" spans="1:60" outlineLevel="2">
      <c r="A666" s="110"/>
      <c r="B666" s="111"/>
      <c r="C666" s="146" t="s">
        <v>1782</v>
      </c>
      <c r="D666" s="143"/>
      <c r="E666" s="144">
        <v>4</v>
      </c>
      <c r="F666" s="114"/>
      <c r="G666" s="114"/>
      <c r="H666" s="114"/>
      <c r="I666" s="114"/>
      <c r="J666" s="114"/>
      <c r="K666" s="114"/>
      <c r="L666" s="114"/>
      <c r="M666" s="114"/>
      <c r="N666" s="113"/>
      <c r="O666" s="113"/>
      <c r="P666" s="113"/>
      <c r="Q666" s="113"/>
      <c r="R666" s="114"/>
      <c r="S666" s="114"/>
      <c r="T666" s="114"/>
      <c r="U666" s="114"/>
      <c r="V666" s="114"/>
      <c r="W666" s="114"/>
      <c r="X666" s="114"/>
      <c r="Y666" s="114"/>
      <c r="Z666" s="107"/>
      <c r="AA666" s="107"/>
      <c r="AB666" s="107"/>
      <c r="AC666" s="107"/>
      <c r="AD666" s="107"/>
      <c r="AE666" s="107"/>
      <c r="AF666" s="107"/>
      <c r="AG666" s="107" t="s">
        <v>341</v>
      </c>
      <c r="AH666" s="107">
        <v>0</v>
      </c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</row>
    <row r="667" spans="1:60" outlineLevel="1">
      <c r="A667" s="123">
        <v>106</v>
      </c>
      <c r="B667" s="124" t="s">
        <v>1660</v>
      </c>
      <c r="C667" s="139" t="s">
        <v>1661</v>
      </c>
      <c r="D667" s="125" t="s">
        <v>330</v>
      </c>
      <c r="E667" s="126">
        <v>22.63</v>
      </c>
      <c r="F667" s="127"/>
      <c r="G667" s="128">
        <f>ROUND(E667*F667,2)</f>
        <v>0</v>
      </c>
      <c r="H667" s="127"/>
      <c r="I667" s="128">
        <f>ROUND(E667*H667,2)</f>
        <v>0</v>
      </c>
      <c r="J667" s="127"/>
      <c r="K667" s="128">
        <f>ROUND(E667*J667,2)</f>
        <v>0</v>
      </c>
      <c r="L667" s="128">
        <v>21</v>
      </c>
      <c r="M667" s="128">
        <f>G667*(1+L667/100)</f>
        <v>0</v>
      </c>
      <c r="N667" s="126">
        <v>4.8999999999999998E-4</v>
      </c>
      <c r="O667" s="126">
        <f>ROUND(E667*N667,2)</f>
        <v>0.01</v>
      </c>
      <c r="P667" s="126">
        <v>1.2999999999999999E-2</v>
      </c>
      <c r="Q667" s="126">
        <f>ROUND(E667*P667,2)</f>
        <v>0.28999999999999998</v>
      </c>
      <c r="R667" s="128" t="s">
        <v>356</v>
      </c>
      <c r="S667" s="128" t="s">
        <v>310</v>
      </c>
      <c r="T667" s="129" t="s">
        <v>331</v>
      </c>
      <c r="U667" s="114">
        <v>0.3</v>
      </c>
      <c r="V667" s="114">
        <f>ROUND(E667*U667,2)</f>
        <v>6.79</v>
      </c>
      <c r="W667" s="114"/>
      <c r="X667" s="114" t="s">
        <v>332</v>
      </c>
      <c r="Y667" s="114" t="s">
        <v>293</v>
      </c>
      <c r="Z667" s="107"/>
      <c r="AA667" s="107"/>
      <c r="AB667" s="107"/>
      <c r="AC667" s="107"/>
      <c r="AD667" s="107"/>
      <c r="AE667" s="107"/>
      <c r="AF667" s="107"/>
      <c r="AG667" s="107" t="s">
        <v>333</v>
      </c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</row>
    <row r="668" spans="1:60" outlineLevel="2">
      <c r="A668" s="110"/>
      <c r="B668" s="111"/>
      <c r="C668" s="146" t="s">
        <v>1783</v>
      </c>
      <c r="D668" s="143"/>
      <c r="E668" s="144">
        <v>3.3</v>
      </c>
      <c r="F668" s="114"/>
      <c r="G668" s="114"/>
      <c r="H668" s="114"/>
      <c r="I668" s="114"/>
      <c r="J668" s="114"/>
      <c r="K668" s="114"/>
      <c r="L668" s="114"/>
      <c r="M668" s="114"/>
      <c r="N668" s="113"/>
      <c r="O668" s="113"/>
      <c r="P668" s="113"/>
      <c r="Q668" s="113"/>
      <c r="R668" s="114"/>
      <c r="S668" s="114"/>
      <c r="T668" s="114"/>
      <c r="U668" s="114"/>
      <c r="V668" s="114"/>
      <c r="W668" s="114"/>
      <c r="X668" s="114"/>
      <c r="Y668" s="114"/>
      <c r="Z668" s="107"/>
      <c r="AA668" s="107"/>
      <c r="AB668" s="107"/>
      <c r="AC668" s="107"/>
      <c r="AD668" s="107"/>
      <c r="AE668" s="107"/>
      <c r="AF668" s="107"/>
      <c r="AG668" s="107" t="s">
        <v>341</v>
      </c>
      <c r="AH668" s="107">
        <v>0</v>
      </c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</row>
    <row r="669" spans="1:60" outlineLevel="3">
      <c r="A669" s="110"/>
      <c r="B669" s="111"/>
      <c r="C669" s="146" t="s">
        <v>1784</v>
      </c>
      <c r="D669" s="143"/>
      <c r="E669" s="144">
        <v>1.1499999999999999</v>
      </c>
      <c r="F669" s="114"/>
      <c r="G669" s="114"/>
      <c r="H669" s="114"/>
      <c r="I669" s="114"/>
      <c r="J669" s="114"/>
      <c r="K669" s="114"/>
      <c r="L669" s="114"/>
      <c r="M669" s="114"/>
      <c r="N669" s="113"/>
      <c r="O669" s="113"/>
      <c r="P669" s="113"/>
      <c r="Q669" s="113"/>
      <c r="R669" s="114"/>
      <c r="S669" s="114"/>
      <c r="T669" s="114"/>
      <c r="U669" s="114"/>
      <c r="V669" s="114"/>
      <c r="W669" s="114"/>
      <c r="X669" s="114"/>
      <c r="Y669" s="114"/>
      <c r="Z669" s="107"/>
      <c r="AA669" s="107"/>
      <c r="AB669" s="107"/>
      <c r="AC669" s="107"/>
      <c r="AD669" s="107"/>
      <c r="AE669" s="107"/>
      <c r="AF669" s="107"/>
      <c r="AG669" s="107" t="s">
        <v>341</v>
      </c>
      <c r="AH669" s="107">
        <v>0</v>
      </c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</row>
    <row r="670" spans="1:60" outlineLevel="3">
      <c r="A670" s="110"/>
      <c r="B670" s="111"/>
      <c r="C670" s="146" t="s">
        <v>1785</v>
      </c>
      <c r="D670" s="143"/>
      <c r="E670" s="144">
        <v>3</v>
      </c>
      <c r="F670" s="114"/>
      <c r="G670" s="114"/>
      <c r="H670" s="114"/>
      <c r="I670" s="114"/>
      <c r="J670" s="114"/>
      <c r="K670" s="114"/>
      <c r="L670" s="114"/>
      <c r="M670" s="114"/>
      <c r="N670" s="113"/>
      <c r="O670" s="113"/>
      <c r="P670" s="113"/>
      <c r="Q670" s="113"/>
      <c r="R670" s="114"/>
      <c r="S670" s="114"/>
      <c r="T670" s="114"/>
      <c r="U670" s="114"/>
      <c r="V670" s="114"/>
      <c r="W670" s="114"/>
      <c r="X670" s="114"/>
      <c r="Y670" s="114"/>
      <c r="Z670" s="107"/>
      <c r="AA670" s="107"/>
      <c r="AB670" s="107"/>
      <c r="AC670" s="107"/>
      <c r="AD670" s="107"/>
      <c r="AE670" s="107"/>
      <c r="AF670" s="107"/>
      <c r="AG670" s="107" t="s">
        <v>341</v>
      </c>
      <c r="AH670" s="107">
        <v>0</v>
      </c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</row>
    <row r="671" spans="1:60" outlineLevel="3">
      <c r="A671" s="110"/>
      <c r="B671" s="111"/>
      <c r="C671" s="146" t="s">
        <v>1786</v>
      </c>
      <c r="D671" s="143"/>
      <c r="E671" s="144">
        <v>6</v>
      </c>
      <c r="F671" s="114"/>
      <c r="G671" s="114"/>
      <c r="H671" s="114"/>
      <c r="I671" s="114"/>
      <c r="J671" s="114"/>
      <c r="K671" s="114"/>
      <c r="L671" s="114"/>
      <c r="M671" s="114"/>
      <c r="N671" s="113"/>
      <c r="O671" s="113"/>
      <c r="P671" s="113"/>
      <c r="Q671" s="113"/>
      <c r="R671" s="114"/>
      <c r="S671" s="114"/>
      <c r="T671" s="114"/>
      <c r="U671" s="114"/>
      <c r="V671" s="114"/>
      <c r="W671" s="114"/>
      <c r="X671" s="114"/>
      <c r="Y671" s="114"/>
      <c r="Z671" s="107"/>
      <c r="AA671" s="107"/>
      <c r="AB671" s="107"/>
      <c r="AC671" s="107"/>
      <c r="AD671" s="107"/>
      <c r="AE671" s="107"/>
      <c r="AF671" s="107"/>
      <c r="AG671" s="107" t="s">
        <v>341</v>
      </c>
      <c r="AH671" s="107">
        <v>0</v>
      </c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</row>
    <row r="672" spans="1:60" outlineLevel="3">
      <c r="A672" s="110"/>
      <c r="B672" s="111"/>
      <c r="C672" s="146" t="s">
        <v>1787</v>
      </c>
      <c r="D672" s="143"/>
      <c r="E672" s="144">
        <v>5.03</v>
      </c>
      <c r="F672" s="114"/>
      <c r="G672" s="114"/>
      <c r="H672" s="114"/>
      <c r="I672" s="114"/>
      <c r="J672" s="114"/>
      <c r="K672" s="114"/>
      <c r="L672" s="114"/>
      <c r="M672" s="114"/>
      <c r="N672" s="113"/>
      <c r="O672" s="113"/>
      <c r="P672" s="113"/>
      <c r="Q672" s="113"/>
      <c r="R672" s="114"/>
      <c r="S672" s="114"/>
      <c r="T672" s="114"/>
      <c r="U672" s="114"/>
      <c r="V672" s="114"/>
      <c r="W672" s="114"/>
      <c r="X672" s="114"/>
      <c r="Y672" s="114"/>
      <c r="Z672" s="107"/>
      <c r="AA672" s="107"/>
      <c r="AB672" s="107"/>
      <c r="AC672" s="107"/>
      <c r="AD672" s="107"/>
      <c r="AE672" s="107"/>
      <c r="AF672" s="107"/>
      <c r="AG672" s="107" t="s">
        <v>341</v>
      </c>
      <c r="AH672" s="107">
        <v>0</v>
      </c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</row>
    <row r="673" spans="1:60" outlineLevel="3">
      <c r="A673" s="110"/>
      <c r="B673" s="111"/>
      <c r="C673" s="146" t="s">
        <v>1788</v>
      </c>
      <c r="D673" s="143"/>
      <c r="E673" s="144">
        <v>3</v>
      </c>
      <c r="F673" s="114"/>
      <c r="G673" s="114"/>
      <c r="H673" s="114"/>
      <c r="I673" s="114"/>
      <c r="J673" s="114"/>
      <c r="K673" s="114"/>
      <c r="L673" s="114"/>
      <c r="M673" s="114"/>
      <c r="N673" s="113"/>
      <c r="O673" s="113"/>
      <c r="P673" s="113"/>
      <c r="Q673" s="113"/>
      <c r="R673" s="114"/>
      <c r="S673" s="114"/>
      <c r="T673" s="114"/>
      <c r="U673" s="114"/>
      <c r="V673" s="114"/>
      <c r="W673" s="114"/>
      <c r="X673" s="114"/>
      <c r="Y673" s="114"/>
      <c r="Z673" s="107"/>
      <c r="AA673" s="107"/>
      <c r="AB673" s="107"/>
      <c r="AC673" s="107"/>
      <c r="AD673" s="107"/>
      <c r="AE673" s="107"/>
      <c r="AF673" s="107"/>
      <c r="AG673" s="107" t="s">
        <v>341</v>
      </c>
      <c r="AH673" s="107">
        <v>0</v>
      </c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</row>
    <row r="674" spans="1:60" outlineLevel="3">
      <c r="A674" s="110"/>
      <c r="B674" s="111"/>
      <c r="C674" s="146" t="s">
        <v>1789</v>
      </c>
      <c r="D674" s="143"/>
      <c r="E674" s="144">
        <v>1.1499999999999999</v>
      </c>
      <c r="F674" s="114"/>
      <c r="G674" s="114"/>
      <c r="H674" s="114"/>
      <c r="I674" s="114"/>
      <c r="J674" s="114"/>
      <c r="K674" s="114"/>
      <c r="L674" s="114"/>
      <c r="M674" s="114"/>
      <c r="N674" s="113"/>
      <c r="O674" s="113"/>
      <c r="P674" s="113"/>
      <c r="Q674" s="113"/>
      <c r="R674" s="114"/>
      <c r="S674" s="114"/>
      <c r="T674" s="114"/>
      <c r="U674" s="114"/>
      <c r="V674" s="114"/>
      <c r="W674" s="114"/>
      <c r="X674" s="114"/>
      <c r="Y674" s="114"/>
      <c r="Z674" s="107"/>
      <c r="AA674" s="107"/>
      <c r="AB674" s="107"/>
      <c r="AC674" s="107"/>
      <c r="AD674" s="107"/>
      <c r="AE674" s="107"/>
      <c r="AF674" s="107"/>
      <c r="AG674" s="107" t="s">
        <v>341</v>
      </c>
      <c r="AH674" s="107">
        <v>0</v>
      </c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</row>
    <row r="675" spans="1:60" outlineLevel="1">
      <c r="A675" s="123">
        <v>107</v>
      </c>
      <c r="B675" s="124" t="s">
        <v>1669</v>
      </c>
      <c r="C675" s="139" t="s">
        <v>1670</v>
      </c>
      <c r="D675" s="125" t="s">
        <v>330</v>
      </c>
      <c r="E675" s="126">
        <v>156.95400000000001</v>
      </c>
      <c r="F675" s="127"/>
      <c r="G675" s="128">
        <f>ROUND(E675*F675,2)</f>
        <v>0</v>
      </c>
      <c r="H675" s="127"/>
      <c r="I675" s="128">
        <f>ROUND(E675*H675,2)</f>
        <v>0</v>
      </c>
      <c r="J675" s="127"/>
      <c r="K675" s="128">
        <f>ROUND(E675*J675,2)</f>
        <v>0</v>
      </c>
      <c r="L675" s="128">
        <v>21</v>
      </c>
      <c r="M675" s="128">
        <f>G675*(1+L675/100)</f>
        <v>0</v>
      </c>
      <c r="N675" s="126">
        <v>4.8999999999999998E-4</v>
      </c>
      <c r="O675" s="126">
        <f>ROUND(E675*N675,2)</f>
        <v>0.08</v>
      </c>
      <c r="P675" s="126">
        <v>2.5000000000000001E-2</v>
      </c>
      <c r="Q675" s="126">
        <f>ROUND(E675*P675,2)</f>
        <v>3.92</v>
      </c>
      <c r="R675" s="128" t="s">
        <v>356</v>
      </c>
      <c r="S675" s="128" t="s">
        <v>310</v>
      </c>
      <c r="T675" s="129" t="s">
        <v>331</v>
      </c>
      <c r="U675" s="114">
        <v>0.44</v>
      </c>
      <c r="V675" s="114">
        <f>ROUND(E675*U675,2)</f>
        <v>69.06</v>
      </c>
      <c r="W675" s="114"/>
      <c r="X675" s="114" t="s">
        <v>332</v>
      </c>
      <c r="Y675" s="114" t="s">
        <v>293</v>
      </c>
      <c r="Z675" s="107"/>
      <c r="AA675" s="107"/>
      <c r="AB675" s="107"/>
      <c r="AC675" s="107"/>
      <c r="AD675" s="107"/>
      <c r="AE675" s="107"/>
      <c r="AF675" s="107"/>
      <c r="AG675" s="107" t="s">
        <v>333</v>
      </c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</row>
    <row r="676" spans="1:60" outlineLevel="2">
      <c r="A676" s="110"/>
      <c r="B676" s="111"/>
      <c r="C676" s="146" t="s">
        <v>1790</v>
      </c>
      <c r="D676" s="143"/>
      <c r="E676" s="144">
        <v>1.63</v>
      </c>
      <c r="F676" s="114"/>
      <c r="G676" s="114"/>
      <c r="H676" s="114"/>
      <c r="I676" s="114"/>
      <c r="J676" s="114"/>
      <c r="K676" s="114"/>
      <c r="L676" s="114"/>
      <c r="M676" s="114"/>
      <c r="N676" s="113"/>
      <c r="O676" s="113"/>
      <c r="P676" s="113"/>
      <c r="Q676" s="113"/>
      <c r="R676" s="114"/>
      <c r="S676" s="114"/>
      <c r="T676" s="114"/>
      <c r="U676" s="114"/>
      <c r="V676" s="114"/>
      <c r="W676" s="114"/>
      <c r="X676" s="114"/>
      <c r="Y676" s="114"/>
      <c r="Z676" s="107"/>
      <c r="AA676" s="107"/>
      <c r="AB676" s="107"/>
      <c r="AC676" s="107"/>
      <c r="AD676" s="107"/>
      <c r="AE676" s="107"/>
      <c r="AF676" s="107"/>
      <c r="AG676" s="107" t="s">
        <v>341</v>
      </c>
      <c r="AH676" s="107">
        <v>0</v>
      </c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</row>
    <row r="677" spans="1:60" outlineLevel="3">
      <c r="A677" s="110"/>
      <c r="B677" s="111"/>
      <c r="C677" s="146" t="s">
        <v>1791</v>
      </c>
      <c r="D677" s="143"/>
      <c r="E677" s="144">
        <v>10.38</v>
      </c>
      <c r="F677" s="114"/>
      <c r="G677" s="114"/>
      <c r="H677" s="114"/>
      <c r="I677" s="114"/>
      <c r="J677" s="114"/>
      <c r="K677" s="114"/>
      <c r="L677" s="114"/>
      <c r="M677" s="114"/>
      <c r="N677" s="113"/>
      <c r="O677" s="113"/>
      <c r="P677" s="113"/>
      <c r="Q677" s="113"/>
      <c r="R677" s="114"/>
      <c r="S677" s="114"/>
      <c r="T677" s="114"/>
      <c r="U677" s="114"/>
      <c r="V677" s="114"/>
      <c r="W677" s="114"/>
      <c r="X677" s="114"/>
      <c r="Y677" s="114"/>
      <c r="Z677" s="107"/>
      <c r="AA677" s="107"/>
      <c r="AB677" s="107"/>
      <c r="AC677" s="107"/>
      <c r="AD677" s="107"/>
      <c r="AE677" s="107"/>
      <c r="AF677" s="107"/>
      <c r="AG677" s="107" t="s">
        <v>341</v>
      </c>
      <c r="AH677" s="107">
        <v>0</v>
      </c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</row>
    <row r="678" spans="1:60" outlineLevel="3">
      <c r="A678" s="110"/>
      <c r="B678" s="111"/>
      <c r="C678" s="146" t="s">
        <v>1792</v>
      </c>
      <c r="D678" s="143"/>
      <c r="E678" s="144">
        <v>2.68</v>
      </c>
      <c r="F678" s="114"/>
      <c r="G678" s="114"/>
      <c r="H678" s="114"/>
      <c r="I678" s="114"/>
      <c r="J678" s="114"/>
      <c r="K678" s="114"/>
      <c r="L678" s="114"/>
      <c r="M678" s="114"/>
      <c r="N678" s="113"/>
      <c r="O678" s="113"/>
      <c r="P678" s="113"/>
      <c r="Q678" s="113"/>
      <c r="R678" s="114"/>
      <c r="S678" s="114"/>
      <c r="T678" s="114"/>
      <c r="U678" s="114"/>
      <c r="V678" s="114"/>
      <c r="W678" s="114"/>
      <c r="X678" s="114"/>
      <c r="Y678" s="114"/>
      <c r="Z678" s="107"/>
      <c r="AA678" s="107"/>
      <c r="AB678" s="107"/>
      <c r="AC678" s="107"/>
      <c r="AD678" s="107"/>
      <c r="AE678" s="107"/>
      <c r="AF678" s="107"/>
      <c r="AG678" s="107" t="s">
        <v>341</v>
      </c>
      <c r="AH678" s="107">
        <v>0</v>
      </c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</row>
    <row r="679" spans="1:60" outlineLevel="3">
      <c r="A679" s="110"/>
      <c r="B679" s="111"/>
      <c r="C679" s="146" t="s">
        <v>1793</v>
      </c>
      <c r="D679" s="143"/>
      <c r="E679" s="144">
        <v>4.1500000000000004</v>
      </c>
      <c r="F679" s="114"/>
      <c r="G679" s="114"/>
      <c r="H679" s="114"/>
      <c r="I679" s="114"/>
      <c r="J679" s="114"/>
      <c r="K679" s="114"/>
      <c r="L679" s="114"/>
      <c r="M679" s="114"/>
      <c r="N679" s="113"/>
      <c r="O679" s="113"/>
      <c r="P679" s="113"/>
      <c r="Q679" s="113"/>
      <c r="R679" s="114"/>
      <c r="S679" s="114"/>
      <c r="T679" s="114"/>
      <c r="U679" s="114"/>
      <c r="V679" s="114"/>
      <c r="W679" s="114"/>
      <c r="X679" s="114"/>
      <c r="Y679" s="114"/>
      <c r="Z679" s="107"/>
      <c r="AA679" s="107"/>
      <c r="AB679" s="107"/>
      <c r="AC679" s="107"/>
      <c r="AD679" s="107"/>
      <c r="AE679" s="107"/>
      <c r="AF679" s="107"/>
      <c r="AG679" s="107" t="s">
        <v>341</v>
      </c>
      <c r="AH679" s="107">
        <v>0</v>
      </c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</row>
    <row r="680" spans="1:60" outlineLevel="3">
      <c r="A680" s="110"/>
      <c r="B680" s="111"/>
      <c r="C680" s="146" t="s">
        <v>1794</v>
      </c>
      <c r="D680" s="143"/>
      <c r="E680" s="144">
        <v>3</v>
      </c>
      <c r="F680" s="114"/>
      <c r="G680" s="114"/>
      <c r="H680" s="114"/>
      <c r="I680" s="114"/>
      <c r="J680" s="114"/>
      <c r="K680" s="114"/>
      <c r="L680" s="114"/>
      <c r="M680" s="114"/>
      <c r="N680" s="113"/>
      <c r="O680" s="113"/>
      <c r="P680" s="113"/>
      <c r="Q680" s="113"/>
      <c r="R680" s="114"/>
      <c r="S680" s="114"/>
      <c r="T680" s="114"/>
      <c r="U680" s="114"/>
      <c r="V680" s="114"/>
      <c r="W680" s="114"/>
      <c r="X680" s="114"/>
      <c r="Y680" s="114"/>
      <c r="Z680" s="107"/>
      <c r="AA680" s="107"/>
      <c r="AB680" s="107"/>
      <c r="AC680" s="107"/>
      <c r="AD680" s="107"/>
      <c r="AE680" s="107"/>
      <c r="AF680" s="107"/>
      <c r="AG680" s="107" t="s">
        <v>341</v>
      </c>
      <c r="AH680" s="107">
        <v>0</v>
      </c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</row>
    <row r="681" spans="1:60" outlineLevel="3">
      <c r="A681" s="110"/>
      <c r="B681" s="111"/>
      <c r="C681" s="146" t="s">
        <v>1795</v>
      </c>
      <c r="D681" s="143"/>
      <c r="E681" s="144">
        <v>10.77</v>
      </c>
      <c r="F681" s="114"/>
      <c r="G681" s="114"/>
      <c r="H681" s="114"/>
      <c r="I681" s="114"/>
      <c r="J681" s="114"/>
      <c r="K681" s="114"/>
      <c r="L681" s="114"/>
      <c r="M681" s="114"/>
      <c r="N681" s="113"/>
      <c r="O681" s="113"/>
      <c r="P681" s="113"/>
      <c r="Q681" s="113"/>
      <c r="R681" s="114"/>
      <c r="S681" s="114"/>
      <c r="T681" s="114"/>
      <c r="U681" s="114"/>
      <c r="V681" s="114"/>
      <c r="W681" s="114"/>
      <c r="X681" s="114"/>
      <c r="Y681" s="114"/>
      <c r="Z681" s="107"/>
      <c r="AA681" s="107"/>
      <c r="AB681" s="107"/>
      <c r="AC681" s="107"/>
      <c r="AD681" s="107"/>
      <c r="AE681" s="107"/>
      <c r="AF681" s="107"/>
      <c r="AG681" s="107" t="s">
        <v>341</v>
      </c>
      <c r="AH681" s="107">
        <v>0</v>
      </c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</row>
    <row r="682" spans="1:60" outlineLevel="3">
      <c r="A682" s="110"/>
      <c r="B682" s="111"/>
      <c r="C682" s="146" t="s">
        <v>1796</v>
      </c>
      <c r="D682" s="143"/>
      <c r="E682" s="144">
        <v>4.04</v>
      </c>
      <c r="F682" s="114"/>
      <c r="G682" s="114"/>
      <c r="H682" s="114"/>
      <c r="I682" s="114"/>
      <c r="J682" s="114"/>
      <c r="K682" s="114"/>
      <c r="L682" s="114"/>
      <c r="M682" s="114"/>
      <c r="N682" s="113"/>
      <c r="O682" s="113"/>
      <c r="P682" s="113"/>
      <c r="Q682" s="113"/>
      <c r="R682" s="114"/>
      <c r="S682" s="114"/>
      <c r="T682" s="114"/>
      <c r="U682" s="114"/>
      <c r="V682" s="114"/>
      <c r="W682" s="114"/>
      <c r="X682" s="114"/>
      <c r="Y682" s="114"/>
      <c r="Z682" s="107"/>
      <c r="AA682" s="107"/>
      <c r="AB682" s="107"/>
      <c r="AC682" s="107"/>
      <c r="AD682" s="107"/>
      <c r="AE682" s="107"/>
      <c r="AF682" s="107"/>
      <c r="AG682" s="107" t="s">
        <v>341</v>
      </c>
      <c r="AH682" s="107">
        <v>0</v>
      </c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</row>
    <row r="683" spans="1:60" outlineLevel="3">
      <c r="A683" s="110"/>
      <c r="B683" s="111"/>
      <c r="C683" s="146" t="s">
        <v>1797</v>
      </c>
      <c r="D683" s="143"/>
      <c r="E683" s="144">
        <v>2.2799999999999998</v>
      </c>
      <c r="F683" s="114"/>
      <c r="G683" s="114"/>
      <c r="H683" s="114"/>
      <c r="I683" s="114"/>
      <c r="J683" s="114"/>
      <c r="K683" s="114"/>
      <c r="L683" s="114"/>
      <c r="M683" s="114"/>
      <c r="N683" s="113"/>
      <c r="O683" s="113"/>
      <c r="P683" s="113"/>
      <c r="Q683" s="113"/>
      <c r="R683" s="114"/>
      <c r="S683" s="114"/>
      <c r="T683" s="114"/>
      <c r="U683" s="114"/>
      <c r="V683" s="114"/>
      <c r="W683" s="114"/>
      <c r="X683" s="114"/>
      <c r="Y683" s="114"/>
      <c r="Z683" s="107"/>
      <c r="AA683" s="107"/>
      <c r="AB683" s="107"/>
      <c r="AC683" s="107"/>
      <c r="AD683" s="107"/>
      <c r="AE683" s="107"/>
      <c r="AF683" s="107"/>
      <c r="AG683" s="107" t="s">
        <v>341</v>
      </c>
      <c r="AH683" s="107">
        <v>0</v>
      </c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</row>
    <row r="684" spans="1:60" outlineLevel="3">
      <c r="A684" s="110"/>
      <c r="B684" s="111"/>
      <c r="C684" s="146" t="s">
        <v>1798</v>
      </c>
      <c r="D684" s="143"/>
      <c r="E684" s="144">
        <v>2.2000000000000002</v>
      </c>
      <c r="F684" s="114"/>
      <c r="G684" s="114"/>
      <c r="H684" s="114"/>
      <c r="I684" s="114"/>
      <c r="J684" s="114"/>
      <c r="K684" s="114"/>
      <c r="L684" s="114"/>
      <c r="M684" s="114"/>
      <c r="N684" s="113"/>
      <c r="O684" s="113"/>
      <c r="P684" s="113"/>
      <c r="Q684" s="113"/>
      <c r="R684" s="114"/>
      <c r="S684" s="114"/>
      <c r="T684" s="114"/>
      <c r="U684" s="114"/>
      <c r="V684" s="114"/>
      <c r="W684" s="114"/>
      <c r="X684" s="114"/>
      <c r="Y684" s="114"/>
      <c r="Z684" s="107"/>
      <c r="AA684" s="107"/>
      <c r="AB684" s="107"/>
      <c r="AC684" s="107"/>
      <c r="AD684" s="107"/>
      <c r="AE684" s="107"/>
      <c r="AF684" s="107"/>
      <c r="AG684" s="107" t="s">
        <v>341</v>
      </c>
      <c r="AH684" s="107">
        <v>0</v>
      </c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</row>
    <row r="685" spans="1:60" outlineLevel="3">
      <c r="A685" s="110"/>
      <c r="B685" s="111"/>
      <c r="C685" s="146" t="s">
        <v>1799</v>
      </c>
      <c r="D685" s="143"/>
      <c r="E685" s="144">
        <v>2.4940000000000002</v>
      </c>
      <c r="F685" s="114"/>
      <c r="G685" s="114"/>
      <c r="H685" s="114"/>
      <c r="I685" s="114"/>
      <c r="J685" s="114"/>
      <c r="K685" s="114"/>
      <c r="L685" s="114"/>
      <c r="M685" s="114"/>
      <c r="N685" s="113"/>
      <c r="O685" s="113"/>
      <c r="P685" s="113"/>
      <c r="Q685" s="113"/>
      <c r="R685" s="114"/>
      <c r="S685" s="114"/>
      <c r="T685" s="114"/>
      <c r="U685" s="114"/>
      <c r="V685" s="114"/>
      <c r="W685" s="114"/>
      <c r="X685" s="114"/>
      <c r="Y685" s="114"/>
      <c r="Z685" s="107"/>
      <c r="AA685" s="107"/>
      <c r="AB685" s="107"/>
      <c r="AC685" s="107"/>
      <c r="AD685" s="107"/>
      <c r="AE685" s="107"/>
      <c r="AF685" s="107"/>
      <c r="AG685" s="107" t="s">
        <v>341</v>
      </c>
      <c r="AH685" s="107">
        <v>0</v>
      </c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</row>
    <row r="686" spans="1:60" outlineLevel="3">
      <c r="A686" s="110"/>
      <c r="B686" s="111"/>
      <c r="C686" s="146" t="s">
        <v>1800</v>
      </c>
      <c r="D686" s="143"/>
      <c r="E686" s="144">
        <v>0.7</v>
      </c>
      <c r="F686" s="114"/>
      <c r="G686" s="114"/>
      <c r="H686" s="114"/>
      <c r="I686" s="114"/>
      <c r="J686" s="114"/>
      <c r="K686" s="114"/>
      <c r="L686" s="114"/>
      <c r="M686" s="114"/>
      <c r="N686" s="113"/>
      <c r="O686" s="113"/>
      <c r="P686" s="113"/>
      <c r="Q686" s="113"/>
      <c r="R686" s="114"/>
      <c r="S686" s="114"/>
      <c r="T686" s="114"/>
      <c r="U686" s="114"/>
      <c r="V686" s="114"/>
      <c r="W686" s="114"/>
      <c r="X686" s="114"/>
      <c r="Y686" s="114"/>
      <c r="Z686" s="107"/>
      <c r="AA686" s="107"/>
      <c r="AB686" s="107"/>
      <c r="AC686" s="107"/>
      <c r="AD686" s="107"/>
      <c r="AE686" s="107"/>
      <c r="AF686" s="107"/>
      <c r="AG686" s="107" t="s">
        <v>341</v>
      </c>
      <c r="AH686" s="107">
        <v>0</v>
      </c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</row>
    <row r="687" spans="1:60" outlineLevel="3">
      <c r="A687" s="110"/>
      <c r="B687" s="111"/>
      <c r="C687" s="146" t="s">
        <v>1801</v>
      </c>
      <c r="D687" s="143"/>
      <c r="E687" s="144">
        <v>5.2</v>
      </c>
      <c r="F687" s="114"/>
      <c r="G687" s="114"/>
      <c r="H687" s="114"/>
      <c r="I687" s="114"/>
      <c r="J687" s="114"/>
      <c r="K687" s="114"/>
      <c r="L687" s="114"/>
      <c r="M687" s="114"/>
      <c r="N687" s="113"/>
      <c r="O687" s="113"/>
      <c r="P687" s="113"/>
      <c r="Q687" s="113"/>
      <c r="R687" s="114"/>
      <c r="S687" s="114"/>
      <c r="T687" s="114"/>
      <c r="U687" s="114"/>
      <c r="V687" s="114"/>
      <c r="W687" s="114"/>
      <c r="X687" s="114"/>
      <c r="Y687" s="114"/>
      <c r="Z687" s="107"/>
      <c r="AA687" s="107"/>
      <c r="AB687" s="107"/>
      <c r="AC687" s="107"/>
      <c r="AD687" s="107"/>
      <c r="AE687" s="107"/>
      <c r="AF687" s="107"/>
      <c r="AG687" s="107" t="s">
        <v>341</v>
      </c>
      <c r="AH687" s="107">
        <v>0</v>
      </c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</row>
    <row r="688" spans="1:60" outlineLevel="3">
      <c r="A688" s="110"/>
      <c r="B688" s="111"/>
      <c r="C688" s="146" t="s">
        <v>1802</v>
      </c>
      <c r="D688" s="143"/>
      <c r="E688" s="144">
        <v>12.695</v>
      </c>
      <c r="F688" s="114"/>
      <c r="G688" s="114"/>
      <c r="H688" s="114"/>
      <c r="I688" s="114"/>
      <c r="J688" s="114"/>
      <c r="K688" s="114"/>
      <c r="L688" s="114"/>
      <c r="M688" s="114"/>
      <c r="N688" s="113"/>
      <c r="O688" s="113"/>
      <c r="P688" s="113"/>
      <c r="Q688" s="113"/>
      <c r="R688" s="114"/>
      <c r="S688" s="114"/>
      <c r="T688" s="114"/>
      <c r="U688" s="114"/>
      <c r="V688" s="114"/>
      <c r="W688" s="114"/>
      <c r="X688" s="114"/>
      <c r="Y688" s="114"/>
      <c r="Z688" s="107"/>
      <c r="AA688" s="107"/>
      <c r="AB688" s="107"/>
      <c r="AC688" s="107"/>
      <c r="AD688" s="107"/>
      <c r="AE688" s="107"/>
      <c r="AF688" s="107"/>
      <c r="AG688" s="107" t="s">
        <v>341</v>
      </c>
      <c r="AH688" s="107">
        <v>0</v>
      </c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</row>
    <row r="689" spans="1:60" outlineLevel="3">
      <c r="A689" s="110"/>
      <c r="B689" s="111"/>
      <c r="C689" s="146" t="s">
        <v>1803</v>
      </c>
      <c r="D689" s="143"/>
      <c r="E689" s="144">
        <v>27</v>
      </c>
      <c r="F689" s="114"/>
      <c r="G689" s="114"/>
      <c r="H689" s="114"/>
      <c r="I689" s="114"/>
      <c r="J689" s="114"/>
      <c r="K689" s="114"/>
      <c r="L689" s="114"/>
      <c r="M689" s="114"/>
      <c r="N689" s="113"/>
      <c r="O689" s="113"/>
      <c r="P689" s="113"/>
      <c r="Q689" s="113"/>
      <c r="R689" s="114"/>
      <c r="S689" s="114"/>
      <c r="T689" s="114"/>
      <c r="U689" s="114"/>
      <c r="V689" s="114"/>
      <c r="W689" s="114"/>
      <c r="X689" s="114"/>
      <c r="Y689" s="114"/>
      <c r="Z689" s="107"/>
      <c r="AA689" s="107"/>
      <c r="AB689" s="107"/>
      <c r="AC689" s="107"/>
      <c r="AD689" s="107"/>
      <c r="AE689" s="107"/>
      <c r="AF689" s="107"/>
      <c r="AG689" s="107" t="s">
        <v>341</v>
      </c>
      <c r="AH689" s="107">
        <v>0</v>
      </c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</row>
    <row r="690" spans="1:60" outlineLevel="3">
      <c r="A690" s="110"/>
      <c r="B690" s="111"/>
      <c r="C690" s="146" t="s">
        <v>1804</v>
      </c>
      <c r="D690" s="143"/>
      <c r="E690" s="144">
        <v>0.62</v>
      </c>
      <c r="F690" s="114"/>
      <c r="G690" s="114"/>
      <c r="H690" s="114"/>
      <c r="I690" s="114"/>
      <c r="J690" s="114"/>
      <c r="K690" s="114"/>
      <c r="L690" s="114"/>
      <c r="M690" s="114"/>
      <c r="N690" s="113"/>
      <c r="O690" s="113"/>
      <c r="P690" s="113"/>
      <c r="Q690" s="113"/>
      <c r="R690" s="114"/>
      <c r="S690" s="114"/>
      <c r="T690" s="114"/>
      <c r="U690" s="114"/>
      <c r="V690" s="114"/>
      <c r="W690" s="114"/>
      <c r="X690" s="114"/>
      <c r="Y690" s="114"/>
      <c r="Z690" s="107"/>
      <c r="AA690" s="107"/>
      <c r="AB690" s="107"/>
      <c r="AC690" s="107"/>
      <c r="AD690" s="107"/>
      <c r="AE690" s="107"/>
      <c r="AF690" s="107"/>
      <c r="AG690" s="107" t="s">
        <v>341</v>
      </c>
      <c r="AH690" s="107">
        <v>0</v>
      </c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</row>
    <row r="691" spans="1:60" outlineLevel="3">
      <c r="A691" s="110"/>
      <c r="B691" s="111"/>
      <c r="C691" s="146" t="s">
        <v>1805</v>
      </c>
      <c r="D691" s="143"/>
      <c r="E691" s="144">
        <v>3.4249999999999998</v>
      </c>
      <c r="F691" s="114"/>
      <c r="G691" s="114"/>
      <c r="H691" s="114"/>
      <c r="I691" s="114"/>
      <c r="J691" s="114"/>
      <c r="K691" s="114"/>
      <c r="L691" s="114"/>
      <c r="M691" s="114"/>
      <c r="N691" s="113"/>
      <c r="O691" s="113"/>
      <c r="P691" s="113"/>
      <c r="Q691" s="113"/>
      <c r="R691" s="114"/>
      <c r="S691" s="114"/>
      <c r="T691" s="114"/>
      <c r="U691" s="114"/>
      <c r="V691" s="114"/>
      <c r="W691" s="114"/>
      <c r="X691" s="114"/>
      <c r="Y691" s="114"/>
      <c r="Z691" s="107"/>
      <c r="AA691" s="107"/>
      <c r="AB691" s="107"/>
      <c r="AC691" s="107"/>
      <c r="AD691" s="107"/>
      <c r="AE691" s="107"/>
      <c r="AF691" s="107"/>
      <c r="AG691" s="107" t="s">
        <v>341</v>
      </c>
      <c r="AH691" s="107">
        <v>0</v>
      </c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</row>
    <row r="692" spans="1:60" outlineLevel="3">
      <c r="A692" s="110"/>
      <c r="B692" s="111"/>
      <c r="C692" s="146" t="s">
        <v>1806</v>
      </c>
      <c r="D692" s="143"/>
      <c r="E692" s="144">
        <v>14.65</v>
      </c>
      <c r="F692" s="114"/>
      <c r="G692" s="114"/>
      <c r="H692" s="114"/>
      <c r="I692" s="114"/>
      <c r="J692" s="114"/>
      <c r="K692" s="114"/>
      <c r="L692" s="114"/>
      <c r="M692" s="114"/>
      <c r="N692" s="113"/>
      <c r="O692" s="113"/>
      <c r="P692" s="113"/>
      <c r="Q692" s="113"/>
      <c r="R692" s="114"/>
      <c r="S692" s="114"/>
      <c r="T692" s="114"/>
      <c r="U692" s="114"/>
      <c r="V692" s="114"/>
      <c r="W692" s="114"/>
      <c r="X692" s="114"/>
      <c r="Y692" s="114"/>
      <c r="Z692" s="107"/>
      <c r="AA692" s="107"/>
      <c r="AB692" s="107"/>
      <c r="AC692" s="107"/>
      <c r="AD692" s="107"/>
      <c r="AE692" s="107"/>
      <c r="AF692" s="107"/>
      <c r="AG692" s="107" t="s">
        <v>341</v>
      </c>
      <c r="AH692" s="107">
        <v>0</v>
      </c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</row>
    <row r="693" spans="1:60" outlineLevel="3">
      <c r="A693" s="110"/>
      <c r="B693" s="111"/>
      <c r="C693" s="146" t="s">
        <v>1807</v>
      </c>
      <c r="D693" s="143"/>
      <c r="E693" s="144">
        <v>0.3</v>
      </c>
      <c r="F693" s="114"/>
      <c r="G693" s="114"/>
      <c r="H693" s="114"/>
      <c r="I693" s="114"/>
      <c r="J693" s="114"/>
      <c r="K693" s="114"/>
      <c r="L693" s="114"/>
      <c r="M693" s="114"/>
      <c r="N693" s="113"/>
      <c r="O693" s="113"/>
      <c r="P693" s="113"/>
      <c r="Q693" s="113"/>
      <c r="R693" s="114"/>
      <c r="S693" s="114"/>
      <c r="T693" s="114"/>
      <c r="U693" s="114"/>
      <c r="V693" s="114"/>
      <c r="W693" s="114"/>
      <c r="X693" s="114"/>
      <c r="Y693" s="114"/>
      <c r="Z693" s="107"/>
      <c r="AA693" s="107"/>
      <c r="AB693" s="107"/>
      <c r="AC693" s="107"/>
      <c r="AD693" s="107"/>
      <c r="AE693" s="107"/>
      <c r="AF693" s="107"/>
      <c r="AG693" s="107" t="s">
        <v>341</v>
      </c>
      <c r="AH693" s="107">
        <v>0</v>
      </c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</row>
    <row r="694" spans="1:60" outlineLevel="3">
      <c r="A694" s="110"/>
      <c r="B694" s="111"/>
      <c r="C694" s="146" t="s">
        <v>1808</v>
      </c>
      <c r="D694" s="143"/>
      <c r="E694" s="144">
        <v>1</v>
      </c>
      <c r="F694" s="114"/>
      <c r="G694" s="114"/>
      <c r="H694" s="114"/>
      <c r="I694" s="114"/>
      <c r="J694" s="114"/>
      <c r="K694" s="114"/>
      <c r="L694" s="114"/>
      <c r="M694" s="114"/>
      <c r="N694" s="113"/>
      <c r="O694" s="113"/>
      <c r="P694" s="113"/>
      <c r="Q694" s="113"/>
      <c r="R694" s="114"/>
      <c r="S694" s="114"/>
      <c r="T694" s="114"/>
      <c r="U694" s="114"/>
      <c r="V694" s="114"/>
      <c r="W694" s="114"/>
      <c r="X694" s="114"/>
      <c r="Y694" s="114"/>
      <c r="Z694" s="107"/>
      <c r="AA694" s="107"/>
      <c r="AB694" s="107"/>
      <c r="AC694" s="107"/>
      <c r="AD694" s="107"/>
      <c r="AE694" s="107"/>
      <c r="AF694" s="107"/>
      <c r="AG694" s="107" t="s">
        <v>341</v>
      </c>
      <c r="AH694" s="107">
        <v>0</v>
      </c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</row>
    <row r="695" spans="1:60" outlineLevel="3">
      <c r="A695" s="110"/>
      <c r="B695" s="111"/>
      <c r="C695" s="146" t="s">
        <v>1809</v>
      </c>
      <c r="D695" s="143"/>
      <c r="E695" s="144">
        <v>3.75</v>
      </c>
      <c r="F695" s="114"/>
      <c r="G695" s="114"/>
      <c r="H695" s="114"/>
      <c r="I695" s="114"/>
      <c r="J695" s="114"/>
      <c r="K695" s="114"/>
      <c r="L695" s="114"/>
      <c r="M695" s="114"/>
      <c r="N695" s="113"/>
      <c r="O695" s="113"/>
      <c r="P695" s="113"/>
      <c r="Q695" s="113"/>
      <c r="R695" s="114"/>
      <c r="S695" s="114"/>
      <c r="T695" s="114"/>
      <c r="U695" s="114"/>
      <c r="V695" s="114"/>
      <c r="W695" s="114"/>
      <c r="X695" s="114"/>
      <c r="Y695" s="114"/>
      <c r="Z695" s="107"/>
      <c r="AA695" s="107"/>
      <c r="AB695" s="107"/>
      <c r="AC695" s="107"/>
      <c r="AD695" s="107"/>
      <c r="AE695" s="107"/>
      <c r="AF695" s="107"/>
      <c r="AG695" s="107" t="s">
        <v>341</v>
      </c>
      <c r="AH695" s="107">
        <v>0</v>
      </c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</row>
    <row r="696" spans="1:60" outlineLevel="3">
      <c r="A696" s="110"/>
      <c r="B696" s="111"/>
      <c r="C696" s="146" t="s">
        <v>1810</v>
      </c>
      <c r="D696" s="143"/>
      <c r="E696" s="144">
        <v>5.2</v>
      </c>
      <c r="F696" s="114"/>
      <c r="G696" s="114"/>
      <c r="H696" s="114"/>
      <c r="I696" s="114"/>
      <c r="J696" s="114"/>
      <c r="K696" s="114"/>
      <c r="L696" s="114"/>
      <c r="M696" s="114"/>
      <c r="N696" s="113"/>
      <c r="O696" s="113"/>
      <c r="P696" s="113"/>
      <c r="Q696" s="113"/>
      <c r="R696" s="114"/>
      <c r="S696" s="114"/>
      <c r="T696" s="114"/>
      <c r="U696" s="114"/>
      <c r="V696" s="114"/>
      <c r="W696" s="114"/>
      <c r="X696" s="114"/>
      <c r="Y696" s="114"/>
      <c r="Z696" s="107"/>
      <c r="AA696" s="107"/>
      <c r="AB696" s="107"/>
      <c r="AC696" s="107"/>
      <c r="AD696" s="107"/>
      <c r="AE696" s="107"/>
      <c r="AF696" s="107"/>
      <c r="AG696" s="107" t="s">
        <v>341</v>
      </c>
      <c r="AH696" s="107">
        <v>0</v>
      </c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</row>
    <row r="697" spans="1:60" outlineLevel="3">
      <c r="A697" s="110"/>
      <c r="B697" s="111"/>
      <c r="C697" s="146" t="s">
        <v>1811</v>
      </c>
      <c r="D697" s="143"/>
      <c r="E697" s="144">
        <v>3</v>
      </c>
      <c r="F697" s="114"/>
      <c r="G697" s="114"/>
      <c r="H697" s="114"/>
      <c r="I697" s="114"/>
      <c r="J697" s="114"/>
      <c r="K697" s="114"/>
      <c r="L697" s="114"/>
      <c r="M697" s="114"/>
      <c r="N697" s="113"/>
      <c r="O697" s="113"/>
      <c r="P697" s="113"/>
      <c r="Q697" s="113"/>
      <c r="R697" s="114"/>
      <c r="S697" s="114"/>
      <c r="T697" s="114"/>
      <c r="U697" s="114"/>
      <c r="V697" s="114"/>
      <c r="W697" s="114"/>
      <c r="X697" s="114"/>
      <c r="Y697" s="114"/>
      <c r="Z697" s="107"/>
      <c r="AA697" s="107"/>
      <c r="AB697" s="107"/>
      <c r="AC697" s="107"/>
      <c r="AD697" s="107"/>
      <c r="AE697" s="107"/>
      <c r="AF697" s="107"/>
      <c r="AG697" s="107" t="s">
        <v>341</v>
      </c>
      <c r="AH697" s="107">
        <v>0</v>
      </c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</row>
    <row r="698" spans="1:60" outlineLevel="3">
      <c r="A698" s="110"/>
      <c r="B698" s="111"/>
      <c r="C698" s="146" t="s">
        <v>1812</v>
      </c>
      <c r="D698" s="143"/>
      <c r="E698" s="144">
        <v>0.75</v>
      </c>
      <c r="F698" s="114"/>
      <c r="G698" s="114"/>
      <c r="H698" s="114"/>
      <c r="I698" s="114"/>
      <c r="J698" s="114"/>
      <c r="K698" s="114"/>
      <c r="L698" s="114"/>
      <c r="M698" s="114"/>
      <c r="N698" s="113"/>
      <c r="O698" s="113"/>
      <c r="P698" s="113"/>
      <c r="Q698" s="113"/>
      <c r="R698" s="114"/>
      <c r="S698" s="114"/>
      <c r="T698" s="114"/>
      <c r="U698" s="114"/>
      <c r="V698" s="114"/>
      <c r="W698" s="114"/>
      <c r="X698" s="114"/>
      <c r="Y698" s="114"/>
      <c r="Z698" s="107"/>
      <c r="AA698" s="107"/>
      <c r="AB698" s="107"/>
      <c r="AC698" s="107"/>
      <c r="AD698" s="107"/>
      <c r="AE698" s="107"/>
      <c r="AF698" s="107"/>
      <c r="AG698" s="107" t="s">
        <v>341</v>
      </c>
      <c r="AH698" s="107">
        <v>0</v>
      </c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</row>
    <row r="699" spans="1:60" outlineLevel="3">
      <c r="A699" s="110"/>
      <c r="B699" s="111"/>
      <c r="C699" s="146" t="s">
        <v>1813</v>
      </c>
      <c r="D699" s="143"/>
      <c r="E699" s="144">
        <v>2.5499999999999998</v>
      </c>
      <c r="F699" s="114"/>
      <c r="G699" s="114"/>
      <c r="H699" s="114"/>
      <c r="I699" s="114"/>
      <c r="J699" s="114"/>
      <c r="K699" s="114"/>
      <c r="L699" s="114"/>
      <c r="M699" s="114"/>
      <c r="N699" s="113"/>
      <c r="O699" s="113"/>
      <c r="P699" s="113"/>
      <c r="Q699" s="113"/>
      <c r="R699" s="114"/>
      <c r="S699" s="114"/>
      <c r="T699" s="114"/>
      <c r="U699" s="114"/>
      <c r="V699" s="114"/>
      <c r="W699" s="114"/>
      <c r="X699" s="114"/>
      <c r="Y699" s="114"/>
      <c r="Z699" s="107"/>
      <c r="AA699" s="107"/>
      <c r="AB699" s="107"/>
      <c r="AC699" s="107"/>
      <c r="AD699" s="107"/>
      <c r="AE699" s="107"/>
      <c r="AF699" s="107"/>
      <c r="AG699" s="107" t="s">
        <v>341</v>
      </c>
      <c r="AH699" s="107">
        <v>0</v>
      </c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</row>
    <row r="700" spans="1:60" outlineLevel="3">
      <c r="A700" s="110"/>
      <c r="B700" s="111"/>
      <c r="C700" s="146" t="s">
        <v>1814</v>
      </c>
      <c r="D700" s="143"/>
      <c r="E700" s="144">
        <v>2.2000000000000002</v>
      </c>
      <c r="F700" s="114"/>
      <c r="G700" s="114"/>
      <c r="H700" s="114"/>
      <c r="I700" s="114"/>
      <c r="J700" s="114"/>
      <c r="K700" s="114"/>
      <c r="L700" s="114"/>
      <c r="M700" s="114"/>
      <c r="N700" s="113"/>
      <c r="O700" s="113"/>
      <c r="P700" s="113"/>
      <c r="Q700" s="113"/>
      <c r="R700" s="114"/>
      <c r="S700" s="114"/>
      <c r="T700" s="114"/>
      <c r="U700" s="114"/>
      <c r="V700" s="114"/>
      <c r="W700" s="114"/>
      <c r="X700" s="114"/>
      <c r="Y700" s="114"/>
      <c r="Z700" s="107"/>
      <c r="AA700" s="107"/>
      <c r="AB700" s="107"/>
      <c r="AC700" s="107"/>
      <c r="AD700" s="107"/>
      <c r="AE700" s="107"/>
      <c r="AF700" s="107"/>
      <c r="AG700" s="107" t="s">
        <v>341</v>
      </c>
      <c r="AH700" s="107">
        <v>0</v>
      </c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</row>
    <row r="701" spans="1:60" outlineLevel="3">
      <c r="A701" s="110"/>
      <c r="B701" s="111"/>
      <c r="C701" s="146" t="s">
        <v>1815</v>
      </c>
      <c r="D701" s="143"/>
      <c r="E701" s="144">
        <v>1.2</v>
      </c>
      <c r="F701" s="114"/>
      <c r="G701" s="114"/>
      <c r="H701" s="114"/>
      <c r="I701" s="114"/>
      <c r="J701" s="114"/>
      <c r="K701" s="114"/>
      <c r="L701" s="114"/>
      <c r="M701" s="114"/>
      <c r="N701" s="113"/>
      <c r="O701" s="113"/>
      <c r="P701" s="113"/>
      <c r="Q701" s="113"/>
      <c r="R701" s="114"/>
      <c r="S701" s="114"/>
      <c r="T701" s="114"/>
      <c r="U701" s="114"/>
      <c r="V701" s="114"/>
      <c r="W701" s="114"/>
      <c r="X701" s="114"/>
      <c r="Y701" s="114"/>
      <c r="Z701" s="107"/>
      <c r="AA701" s="107"/>
      <c r="AB701" s="107"/>
      <c r="AC701" s="107"/>
      <c r="AD701" s="107"/>
      <c r="AE701" s="107"/>
      <c r="AF701" s="107"/>
      <c r="AG701" s="107" t="s">
        <v>341</v>
      </c>
      <c r="AH701" s="107">
        <v>0</v>
      </c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</row>
    <row r="702" spans="1:60" outlineLevel="3">
      <c r="A702" s="110"/>
      <c r="B702" s="111"/>
      <c r="C702" s="146" t="s">
        <v>1816</v>
      </c>
      <c r="D702" s="143"/>
      <c r="E702" s="144">
        <v>6.5</v>
      </c>
      <c r="F702" s="114"/>
      <c r="G702" s="114"/>
      <c r="H702" s="114"/>
      <c r="I702" s="114"/>
      <c r="J702" s="114"/>
      <c r="K702" s="114"/>
      <c r="L702" s="114"/>
      <c r="M702" s="114"/>
      <c r="N702" s="113"/>
      <c r="O702" s="113"/>
      <c r="P702" s="113"/>
      <c r="Q702" s="113"/>
      <c r="R702" s="114"/>
      <c r="S702" s="114"/>
      <c r="T702" s="114"/>
      <c r="U702" s="114"/>
      <c r="V702" s="114"/>
      <c r="W702" s="114"/>
      <c r="X702" s="114"/>
      <c r="Y702" s="114"/>
      <c r="Z702" s="107"/>
      <c r="AA702" s="107"/>
      <c r="AB702" s="107"/>
      <c r="AC702" s="107"/>
      <c r="AD702" s="107"/>
      <c r="AE702" s="107"/>
      <c r="AF702" s="107"/>
      <c r="AG702" s="107" t="s">
        <v>341</v>
      </c>
      <c r="AH702" s="107">
        <v>0</v>
      </c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</row>
    <row r="703" spans="1:60" outlineLevel="3">
      <c r="A703" s="110"/>
      <c r="B703" s="111"/>
      <c r="C703" s="146" t="s">
        <v>1817</v>
      </c>
      <c r="D703" s="143"/>
      <c r="E703" s="144">
        <v>19.59</v>
      </c>
      <c r="F703" s="114"/>
      <c r="G703" s="114"/>
      <c r="H703" s="114"/>
      <c r="I703" s="114"/>
      <c r="J703" s="114"/>
      <c r="K703" s="114"/>
      <c r="L703" s="114"/>
      <c r="M703" s="114"/>
      <c r="N703" s="113"/>
      <c r="O703" s="113"/>
      <c r="P703" s="113"/>
      <c r="Q703" s="113"/>
      <c r="R703" s="114"/>
      <c r="S703" s="114"/>
      <c r="T703" s="114"/>
      <c r="U703" s="114"/>
      <c r="V703" s="114"/>
      <c r="W703" s="114"/>
      <c r="X703" s="114"/>
      <c r="Y703" s="114"/>
      <c r="Z703" s="107"/>
      <c r="AA703" s="107"/>
      <c r="AB703" s="107"/>
      <c r="AC703" s="107"/>
      <c r="AD703" s="107"/>
      <c r="AE703" s="107"/>
      <c r="AF703" s="107"/>
      <c r="AG703" s="107" t="s">
        <v>341</v>
      </c>
      <c r="AH703" s="107">
        <v>0</v>
      </c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</row>
    <row r="704" spans="1:60" outlineLevel="3">
      <c r="A704" s="110"/>
      <c r="B704" s="111"/>
      <c r="C704" s="146" t="s">
        <v>1776</v>
      </c>
      <c r="D704" s="143"/>
      <c r="E704" s="144">
        <v>3</v>
      </c>
      <c r="F704" s="114"/>
      <c r="G704" s="114"/>
      <c r="H704" s="114"/>
      <c r="I704" s="114"/>
      <c r="J704" s="114"/>
      <c r="K704" s="114"/>
      <c r="L704" s="114"/>
      <c r="M704" s="114"/>
      <c r="N704" s="113"/>
      <c r="O704" s="113"/>
      <c r="P704" s="113"/>
      <c r="Q704" s="113"/>
      <c r="R704" s="114"/>
      <c r="S704" s="114"/>
      <c r="T704" s="114"/>
      <c r="U704" s="114"/>
      <c r="V704" s="114"/>
      <c r="W704" s="114"/>
      <c r="X704" s="114"/>
      <c r="Y704" s="114"/>
      <c r="Z704" s="107"/>
      <c r="AA704" s="107"/>
      <c r="AB704" s="107"/>
      <c r="AC704" s="107"/>
      <c r="AD704" s="107"/>
      <c r="AE704" s="107"/>
      <c r="AF704" s="107"/>
      <c r="AG704" s="107" t="s">
        <v>341</v>
      </c>
      <c r="AH704" s="107">
        <v>0</v>
      </c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</row>
    <row r="705" spans="1:60" ht="22.5" outlineLevel="1">
      <c r="A705" s="123">
        <v>108</v>
      </c>
      <c r="B705" s="124" t="s">
        <v>1695</v>
      </c>
      <c r="C705" s="139" t="s">
        <v>1696</v>
      </c>
      <c r="D705" s="125" t="s">
        <v>1169</v>
      </c>
      <c r="E705" s="126">
        <v>36.445050000000002</v>
      </c>
      <c r="F705" s="127"/>
      <c r="G705" s="128">
        <f>ROUND(E705*F705,2)</f>
        <v>0</v>
      </c>
      <c r="H705" s="127"/>
      <c r="I705" s="128">
        <f>ROUND(E705*H705,2)</f>
        <v>0</v>
      </c>
      <c r="J705" s="127"/>
      <c r="K705" s="128">
        <f>ROUND(E705*J705,2)</f>
        <v>0</v>
      </c>
      <c r="L705" s="128">
        <v>21</v>
      </c>
      <c r="M705" s="128">
        <f>G705*(1+L705/100)</f>
        <v>0</v>
      </c>
      <c r="N705" s="126">
        <v>0</v>
      </c>
      <c r="O705" s="126">
        <f>ROUND(E705*N705,2)</f>
        <v>0</v>
      </c>
      <c r="P705" s="126">
        <v>6.8000000000000005E-2</v>
      </c>
      <c r="Q705" s="126">
        <f>ROUND(E705*P705,2)</f>
        <v>2.48</v>
      </c>
      <c r="R705" s="128" t="s">
        <v>356</v>
      </c>
      <c r="S705" s="128" t="s">
        <v>310</v>
      </c>
      <c r="T705" s="129" t="s">
        <v>331</v>
      </c>
      <c r="U705" s="114">
        <v>0.69</v>
      </c>
      <c r="V705" s="114">
        <f>ROUND(E705*U705,2)</f>
        <v>25.15</v>
      </c>
      <c r="W705" s="114"/>
      <c r="X705" s="114" t="s">
        <v>332</v>
      </c>
      <c r="Y705" s="114" t="s">
        <v>293</v>
      </c>
      <c r="Z705" s="107"/>
      <c r="AA705" s="107"/>
      <c r="AB705" s="107"/>
      <c r="AC705" s="107"/>
      <c r="AD705" s="107"/>
      <c r="AE705" s="107"/>
      <c r="AF705" s="107"/>
      <c r="AG705" s="107" t="s">
        <v>333</v>
      </c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</row>
    <row r="706" spans="1:60" outlineLevel="2">
      <c r="A706" s="110"/>
      <c r="B706" s="111"/>
      <c r="C706" s="203" t="s">
        <v>1697</v>
      </c>
      <c r="D706" s="204"/>
      <c r="E706" s="204"/>
      <c r="F706" s="204"/>
      <c r="G706" s="204"/>
      <c r="H706" s="114"/>
      <c r="I706" s="114"/>
      <c r="J706" s="114"/>
      <c r="K706" s="114"/>
      <c r="L706" s="114"/>
      <c r="M706" s="114"/>
      <c r="N706" s="113"/>
      <c r="O706" s="113"/>
      <c r="P706" s="113"/>
      <c r="Q706" s="113"/>
      <c r="R706" s="114"/>
      <c r="S706" s="114"/>
      <c r="T706" s="114"/>
      <c r="U706" s="114"/>
      <c r="V706" s="114"/>
      <c r="W706" s="114"/>
      <c r="X706" s="114"/>
      <c r="Y706" s="114"/>
      <c r="Z706" s="107"/>
      <c r="AA706" s="107"/>
      <c r="AB706" s="107"/>
      <c r="AC706" s="107"/>
      <c r="AD706" s="107"/>
      <c r="AE706" s="107"/>
      <c r="AF706" s="107"/>
      <c r="AG706" s="107" t="s">
        <v>451</v>
      </c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</row>
    <row r="707" spans="1:60" outlineLevel="2">
      <c r="A707" s="110"/>
      <c r="B707" s="111"/>
      <c r="C707" s="146" t="s">
        <v>1818</v>
      </c>
      <c r="D707" s="143"/>
      <c r="E707" s="144">
        <v>0.73350000000000004</v>
      </c>
      <c r="F707" s="114"/>
      <c r="G707" s="114"/>
      <c r="H707" s="114"/>
      <c r="I707" s="114"/>
      <c r="J707" s="114"/>
      <c r="K707" s="114"/>
      <c r="L707" s="114"/>
      <c r="M707" s="114"/>
      <c r="N707" s="113"/>
      <c r="O707" s="113"/>
      <c r="P707" s="113"/>
      <c r="Q707" s="113"/>
      <c r="R707" s="114"/>
      <c r="S707" s="114"/>
      <c r="T707" s="114"/>
      <c r="U707" s="114"/>
      <c r="V707" s="114"/>
      <c r="W707" s="114"/>
      <c r="X707" s="114"/>
      <c r="Y707" s="114"/>
      <c r="Z707" s="107"/>
      <c r="AA707" s="107"/>
      <c r="AB707" s="107"/>
      <c r="AC707" s="107"/>
      <c r="AD707" s="107"/>
      <c r="AE707" s="107"/>
      <c r="AF707" s="107"/>
      <c r="AG707" s="107" t="s">
        <v>341</v>
      </c>
      <c r="AH707" s="107">
        <v>0</v>
      </c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</row>
    <row r="708" spans="1:60" outlineLevel="3">
      <c r="A708" s="110"/>
      <c r="B708" s="111"/>
      <c r="C708" s="146" t="s">
        <v>1819</v>
      </c>
      <c r="D708" s="143"/>
      <c r="E708" s="144">
        <v>2.601</v>
      </c>
      <c r="F708" s="114"/>
      <c r="G708" s="114"/>
      <c r="H708" s="114"/>
      <c r="I708" s="114"/>
      <c r="J708" s="114"/>
      <c r="K708" s="114"/>
      <c r="L708" s="114"/>
      <c r="M708" s="114"/>
      <c r="N708" s="113"/>
      <c r="O708" s="113"/>
      <c r="P708" s="113"/>
      <c r="Q708" s="113"/>
      <c r="R708" s="114"/>
      <c r="S708" s="114"/>
      <c r="T708" s="114"/>
      <c r="U708" s="114"/>
      <c r="V708" s="114"/>
      <c r="W708" s="114"/>
      <c r="X708" s="114"/>
      <c r="Y708" s="114"/>
      <c r="Z708" s="107"/>
      <c r="AA708" s="107"/>
      <c r="AB708" s="107"/>
      <c r="AC708" s="107"/>
      <c r="AD708" s="107"/>
      <c r="AE708" s="107"/>
      <c r="AF708" s="107"/>
      <c r="AG708" s="107" t="s">
        <v>341</v>
      </c>
      <c r="AH708" s="107">
        <v>0</v>
      </c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</row>
    <row r="709" spans="1:60" outlineLevel="3">
      <c r="A709" s="110"/>
      <c r="B709" s="111"/>
      <c r="C709" s="146" t="s">
        <v>1820</v>
      </c>
      <c r="D709" s="143"/>
      <c r="E709" s="144">
        <v>1.206</v>
      </c>
      <c r="F709" s="114"/>
      <c r="G709" s="114"/>
      <c r="H709" s="114"/>
      <c r="I709" s="114"/>
      <c r="J709" s="114"/>
      <c r="K709" s="114"/>
      <c r="L709" s="114"/>
      <c r="M709" s="114"/>
      <c r="N709" s="113"/>
      <c r="O709" s="113"/>
      <c r="P709" s="113"/>
      <c r="Q709" s="113"/>
      <c r="R709" s="114"/>
      <c r="S709" s="114"/>
      <c r="T709" s="114"/>
      <c r="U709" s="114"/>
      <c r="V709" s="114"/>
      <c r="W709" s="114"/>
      <c r="X709" s="114"/>
      <c r="Y709" s="114"/>
      <c r="Z709" s="107"/>
      <c r="AA709" s="107"/>
      <c r="AB709" s="107"/>
      <c r="AC709" s="107"/>
      <c r="AD709" s="107"/>
      <c r="AE709" s="107"/>
      <c r="AF709" s="107"/>
      <c r="AG709" s="107" t="s">
        <v>341</v>
      </c>
      <c r="AH709" s="107">
        <v>0</v>
      </c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</row>
    <row r="710" spans="1:60" outlineLevel="3">
      <c r="A710" s="110"/>
      <c r="B710" s="111"/>
      <c r="C710" s="146" t="s">
        <v>1821</v>
      </c>
      <c r="D710" s="143"/>
      <c r="E710" s="144">
        <v>1.8674999999999999</v>
      </c>
      <c r="F710" s="114"/>
      <c r="G710" s="114"/>
      <c r="H710" s="114"/>
      <c r="I710" s="114"/>
      <c r="J710" s="114"/>
      <c r="K710" s="114"/>
      <c r="L710" s="114"/>
      <c r="M710" s="114"/>
      <c r="N710" s="113"/>
      <c r="O710" s="113"/>
      <c r="P710" s="113"/>
      <c r="Q710" s="113"/>
      <c r="R710" s="114"/>
      <c r="S710" s="114"/>
      <c r="T710" s="114"/>
      <c r="U710" s="114"/>
      <c r="V710" s="114"/>
      <c r="W710" s="114"/>
      <c r="X710" s="114"/>
      <c r="Y710" s="114"/>
      <c r="Z710" s="107"/>
      <c r="AA710" s="107"/>
      <c r="AB710" s="107"/>
      <c r="AC710" s="107"/>
      <c r="AD710" s="107"/>
      <c r="AE710" s="107"/>
      <c r="AF710" s="107"/>
      <c r="AG710" s="107" t="s">
        <v>341</v>
      </c>
      <c r="AH710" s="107">
        <v>0</v>
      </c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</row>
    <row r="711" spans="1:60" outlineLevel="3">
      <c r="A711" s="110"/>
      <c r="B711" s="111"/>
      <c r="C711" s="146" t="s">
        <v>1822</v>
      </c>
      <c r="D711" s="143"/>
      <c r="E711" s="144">
        <v>0.315</v>
      </c>
      <c r="F711" s="114"/>
      <c r="G711" s="114"/>
      <c r="H711" s="114"/>
      <c r="I711" s="114"/>
      <c r="J711" s="114"/>
      <c r="K711" s="114"/>
      <c r="L711" s="114"/>
      <c r="M711" s="114"/>
      <c r="N711" s="113"/>
      <c r="O711" s="113"/>
      <c r="P711" s="113"/>
      <c r="Q711" s="113"/>
      <c r="R711" s="114"/>
      <c r="S711" s="114"/>
      <c r="T711" s="114"/>
      <c r="U711" s="114"/>
      <c r="V711" s="114"/>
      <c r="W711" s="114"/>
      <c r="X711" s="114"/>
      <c r="Y711" s="114"/>
      <c r="Z711" s="107"/>
      <c r="AA711" s="107"/>
      <c r="AB711" s="107"/>
      <c r="AC711" s="107"/>
      <c r="AD711" s="107"/>
      <c r="AE711" s="107"/>
      <c r="AF711" s="107"/>
      <c r="AG711" s="107" t="s">
        <v>341</v>
      </c>
      <c r="AH711" s="107">
        <v>0</v>
      </c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</row>
    <row r="712" spans="1:60" outlineLevel="3">
      <c r="A712" s="110"/>
      <c r="B712" s="111"/>
      <c r="C712" s="146" t="s">
        <v>1823</v>
      </c>
      <c r="D712" s="143"/>
      <c r="E712" s="144">
        <v>1.395</v>
      </c>
      <c r="F712" s="114"/>
      <c r="G712" s="114"/>
      <c r="H712" s="114"/>
      <c r="I712" s="114"/>
      <c r="J712" s="114"/>
      <c r="K712" s="114"/>
      <c r="L712" s="114"/>
      <c r="M712" s="114"/>
      <c r="N712" s="113"/>
      <c r="O712" s="113"/>
      <c r="P712" s="113"/>
      <c r="Q712" s="113"/>
      <c r="R712" s="114"/>
      <c r="S712" s="114"/>
      <c r="T712" s="114"/>
      <c r="U712" s="114"/>
      <c r="V712" s="114"/>
      <c r="W712" s="114"/>
      <c r="X712" s="114"/>
      <c r="Y712" s="114"/>
      <c r="Z712" s="107"/>
      <c r="AA712" s="107"/>
      <c r="AB712" s="107"/>
      <c r="AC712" s="107"/>
      <c r="AD712" s="107"/>
      <c r="AE712" s="107"/>
      <c r="AF712" s="107"/>
      <c r="AG712" s="107" t="s">
        <v>341</v>
      </c>
      <c r="AH712" s="107">
        <v>0</v>
      </c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</row>
    <row r="713" spans="1:60" outlineLevel="3">
      <c r="A713" s="110"/>
      <c r="B713" s="111"/>
      <c r="C713" s="146" t="s">
        <v>1824</v>
      </c>
      <c r="D713" s="143"/>
      <c r="E713" s="144">
        <v>1.8180000000000001</v>
      </c>
      <c r="F713" s="114"/>
      <c r="G713" s="114"/>
      <c r="H713" s="114"/>
      <c r="I713" s="114"/>
      <c r="J713" s="114"/>
      <c r="K713" s="114"/>
      <c r="L713" s="114"/>
      <c r="M713" s="114"/>
      <c r="N713" s="113"/>
      <c r="O713" s="113"/>
      <c r="P713" s="113"/>
      <c r="Q713" s="113"/>
      <c r="R713" s="114"/>
      <c r="S713" s="114"/>
      <c r="T713" s="114"/>
      <c r="U713" s="114"/>
      <c r="V713" s="114"/>
      <c r="W713" s="114"/>
      <c r="X713" s="114"/>
      <c r="Y713" s="114"/>
      <c r="Z713" s="107"/>
      <c r="AA713" s="107"/>
      <c r="AB713" s="107"/>
      <c r="AC713" s="107"/>
      <c r="AD713" s="107"/>
      <c r="AE713" s="107"/>
      <c r="AF713" s="107"/>
      <c r="AG713" s="107" t="s">
        <v>341</v>
      </c>
      <c r="AH713" s="107">
        <v>0</v>
      </c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</row>
    <row r="714" spans="1:60" outlineLevel="3">
      <c r="A714" s="110"/>
      <c r="B714" s="111"/>
      <c r="C714" s="146" t="s">
        <v>1825</v>
      </c>
      <c r="D714" s="143"/>
      <c r="E714" s="144">
        <v>0.13500000000000001</v>
      </c>
      <c r="F714" s="114"/>
      <c r="G714" s="114"/>
      <c r="H714" s="114"/>
      <c r="I714" s="114"/>
      <c r="J714" s="114"/>
      <c r="K714" s="114"/>
      <c r="L714" s="114"/>
      <c r="M714" s="114"/>
      <c r="N714" s="113"/>
      <c r="O714" s="113"/>
      <c r="P714" s="113"/>
      <c r="Q714" s="113"/>
      <c r="R714" s="114"/>
      <c r="S714" s="114"/>
      <c r="T714" s="114"/>
      <c r="U714" s="114"/>
      <c r="V714" s="114"/>
      <c r="W714" s="114"/>
      <c r="X714" s="114"/>
      <c r="Y714" s="114"/>
      <c r="Z714" s="107"/>
      <c r="AA714" s="107"/>
      <c r="AB714" s="107"/>
      <c r="AC714" s="107"/>
      <c r="AD714" s="107"/>
      <c r="AE714" s="107"/>
      <c r="AF714" s="107"/>
      <c r="AG714" s="107" t="s">
        <v>341</v>
      </c>
      <c r="AH714" s="107">
        <v>0</v>
      </c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</row>
    <row r="715" spans="1:60" outlineLevel="3">
      <c r="A715" s="110"/>
      <c r="B715" s="111"/>
      <c r="C715" s="146" t="s">
        <v>1826</v>
      </c>
      <c r="D715" s="143"/>
      <c r="E715" s="144">
        <v>0.13500000000000001</v>
      </c>
      <c r="F715" s="114"/>
      <c r="G715" s="114"/>
      <c r="H715" s="114"/>
      <c r="I715" s="114"/>
      <c r="J715" s="114"/>
      <c r="K715" s="114"/>
      <c r="L715" s="114"/>
      <c r="M715" s="114"/>
      <c r="N715" s="113"/>
      <c r="O715" s="113"/>
      <c r="P715" s="113"/>
      <c r="Q715" s="113"/>
      <c r="R715" s="114"/>
      <c r="S715" s="114"/>
      <c r="T715" s="114"/>
      <c r="U715" s="114"/>
      <c r="V715" s="114"/>
      <c r="W715" s="114"/>
      <c r="X715" s="114"/>
      <c r="Y715" s="114"/>
      <c r="Z715" s="107"/>
      <c r="AA715" s="107"/>
      <c r="AB715" s="107"/>
      <c r="AC715" s="107"/>
      <c r="AD715" s="107"/>
      <c r="AE715" s="107"/>
      <c r="AF715" s="107"/>
      <c r="AG715" s="107" t="s">
        <v>341</v>
      </c>
      <c r="AH715" s="107">
        <v>0</v>
      </c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</row>
    <row r="716" spans="1:60" outlineLevel="3">
      <c r="A716" s="110"/>
      <c r="B716" s="111"/>
      <c r="C716" s="146" t="s">
        <v>1827</v>
      </c>
      <c r="D716" s="143"/>
      <c r="E716" s="144">
        <v>1.026</v>
      </c>
      <c r="F716" s="114"/>
      <c r="G716" s="114"/>
      <c r="H716" s="114"/>
      <c r="I716" s="114"/>
      <c r="J716" s="114"/>
      <c r="K716" s="114"/>
      <c r="L716" s="114"/>
      <c r="M716" s="114"/>
      <c r="N716" s="113"/>
      <c r="O716" s="113"/>
      <c r="P716" s="113"/>
      <c r="Q716" s="113"/>
      <c r="R716" s="114"/>
      <c r="S716" s="114"/>
      <c r="T716" s="114"/>
      <c r="U716" s="114"/>
      <c r="V716" s="114"/>
      <c r="W716" s="114"/>
      <c r="X716" s="114"/>
      <c r="Y716" s="114"/>
      <c r="Z716" s="107"/>
      <c r="AA716" s="107"/>
      <c r="AB716" s="107"/>
      <c r="AC716" s="107"/>
      <c r="AD716" s="107"/>
      <c r="AE716" s="107"/>
      <c r="AF716" s="107"/>
      <c r="AG716" s="107" t="s">
        <v>341</v>
      </c>
      <c r="AH716" s="107">
        <v>0</v>
      </c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</row>
    <row r="717" spans="1:60" outlineLevel="3">
      <c r="A717" s="110"/>
      <c r="B717" s="111"/>
      <c r="C717" s="146" t="s">
        <v>1828</v>
      </c>
      <c r="D717" s="143"/>
      <c r="E717" s="144">
        <v>1.26</v>
      </c>
      <c r="F717" s="114"/>
      <c r="G717" s="114"/>
      <c r="H717" s="114"/>
      <c r="I717" s="114"/>
      <c r="J717" s="114"/>
      <c r="K717" s="114"/>
      <c r="L717" s="114"/>
      <c r="M717" s="114"/>
      <c r="N717" s="113"/>
      <c r="O717" s="113"/>
      <c r="P717" s="113"/>
      <c r="Q717" s="113"/>
      <c r="R717" s="114"/>
      <c r="S717" s="114"/>
      <c r="T717" s="114"/>
      <c r="U717" s="114"/>
      <c r="V717" s="114"/>
      <c r="W717" s="114"/>
      <c r="X717" s="114"/>
      <c r="Y717" s="114"/>
      <c r="Z717" s="107"/>
      <c r="AA717" s="107"/>
      <c r="AB717" s="107"/>
      <c r="AC717" s="107"/>
      <c r="AD717" s="107"/>
      <c r="AE717" s="107"/>
      <c r="AF717" s="107"/>
      <c r="AG717" s="107" t="s">
        <v>341</v>
      </c>
      <c r="AH717" s="107">
        <v>0</v>
      </c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</row>
    <row r="718" spans="1:60" outlineLevel="3">
      <c r="A718" s="110"/>
      <c r="B718" s="111"/>
      <c r="C718" s="146" t="s">
        <v>1829</v>
      </c>
      <c r="D718" s="143"/>
      <c r="E718" s="144">
        <v>1.2573000000000001</v>
      </c>
      <c r="F718" s="114"/>
      <c r="G718" s="114"/>
      <c r="H718" s="114"/>
      <c r="I718" s="114"/>
      <c r="J718" s="114"/>
      <c r="K718" s="114"/>
      <c r="L718" s="114"/>
      <c r="M718" s="114"/>
      <c r="N718" s="113"/>
      <c r="O718" s="113"/>
      <c r="P718" s="113"/>
      <c r="Q718" s="113"/>
      <c r="R718" s="114"/>
      <c r="S718" s="114"/>
      <c r="T718" s="114"/>
      <c r="U718" s="114"/>
      <c r="V718" s="114"/>
      <c r="W718" s="114"/>
      <c r="X718" s="114"/>
      <c r="Y718" s="114"/>
      <c r="Z718" s="107"/>
      <c r="AA718" s="107"/>
      <c r="AB718" s="107"/>
      <c r="AC718" s="107"/>
      <c r="AD718" s="107"/>
      <c r="AE718" s="107"/>
      <c r="AF718" s="107"/>
      <c r="AG718" s="107" t="s">
        <v>341</v>
      </c>
      <c r="AH718" s="107">
        <v>0</v>
      </c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</row>
    <row r="719" spans="1:60" outlineLevel="3">
      <c r="A719" s="110"/>
      <c r="B719" s="111"/>
      <c r="C719" s="146" t="s">
        <v>1830</v>
      </c>
      <c r="D719" s="143"/>
      <c r="E719" s="144">
        <v>0.13500000000000001</v>
      </c>
      <c r="F719" s="114"/>
      <c r="G719" s="114"/>
      <c r="H719" s="114"/>
      <c r="I719" s="114"/>
      <c r="J719" s="114"/>
      <c r="K719" s="114"/>
      <c r="L719" s="114"/>
      <c r="M719" s="114"/>
      <c r="N719" s="113"/>
      <c r="O719" s="113"/>
      <c r="P719" s="113"/>
      <c r="Q719" s="113"/>
      <c r="R719" s="114"/>
      <c r="S719" s="114"/>
      <c r="T719" s="114"/>
      <c r="U719" s="114"/>
      <c r="V719" s="114"/>
      <c r="W719" s="114"/>
      <c r="X719" s="114"/>
      <c r="Y719" s="114"/>
      <c r="Z719" s="107"/>
      <c r="AA719" s="107"/>
      <c r="AB719" s="107"/>
      <c r="AC719" s="107"/>
      <c r="AD719" s="107"/>
      <c r="AE719" s="107"/>
      <c r="AF719" s="107"/>
      <c r="AG719" s="107" t="s">
        <v>341</v>
      </c>
      <c r="AH719" s="107">
        <v>0</v>
      </c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</row>
    <row r="720" spans="1:60" outlineLevel="3">
      <c r="A720" s="110"/>
      <c r="B720" s="111"/>
      <c r="C720" s="146" t="s">
        <v>1831</v>
      </c>
      <c r="D720" s="143"/>
      <c r="E720" s="144">
        <v>0.315</v>
      </c>
      <c r="F720" s="114"/>
      <c r="G720" s="114"/>
      <c r="H720" s="114"/>
      <c r="I720" s="114"/>
      <c r="J720" s="114"/>
      <c r="K720" s="114"/>
      <c r="L720" s="114"/>
      <c r="M720" s="114"/>
      <c r="N720" s="113"/>
      <c r="O720" s="113"/>
      <c r="P720" s="113"/>
      <c r="Q720" s="113"/>
      <c r="R720" s="114"/>
      <c r="S720" s="114"/>
      <c r="T720" s="114"/>
      <c r="U720" s="114"/>
      <c r="V720" s="114"/>
      <c r="W720" s="114"/>
      <c r="X720" s="114"/>
      <c r="Y720" s="114"/>
      <c r="Z720" s="107"/>
      <c r="AA720" s="107"/>
      <c r="AB720" s="107"/>
      <c r="AC720" s="107"/>
      <c r="AD720" s="107"/>
      <c r="AE720" s="107"/>
      <c r="AF720" s="107"/>
      <c r="AG720" s="107" t="s">
        <v>341</v>
      </c>
      <c r="AH720" s="107">
        <v>0</v>
      </c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</row>
    <row r="721" spans="1:60" outlineLevel="3">
      <c r="A721" s="110"/>
      <c r="B721" s="111"/>
      <c r="C721" s="146" t="s">
        <v>1832</v>
      </c>
      <c r="D721" s="143"/>
      <c r="E721" s="144">
        <v>1.35</v>
      </c>
      <c r="F721" s="114"/>
      <c r="G721" s="114"/>
      <c r="H721" s="114"/>
      <c r="I721" s="114"/>
      <c r="J721" s="114"/>
      <c r="K721" s="114"/>
      <c r="L721" s="114"/>
      <c r="M721" s="114"/>
      <c r="N721" s="113"/>
      <c r="O721" s="113"/>
      <c r="P721" s="113"/>
      <c r="Q721" s="113"/>
      <c r="R721" s="114"/>
      <c r="S721" s="114"/>
      <c r="T721" s="114"/>
      <c r="U721" s="114"/>
      <c r="V721" s="114"/>
      <c r="W721" s="114"/>
      <c r="X721" s="114"/>
      <c r="Y721" s="114"/>
      <c r="Z721" s="107"/>
      <c r="AA721" s="107"/>
      <c r="AB721" s="107"/>
      <c r="AC721" s="107"/>
      <c r="AD721" s="107"/>
      <c r="AE721" s="107"/>
      <c r="AF721" s="107"/>
      <c r="AG721" s="107" t="s">
        <v>341</v>
      </c>
      <c r="AH721" s="107">
        <v>0</v>
      </c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</row>
    <row r="722" spans="1:60" outlineLevel="3">
      <c r="A722" s="110"/>
      <c r="B722" s="111"/>
      <c r="C722" s="146" t="s">
        <v>1833</v>
      </c>
      <c r="D722" s="143"/>
      <c r="E722" s="144">
        <v>0.27</v>
      </c>
      <c r="F722" s="114"/>
      <c r="G722" s="114"/>
      <c r="H722" s="114"/>
      <c r="I722" s="114"/>
      <c r="J722" s="114"/>
      <c r="K722" s="114"/>
      <c r="L722" s="114"/>
      <c r="M722" s="114"/>
      <c r="N722" s="113"/>
      <c r="O722" s="113"/>
      <c r="P722" s="113"/>
      <c r="Q722" s="113"/>
      <c r="R722" s="114"/>
      <c r="S722" s="114"/>
      <c r="T722" s="114"/>
      <c r="U722" s="114"/>
      <c r="V722" s="114"/>
      <c r="W722" s="114"/>
      <c r="X722" s="114"/>
      <c r="Y722" s="114"/>
      <c r="Z722" s="107"/>
      <c r="AA722" s="107"/>
      <c r="AB722" s="107"/>
      <c r="AC722" s="107"/>
      <c r="AD722" s="107"/>
      <c r="AE722" s="107"/>
      <c r="AF722" s="107"/>
      <c r="AG722" s="107" t="s">
        <v>341</v>
      </c>
      <c r="AH722" s="107">
        <v>0</v>
      </c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</row>
    <row r="723" spans="1:60" outlineLevel="3">
      <c r="A723" s="110"/>
      <c r="B723" s="111"/>
      <c r="C723" s="146" t="s">
        <v>1834</v>
      </c>
      <c r="D723" s="143"/>
      <c r="E723" s="144">
        <v>1.4850000000000001</v>
      </c>
      <c r="F723" s="114"/>
      <c r="G723" s="114"/>
      <c r="H723" s="114"/>
      <c r="I723" s="114"/>
      <c r="J723" s="114"/>
      <c r="K723" s="114"/>
      <c r="L723" s="114"/>
      <c r="M723" s="114"/>
      <c r="N723" s="113"/>
      <c r="O723" s="113"/>
      <c r="P723" s="113"/>
      <c r="Q723" s="113"/>
      <c r="R723" s="114"/>
      <c r="S723" s="114"/>
      <c r="T723" s="114"/>
      <c r="U723" s="114"/>
      <c r="V723" s="114"/>
      <c r="W723" s="114"/>
      <c r="X723" s="114"/>
      <c r="Y723" s="114"/>
      <c r="Z723" s="107"/>
      <c r="AA723" s="107"/>
      <c r="AB723" s="107"/>
      <c r="AC723" s="107"/>
      <c r="AD723" s="107"/>
      <c r="AE723" s="107"/>
      <c r="AF723" s="107"/>
      <c r="AG723" s="107" t="s">
        <v>341</v>
      </c>
      <c r="AH723" s="107">
        <v>0</v>
      </c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</row>
    <row r="724" spans="1:60" outlineLevel="3">
      <c r="A724" s="110"/>
      <c r="B724" s="111"/>
      <c r="C724" s="146" t="s">
        <v>1835</v>
      </c>
      <c r="D724" s="143"/>
      <c r="E724" s="144">
        <v>0.13500000000000001</v>
      </c>
      <c r="F724" s="114"/>
      <c r="G724" s="114"/>
      <c r="H724" s="114"/>
      <c r="I724" s="114"/>
      <c r="J724" s="114"/>
      <c r="K724" s="114"/>
      <c r="L724" s="114"/>
      <c r="M724" s="114"/>
      <c r="N724" s="113"/>
      <c r="O724" s="113"/>
      <c r="P724" s="113"/>
      <c r="Q724" s="113"/>
      <c r="R724" s="114"/>
      <c r="S724" s="114"/>
      <c r="T724" s="114"/>
      <c r="U724" s="114"/>
      <c r="V724" s="114"/>
      <c r="W724" s="114"/>
      <c r="X724" s="114"/>
      <c r="Y724" s="114"/>
      <c r="Z724" s="107"/>
      <c r="AA724" s="107"/>
      <c r="AB724" s="107"/>
      <c r="AC724" s="107"/>
      <c r="AD724" s="107"/>
      <c r="AE724" s="107"/>
      <c r="AF724" s="107"/>
      <c r="AG724" s="107" t="s">
        <v>341</v>
      </c>
      <c r="AH724" s="107">
        <v>0</v>
      </c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</row>
    <row r="725" spans="1:60" outlineLevel="3">
      <c r="A725" s="110"/>
      <c r="B725" s="111"/>
      <c r="C725" s="146" t="s">
        <v>1836</v>
      </c>
      <c r="D725" s="143"/>
      <c r="E725" s="144">
        <v>2.835</v>
      </c>
      <c r="F725" s="114"/>
      <c r="G725" s="114"/>
      <c r="H725" s="114"/>
      <c r="I725" s="114"/>
      <c r="J725" s="114"/>
      <c r="K725" s="114"/>
      <c r="L725" s="114"/>
      <c r="M725" s="114"/>
      <c r="N725" s="113"/>
      <c r="O725" s="113"/>
      <c r="P725" s="113"/>
      <c r="Q725" s="113"/>
      <c r="R725" s="114"/>
      <c r="S725" s="114"/>
      <c r="T725" s="114"/>
      <c r="U725" s="114"/>
      <c r="V725" s="114"/>
      <c r="W725" s="114"/>
      <c r="X725" s="114"/>
      <c r="Y725" s="114"/>
      <c r="Z725" s="107"/>
      <c r="AA725" s="107"/>
      <c r="AB725" s="107"/>
      <c r="AC725" s="107"/>
      <c r="AD725" s="107"/>
      <c r="AE725" s="107"/>
      <c r="AF725" s="107"/>
      <c r="AG725" s="107" t="s">
        <v>341</v>
      </c>
      <c r="AH725" s="107">
        <v>0</v>
      </c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</row>
    <row r="726" spans="1:60" outlineLevel="3">
      <c r="A726" s="110"/>
      <c r="B726" s="111"/>
      <c r="C726" s="146" t="s">
        <v>1837</v>
      </c>
      <c r="D726" s="143"/>
      <c r="E726" s="144">
        <v>0.27900000000000003</v>
      </c>
      <c r="F726" s="114"/>
      <c r="G726" s="114"/>
      <c r="H726" s="114"/>
      <c r="I726" s="114"/>
      <c r="J726" s="114"/>
      <c r="K726" s="114"/>
      <c r="L726" s="114"/>
      <c r="M726" s="114"/>
      <c r="N726" s="113"/>
      <c r="O726" s="113"/>
      <c r="P726" s="113"/>
      <c r="Q726" s="113"/>
      <c r="R726" s="114"/>
      <c r="S726" s="114"/>
      <c r="T726" s="114"/>
      <c r="U726" s="114"/>
      <c r="V726" s="114"/>
      <c r="W726" s="114"/>
      <c r="X726" s="114"/>
      <c r="Y726" s="114"/>
      <c r="Z726" s="107"/>
      <c r="AA726" s="107"/>
      <c r="AB726" s="107"/>
      <c r="AC726" s="107"/>
      <c r="AD726" s="107"/>
      <c r="AE726" s="107"/>
      <c r="AF726" s="107"/>
      <c r="AG726" s="107" t="s">
        <v>341</v>
      </c>
      <c r="AH726" s="107">
        <v>0</v>
      </c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</row>
    <row r="727" spans="1:60" outlineLevel="3">
      <c r="A727" s="110"/>
      <c r="B727" s="111"/>
      <c r="C727" s="146" t="s">
        <v>1838</v>
      </c>
      <c r="D727" s="143"/>
      <c r="E727" s="144">
        <v>1.64025</v>
      </c>
      <c r="F727" s="114"/>
      <c r="G727" s="114"/>
      <c r="H727" s="114"/>
      <c r="I727" s="114"/>
      <c r="J727" s="114"/>
      <c r="K727" s="114"/>
      <c r="L727" s="114"/>
      <c r="M727" s="114"/>
      <c r="N727" s="113"/>
      <c r="O727" s="113"/>
      <c r="P727" s="113"/>
      <c r="Q727" s="113"/>
      <c r="R727" s="114"/>
      <c r="S727" s="114"/>
      <c r="T727" s="114"/>
      <c r="U727" s="114"/>
      <c r="V727" s="114"/>
      <c r="W727" s="114"/>
      <c r="X727" s="114"/>
      <c r="Y727" s="114"/>
      <c r="Z727" s="107"/>
      <c r="AA727" s="107"/>
      <c r="AB727" s="107"/>
      <c r="AC727" s="107"/>
      <c r="AD727" s="107"/>
      <c r="AE727" s="107"/>
      <c r="AF727" s="107"/>
      <c r="AG727" s="107" t="s">
        <v>341</v>
      </c>
      <c r="AH727" s="107">
        <v>0</v>
      </c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</row>
    <row r="728" spans="1:60" outlineLevel="3">
      <c r="A728" s="110"/>
      <c r="B728" s="111"/>
      <c r="C728" s="146" t="s">
        <v>1839</v>
      </c>
      <c r="D728" s="143"/>
      <c r="E728" s="144">
        <v>0.13500000000000001</v>
      </c>
      <c r="F728" s="114"/>
      <c r="G728" s="114"/>
      <c r="H728" s="114"/>
      <c r="I728" s="114"/>
      <c r="J728" s="114"/>
      <c r="K728" s="114"/>
      <c r="L728" s="114"/>
      <c r="M728" s="114"/>
      <c r="N728" s="113"/>
      <c r="O728" s="113"/>
      <c r="P728" s="113"/>
      <c r="Q728" s="113"/>
      <c r="R728" s="114"/>
      <c r="S728" s="114"/>
      <c r="T728" s="114"/>
      <c r="U728" s="114"/>
      <c r="V728" s="114"/>
      <c r="W728" s="114"/>
      <c r="X728" s="114"/>
      <c r="Y728" s="114"/>
      <c r="Z728" s="107"/>
      <c r="AA728" s="107"/>
      <c r="AB728" s="107"/>
      <c r="AC728" s="107"/>
      <c r="AD728" s="107"/>
      <c r="AE728" s="107"/>
      <c r="AF728" s="107"/>
      <c r="AG728" s="107" t="s">
        <v>341</v>
      </c>
      <c r="AH728" s="107">
        <v>0</v>
      </c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</row>
    <row r="729" spans="1:60" outlineLevel="3">
      <c r="A729" s="110"/>
      <c r="B729" s="111"/>
      <c r="C729" s="146" t="s">
        <v>1840</v>
      </c>
      <c r="D729" s="143"/>
      <c r="E729" s="144">
        <v>2.4412500000000001</v>
      </c>
      <c r="F729" s="114"/>
      <c r="G729" s="114"/>
      <c r="H729" s="114"/>
      <c r="I729" s="114"/>
      <c r="J729" s="114"/>
      <c r="K729" s="114"/>
      <c r="L729" s="114"/>
      <c r="M729" s="114"/>
      <c r="N729" s="113"/>
      <c r="O729" s="113"/>
      <c r="P729" s="113"/>
      <c r="Q729" s="113"/>
      <c r="R729" s="114"/>
      <c r="S729" s="114"/>
      <c r="T729" s="114"/>
      <c r="U729" s="114"/>
      <c r="V729" s="114"/>
      <c r="W729" s="114"/>
      <c r="X729" s="114"/>
      <c r="Y729" s="114"/>
      <c r="Z729" s="107"/>
      <c r="AA729" s="107"/>
      <c r="AB729" s="107"/>
      <c r="AC729" s="107"/>
      <c r="AD729" s="107"/>
      <c r="AE729" s="107"/>
      <c r="AF729" s="107"/>
      <c r="AG729" s="107" t="s">
        <v>341</v>
      </c>
      <c r="AH729" s="107">
        <v>0</v>
      </c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</row>
    <row r="730" spans="1:60" outlineLevel="3">
      <c r="A730" s="110"/>
      <c r="B730" s="111"/>
      <c r="C730" s="146" t="s">
        <v>1841</v>
      </c>
      <c r="D730" s="143"/>
      <c r="E730" s="144">
        <v>0.13500000000000001</v>
      </c>
      <c r="F730" s="114"/>
      <c r="G730" s="114"/>
      <c r="H730" s="114"/>
      <c r="I730" s="114"/>
      <c r="J730" s="114"/>
      <c r="K730" s="114"/>
      <c r="L730" s="114"/>
      <c r="M730" s="114"/>
      <c r="N730" s="113"/>
      <c r="O730" s="113"/>
      <c r="P730" s="113"/>
      <c r="Q730" s="113"/>
      <c r="R730" s="114"/>
      <c r="S730" s="114"/>
      <c r="T730" s="114"/>
      <c r="U730" s="114"/>
      <c r="V730" s="114"/>
      <c r="W730" s="114"/>
      <c r="X730" s="114"/>
      <c r="Y730" s="114"/>
      <c r="Z730" s="107"/>
      <c r="AA730" s="107"/>
      <c r="AB730" s="107"/>
      <c r="AC730" s="107"/>
      <c r="AD730" s="107"/>
      <c r="AE730" s="107"/>
      <c r="AF730" s="107"/>
      <c r="AG730" s="107" t="s">
        <v>341</v>
      </c>
      <c r="AH730" s="107">
        <v>0</v>
      </c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</row>
    <row r="731" spans="1:60" outlineLevel="3">
      <c r="A731" s="110"/>
      <c r="B731" s="111"/>
      <c r="C731" s="146" t="s">
        <v>1842</v>
      </c>
      <c r="D731" s="143"/>
      <c r="E731" s="144">
        <v>0.13500000000000001</v>
      </c>
      <c r="F731" s="114"/>
      <c r="G731" s="114"/>
      <c r="H731" s="114"/>
      <c r="I731" s="114"/>
      <c r="J731" s="114"/>
      <c r="K731" s="114"/>
      <c r="L731" s="114"/>
      <c r="M731" s="114"/>
      <c r="N731" s="113"/>
      <c r="O731" s="113"/>
      <c r="P731" s="113"/>
      <c r="Q731" s="113"/>
      <c r="R731" s="114"/>
      <c r="S731" s="114"/>
      <c r="T731" s="114"/>
      <c r="U731" s="114"/>
      <c r="V731" s="114"/>
      <c r="W731" s="114"/>
      <c r="X731" s="114"/>
      <c r="Y731" s="114"/>
      <c r="Z731" s="107"/>
      <c r="AA731" s="107"/>
      <c r="AB731" s="107"/>
      <c r="AC731" s="107"/>
      <c r="AD731" s="107"/>
      <c r="AE731" s="107"/>
      <c r="AF731" s="107"/>
      <c r="AG731" s="107" t="s">
        <v>341</v>
      </c>
      <c r="AH731" s="107">
        <v>0</v>
      </c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</row>
    <row r="732" spans="1:60" outlineLevel="3">
      <c r="A732" s="110"/>
      <c r="B732" s="111"/>
      <c r="C732" s="146" t="s">
        <v>1843</v>
      </c>
      <c r="D732" s="143"/>
      <c r="E732" s="144">
        <v>0.13500000000000001</v>
      </c>
      <c r="F732" s="114"/>
      <c r="G732" s="114"/>
      <c r="H732" s="114"/>
      <c r="I732" s="114"/>
      <c r="J732" s="114"/>
      <c r="K732" s="114"/>
      <c r="L732" s="114"/>
      <c r="M732" s="114"/>
      <c r="N732" s="113"/>
      <c r="O732" s="113"/>
      <c r="P732" s="113"/>
      <c r="Q732" s="113"/>
      <c r="R732" s="114"/>
      <c r="S732" s="114"/>
      <c r="T732" s="114"/>
      <c r="U732" s="114"/>
      <c r="V732" s="114"/>
      <c r="W732" s="114"/>
      <c r="X732" s="114"/>
      <c r="Y732" s="114"/>
      <c r="Z732" s="107"/>
      <c r="AA732" s="107"/>
      <c r="AB732" s="107"/>
      <c r="AC732" s="107"/>
      <c r="AD732" s="107"/>
      <c r="AE732" s="107"/>
      <c r="AF732" s="107"/>
      <c r="AG732" s="107" t="s">
        <v>341</v>
      </c>
      <c r="AH732" s="107">
        <v>0</v>
      </c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</row>
    <row r="733" spans="1:60" outlineLevel="3">
      <c r="A733" s="110"/>
      <c r="B733" s="111"/>
      <c r="C733" s="146" t="s">
        <v>1844</v>
      </c>
      <c r="D733" s="143"/>
      <c r="E733" s="144">
        <v>0.45</v>
      </c>
      <c r="F733" s="114"/>
      <c r="G733" s="114"/>
      <c r="H733" s="114"/>
      <c r="I733" s="114"/>
      <c r="J733" s="114"/>
      <c r="K733" s="114"/>
      <c r="L733" s="114"/>
      <c r="M733" s="114"/>
      <c r="N733" s="113"/>
      <c r="O733" s="113"/>
      <c r="P733" s="113"/>
      <c r="Q733" s="113"/>
      <c r="R733" s="114"/>
      <c r="S733" s="114"/>
      <c r="T733" s="114"/>
      <c r="U733" s="114"/>
      <c r="V733" s="114"/>
      <c r="W733" s="114"/>
      <c r="X733" s="114"/>
      <c r="Y733" s="114"/>
      <c r="Z733" s="107"/>
      <c r="AA733" s="107"/>
      <c r="AB733" s="107"/>
      <c r="AC733" s="107"/>
      <c r="AD733" s="107"/>
      <c r="AE733" s="107"/>
      <c r="AF733" s="107"/>
      <c r="AG733" s="107" t="s">
        <v>341</v>
      </c>
      <c r="AH733" s="107">
        <v>0</v>
      </c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</row>
    <row r="734" spans="1:60" outlineLevel="3">
      <c r="A734" s="110"/>
      <c r="B734" s="111"/>
      <c r="C734" s="146" t="s">
        <v>1845</v>
      </c>
      <c r="D734" s="143"/>
      <c r="E734" s="144">
        <v>1.6875</v>
      </c>
      <c r="F734" s="114"/>
      <c r="G734" s="114"/>
      <c r="H734" s="114"/>
      <c r="I734" s="114"/>
      <c r="J734" s="114"/>
      <c r="K734" s="114"/>
      <c r="L734" s="114"/>
      <c r="M734" s="114"/>
      <c r="N734" s="113"/>
      <c r="O734" s="113"/>
      <c r="P734" s="113"/>
      <c r="Q734" s="113"/>
      <c r="R734" s="114"/>
      <c r="S734" s="114"/>
      <c r="T734" s="114"/>
      <c r="U734" s="114"/>
      <c r="V734" s="114"/>
      <c r="W734" s="114"/>
      <c r="X734" s="114"/>
      <c r="Y734" s="114"/>
      <c r="Z734" s="107"/>
      <c r="AA734" s="107"/>
      <c r="AB734" s="107"/>
      <c r="AC734" s="107"/>
      <c r="AD734" s="107"/>
      <c r="AE734" s="107"/>
      <c r="AF734" s="107"/>
      <c r="AG734" s="107" t="s">
        <v>341</v>
      </c>
      <c r="AH734" s="107">
        <v>0</v>
      </c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</row>
    <row r="735" spans="1:60" outlineLevel="3">
      <c r="A735" s="110"/>
      <c r="B735" s="111"/>
      <c r="C735" s="146" t="s">
        <v>1846</v>
      </c>
      <c r="D735" s="143"/>
      <c r="E735" s="144">
        <v>2.0939999999999999</v>
      </c>
      <c r="F735" s="114"/>
      <c r="G735" s="114"/>
      <c r="H735" s="114"/>
      <c r="I735" s="114"/>
      <c r="J735" s="114"/>
      <c r="K735" s="114"/>
      <c r="L735" s="114"/>
      <c r="M735" s="114"/>
      <c r="N735" s="113"/>
      <c r="O735" s="113"/>
      <c r="P735" s="113"/>
      <c r="Q735" s="113"/>
      <c r="R735" s="114"/>
      <c r="S735" s="114"/>
      <c r="T735" s="114"/>
      <c r="U735" s="114"/>
      <c r="V735" s="114"/>
      <c r="W735" s="114"/>
      <c r="X735" s="114"/>
      <c r="Y735" s="114"/>
      <c r="Z735" s="107"/>
      <c r="AA735" s="107"/>
      <c r="AB735" s="107"/>
      <c r="AC735" s="107"/>
      <c r="AD735" s="107"/>
      <c r="AE735" s="107"/>
      <c r="AF735" s="107"/>
      <c r="AG735" s="107" t="s">
        <v>341</v>
      </c>
      <c r="AH735" s="107">
        <v>0</v>
      </c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</row>
    <row r="736" spans="1:60" outlineLevel="3">
      <c r="A736" s="110"/>
      <c r="B736" s="111"/>
      <c r="C736" s="146" t="s">
        <v>1847</v>
      </c>
      <c r="D736" s="143"/>
      <c r="E736" s="144">
        <v>0.46350000000000002</v>
      </c>
      <c r="F736" s="114"/>
      <c r="G736" s="114"/>
      <c r="H736" s="114"/>
      <c r="I736" s="114"/>
      <c r="J736" s="114"/>
      <c r="K736" s="114"/>
      <c r="L736" s="114"/>
      <c r="M736" s="114"/>
      <c r="N736" s="113"/>
      <c r="O736" s="113"/>
      <c r="P736" s="113"/>
      <c r="Q736" s="113"/>
      <c r="R736" s="114"/>
      <c r="S736" s="114"/>
      <c r="T736" s="114"/>
      <c r="U736" s="114"/>
      <c r="V736" s="114"/>
      <c r="W736" s="114"/>
      <c r="X736" s="114"/>
      <c r="Y736" s="114"/>
      <c r="Z736" s="107"/>
      <c r="AA736" s="107"/>
      <c r="AB736" s="107"/>
      <c r="AC736" s="107"/>
      <c r="AD736" s="107"/>
      <c r="AE736" s="107"/>
      <c r="AF736" s="107"/>
      <c r="AG736" s="107" t="s">
        <v>341</v>
      </c>
      <c r="AH736" s="107">
        <v>0</v>
      </c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</row>
    <row r="737" spans="1:60" outlineLevel="3">
      <c r="A737" s="110"/>
      <c r="B737" s="111"/>
      <c r="C737" s="146" t="s">
        <v>1848</v>
      </c>
      <c r="D737" s="143"/>
      <c r="E737" s="144">
        <v>0.35099999999999998</v>
      </c>
      <c r="F737" s="114"/>
      <c r="G737" s="114"/>
      <c r="H737" s="114"/>
      <c r="I737" s="114"/>
      <c r="J737" s="114"/>
      <c r="K737" s="114"/>
      <c r="L737" s="114"/>
      <c r="M737" s="114"/>
      <c r="N737" s="113"/>
      <c r="O737" s="113"/>
      <c r="P737" s="113"/>
      <c r="Q737" s="113"/>
      <c r="R737" s="114"/>
      <c r="S737" s="114"/>
      <c r="T737" s="114"/>
      <c r="U737" s="114"/>
      <c r="V737" s="114"/>
      <c r="W737" s="114"/>
      <c r="X737" s="114"/>
      <c r="Y737" s="114"/>
      <c r="Z737" s="107"/>
      <c r="AA737" s="107"/>
      <c r="AB737" s="107"/>
      <c r="AC737" s="107"/>
      <c r="AD737" s="107"/>
      <c r="AE737" s="107"/>
      <c r="AF737" s="107"/>
      <c r="AG737" s="107" t="s">
        <v>341</v>
      </c>
      <c r="AH737" s="107">
        <v>0</v>
      </c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</row>
    <row r="738" spans="1:60" outlineLevel="3">
      <c r="A738" s="110"/>
      <c r="B738" s="111"/>
      <c r="C738" s="146" t="s">
        <v>1849</v>
      </c>
      <c r="D738" s="143"/>
      <c r="E738" s="144">
        <v>1.335</v>
      </c>
      <c r="F738" s="114"/>
      <c r="G738" s="114"/>
      <c r="H738" s="114"/>
      <c r="I738" s="114"/>
      <c r="J738" s="114"/>
      <c r="K738" s="114"/>
      <c r="L738" s="114"/>
      <c r="M738" s="114"/>
      <c r="N738" s="113"/>
      <c r="O738" s="113"/>
      <c r="P738" s="113"/>
      <c r="Q738" s="113"/>
      <c r="R738" s="114"/>
      <c r="S738" s="114"/>
      <c r="T738" s="114"/>
      <c r="U738" s="114"/>
      <c r="V738" s="114"/>
      <c r="W738" s="114"/>
      <c r="X738" s="114"/>
      <c r="Y738" s="114"/>
      <c r="Z738" s="107"/>
      <c r="AA738" s="107"/>
      <c r="AB738" s="107"/>
      <c r="AC738" s="107"/>
      <c r="AD738" s="107"/>
      <c r="AE738" s="107"/>
      <c r="AF738" s="107"/>
      <c r="AG738" s="107" t="s">
        <v>341</v>
      </c>
      <c r="AH738" s="107">
        <v>0</v>
      </c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</row>
    <row r="739" spans="1:60" outlineLevel="3">
      <c r="A739" s="110"/>
      <c r="B739" s="111"/>
      <c r="C739" s="146" t="s">
        <v>1850</v>
      </c>
      <c r="D739" s="143"/>
      <c r="E739" s="144">
        <v>0.54</v>
      </c>
      <c r="F739" s="114"/>
      <c r="G739" s="114"/>
      <c r="H739" s="114"/>
      <c r="I739" s="114"/>
      <c r="J739" s="114"/>
      <c r="K739" s="114"/>
      <c r="L739" s="114"/>
      <c r="M739" s="114"/>
      <c r="N739" s="113"/>
      <c r="O739" s="113"/>
      <c r="P739" s="113"/>
      <c r="Q739" s="113"/>
      <c r="R739" s="114"/>
      <c r="S739" s="114"/>
      <c r="T739" s="114"/>
      <c r="U739" s="114"/>
      <c r="V739" s="114"/>
      <c r="W739" s="114"/>
      <c r="X739" s="114"/>
      <c r="Y739" s="114"/>
      <c r="Z739" s="107"/>
      <c r="AA739" s="107"/>
      <c r="AB739" s="107"/>
      <c r="AC739" s="107"/>
      <c r="AD739" s="107"/>
      <c r="AE739" s="107"/>
      <c r="AF739" s="107"/>
      <c r="AG739" s="107" t="s">
        <v>341</v>
      </c>
      <c r="AH739" s="107">
        <v>0</v>
      </c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</row>
    <row r="740" spans="1:60" outlineLevel="3">
      <c r="A740" s="110"/>
      <c r="B740" s="111"/>
      <c r="C740" s="146" t="s">
        <v>1851</v>
      </c>
      <c r="D740" s="143"/>
      <c r="E740" s="144">
        <v>0.13500000000000001</v>
      </c>
      <c r="F740" s="114"/>
      <c r="G740" s="114"/>
      <c r="H740" s="114"/>
      <c r="I740" s="114"/>
      <c r="J740" s="114"/>
      <c r="K740" s="114"/>
      <c r="L740" s="114"/>
      <c r="M740" s="114"/>
      <c r="N740" s="113"/>
      <c r="O740" s="113"/>
      <c r="P740" s="113"/>
      <c r="Q740" s="113"/>
      <c r="R740" s="114"/>
      <c r="S740" s="114"/>
      <c r="T740" s="114"/>
      <c r="U740" s="114"/>
      <c r="V740" s="114"/>
      <c r="W740" s="114"/>
      <c r="X740" s="114"/>
      <c r="Y740" s="114"/>
      <c r="Z740" s="107"/>
      <c r="AA740" s="107"/>
      <c r="AB740" s="107"/>
      <c r="AC740" s="107"/>
      <c r="AD740" s="107"/>
      <c r="AE740" s="107"/>
      <c r="AF740" s="107"/>
      <c r="AG740" s="107" t="s">
        <v>341</v>
      </c>
      <c r="AH740" s="107">
        <v>0</v>
      </c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</row>
    <row r="741" spans="1:60" outlineLevel="3">
      <c r="A741" s="110"/>
      <c r="B741" s="111"/>
      <c r="C741" s="146" t="s">
        <v>1852</v>
      </c>
      <c r="D741" s="143"/>
      <c r="E741" s="144">
        <v>4.0342500000000001</v>
      </c>
      <c r="F741" s="114"/>
      <c r="G741" s="114"/>
      <c r="H741" s="114"/>
      <c r="I741" s="114"/>
      <c r="J741" s="114"/>
      <c r="K741" s="114"/>
      <c r="L741" s="114"/>
      <c r="M741" s="114"/>
      <c r="N741" s="113"/>
      <c r="O741" s="113"/>
      <c r="P741" s="113"/>
      <c r="Q741" s="113"/>
      <c r="R741" s="114"/>
      <c r="S741" s="114"/>
      <c r="T741" s="114"/>
      <c r="U741" s="114"/>
      <c r="V741" s="114"/>
      <c r="W741" s="114"/>
      <c r="X741" s="114"/>
      <c r="Y741" s="114"/>
      <c r="Z741" s="107"/>
      <c r="AA741" s="107"/>
      <c r="AB741" s="107"/>
      <c r="AC741" s="107"/>
      <c r="AD741" s="107"/>
      <c r="AE741" s="107"/>
      <c r="AF741" s="107"/>
      <c r="AG741" s="107" t="s">
        <v>341</v>
      </c>
      <c r="AH741" s="107">
        <v>0</v>
      </c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</row>
    <row r="742" spans="1:60" outlineLevel="3">
      <c r="A742" s="110"/>
      <c r="B742" s="111"/>
      <c r="C742" s="146" t="s">
        <v>1853</v>
      </c>
      <c r="D742" s="143"/>
      <c r="E742" s="144">
        <v>0.18</v>
      </c>
      <c r="F742" s="114"/>
      <c r="G742" s="114"/>
      <c r="H742" s="114"/>
      <c r="I742" s="114"/>
      <c r="J742" s="114"/>
      <c r="K742" s="114"/>
      <c r="L742" s="114"/>
      <c r="M742" s="114"/>
      <c r="N742" s="113"/>
      <c r="O742" s="113"/>
      <c r="P742" s="113"/>
      <c r="Q742" s="113"/>
      <c r="R742" s="114"/>
      <c r="S742" s="114"/>
      <c r="T742" s="114"/>
      <c r="U742" s="114"/>
      <c r="V742" s="114"/>
      <c r="W742" s="114"/>
      <c r="X742" s="114"/>
      <c r="Y742" s="114"/>
      <c r="Z742" s="107"/>
      <c r="AA742" s="107"/>
      <c r="AB742" s="107"/>
      <c r="AC742" s="107"/>
      <c r="AD742" s="107"/>
      <c r="AE742" s="107"/>
      <c r="AF742" s="107"/>
      <c r="AG742" s="107" t="s">
        <v>341</v>
      </c>
      <c r="AH742" s="107">
        <v>0</v>
      </c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</row>
    <row r="743" spans="1:60" outlineLevel="1">
      <c r="A743" s="123">
        <v>109</v>
      </c>
      <c r="B743" s="124" t="s">
        <v>1733</v>
      </c>
      <c r="C743" s="139" t="s">
        <v>1734</v>
      </c>
      <c r="D743" s="125" t="s">
        <v>1169</v>
      </c>
      <c r="E743" s="126">
        <v>327.98349999999999</v>
      </c>
      <c r="F743" s="127"/>
      <c r="G743" s="128">
        <f>ROUND(E743*F743,2)</f>
        <v>0</v>
      </c>
      <c r="H743" s="127"/>
      <c r="I743" s="128">
        <f>ROUND(E743*H743,2)</f>
        <v>0</v>
      </c>
      <c r="J743" s="127"/>
      <c r="K743" s="128">
        <f>ROUND(E743*J743,2)</f>
        <v>0</v>
      </c>
      <c r="L743" s="128">
        <v>21</v>
      </c>
      <c r="M743" s="128">
        <f>G743*(1+L743/100)</f>
        <v>0</v>
      </c>
      <c r="N743" s="126">
        <v>0</v>
      </c>
      <c r="O743" s="126">
        <f>ROUND(E743*N743,2)</f>
        <v>0</v>
      </c>
      <c r="P743" s="126">
        <v>5.0000000000000001E-3</v>
      </c>
      <c r="Q743" s="126">
        <f>ROUND(E743*P743,2)</f>
        <v>1.64</v>
      </c>
      <c r="R743" s="128" t="s">
        <v>564</v>
      </c>
      <c r="S743" s="128" t="s">
        <v>310</v>
      </c>
      <c r="T743" s="129" t="s">
        <v>331</v>
      </c>
      <c r="U743" s="114">
        <v>0.51</v>
      </c>
      <c r="V743" s="114">
        <f>ROUND(E743*U743,2)</f>
        <v>167.27</v>
      </c>
      <c r="W743" s="114"/>
      <c r="X743" s="114" t="s">
        <v>332</v>
      </c>
      <c r="Y743" s="114" t="s">
        <v>293</v>
      </c>
      <c r="Z743" s="107"/>
      <c r="AA743" s="107"/>
      <c r="AB743" s="107"/>
      <c r="AC743" s="107"/>
      <c r="AD743" s="107"/>
      <c r="AE743" s="107"/>
      <c r="AF743" s="107"/>
      <c r="AG743" s="107" t="s">
        <v>333</v>
      </c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</row>
    <row r="744" spans="1:60" outlineLevel="2">
      <c r="A744" s="110"/>
      <c r="B744" s="111"/>
      <c r="C744" s="146" t="s">
        <v>1337</v>
      </c>
      <c r="D744" s="143"/>
      <c r="E744" s="144">
        <v>3.78</v>
      </c>
      <c r="F744" s="114"/>
      <c r="G744" s="114"/>
      <c r="H744" s="114"/>
      <c r="I744" s="114"/>
      <c r="J744" s="114"/>
      <c r="K744" s="114"/>
      <c r="L744" s="114"/>
      <c r="M744" s="114"/>
      <c r="N744" s="113"/>
      <c r="O744" s="113"/>
      <c r="P744" s="113"/>
      <c r="Q744" s="113"/>
      <c r="R744" s="114"/>
      <c r="S744" s="114"/>
      <c r="T744" s="114"/>
      <c r="U744" s="114"/>
      <c r="V744" s="114"/>
      <c r="W744" s="114"/>
      <c r="X744" s="114"/>
      <c r="Y744" s="114"/>
      <c r="Z744" s="107"/>
      <c r="AA744" s="107"/>
      <c r="AB744" s="107"/>
      <c r="AC744" s="107"/>
      <c r="AD744" s="107"/>
      <c r="AE744" s="107"/>
      <c r="AF744" s="107"/>
      <c r="AG744" s="107" t="s">
        <v>341</v>
      </c>
      <c r="AH744" s="107">
        <v>0</v>
      </c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</row>
    <row r="745" spans="1:60" outlineLevel="3">
      <c r="A745" s="110"/>
      <c r="B745" s="111"/>
      <c r="C745" s="146" t="s">
        <v>1339</v>
      </c>
      <c r="D745" s="143"/>
      <c r="E745" s="144">
        <v>3.24</v>
      </c>
      <c r="F745" s="114"/>
      <c r="G745" s="114"/>
      <c r="H745" s="114"/>
      <c r="I745" s="114"/>
      <c r="J745" s="114"/>
      <c r="K745" s="114"/>
      <c r="L745" s="114"/>
      <c r="M745" s="114"/>
      <c r="N745" s="113"/>
      <c r="O745" s="113"/>
      <c r="P745" s="113"/>
      <c r="Q745" s="113"/>
      <c r="R745" s="114"/>
      <c r="S745" s="114"/>
      <c r="T745" s="114"/>
      <c r="U745" s="114"/>
      <c r="V745" s="114"/>
      <c r="W745" s="114"/>
      <c r="X745" s="114"/>
      <c r="Y745" s="114"/>
      <c r="Z745" s="107"/>
      <c r="AA745" s="107"/>
      <c r="AB745" s="107"/>
      <c r="AC745" s="107"/>
      <c r="AD745" s="107"/>
      <c r="AE745" s="107"/>
      <c r="AF745" s="107"/>
      <c r="AG745" s="107" t="s">
        <v>341</v>
      </c>
      <c r="AH745" s="107">
        <v>0</v>
      </c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</row>
    <row r="746" spans="1:60" outlineLevel="3">
      <c r="A746" s="110"/>
      <c r="B746" s="111"/>
      <c r="C746" s="146" t="s">
        <v>1342</v>
      </c>
      <c r="D746" s="143"/>
      <c r="E746" s="144">
        <v>4.05</v>
      </c>
      <c r="F746" s="114"/>
      <c r="G746" s="114"/>
      <c r="H746" s="114"/>
      <c r="I746" s="114"/>
      <c r="J746" s="114"/>
      <c r="K746" s="114"/>
      <c r="L746" s="114"/>
      <c r="M746" s="114"/>
      <c r="N746" s="113"/>
      <c r="O746" s="113"/>
      <c r="P746" s="113"/>
      <c r="Q746" s="113"/>
      <c r="R746" s="114"/>
      <c r="S746" s="114"/>
      <c r="T746" s="114"/>
      <c r="U746" s="114"/>
      <c r="V746" s="114"/>
      <c r="W746" s="114"/>
      <c r="X746" s="114"/>
      <c r="Y746" s="114"/>
      <c r="Z746" s="107"/>
      <c r="AA746" s="107"/>
      <c r="AB746" s="107"/>
      <c r="AC746" s="107"/>
      <c r="AD746" s="107"/>
      <c r="AE746" s="107"/>
      <c r="AF746" s="107"/>
      <c r="AG746" s="107" t="s">
        <v>341</v>
      </c>
      <c r="AH746" s="107">
        <v>0</v>
      </c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</row>
    <row r="747" spans="1:60" outlineLevel="3">
      <c r="A747" s="110"/>
      <c r="B747" s="111"/>
      <c r="C747" s="146" t="s">
        <v>1343</v>
      </c>
      <c r="D747" s="143"/>
      <c r="E747" s="144">
        <v>110.59813</v>
      </c>
      <c r="F747" s="114"/>
      <c r="G747" s="114"/>
      <c r="H747" s="114"/>
      <c r="I747" s="114"/>
      <c r="J747" s="114"/>
      <c r="K747" s="114"/>
      <c r="L747" s="114"/>
      <c r="M747" s="114"/>
      <c r="N747" s="113"/>
      <c r="O747" s="113"/>
      <c r="P747" s="113"/>
      <c r="Q747" s="113"/>
      <c r="R747" s="114"/>
      <c r="S747" s="114"/>
      <c r="T747" s="114"/>
      <c r="U747" s="114"/>
      <c r="V747" s="114"/>
      <c r="W747" s="114"/>
      <c r="X747" s="114"/>
      <c r="Y747" s="114"/>
      <c r="Z747" s="107"/>
      <c r="AA747" s="107"/>
      <c r="AB747" s="107"/>
      <c r="AC747" s="107"/>
      <c r="AD747" s="107"/>
      <c r="AE747" s="107"/>
      <c r="AF747" s="107"/>
      <c r="AG747" s="107" t="s">
        <v>341</v>
      </c>
      <c r="AH747" s="107">
        <v>0</v>
      </c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</row>
    <row r="748" spans="1:60" outlineLevel="3">
      <c r="A748" s="110"/>
      <c r="B748" s="111"/>
      <c r="C748" s="146" t="s">
        <v>1854</v>
      </c>
      <c r="D748" s="143"/>
      <c r="E748" s="144">
        <v>2.88</v>
      </c>
      <c r="F748" s="114"/>
      <c r="G748" s="114"/>
      <c r="H748" s="114"/>
      <c r="I748" s="114"/>
      <c r="J748" s="114"/>
      <c r="K748" s="114"/>
      <c r="L748" s="114"/>
      <c r="M748" s="114"/>
      <c r="N748" s="113"/>
      <c r="O748" s="113"/>
      <c r="P748" s="113"/>
      <c r="Q748" s="113"/>
      <c r="R748" s="114"/>
      <c r="S748" s="114"/>
      <c r="T748" s="114"/>
      <c r="U748" s="114"/>
      <c r="V748" s="114"/>
      <c r="W748" s="114"/>
      <c r="X748" s="114"/>
      <c r="Y748" s="114"/>
      <c r="Z748" s="107"/>
      <c r="AA748" s="107"/>
      <c r="AB748" s="107"/>
      <c r="AC748" s="107"/>
      <c r="AD748" s="107"/>
      <c r="AE748" s="107"/>
      <c r="AF748" s="107"/>
      <c r="AG748" s="107" t="s">
        <v>341</v>
      </c>
      <c r="AH748" s="107">
        <v>0</v>
      </c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</row>
    <row r="749" spans="1:60" outlineLevel="3">
      <c r="A749" s="110"/>
      <c r="B749" s="111"/>
      <c r="C749" s="146" t="s">
        <v>1855</v>
      </c>
      <c r="D749" s="143"/>
      <c r="E749" s="144">
        <v>9.24</v>
      </c>
      <c r="F749" s="114"/>
      <c r="G749" s="114"/>
      <c r="H749" s="114"/>
      <c r="I749" s="114"/>
      <c r="J749" s="114"/>
      <c r="K749" s="114"/>
      <c r="L749" s="114"/>
      <c r="M749" s="114"/>
      <c r="N749" s="113"/>
      <c r="O749" s="113"/>
      <c r="P749" s="113"/>
      <c r="Q749" s="113"/>
      <c r="R749" s="114"/>
      <c r="S749" s="114"/>
      <c r="T749" s="114"/>
      <c r="U749" s="114"/>
      <c r="V749" s="114"/>
      <c r="W749" s="114"/>
      <c r="X749" s="114"/>
      <c r="Y749" s="114"/>
      <c r="Z749" s="107"/>
      <c r="AA749" s="107"/>
      <c r="AB749" s="107"/>
      <c r="AC749" s="107"/>
      <c r="AD749" s="107"/>
      <c r="AE749" s="107"/>
      <c r="AF749" s="107"/>
      <c r="AG749" s="107" t="s">
        <v>341</v>
      </c>
      <c r="AH749" s="107">
        <v>0</v>
      </c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</row>
    <row r="750" spans="1:60" outlineLevel="3">
      <c r="A750" s="110"/>
      <c r="B750" s="111"/>
      <c r="C750" s="146" t="s">
        <v>1355</v>
      </c>
      <c r="D750" s="143"/>
      <c r="E750" s="144">
        <v>124.2</v>
      </c>
      <c r="F750" s="114"/>
      <c r="G750" s="114"/>
      <c r="H750" s="114"/>
      <c r="I750" s="114"/>
      <c r="J750" s="114"/>
      <c r="K750" s="114"/>
      <c r="L750" s="114"/>
      <c r="M750" s="114"/>
      <c r="N750" s="113"/>
      <c r="O750" s="113"/>
      <c r="P750" s="113"/>
      <c r="Q750" s="113"/>
      <c r="R750" s="114"/>
      <c r="S750" s="114"/>
      <c r="T750" s="114"/>
      <c r="U750" s="114"/>
      <c r="V750" s="114"/>
      <c r="W750" s="114"/>
      <c r="X750" s="114"/>
      <c r="Y750" s="114"/>
      <c r="Z750" s="107"/>
      <c r="AA750" s="107"/>
      <c r="AB750" s="107"/>
      <c r="AC750" s="107"/>
      <c r="AD750" s="107"/>
      <c r="AE750" s="107"/>
      <c r="AF750" s="107"/>
      <c r="AG750" s="107" t="s">
        <v>341</v>
      </c>
      <c r="AH750" s="107">
        <v>0</v>
      </c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</row>
    <row r="751" spans="1:60" outlineLevel="3">
      <c r="A751" s="110"/>
      <c r="B751" s="111"/>
      <c r="C751" s="146" t="s">
        <v>1359</v>
      </c>
      <c r="D751" s="143"/>
      <c r="E751" s="144">
        <v>4.6687500000000002</v>
      </c>
      <c r="F751" s="114"/>
      <c r="G751" s="114"/>
      <c r="H751" s="114"/>
      <c r="I751" s="114"/>
      <c r="J751" s="114"/>
      <c r="K751" s="114"/>
      <c r="L751" s="114"/>
      <c r="M751" s="114"/>
      <c r="N751" s="113"/>
      <c r="O751" s="113"/>
      <c r="P751" s="113"/>
      <c r="Q751" s="113"/>
      <c r="R751" s="114"/>
      <c r="S751" s="114"/>
      <c r="T751" s="114"/>
      <c r="U751" s="114"/>
      <c r="V751" s="114"/>
      <c r="W751" s="114"/>
      <c r="X751" s="114"/>
      <c r="Y751" s="114"/>
      <c r="Z751" s="107"/>
      <c r="AA751" s="107"/>
      <c r="AB751" s="107"/>
      <c r="AC751" s="107"/>
      <c r="AD751" s="107"/>
      <c r="AE751" s="107"/>
      <c r="AF751" s="107"/>
      <c r="AG751" s="107" t="s">
        <v>341</v>
      </c>
      <c r="AH751" s="107">
        <v>0</v>
      </c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</row>
    <row r="752" spans="1:60" outlineLevel="3">
      <c r="A752" s="110"/>
      <c r="B752" s="111"/>
      <c r="C752" s="146" t="s">
        <v>1367</v>
      </c>
      <c r="D752" s="143"/>
      <c r="E752" s="144">
        <v>6.15</v>
      </c>
      <c r="F752" s="114"/>
      <c r="G752" s="114"/>
      <c r="H752" s="114"/>
      <c r="I752" s="114"/>
      <c r="J752" s="114"/>
      <c r="K752" s="114"/>
      <c r="L752" s="114"/>
      <c r="M752" s="114"/>
      <c r="N752" s="113"/>
      <c r="O752" s="113"/>
      <c r="P752" s="113"/>
      <c r="Q752" s="113"/>
      <c r="R752" s="114"/>
      <c r="S752" s="114"/>
      <c r="T752" s="114"/>
      <c r="U752" s="114"/>
      <c r="V752" s="114"/>
      <c r="W752" s="114"/>
      <c r="X752" s="114"/>
      <c r="Y752" s="114"/>
      <c r="Z752" s="107"/>
      <c r="AA752" s="107"/>
      <c r="AB752" s="107"/>
      <c r="AC752" s="107"/>
      <c r="AD752" s="107"/>
      <c r="AE752" s="107"/>
      <c r="AF752" s="107"/>
      <c r="AG752" s="107" t="s">
        <v>341</v>
      </c>
      <c r="AH752" s="107">
        <v>0</v>
      </c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</row>
    <row r="753" spans="1:60" outlineLevel="3">
      <c r="A753" s="110"/>
      <c r="B753" s="111"/>
      <c r="C753" s="146" t="s">
        <v>1368</v>
      </c>
      <c r="D753" s="143"/>
      <c r="E753" s="144">
        <v>4.7359999999999998</v>
      </c>
      <c r="F753" s="114"/>
      <c r="G753" s="114"/>
      <c r="H753" s="114"/>
      <c r="I753" s="114"/>
      <c r="J753" s="114"/>
      <c r="K753" s="114"/>
      <c r="L753" s="114"/>
      <c r="M753" s="114"/>
      <c r="N753" s="113"/>
      <c r="O753" s="113"/>
      <c r="P753" s="113"/>
      <c r="Q753" s="113"/>
      <c r="R753" s="114"/>
      <c r="S753" s="114"/>
      <c r="T753" s="114"/>
      <c r="U753" s="114"/>
      <c r="V753" s="114"/>
      <c r="W753" s="114"/>
      <c r="X753" s="114"/>
      <c r="Y753" s="114"/>
      <c r="Z753" s="107"/>
      <c r="AA753" s="107"/>
      <c r="AB753" s="107"/>
      <c r="AC753" s="107"/>
      <c r="AD753" s="107"/>
      <c r="AE753" s="107"/>
      <c r="AF753" s="107"/>
      <c r="AG753" s="107" t="s">
        <v>341</v>
      </c>
      <c r="AH753" s="107">
        <v>0</v>
      </c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</row>
    <row r="754" spans="1:60" outlineLevel="3">
      <c r="A754" s="110"/>
      <c r="B754" s="111"/>
      <c r="C754" s="146" t="s">
        <v>1370</v>
      </c>
      <c r="D754" s="143"/>
      <c r="E754" s="144">
        <v>5.76</v>
      </c>
      <c r="F754" s="114"/>
      <c r="G754" s="114"/>
      <c r="H754" s="114"/>
      <c r="I754" s="114"/>
      <c r="J754" s="114"/>
      <c r="K754" s="114"/>
      <c r="L754" s="114"/>
      <c r="M754" s="114"/>
      <c r="N754" s="113"/>
      <c r="O754" s="113"/>
      <c r="P754" s="113"/>
      <c r="Q754" s="113"/>
      <c r="R754" s="114"/>
      <c r="S754" s="114"/>
      <c r="T754" s="114"/>
      <c r="U754" s="114"/>
      <c r="V754" s="114"/>
      <c r="W754" s="114"/>
      <c r="X754" s="114"/>
      <c r="Y754" s="114"/>
      <c r="Z754" s="107"/>
      <c r="AA754" s="107"/>
      <c r="AB754" s="107"/>
      <c r="AC754" s="107"/>
      <c r="AD754" s="107"/>
      <c r="AE754" s="107"/>
      <c r="AF754" s="107"/>
      <c r="AG754" s="107" t="s">
        <v>341</v>
      </c>
      <c r="AH754" s="107">
        <v>0</v>
      </c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</row>
    <row r="755" spans="1:60" outlineLevel="3">
      <c r="A755" s="110"/>
      <c r="B755" s="111"/>
      <c r="C755" s="146" t="s">
        <v>1856</v>
      </c>
      <c r="D755" s="143"/>
      <c r="E755" s="144">
        <v>5.04</v>
      </c>
      <c r="F755" s="114"/>
      <c r="G755" s="114"/>
      <c r="H755" s="114"/>
      <c r="I755" s="114"/>
      <c r="J755" s="114"/>
      <c r="K755" s="114"/>
      <c r="L755" s="114"/>
      <c r="M755" s="114"/>
      <c r="N755" s="113"/>
      <c r="O755" s="113"/>
      <c r="P755" s="113"/>
      <c r="Q755" s="113"/>
      <c r="R755" s="114"/>
      <c r="S755" s="114"/>
      <c r="T755" s="114"/>
      <c r="U755" s="114"/>
      <c r="V755" s="114"/>
      <c r="W755" s="114"/>
      <c r="X755" s="114"/>
      <c r="Y755" s="114"/>
      <c r="Z755" s="107"/>
      <c r="AA755" s="107"/>
      <c r="AB755" s="107"/>
      <c r="AC755" s="107"/>
      <c r="AD755" s="107"/>
      <c r="AE755" s="107"/>
      <c r="AF755" s="107"/>
      <c r="AG755" s="107" t="s">
        <v>341</v>
      </c>
      <c r="AH755" s="107">
        <v>0</v>
      </c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</row>
    <row r="756" spans="1:60" outlineLevel="3">
      <c r="A756" s="110"/>
      <c r="B756" s="111"/>
      <c r="C756" s="146" t="s">
        <v>1372</v>
      </c>
      <c r="D756" s="143"/>
      <c r="E756" s="144">
        <v>8.68</v>
      </c>
      <c r="F756" s="114"/>
      <c r="G756" s="114"/>
      <c r="H756" s="114"/>
      <c r="I756" s="114"/>
      <c r="J756" s="114"/>
      <c r="K756" s="114"/>
      <c r="L756" s="114"/>
      <c r="M756" s="114"/>
      <c r="N756" s="113"/>
      <c r="O756" s="113"/>
      <c r="P756" s="113"/>
      <c r="Q756" s="113"/>
      <c r="R756" s="114"/>
      <c r="S756" s="114"/>
      <c r="T756" s="114"/>
      <c r="U756" s="114"/>
      <c r="V756" s="114"/>
      <c r="W756" s="114"/>
      <c r="X756" s="114"/>
      <c r="Y756" s="114"/>
      <c r="Z756" s="107"/>
      <c r="AA756" s="107"/>
      <c r="AB756" s="107"/>
      <c r="AC756" s="107"/>
      <c r="AD756" s="107"/>
      <c r="AE756" s="107"/>
      <c r="AF756" s="107"/>
      <c r="AG756" s="107" t="s">
        <v>341</v>
      </c>
      <c r="AH756" s="107">
        <v>0</v>
      </c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</row>
    <row r="757" spans="1:60" outlineLevel="3">
      <c r="A757" s="110"/>
      <c r="B757" s="111"/>
      <c r="C757" s="146" t="s">
        <v>1379</v>
      </c>
      <c r="D757" s="143"/>
      <c r="E757" s="144">
        <v>6.3825000000000003</v>
      </c>
      <c r="F757" s="114"/>
      <c r="G757" s="114"/>
      <c r="H757" s="114"/>
      <c r="I757" s="114"/>
      <c r="J757" s="114"/>
      <c r="K757" s="114"/>
      <c r="L757" s="114"/>
      <c r="M757" s="114"/>
      <c r="N757" s="113"/>
      <c r="O757" s="113"/>
      <c r="P757" s="113"/>
      <c r="Q757" s="113"/>
      <c r="R757" s="114"/>
      <c r="S757" s="114"/>
      <c r="T757" s="114"/>
      <c r="U757" s="114"/>
      <c r="V757" s="114"/>
      <c r="W757" s="114"/>
      <c r="X757" s="114"/>
      <c r="Y757" s="114"/>
      <c r="Z757" s="107"/>
      <c r="AA757" s="107"/>
      <c r="AB757" s="107"/>
      <c r="AC757" s="107"/>
      <c r="AD757" s="107"/>
      <c r="AE757" s="107"/>
      <c r="AF757" s="107"/>
      <c r="AG757" s="107" t="s">
        <v>341</v>
      </c>
      <c r="AH757" s="107">
        <v>0</v>
      </c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</row>
    <row r="758" spans="1:60" outlineLevel="3">
      <c r="A758" s="110"/>
      <c r="B758" s="111"/>
      <c r="C758" s="146" t="s">
        <v>1380</v>
      </c>
      <c r="D758" s="143"/>
      <c r="E758" s="144">
        <v>6.1237500000000002</v>
      </c>
      <c r="F758" s="114"/>
      <c r="G758" s="114"/>
      <c r="H758" s="114"/>
      <c r="I758" s="114"/>
      <c r="J758" s="114"/>
      <c r="K758" s="114"/>
      <c r="L758" s="114"/>
      <c r="M758" s="114"/>
      <c r="N758" s="113"/>
      <c r="O758" s="113"/>
      <c r="P758" s="113"/>
      <c r="Q758" s="113"/>
      <c r="R758" s="114"/>
      <c r="S758" s="114"/>
      <c r="T758" s="114"/>
      <c r="U758" s="114"/>
      <c r="V758" s="114"/>
      <c r="W758" s="114"/>
      <c r="X758" s="114"/>
      <c r="Y758" s="114"/>
      <c r="Z758" s="107"/>
      <c r="AA758" s="107"/>
      <c r="AB758" s="107"/>
      <c r="AC758" s="107"/>
      <c r="AD758" s="107"/>
      <c r="AE758" s="107"/>
      <c r="AF758" s="107"/>
      <c r="AG758" s="107" t="s">
        <v>341</v>
      </c>
      <c r="AH758" s="107">
        <v>0</v>
      </c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</row>
    <row r="759" spans="1:60" outlineLevel="3">
      <c r="A759" s="110"/>
      <c r="B759" s="111"/>
      <c r="C759" s="146" t="s">
        <v>1381</v>
      </c>
      <c r="D759" s="143"/>
      <c r="E759" s="144">
        <v>18.854379999999999</v>
      </c>
      <c r="F759" s="114"/>
      <c r="G759" s="114"/>
      <c r="H759" s="114"/>
      <c r="I759" s="114"/>
      <c r="J759" s="114"/>
      <c r="K759" s="114"/>
      <c r="L759" s="114"/>
      <c r="M759" s="114"/>
      <c r="N759" s="113"/>
      <c r="O759" s="113"/>
      <c r="P759" s="113"/>
      <c r="Q759" s="113"/>
      <c r="R759" s="114"/>
      <c r="S759" s="114"/>
      <c r="T759" s="114"/>
      <c r="U759" s="114"/>
      <c r="V759" s="114"/>
      <c r="W759" s="114"/>
      <c r="X759" s="114"/>
      <c r="Y759" s="114"/>
      <c r="Z759" s="107"/>
      <c r="AA759" s="107"/>
      <c r="AB759" s="107"/>
      <c r="AC759" s="107"/>
      <c r="AD759" s="107"/>
      <c r="AE759" s="107"/>
      <c r="AF759" s="107"/>
      <c r="AG759" s="107" t="s">
        <v>341</v>
      </c>
      <c r="AH759" s="107">
        <v>0</v>
      </c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</row>
    <row r="760" spans="1:60" outlineLevel="3">
      <c r="A760" s="110"/>
      <c r="B760" s="111"/>
      <c r="C760" s="146" t="s">
        <v>1857</v>
      </c>
      <c r="D760" s="143"/>
      <c r="E760" s="144">
        <v>3.6</v>
      </c>
      <c r="F760" s="114"/>
      <c r="G760" s="114"/>
      <c r="H760" s="114"/>
      <c r="I760" s="114"/>
      <c r="J760" s="114"/>
      <c r="K760" s="114"/>
      <c r="L760" s="114"/>
      <c r="M760" s="114"/>
      <c r="N760" s="113"/>
      <c r="O760" s="113"/>
      <c r="P760" s="113"/>
      <c r="Q760" s="113"/>
      <c r="R760" s="114"/>
      <c r="S760" s="114"/>
      <c r="T760" s="114"/>
      <c r="U760" s="114"/>
      <c r="V760" s="114"/>
      <c r="W760" s="114"/>
      <c r="X760" s="114"/>
      <c r="Y760" s="114"/>
      <c r="Z760" s="107"/>
      <c r="AA760" s="107"/>
      <c r="AB760" s="107"/>
      <c r="AC760" s="107"/>
      <c r="AD760" s="107"/>
      <c r="AE760" s="107"/>
      <c r="AF760" s="107"/>
      <c r="AG760" s="107" t="s">
        <v>341</v>
      </c>
      <c r="AH760" s="107">
        <v>0</v>
      </c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</row>
    <row r="761" spans="1:60" outlineLevel="1">
      <c r="A761" s="123">
        <v>110</v>
      </c>
      <c r="B761" s="124" t="s">
        <v>1739</v>
      </c>
      <c r="C761" s="139" t="s">
        <v>1740</v>
      </c>
      <c r="D761" s="125" t="s">
        <v>1169</v>
      </c>
      <c r="E761" s="126">
        <v>327.98349999999999</v>
      </c>
      <c r="F761" s="127"/>
      <c r="G761" s="128">
        <f>ROUND(E761*F761,2)</f>
        <v>0</v>
      </c>
      <c r="H761" s="127"/>
      <c r="I761" s="128">
        <f>ROUND(E761*H761,2)</f>
        <v>0</v>
      </c>
      <c r="J761" s="127"/>
      <c r="K761" s="128">
        <f>ROUND(E761*J761,2)</f>
        <v>0</v>
      </c>
      <c r="L761" s="128">
        <v>21</v>
      </c>
      <c r="M761" s="128">
        <f>G761*(1+L761/100)</f>
        <v>0</v>
      </c>
      <c r="N761" s="126">
        <v>0</v>
      </c>
      <c r="O761" s="126">
        <f>ROUND(E761*N761,2)</f>
        <v>0</v>
      </c>
      <c r="P761" s="126">
        <v>2E-3</v>
      </c>
      <c r="Q761" s="126">
        <f>ROUND(E761*P761,2)</f>
        <v>0.66</v>
      </c>
      <c r="R761" s="128" t="s">
        <v>564</v>
      </c>
      <c r="S761" s="128" t="s">
        <v>310</v>
      </c>
      <c r="T761" s="129" t="s">
        <v>331</v>
      </c>
      <c r="U761" s="114">
        <v>0.1</v>
      </c>
      <c r="V761" s="114">
        <f>ROUND(E761*U761,2)</f>
        <v>32.799999999999997</v>
      </c>
      <c r="W761" s="114"/>
      <c r="X761" s="114" t="s">
        <v>332</v>
      </c>
      <c r="Y761" s="114" t="s">
        <v>293</v>
      </c>
      <c r="Z761" s="107"/>
      <c r="AA761" s="107"/>
      <c r="AB761" s="107"/>
      <c r="AC761" s="107"/>
      <c r="AD761" s="107"/>
      <c r="AE761" s="107"/>
      <c r="AF761" s="107"/>
      <c r="AG761" s="107" t="s">
        <v>333</v>
      </c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</row>
    <row r="762" spans="1:60" outlineLevel="2">
      <c r="A762" s="110"/>
      <c r="B762" s="111"/>
      <c r="C762" s="146" t="s">
        <v>1858</v>
      </c>
      <c r="D762" s="143"/>
      <c r="E762" s="144">
        <v>327.98349999999999</v>
      </c>
      <c r="F762" s="114"/>
      <c r="G762" s="114"/>
      <c r="H762" s="114"/>
      <c r="I762" s="114"/>
      <c r="J762" s="114"/>
      <c r="K762" s="114"/>
      <c r="L762" s="114"/>
      <c r="M762" s="114"/>
      <c r="N762" s="113"/>
      <c r="O762" s="113"/>
      <c r="P762" s="113"/>
      <c r="Q762" s="113"/>
      <c r="R762" s="114"/>
      <c r="S762" s="114"/>
      <c r="T762" s="114"/>
      <c r="U762" s="114"/>
      <c r="V762" s="114"/>
      <c r="W762" s="114"/>
      <c r="X762" s="114"/>
      <c r="Y762" s="114"/>
      <c r="Z762" s="107"/>
      <c r="AA762" s="107"/>
      <c r="AB762" s="107"/>
      <c r="AC762" s="107"/>
      <c r="AD762" s="107"/>
      <c r="AE762" s="107"/>
      <c r="AF762" s="107"/>
      <c r="AG762" s="107" t="s">
        <v>341</v>
      </c>
      <c r="AH762" s="107">
        <v>5</v>
      </c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</row>
    <row r="763" spans="1:60" ht="22.5" outlineLevel="1">
      <c r="A763" s="123">
        <v>111</v>
      </c>
      <c r="B763" s="124" t="s">
        <v>1859</v>
      </c>
      <c r="C763" s="139" t="s">
        <v>1860</v>
      </c>
      <c r="D763" s="125" t="s">
        <v>1169</v>
      </c>
      <c r="E763" s="126">
        <v>2.1749999999999998</v>
      </c>
      <c r="F763" s="127"/>
      <c r="G763" s="128">
        <f>ROUND(E763*F763,2)</f>
        <v>0</v>
      </c>
      <c r="H763" s="127"/>
      <c r="I763" s="128">
        <f>ROUND(E763*H763,2)</f>
        <v>0</v>
      </c>
      <c r="J763" s="127"/>
      <c r="K763" s="128">
        <f>ROUND(E763*J763,2)</f>
        <v>0</v>
      </c>
      <c r="L763" s="128">
        <v>21</v>
      </c>
      <c r="M763" s="128">
        <f>G763*(1+L763/100)</f>
        <v>0</v>
      </c>
      <c r="N763" s="126">
        <v>0</v>
      </c>
      <c r="O763" s="126">
        <f>ROUND(E763*N763,2)</f>
        <v>0</v>
      </c>
      <c r="P763" s="126">
        <v>3.5000000000000001E-3</v>
      </c>
      <c r="Q763" s="126">
        <f>ROUND(E763*P763,2)</f>
        <v>0.01</v>
      </c>
      <c r="R763" s="128" t="s">
        <v>1861</v>
      </c>
      <c r="S763" s="128" t="s">
        <v>310</v>
      </c>
      <c r="T763" s="129" t="s">
        <v>331</v>
      </c>
      <c r="U763" s="114">
        <v>0.13</v>
      </c>
      <c r="V763" s="114">
        <f>ROUND(E763*U763,2)</f>
        <v>0.28000000000000003</v>
      </c>
      <c r="W763" s="114"/>
      <c r="X763" s="114" t="s">
        <v>332</v>
      </c>
      <c r="Y763" s="114" t="s">
        <v>293</v>
      </c>
      <c r="Z763" s="107"/>
      <c r="AA763" s="107"/>
      <c r="AB763" s="107"/>
      <c r="AC763" s="107"/>
      <c r="AD763" s="107"/>
      <c r="AE763" s="107"/>
      <c r="AF763" s="107"/>
      <c r="AG763" s="107" t="s">
        <v>333</v>
      </c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</row>
    <row r="764" spans="1:60" outlineLevel="2">
      <c r="A764" s="110"/>
      <c r="B764" s="111"/>
      <c r="C764" s="146" t="s">
        <v>1862</v>
      </c>
      <c r="D764" s="143"/>
      <c r="E764" s="144">
        <v>2.1749999999999998</v>
      </c>
      <c r="F764" s="114"/>
      <c r="G764" s="114"/>
      <c r="H764" s="114"/>
      <c r="I764" s="114"/>
      <c r="J764" s="114"/>
      <c r="K764" s="114"/>
      <c r="L764" s="114"/>
      <c r="M764" s="114"/>
      <c r="N764" s="113"/>
      <c r="O764" s="113"/>
      <c r="P764" s="113"/>
      <c r="Q764" s="113"/>
      <c r="R764" s="114"/>
      <c r="S764" s="114"/>
      <c r="T764" s="114"/>
      <c r="U764" s="114"/>
      <c r="V764" s="114"/>
      <c r="W764" s="114"/>
      <c r="X764" s="114"/>
      <c r="Y764" s="114"/>
      <c r="Z764" s="107"/>
      <c r="AA764" s="107"/>
      <c r="AB764" s="107"/>
      <c r="AC764" s="107"/>
      <c r="AD764" s="107"/>
      <c r="AE764" s="107"/>
      <c r="AF764" s="107"/>
      <c r="AG764" s="107" t="s">
        <v>341</v>
      </c>
      <c r="AH764" s="107">
        <v>0</v>
      </c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</row>
    <row r="765" spans="1:60" outlineLevel="1">
      <c r="A765" s="123">
        <v>112</v>
      </c>
      <c r="B765" s="124" t="s">
        <v>1744</v>
      </c>
      <c r="C765" s="139" t="s">
        <v>1745</v>
      </c>
      <c r="D765" s="125" t="s">
        <v>353</v>
      </c>
      <c r="E765" s="126">
        <v>10.2463</v>
      </c>
      <c r="F765" s="127"/>
      <c r="G765" s="128">
        <f>ROUND(E765*F765,2)</f>
        <v>0</v>
      </c>
      <c r="H765" s="127"/>
      <c r="I765" s="128">
        <f>ROUND(E765*H765,2)</f>
        <v>0</v>
      </c>
      <c r="J765" s="127"/>
      <c r="K765" s="128">
        <f>ROUND(E765*J765,2)</f>
        <v>0</v>
      </c>
      <c r="L765" s="128">
        <v>21</v>
      </c>
      <c r="M765" s="128">
        <f>G765*(1+L765/100)</f>
        <v>0</v>
      </c>
      <c r="N765" s="126">
        <v>0</v>
      </c>
      <c r="O765" s="126">
        <f>ROUND(E765*N765,2)</f>
        <v>0</v>
      </c>
      <c r="P765" s="126">
        <v>0</v>
      </c>
      <c r="Q765" s="126">
        <f>ROUND(E765*P765,2)</f>
        <v>0</v>
      </c>
      <c r="R765" s="128" t="s">
        <v>356</v>
      </c>
      <c r="S765" s="128" t="s">
        <v>310</v>
      </c>
      <c r="T765" s="129" t="s">
        <v>331</v>
      </c>
      <c r="U765" s="114">
        <v>0.94</v>
      </c>
      <c r="V765" s="114">
        <f>ROUND(E765*U765,2)</f>
        <v>9.6300000000000008</v>
      </c>
      <c r="W765" s="114"/>
      <c r="X765" s="114" t="s">
        <v>357</v>
      </c>
      <c r="Y765" s="114" t="s">
        <v>293</v>
      </c>
      <c r="Z765" s="107"/>
      <c r="AA765" s="107"/>
      <c r="AB765" s="107"/>
      <c r="AC765" s="107"/>
      <c r="AD765" s="107"/>
      <c r="AE765" s="107"/>
      <c r="AF765" s="107"/>
      <c r="AG765" s="107" t="s">
        <v>358</v>
      </c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</row>
    <row r="766" spans="1:60" outlineLevel="2">
      <c r="A766" s="110"/>
      <c r="B766" s="111"/>
      <c r="C766" s="198" t="s">
        <v>1746</v>
      </c>
      <c r="D766" s="199"/>
      <c r="E766" s="199"/>
      <c r="F766" s="199"/>
      <c r="G766" s="199"/>
      <c r="H766" s="114"/>
      <c r="I766" s="114"/>
      <c r="J766" s="114"/>
      <c r="K766" s="114"/>
      <c r="L766" s="114"/>
      <c r="M766" s="114"/>
      <c r="N766" s="113"/>
      <c r="O766" s="113"/>
      <c r="P766" s="113"/>
      <c r="Q766" s="113"/>
      <c r="R766" s="114"/>
      <c r="S766" s="114"/>
      <c r="T766" s="114"/>
      <c r="U766" s="114"/>
      <c r="V766" s="114"/>
      <c r="W766" s="114"/>
      <c r="X766" s="114"/>
      <c r="Y766" s="114"/>
      <c r="Z766" s="107"/>
      <c r="AA766" s="107"/>
      <c r="AB766" s="107"/>
      <c r="AC766" s="107"/>
      <c r="AD766" s="107"/>
      <c r="AE766" s="107"/>
      <c r="AF766" s="107"/>
      <c r="AG766" s="107" t="s">
        <v>296</v>
      </c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</row>
    <row r="767" spans="1:60" ht="22.5" outlineLevel="1">
      <c r="A767" s="130">
        <v>113</v>
      </c>
      <c r="B767" s="131" t="s">
        <v>1747</v>
      </c>
      <c r="C767" s="140" t="s">
        <v>1748</v>
      </c>
      <c r="D767" s="132" t="s">
        <v>353</v>
      </c>
      <c r="E767" s="133">
        <v>102.46302</v>
      </c>
      <c r="F767" s="134"/>
      <c r="G767" s="135">
        <f>ROUND(E767*F767,2)</f>
        <v>0</v>
      </c>
      <c r="H767" s="134"/>
      <c r="I767" s="135">
        <f>ROUND(E767*H767,2)</f>
        <v>0</v>
      </c>
      <c r="J767" s="134"/>
      <c r="K767" s="135">
        <f>ROUND(E767*J767,2)</f>
        <v>0</v>
      </c>
      <c r="L767" s="135">
        <v>21</v>
      </c>
      <c r="M767" s="135">
        <f>G767*(1+L767/100)</f>
        <v>0</v>
      </c>
      <c r="N767" s="133">
        <v>0</v>
      </c>
      <c r="O767" s="133">
        <f>ROUND(E767*N767,2)</f>
        <v>0</v>
      </c>
      <c r="P767" s="133">
        <v>0</v>
      </c>
      <c r="Q767" s="133">
        <f>ROUND(E767*P767,2)</f>
        <v>0</v>
      </c>
      <c r="R767" s="135" t="s">
        <v>356</v>
      </c>
      <c r="S767" s="135" t="s">
        <v>310</v>
      </c>
      <c r="T767" s="136" t="s">
        <v>331</v>
      </c>
      <c r="U767" s="114">
        <v>0.11</v>
      </c>
      <c r="V767" s="114">
        <f>ROUND(E767*U767,2)</f>
        <v>11.27</v>
      </c>
      <c r="W767" s="114"/>
      <c r="X767" s="114" t="s">
        <v>357</v>
      </c>
      <c r="Y767" s="114" t="s">
        <v>293</v>
      </c>
      <c r="Z767" s="107"/>
      <c r="AA767" s="107"/>
      <c r="AB767" s="107"/>
      <c r="AC767" s="107"/>
      <c r="AD767" s="107"/>
      <c r="AE767" s="107"/>
      <c r="AF767" s="107"/>
      <c r="AG767" s="107" t="s">
        <v>358</v>
      </c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</row>
    <row r="768" spans="1:60" outlineLevel="1">
      <c r="A768" s="123">
        <v>114</v>
      </c>
      <c r="B768" s="124" t="s">
        <v>1749</v>
      </c>
      <c r="C768" s="139" t="s">
        <v>1750</v>
      </c>
      <c r="D768" s="125" t="s">
        <v>1751</v>
      </c>
      <c r="E768" s="126">
        <v>10.2463</v>
      </c>
      <c r="F768" s="127"/>
      <c r="G768" s="128">
        <f>ROUND(E768*F768,2)</f>
        <v>0</v>
      </c>
      <c r="H768" s="127"/>
      <c r="I768" s="128">
        <f>ROUND(E768*H768,2)</f>
        <v>0</v>
      </c>
      <c r="J768" s="127"/>
      <c r="K768" s="128">
        <f>ROUND(E768*J768,2)</f>
        <v>0</v>
      </c>
      <c r="L768" s="128">
        <v>21</v>
      </c>
      <c r="M768" s="128">
        <f>G768*(1+L768/100)</f>
        <v>0</v>
      </c>
      <c r="N768" s="126">
        <v>0</v>
      </c>
      <c r="O768" s="126">
        <f>ROUND(E768*N768,2)</f>
        <v>0</v>
      </c>
      <c r="P768" s="126">
        <v>0</v>
      </c>
      <c r="Q768" s="126">
        <f>ROUND(E768*P768,2)</f>
        <v>0</v>
      </c>
      <c r="R768" s="128"/>
      <c r="S768" s="128" t="s">
        <v>290</v>
      </c>
      <c r="T768" s="129" t="s">
        <v>291</v>
      </c>
      <c r="U768" s="114">
        <v>2.0099999999999998</v>
      </c>
      <c r="V768" s="114">
        <f>ROUND(E768*U768,2)</f>
        <v>20.6</v>
      </c>
      <c r="W768" s="114"/>
      <c r="X768" s="114" t="s">
        <v>357</v>
      </c>
      <c r="Y768" s="114" t="s">
        <v>293</v>
      </c>
      <c r="Z768" s="107"/>
      <c r="AA768" s="107"/>
      <c r="AB768" s="107"/>
      <c r="AC768" s="107"/>
      <c r="AD768" s="107"/>
      <c r="AE768" s="107"/>
      <c r="AF768" s="107"/>
      <c r="AG768" s="107" t="s">
        <v>358</v>
      </c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</row>
    <row r="769" spans="1:60" ht="33.75" outlineLevel="2">
      <c r="A769" s="110"/>
      <c r="B769" s="111"/>
      <c r="C769" s="198" t="s">
        <v>1752</v>
      </c>
      <c r="D769" s="199"/>
      <c r="E769" s="199"/>
      <c r="F769" s="199"/>
      <c r="G769" s="199"/>
      <c r="H769" s="114"/>
      <c r="I769" s="114"/>
      <c r="J769" s="114"/>
      <c r="K769" s="114"/>
      <c r="L769" s="114"/>
      <c r="M769" s="114"/>
      <c r="N769" s="113"/>
      <c r="O769" s="113"/>
      <c r="P769" s="113"/>
      <c r="Q769" s="113"/>
      <c r="R769" s="114"/>
      <c r="S769" s="114"/>
      <c r="T769" s="114"/>
      <c r="U769" s="114"/>
      <c r="V769" s="114"/>
      <c r="W769" s="114"/>
      <c r="X769" s="114"/>
      <c r="Y769" s="114"/>
      <c r="Z769" s="107"/>
      <c r="AA769" s="107"/>
      <c r="AB769" s="107"/>
      <c r="AC769" s="107"/>
      <c r="AD769" s="107"/>
      <c r="AE769" s="107"/>
      <c r="AF769" s="107"/>
      <c r="AG769" s="107" t="s">
        <v>296</v>
      </c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37" t="str">
        <f>C769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769" s="107"/>
      <c r="BC769" s="107"/>
      <c r="BD769" s="107"/>
      <c r="BE769" s="107"/>
      <c r="BF769" s="107"/>
      <c r="BG769" s="107"/>
      <c r="BH769" s="107"/>
    </row>
    <row r="770" spans="1:60" outlineLevel="1">
      <c r="A770" s="123">
        <v>115</v>
      </c>
      <c r="B770" s="124" t="s">
        <v>1753</v>
      </c>
      <c r="C770" s="139" t="s">
        <v>1754</v>
      </c>
      <c r="D770" s="125" t="s">
        <v>353</v>
      </c>
      <c r="E770" s="126">
        <v>10.2463</v>
      </c>
      <c r="F770" s="127"/>
      <c r="G770" s="128">
        <f>ROUND(E770*F770,2)</f>
        <v>0</v>
      </c>
      <c r="H770" s="127"/>
      <c r="I770" s="128">
        <f>ROUND(E770*H770,2)</f>
        <v>0</v>
      </c>
      <c r="J770" s="127"/>
      <c r="K770" s="128">
        <f>ROUND(E770*J770,2)</f>
        <v>0</v>
      </c>
      <c r="L770" s="128">
        <v>21</v>
      </c>
      <c r="M770" s="128">
        <f>G770*(1+L770/100)</f>
        <v>0</v>
      </c>
      <c r="N770" s="126">
        <v>0</v>
      </c>
      <c r="O770" s="126">
        <f>ROUND(E770*N770,2)</f>
        <v>0</v>
      </c>
      <c r="P770" s="126">
        <v>0</v>
      </c>
      <c r="Q770" s="126">
        <f>ROUND(E770*P770,2)</f>
        <v>0</v>
      </c>
      <c r="R770" s="128"/>
      <c r="S770" s="128" t="s">
        <v>290</v>
      </c>
      <c r="T770" s="129" t="s">
        <v>291</v>
      </c>
      <c r="U770" s="114">
        <v>0.49</v>
      </c>
      <c r="V770" s="114">
        <f>ROUND(E770*U770,2)</f>
        <v>5.0199999999999996</v>
      </c>
      <c r="W770" s="114"/>
      <c r="X770" s="114" t="s">
        <v>357</v>
      </c>
      <c r="Y770" s="114" t="s">
        <v>293</v>
      </c>
      <c r="Z770" s="107"/>
      <c r="AA770" s="107"/>
      <c r="AB770" s="107"/>
      <c r="AC770" s="107"/>
      <c r="AD770" s="107"/>
      <c r="AE770" s="107"/>
      <c r="AF770" s="107"/>
      <c r="AG770" s="107" t="s">
        <v>358</v>
      </c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</row>
    <row r="771" spans="1:60" outlineLevel="2">
      <c r="A771" s="110"/>
      <c r="B771" s="111"/>
      <c r="C771" s="198" t="s">
        <v>359</v>
      </c>
      <c r="D771" s="199"/>
      <c r="E771" s="199"/>
      <c r="F771" s="199"/>
      <c r="G771" s="199"/>
      <c r="H771" s="114"/>
      <c r="I771" s="114"/>
      <c r="J771" s="114"/>
      <c r="K771" s="114"/>
      <c r="L771" s="114"/>
      <c r="M771" s="114"/>
      <c r="N771" s="113"/>
      <c r="O771" s="113"/>
      <c r="P771" s="113"/>
      <c r="Q771" s="113"/>
      <c r="R771" s="114"/>
      <c r="S771" s="114"/>
      <c r="T771" s="114"/>
      <c r="U771" s="114"/>
      <c r="V771" s="114"/>
      <c r="W771" s="114"/>
      <c r="X771" s="114"/>
      <c r="Y771" s="114"/>
      <c r="Z771" s="107"/>
      <c r="AA771" s="107"/>
      <c r="AB771" s="107"/>
      <c r="AC771" s="107"/>
      <c r="AD771" s="107"/>
      <c r="AE771" s="107"/>
      <c r="AF771" s="107"/>
      <c r="AG771" s="107" t="s">
        <v>296</v>
      </c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</row>
    <row r="772" spans="1:60" outlineLevel="3">
      <c r="A772" s="110"/>
      <c r="B772" s="111"/>
      <c r="C772" s="200" t="s">
        <v>1755</v>
      </c>
      <c r="D772" s="201"/>
      <c r="E772" s="201"/>
      <c r="F772" s="201"/>
      <c r="G772" s="201"/>
      <c r="H772" s="114"/>
      <c r="I772" s="114"/>
      <c r="J772" s="114"/>
      <c r="K772" s="114"/>
      <c r="L772" s="114"/>
      <c r="M772" s="114"/>
      <c r="N772" s="113"/>
      <c r="O772" s="113"/>
      <c r="P772" s="113"/>
      <c r="Q772" s="113"/>
      <c r="R772" s="114"/>
      <c r="S772" s="114"/>
      <c r="T772" s="114"/>
      <c r="U772" s="114"/>
      <c r="V772" s="114"/>
      <c r="W772" s="114"/>
      <c r="X772" s="114"/>
      <c r="Y772" s="114"/>
      <c r="Z772" s="107"/>
      <c r="AA772" s="107"/>
      <c r="AB772" s="107"/>
      <c r="AC772" s="107"/>
      <c r="AD772" s="107"/>
      <c r="AE772" s="107"/>
      <c r="AF772" s="107"/>
      <c r="AG772" s="107" t="s">
        <v>296</v>
      </c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</row>
    <row r="773" spans="1:60" outlineLevel="1">
      <c r="A773" s="123">
        <v>116</v>
      </c>
      <c r="B773" s="124" t="s">
        <v>1756</v>
      </c>
      <c r="C773" s="139" t="s">
        <v>1757</v>
      </c>
      <c r="D773" s="125" t="s">
        <v>353</v>
      </c>
      <c r="E773" s="126">
        <v>10.2463</v>
      </c>
      <c r="F773" s="127"/>
      <c r="G773" s="128">
        <f>ROUND(E773*F773,2)</f>
        <v>0</v>
      </c>
      <c r="H773" s="127"/>
      <c r="I773" s="128">
        <f>ROUND(E773*H773,2)</f>
        <v>0</v>
      </c>
      <c r="J773" s="127"/>
      <c r="K773" s="128">
        <f>ROUND(E773*J773,2)</f>
        <v>0</v>
      </c>
      <c r="L773" s="128">
        <v>21</v>
      </c>
      <c r="M773" s="128">
        <f>G773*(1+L773/100)</f>
        <v>0</v>
      </c>
      <c r="N773" s="126">
        <v>0</v>
      </c>
      <c r="O773" s="126">
        <f>ROUND(E773*N773,2)</f>
        <v>0</v>
      </c>
      <c r="P773" s="126">
        <v>0</v>
      </c>
      <c r="Q773" s="126">
        <f>ROUND(E773*P773,2)</f>
        <v>0</v>
      </c>
      <c r="R773" s="128"/>
      <c r="S773" s="128" t="s">
        <v>290</v>
      </c>
      <c r="T773" s="129" t="s">
        <v>291</v>
      </c>
      <c r="U773" s="114">
        <v>0</v>
      </c>
      <c r="V773" s="114">
        <f>ROUND(E773*U773,2)</f>
        <v>0</v>
      </c>
      <c r="W773" s="114"/>
      <c r="X773" s="114" t="s">
        <v>357</v>
      </c>
      <c r="Y773" s="114" t="s">
        <v>293</v>
      </c>
      <c r="Z773" s="107"/>
      <c r="AA773" s="107"/>
      <c r="AB773" s="107"/>
      <c r="AC773" s="107"/>
      <c r="AD773" s="107"/>
      <c r="AE773" s="107"/>
      <c r="AF773" s="107"/>
      <c r="AG773" s="107" t="s">
        <v>358</v>
      </c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</row>
    <row r="774" spans="1:60" outlineLevel="2">
      <c r="A774" s="110"/>
      <c r="B774" s="111"/>
      <c r="C774" s="198" t="s">
        <v>1758</v>
      </c>
      <c r="D774" s="199"/>
      <c r="E774" s="199"/>
      <c r="F774" s="199"/>
      <c r="G774" s="199"/>
      <c r="H774" s="114"/>
      <c r="I774" s="114"/>
      <c r="J774" s="114"/>
      <c r="K774" s="114"/>
      <c r="L774" s="114"/>
      <c r="M774" s="114"/>
      <c r="N774" s="113"/>
      <c r="O774" s="113"/>
      <c r="P774" s="113"/>
      <c r="Q774" s="113"/>
      <c r="R774" s="114"/>
      <c r="S774" s="114"/>
      <c r="T774" s="114"/>
      <c r="U774" s="114"/>
      <c r="V774" s="114"/>
      <c r="W774" s="114"/>
      <c r="X774" s="114"/>
      <c r="Y774" s="114"/>
      <c r="Z774" s="107"/>
      <c r="AA774" s="107"/>
      <c r="AB774" s="107"/>
      <c r="AC774" s="107"/>
      <c r="AD774" s="107"/>
      <c r="AE774" s="107"/>
      <c r="AF774" s="107"/>
      <c r="AG774" s="107" t="s">
        <v>296</v>
      </c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37" t="str">
        <f>C774</f>
        <v>Položka zahrnuje všechny druhy odpadů s jednotkovou cenou jako vážený průměr ceny všech druhů odpadů.</v>
      </c>
      <c r="BB774" s="107"/>
      <c r="BC774" s="107"/>
      <c r="BD774" s="107"/>
      <c r="BE774" s="107"/>
      <c r="BF774" s="107"/>
      <c r="BG774" s="107"/>
      <c r="BH774" s="107"/>
    </row>
    <row r="775" spans="1:60">
      <c r="A775" s="117" t="s">
        <v>285</v>
      </c>
      <c r="B775" s="118" t="s">
        <v>95</v>
      </c>
      <c r="C775" s="138" t="s">
        <v>96</v>
      </c>
      <c r="D775" s="119"/>
      <c r="E775" s="120"/>
      <c r="F775" s="121"/>
      <c r="G775" s="121">
        <f>SUMIF(AG776:AG961,"&lt;&gt;NOR",G776:G961)</f>
        <v>0</v>
      </c>
      <c r="H775" s="121"/>
      <c r="I775" s="121">
        <f>SUM(I776:I961)</f>
        <v>0</v>
      </c>
      <c r="J775" s="121"/>
      <c r="K775" s="121">
        <f>SUM(K776:K961)</f>
        <v>0</v>
      </c>
      <c r="L775" s="121"/>
      <c r="M775" s="121">
        <f>SUM(M776:M961)</f>
        <v>0</v>
      </c>
      <c r="N775" s="120"/>
      <c r="O775" s="120">
        <f>SUM(O776:O961)</f>
        <v>0.12</v>
      </c>
      <c r="P775" s="120"/>
      <c r="Q775" s="120">
        <f>SUM(Q776:Q961)</f>
        <v>12.779999999999998</v>
      </c>
      <c r="R775" s="121"/>
      <c r="S775" s="121"/>
      <c r="T775" s="122"/>
      <c r="U775" s="116"/>
      <c r="V775" s="116">
        <f>SUM(V776:V961)</f>
        <v>443.02</v>
      </c>
      <c r="W775" s="116"/>
      <c r="X775" s="116"/>
      <c r="Y775" s="116"/>
      <c r="AG775" t="s">
        <v>286</v>
      </c>
    </row>
    <row r="776" spans="1:60" ht="33.75" outlineLevel="1">
      <c r="A776" s="123">
        <v>117</v>
      </c>
      <c r="B776" s="124" t="s">
        <v>1863</v>
      </c>
      <c r="C776" s="139" t="s">
        <v>1864</v>
      </c>
      <c r="D776" s="125" t="s">
        <v>1169</v>
      </c>
      <c r="E776" s="126">
        <v>12.417199999999999</v>
      </c>
      <c r="F776" s="127"/>
      <c r="G776" s="128">
        <f>ROUND(E776*F776,2)</f>
        <v>0</v>
      </c>
      <c r="H776" s="127"/>
      <c r="I776" s="128">
        <f>ROUND(E776*H776,2)</f>
        <v>0</v>
      </c>
      <c r="J776" s="127"/>
      <c r="K776" s="128">
        <f>ROUND(E776*J776,2)</f>
        <v>0</v>
      </c>
      <c r="L776" s="128">
        <v>21</v>
      </c>
      <c r="M776" s="128">
        <f>G776*(1+L776/100)</f>
        <v>0</v>
      </c>
      <c r="N776" s="126">
        <v>3.3E-4</v>
      </c>
      <c r="O776" s="126">
        <f>ROUND(E776*N776,2)</f>
        <v>0</v>
      </c>
      <c r="P776" s="126">
        <v>1.223E-2</v>
      </c>
      <c r="Q776" s="126">
        <f>ROUND(E776*P776,2)</f>
        <v>0.15</v>
      </c>
      <c r="R776" s="128" t="s">
        <v>356</v>
      </c>
      <c r="S776" s="128" t="s">
        <v>310</v>
      </c>
      <c r="T776" s="129" t="s">
        <v>331</v>
      </c>
      <c r="U776" s="114">
        <v>0.27</v>
      </c>
      <c r="V776" s="114">
        <f>ROUND(E776*U776,2)</f>
        <v>3.35</v>
      </c>
      <c r="W776" s="114"/>
      <c r="X776" s="114" t="s">
        <v>332</v>
      </c>
      <c r="Y776" s="114" t="s">
        <v>293</v>
      </c>
      <c r="Z776" s="107"/>
      <c r="AA776" s="107"/>
      <c r="AB776" s="107"/>
      <c r="AC776" s="107"/>
      <c r="AD776" s="107"/>
      <c r="AE776" s="107"/>
      <c r="AF776" s="107"/>
      <c r="AG776" s="107" t="s">
        <v>333</v>
      </c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</row>
    <row r="777" spans="1:60" outlineLevel="2">
      <c r="A777" s="110"/>
      <c r="B777" s="111"/>
      <c r="C777" s="146" t="s">
        <v>1865</v>
      </c>
      <c r="D777" s="143"/>
      <c r="E777" s="144">
        <v>12.417199999999999</v>
      </c>
      <c r="F777" s="114"/>
      <c r="G777" s="114"/>
      <c r="H777" s="114"/>
      <c r="I777" s="114"/>
      <c r="J777" s="114"/>
      <c r="K777" s="114"/>
      <c r="L777" s="114"/>
      <c r="M777" s="114"/>
      <c r="N777" s="113"/>
      <c r="O777" s="113"/>
      <c r="P777" s="113"/>
      <c r="Q777" s="113"/>
      <c r="R777" s="114"/>
      <c r="S777" s="114"/>
      <c r="T777" s="114"/>
      <c r="U777" s="114"/>
      <c r="V777" s="114"/>
      <c r="W777" s="114"/>
      <c r="X777" s="114"/>
      <c r="Y777" s="114"/>
      <c r="Z777" s="107"/>
      <c r="AA777" s="107"/>
      <c r="AB777" s="107"/>
      <c r="AC777" s="107"/>
      <c r="AD777" s="107"/>
      <c r="AE777" s="107"/>
      <c r="AF777" s="107"/>
      <c r="AG777" s="107" t="s">
        <v>341</v>
      </c>
      <c r="AH777" s="107">
        <v>5</v>
      </c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</row>
    <row r="778" spans="1:60" ht="22.5" outlineLevel="1">
      <c r="A778" s="123">
        <v>118</v>
      </c>
      <c r="B778" s="124" t="s">
        <v>1603</v>
      </c>
      <c r="C778" s="139" t="s">
        <v>1604</v>
      </c>
      <c r="D778" s="125" t="s">
        <v>1169</v>
      </c>
      <c r="E778" s="126">
        <v>29.018750000000001</v>
      </c>
      <c r="F778" s="127"/>
      <c r="G778" s="128">
        <f>ROUND(E778*F778,2)</f>
        <v>0</v>
      </c>
      <c r="H778" s="127"/>
      <c r="I778" s="128">
        <f>ROUND(E778*H778,2)</f>
        <v>0</v>
      </c>
      <c r="J778" s="127"/>
      <c r="K778" s="128">
        <f>ROUND(E778*J778,2)</f>
        <v>0</v>
      </c>
      <c r="L778" s="128">
        <v>21</v>
      </c>
      <c r="M778" s="128">
        <f>G778*(1+L778/100)</f>
        <v>0</v>
      </c>
      <c r="N778" s="126">
        <v>3.3E-4</v>
      </c>
      <c r="O778" s="126">
        <f>ROUND(E778*N778,2)</f>
        <v>0.01</v>
      </c>
      <c r="P778" s="126">
        <v>1.235E-2</v>
      </c>
      <c r="Q778" s="126">
        <f>ROUND(E778*P778,2)</f>
        <v>0.36</v>
      </c>
      <c r="R778" s="128" t="s">
        <v>356</v>
      </c>
      <c r="S778" s="128" t="s">
        <v>310</v>
      </c>
      <c r="T778" s="129" t="s">
        <v>331</v>
      </c>
      <c r="U778" s="114">
        <v>0.35</v>
      </c>
      <c r="V778" s="114">
        <f>ROUND(E778*U778,2)</f>
        <v>10.16</v>
      </c>
      <c r="W778" s="114"/>
      <c r="X778" s="114" t="s">
        <v>332</v>
      </c>
      <c r="Y778" s="114" t="s">
        <v>293</v>
      </c>
      <c r="Z778" s="107"/>
      <c r="AA778" s="107"/>
      <c r="AB778" s="107"/>
      <c r="AC778" s="107"/>
      <c r="AD778" s="107"/>
      <c r="AE778" s="107"/>
      <c r="AF778" s="107"/>
      <c r="AG778" s="107" t="s">
        <v>333</v>
      </c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</row>
    <row r="779" spans="1:60" outlineLevel="2">
      <c r="A779" s="110"/>
      <c r="B779" s="111"/>
      <c r="C779" s="146" t="s">
        <v>1866</v>
      </c>
      <c r="D779" s="143"/>
      <c r="E779" s="144">
        <v>29.018750000000001</v>
      </c>
      <c r="F779" s="114"/>
      <c r="G779" s="114"/>
      <c r="H779" s="114"/>
      <c r="I779" s="114"/>
      <c r="J779" s="114"/>
      <c r="K779" s="114"/>
      <c r="L779" s="114"/>
      <c r="M779" s="114"/>
      <c r="N779" s="113"/>
      <c r="O779" s="113"/>
      <c r="P779" s="113"/>
      <c r="Q779" s="113"/>
      <c r="R779" s="114"/>
      <c r="S779" s="114"/>
      <c r="T779" s="114"/>
      <c r="U779" s="114"/>
      <c r="V779" s="114"/>
      <c r="W779" s="114"/>
      <c r="X779" s="114"/>
      <c r="Y779" s="114"/>
      <c r="Z779" s="107"/>
      <c r="AA779" s="107"/>
      <c r="AB779" s="107"/>
      <c r="AC779" s="107"/>
      <c r="AD779" s="107"/>
      <c r="AE779" s="107"/>
      <c r="AF779" s="107"/>
      <c r="AG779" s="107" t="s">
        <v>341</v>
      </c>
      <c r="AH779" s="107">
        <v>0</v>
      </c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</row>
    <row r="780" spans="1:60" outlineLevel="1">
      <c r="A780" s="123">
        <v>119</v>
      </c>
      <c r="B780" s="124" t="s">
        <v>1867</v>
      </c>
      <c r="C780" s="139" t="s">
        <v>1868</v>
      </c>
      <c r="D780" s="125" t="s">
        <v>347</v>
      </c>
      <c r="E780" s="126">
        <v>1</v>
      </c>
      <c r="F780" s="127"/>
      <c r="G780" s="128">
        <f>ROUND(E780*F780,2)</f>
        <v>0</v>
      </c>
      <c r="H780" s="127"/>
      <c r="I780" s="128">
        <f>ROUND(E780*H780,2)</f>
        <v>0</v>
      </c>
      <c r="J780" s="127"/>
      <c r="K780" s="128">
        <f>ROUND(E780*J780,2)</f>
        <v>0</v>
      </c>
      <c r="L780" s="128">
        <v>21</v>
      </c>
      <c r="M780" s="128">
        <f>G780*(1+L780/100)</f>
        <v>0</v>
      </c>
      <c r="N780" s="126">
        <v>0</v>
      </c>
      <c r="O780" s="126">
        <f>ROUND(E780*N780,2)</f>
        <v>0</v>
      </c>
      <c r="P780" s="126">
        <v>0</v>
      </c>
      <c r="Q780" s="126">
        <f>ROUND(E780*P780,2)</f>
        <v>0</v>
      </c>
      <c r="R780" s="128" t="s">
        <v>356</v>
      </c>
      <c r="S780" s="128" t="s">
        <v>310</v>
      </c>
      <c r="T780" s="129" t="s">
        <v>331</v>
      </c>
      <c r="U780" s="114">
        <v>0.05</v>
      </c>
      <c r="V780" s="114">
        <f>ROUND(E780*U780,2)</f>
        <v>0.05</v>
      </c>
      <c r="W780" s="114"/>
      <c r="X780" s="114" t="s">
        <v>332</v>
      </c>
      <c r="Y780" s="114" t="s">
        <v>293</v>
      </c>
      <c r="Z780" s="107"/>
      <c r="AA780" s="107"/>
      <c r="AB780" s="107"/>
      <c r="AC780" s="107"/>
      <c r="AD780" s="107"/>
      <c r="AE780" s="107"/>
      <c r="AF780" s="107"/>
      <c r="AG780" s="107" t="s">
        <v>333</v>
      </c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</row>
    <row r="781" spans="1:60" outlineLevel="2">
      <c r="A781" s="110"/>
      <c r="B781" s="111"/>
      <c r="C781" s="203" t="s">
        <v>1869</v>
      </c>
      <c r="D781" s="204"/>
      <c r="E781" s="204"/>
      <c r="F781" s="204"/>
      <c r="G781" s="204"/>
      <c r="H781" s="114"/>
      <c r="I781" s="114"/>
      <c r="J781" s="114"/>
      <c r="K781" s="114"/>
      <c r="L781" s="114"/>
      <c r="M781" s="114"/>
      <c r="N781" s="113"/>
      <c r="O781" s="113"/>
      <c r="P781" s="113"/>
      <c r="Q781" s="113"/>
      <c r="R781" s="114"/>
      <c r="S781" s="114"/>
      <c r="T781" s="114"/>
      <c r="U781" s="114"/>
      <c r="V781" s="114"/>
      <c r="W781" s="114"/>
      <c r="X781" s="114"/>
      <c r="Y781" s="114"/>
      <c r="Z781" s="107"/>
      <c r="AA781" s="107"/>
      <c r="AB781" s="107"/>
      <c r="AC781" s="107"/>
      <c r="AD781" s="107"/>
      <c r="AE781" s="107"/>
      <c r="AF781" s="107"/>
      <c r="AG781" s="107" t="s">
        <v>451</v>
      </c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</row>
    <row r="782" spans="1:60" outlineLevel="2">
      <c r="A782" s="110"/>
      <c r="B782" s="111"/>
      <c r="C782" s="146" t="s">
        <v>1412</v>
      </c>
      <c r="D782" s="143"/>
      <c r="E782" s="144">
        <v>1</v>
      </c>
      <c r="F782" s="114"/>
      <c r="G782" s="114"/>
      <c r="H782" s="114"/>
      <c r="I782" s="114"/>
      <c r="J782" s="114"/>
      <c r="K782" s="114"/>
      <c r="L782" s="114"/>
      <c r="M782" s="114"/>
      <c r="N782" s="113"/>
      <c r="O782" s="113"/>
      <c r="P782" s="113"/>
      <c r="Q782" s="113"/>
      <c r="R782" s="114"/>
      <c r="S782" s="114"/>
      <c r="T782" s="114"/>
      <c r="U782" s="114"/>
      <c r="V782" s="114"/>
      <c r="W782" s="114"/>
      <c r="X782" s="114"/>
      <c r="Y782" s="114"/>
      <c r="Z782" s="107"/>
      <c r="AA782" s="107"/>
      <c r="AB782" s="107"/>
      <c r="AC782" s="107"/>
      <c r="AD782" s="107"/>
      <c r="AE782" s="107"/>
      <c r="AF782" s="107"/>
      <c r="AG782" s="107" t="s">
        <v>341</v>
      </c>
      <c r="AH782" s="107">
        <v>0</v>
      </c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</row>
    <row r="783" spans="1:60" ht="33.75" outlineLevel="1">
      <c r="A783" s="123">
        <v>120</v>
      </c>
      <c r="B783" s="124" t="s">
        <v>1870</v>
      </c>
      <c r="C783" s="139" t="s">
        <v>1871</v>
      </c>
      <c r="D783" s="125" t="s">
        <v>1169</v>
      </c>
      <c r="E783" s="126">
        <v>1.5760000000000001</v>
      </c>
      <c r="F783" s="127"/>
      <c r="G783" s="128">
        <f>ROUND(E783*F783,2)</f>
        <v>0</v>
      </c>
      <c r="H783" s="127"/>
      <c r="I783" s="128">
        <f>ROUND(E783*H783,2)</f>
        <v>0</v>
      </c>
      <c r="J783" s="127"/>
      <c r="K783" s="128">
        <f>ROUND(E783*J783,2)</f>
        <v>0</v>
      </c>
      <c r="L783" s="128">
        <v>21</v>
      </c>
      <c r="M783" s="128">
        <f>G783*(1+L783/100)</f>
        <v>0</v>
      </c>
      <c r="N783" s="126">
        <v>1.17E-3</v>
      </c>
      <c r="O783" s="126">
        <f>ROUND(E783*N783,2)</f>
        <v>0</v>
      </c>
      <c r="P783" s="126">
        <v>7.5999999999999998E-2</v>
      </c>
      <c r="Q783" s="126">
        <f>ROUND(E783*P783,2)</f>
        <v>0.12</v>
      </c>
      <c r="R783" s="128" t="s">
        <v>356</v>
      </c>
      <c r="S783" s="128" t="s">
        <v>310</v>
      </c>
      <c r="T783" s="129" t="s">
        <v>331</v>
      </c>
      <c r="U783" s="114">
        <v>0.93899999999999995</v>
      </c>
      <c r="V783" s="114">
        <f>ROUND(E783*U783,2)</f>
        <v>1.48</v>
      </c>
      <c r="W783" s="114"/>
      <c r="X783" s="114" t="s">
        <v>332</v>
      </c>
      <c r="Y783" s="114" t="s">
        <v>293</v>
      </c>
      <c r="Z783" s="107"/>
      <c r="AA783" s="107"/>
      <c r="AB783" s="107"/>
      <c r="AC783" s="107"/>
      <c r="AD783" s="107"/>
      <c r="AE783" s="107"/>
      <c r="AF783" s="107"/>
      <c r="AG783" s="107" t="s">
        <v>333</v>
      </c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</row>
    <row r="784" spans="1:60" outlineLevel="2">
      <c r="A784" s="110"/>
      <c r="B784" s="111"/>
      <c r="C784" s="146" t="s">
        <v>1872</v>
      </c>
      <c r="D784" s="143"/>
      <c r="E784" s="144">
        <v>1.5760000000000001</v>
      </c>
      <c r="F784" s="114"/>
      <c r="G784" s="114"/>
      <c r="H784" s="114"/>
      <c r="I784" s="114"/>
      <c r="J784" s="114"/>
      <c r="K784" s="114"/>
      <c r="L784" s="114"/>
      <c r="M784" s="114"/>
      <c r="N784" s="113"/>
      <c r="O784" s="113"/>
      <c r="P784" s="113"/>
      <c r="Q784" s="113"/>
      <c r="R784" s="114"/>
      <c r="S784" s="114"/>
      <c r="T784" s="114"/>
      <c r="U784" s="114"/>
      <c r="V784" s="114"/>
      <c r="W784" s="114"/>
      <c r="X784" s="114"/>
      <c r="Y784" s="114"/>
      <c r="Z784" s="107"/>
      <c r="AA784" s="107"/>
      <c r="AB784" s="107"/>
      <c r="AC784" s="107"/>
      <c r="AD784" s="107"/>
      <c r="AE784" s="107"/>
      <c r="AF784" s="107"/>
      <c r="AG784" s="107" t="s">
        <v>341</v>
      </c>
      <c r="AH784" s="107">
        <v>0</v>
      </c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</row>
    <row r="785" spans="1:60" ht="22.5" outlineLevel="1">
      <c r="A785" s="123">
        <v>121</v>
      </c>
      <c r="B785" s="124" t="s">
        <v>1619</v>
      </c>
      <c r="C785" s="139" t="s">
        <v>1620</v>
      </c>
      <c r="D785" s="125" t="s">
        <v>347</v>
      </c>
      <c r="E785" s="126">
        <v>130</v>
      </c>
      <c r="F785" s="127"/>
      <c r="G785" s="128">
        <f>ROUND(E785*F785,2)</f>
        <v>0</v>
      </c>
      <c r="H785" s="127"/>
      <c r="I785" s="128">
        <f>ROUND(E785*H785,2)</f>
        <v>0</v>
      </c>
      <c r="J785" s="127"/>
      <c r="K785" s="128">
        <f>ROUND(E785*J785,2)</f>
        <v>0</v>
      </c>
      <c r="L785" s="128">
        <v>21</v>
      </c>
      <c r="M785" s="128">
        <f>G785*(1+L785/100)</f>
        <v>0</v>
      </c>
      <c r="N785" s="126">
        <v>0</v>
      </c>
      <c r="O785" s="126">
        <f>ROUND(E785*N785,2)</f>
        <v>0</v>
      </c>
      <c r="P785" s="126">
        <v>4.0000000000000001E-3</v>
      </c>
      <c r="Q785" s="126">
        <f>ROUND(E785*P785,2)</f>
        <v>0.52</v>
      </c>
      <c r="R785" s="128" t="s">
        <v>356</v>
      </c>
      <c r="S785" s="128" t="s">
        <v>310</v>
      </c>
      <c r="T785" s="129" t="s">
        <v>331</v>
      </c>
      <c r="U785" s="114">
        <v>0.16</v>
      </c>
      <c r="V785" s="114">
        <f>ROUND(E785*U785,2)</f>
        <v>20.8</v>
      </c>
      <c r="W785" s="114"/>
      <c r="X785" s="114" t="s">
        <v>332</v>
      </c>
      <c r="Y785" s="114" t="s">
        <v>293</v>
      </c>
      <c r="Z785" s="107"/>
      <c r="AA785" s="107"/>
      <c r="AB785" s="107"/>
      <c r="AC785" s="107"/>
      <c r="AD785" s="107"/>
      <c r="AE785" s="107"/>
      <c r="AF785" s="107"/>
      <c r="AG785" s="107" t="s">
        <v>333</v>
      </c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</row>
    <row r="786" spans="1:60" outlineLevel="2">
      <c r="A786" s="110"/>
      <c r="B786" s="111"/>
      <c r="C786" s="203" t="s">
        <v>1621</v>
      </c>
      <c r="D786" s="204"/>
      <c r="E786" s="204"/>
      <c r="F786" s="204"/>
      <c r="G786" s="204"/>
      <c r="H786" s="114"/>
      <c r="I786" s="114"/>
      <c r="J786" s="114"/>
      <c r="K786" s="114"/>
      <c r="L786" s="114"/>
      <c r="M786" s="114"/>
      <c r="N786" s="113"/>
      <c r="O786" s="113"/>
      <c r="P786" s="113"/>
      <c r="Q786" s="113"/>
      <c r="R786" s="114"/>
      <c r="S786" s="114"/>
      <c r="T786" s="114"/>
      <c r="U786" s="114"/>
      <c r="V786" s="114"/>
      <c r="W786" s="114"/>
      <c r="X786" s="114"/>
      <c r="Y786" s="114"/>
      <c r="Z786" s="107"/>
      <c r="AA786" s="107"/>
      <c r="AB786" s="107"/>
      <c r="AC786" s="107"/>
      <c r="AD786" s="107"/>
      <c r="AE786" s="107"/>
      <c r="AF786" s="107"/>
      <c r="AG786" s="107" t="s">
        <v>451</v>
      </c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</row>
    <row r="787" spans="1:60" outlineLevel="2">
      <c r="A787" s="110"/>
      <c r="B787" s="111"/>
      <c r="C787" s="146" t="s">
        <v>1873</v>
      </c>
      <c r="D787" s="143"/>
      <c r="E787" s="144">
        <v>58</v>
      </c>
      <c r="F787" s="114"/>
      <c r="G787" s="114"/>
      <c r="H787" s="114"/>
      <c r="I787" s="114"/>
      <c r="J787" s="114"/>
      <c r="K787" s="114"/>
      <c r="L787" s="114"/>
      <c r="M787" s="114"/>
      <c r="N787" s="113"/>
      <c r="O787" s="113"/>
      <c r="P787" s="113"/>
      <c r="Q787" s="113"/>
      <c r="R787" s="114"/>
      <c r="S787" s="114"/>
      <c r="T787" s="114"/>
      <c r="U787" s="114"/>
      <c r="V787" s="114"/>
      <c r="W787" s="114"/>
      <c r="X787" s="114"/>
      <c r="Y787" s="114"/>
      <c r="Z787" s="107"/>
      <c r="AA787" s="107"/>
      <c r="AB787" s="107"/>
      <c r="AC787" s="107"/>
      <c r="AD787" s="107"/>
      <c r="AE787" s="107"/>
      <c r="AF787" s="107"/>
      <c r="AG787" s="107" t="s">
        <v>341</v>
      </c>
      <c r="AH787" s="107">
        <v>0</v>
      </c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</row>
    <row r="788" spans="1:60" outlineLevel="3">
      <c r="A788" s="110"/>
      <c r="B788" s="111"/>
      <c r="C788" s="146" t="s">
        <v>1874</v>
      </c>
      <c r="D788" s="143"/>
      <c r="E788" s="144">
        <v>13</v>
      </c>
      <c r="F788" s="114"/>
      <c r="G788" s="114"/>
      <c r="H788" s="114"/>
      <c r="I788" s="114"/>
      <c r="J788" s="114"/>
      <c r="K788" s="114"/>
      <c r="L788" s="114"/>
      <c r="M788" s="114"/>
      <c r="N788" s="113"/>
      <c r="O788" s="113"/>
      <c r="P788" s="113"/>
      <c r="Q788" s="113"/>
      <c r="R788" s="114"/>
      <c r="S788" s="114"/>
      <c r="T788" s="114"/>
      <c r="U788" s="114"/>
      <c r="V788" s="114"/>
      <c r="W788" s="114"/>
      <c r="X788" s="114"/>
      <c r="Y788" s="114"/>
      <c r="Z788" s="107"/>
      <c r="AA788" s="107"/>
      <c r="AB788" s="107"/>
      <c r="AC788" s="107"/>
      <c r="AD788" s="107"/>
      <c r="AE788" s="107"/>
      <c r="AF788" s="107"/>
      <c r="AG788" s="107" t="s">
        <v>341</v>
      </c>
      <c r="AH788" s="107">
        <v>0</v>
      </c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</row>
    <row r="789" spans="1:60" outlineLevel="3">
      <c r="A789" s="110"/>
      <c r="B789" s="111"/>
      <c r="C789" s="146" t="s">
        <v>1875</v>
      </c>
      <c r="D789" s="143"/>
      <c r="E789" s="144">
        <v>4</v>
      </c>
      <c r="F789" s="114"/>
      <c r="G789" s="114"/>
      <c r="H789" s="114"/>
      <c r="I789" s="114"/>
      <c r="J789" s="114"/>
      <c r="K789" s="114"/>
      <c r="L789" s="114"/>
      <c r="M789" s="114"/>
      <c r="N789" s="113"/>
      <c r="O789" s="113"/>
      <c r="P789" s="113"/>
      <c r="Q789" s="113"/>
      <c r="R789" s="114"/>
      <c r="S789" s="114"/>
      <c r="T789" s="114"/>
      <c r="U789" s="114"/>
      <c r="V789" s="114"/>
      <c r="W789" s="114"/>
      <c r="X789" s="114"/>
      <c r="Y789" s="114"/>
      <c r="Z789" s="107"/>
      <c r="AA789" s="107"/>
      <c r="AB789" s="107"/>
      <c r="AC789" s="107"/>
      <c r="AD789" s="107"/>
      <c r="AE789" s="107"/>
      <c r="AF789" s="107"/>
      <c r="AG789" s="107" t="s">
        <v>341</v>
      </c>
      <c r="AH789" s="107">
        <v>0</v>
      </c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</row>
    <row r="790" spans="1:60" outlineLevel="3">
      <c r="A790" s="110"/>
      <c r="B790" s="111"/>
      <c r="C790" s="146" t="s">
        <v>1876</v>
      </c>
      <c r="D790" s="143"/>
      <c r="E790" s="144">
        <v>4</v>
      </c>
      <c r="F790" s="114"/>
      <c r="G790" s="114"/>
      <c r="H790" s="114"/>
      <c r="I790" s="114"/>
      <c r="J790" s="114"/>
      <c r="K790" s="114"/>
      <c r="L790" s="114"/>
      <c r="M790" s="114"/>
      <c r="N790" s="113"/>
      <c r="O790" s="113"/>
      <c r="P790" s="113"/>
      <c r="Q790" s="113"/>
      <c r="R790" s="114"/>
      <c r="S790" s="114"/>
      <c r="T790" s="114"/>
      <c r="U790" s="114"/>
      <c r="V790" s="114"/>
      <c r="W790" s="114"/>
      <c r="X790" s="114"/>
      <c r="Y790" s="114"/>
      <c r="Z790" s="107"/>
      <c r="AA790" s="107"/>
      <c r="AB790" s="107"/>
      <c r="AC790" s="107"/>
      <c r="AD790" s="107"/>
      <c r="AE790" s="107"/>
      <c r="AF790" s="107"/>
      <c r="AG790" s="107" t="s">
        <v>341</v>
      </c>
      <c r="AH790" s="107">
        <v>0</v>
      </c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</row>
    <row r="791" spans="1:60" outlineLevel="3">
      <c r="A791" s="110"/>
      <c r="B791" s="111"/>
      <c r="C791" s="146" t="s">
        <v>1877</v>
      </c>
      <c r="D791" s="143"/>
      <c r="E791" s="144">
        <v>2</v>
      </c>
      <c r="F791" s="114"/>
      <c r="G791" s="114"/>
      <c r="H791" s="114"/>
      <c r="I791" s="114"/>
      <c r="J791" s="114"/>
      <c r="K791" s="114"/>
      <c r="L791" s="114"/>
      <c r="M791" s="114"/>
      <c r="N791" s="113"/>
      <c r="O791" s="113"/>
      <c r="P791" s="113"/>
      <c r="Q791" s="113"/>
      <c r="R791" s="114"/>
      <c r="S791" s="114"/>
      <c r="T791" s="114"/>
      <c r="U791" s="114"/>
      <c r="V791" s="114"/>
      <c r="W791" s="114"/>
      <c r="X791" s="114"/>
      <c r="Y791" s="114"/>
      <c r="Z791" s="107"/>
      <c r="AA791" s="107"/>
      <c r="AB791" s="107"/>
      <c r="AC791" s="107"/>
      <c r="AD791" s="107"/>
      <c r="AE791" s="107"/>
      <c r="AF791" s="107"/>
      <c r="AG791" s="107" t="s">
        <v>341</v>
      </c>
      <c r="AH791" s="107">
        <v>0</v>
      </c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</row>
    <row r="792" spans="1:60" outlineLevel="3">
      <c r="A792" s="110"/>
      <c r="B792" s="111"/>
      <c r="C792" s="146" t="s">
        <v>1878</v>
      </c>
      <c r="D792" s="143"/>
      <c r="E792" s="144">
        <v>2</v>
      </c>
      <c r="F792" s="114"/>
      <c r="G792" s="114"/>
      <c r="H792" s="114"/>
      <c r="I792" s="114"/>
      <c r="J792" s="114"/>
      <c r="K792" s="114"/>
      <c r="L792" s="114"/>
      <c r="M792" s="114"/>
      <c r="N792" s="113"/>
      <c r="O792" s="113"/>
      <c r="P792" s="113"/>
      <c r="Q792" s="113"/>
      <c r="R792" s="114"/>
      <c r="S792" s="114"/>
      <c r="T792" s="114"/>
      <c r="U792" s="114"/>
      <c r="V792" s="114"/>
      <c r="W792" s="114"/>
      <c r="X792" s="114"/>
      <c r="Y792" s="114"/>
      <c r="Z792" s="107"/>
      <c r="AA792" s="107"/>
      <c r="AB792" s="107"/>
      <c r="AC792" s="107"/>
      <c r="AD792" s="107"/>
      <c r="AE792" s="107"/>
      <c r="AF792" s="107"/>
      <c r="AG792" s="107" t="s">
        <v>341</v>
      </c>
      <c r="AH792" s="107">
        <v>0</v>
      </c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</row>
    <row r="793" spans="1:60" outlineLevel="3">
      <c r="A793" s="110"/>
      <c r="B793" s="111"/>
      <c r="C793" s="146" t="s">
        <v>1879</v>
      </c>
      <c r="D793" s="143"/>
      <c r="E793" s="144">
        <v>2</v>
      </c>
      <c r="F793" s="114"/>
      <c r="G793" s="114"/>
      <c r="H793" s="114"/>
      <c r="I793" s="114"/>
      <c r="J793" s="114"/>
      <c r="K793" s="114"/>
      <c r="L793" s="114"/>
      <c r="M793" s="114"/>
      <c r="N793" s="113"/>
      <c r="O793" s="113"/>
      <c r="P793" s="113"/>
      <c r="Q793" s="113"/>
      <c r="R793" s="114"/>
      <c r="S793" s="114"/>
      <c r="T793" s="114"/>
      <c r="U793" s="114"/>
      <c r="V793" s="114"/>
      <c r="W793" s="114"/>
      <c r="X793" s="114"/>
      <c r="Y793" s="114"/>
      <c r="Z793" s="107"/>
      <c r="AA793" s="107"/>
      <c r="AB793" s="107"/>
      <c r="AC793" s="107"/>
      <c r="AD793" s="107"/>
      <c r="AE793" s="107"/>
      <c r="AF793" s="107"/>
      <c r="AG793" s="107" t="s">
        <v>341</v>
      </c>
      <c r="AH793" s="107">
        <v>0</v>
      </c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</row>
    <row r="794" spans="1:60" outlineLevel="3">
      <c r="A794" s="110"/>
      <c r="B794" s="111"/>
      <c r="C794" s="146" t="s">
        <v>1880</v>
      </c>
      <c r="D794" s="143"/>
      <c r="E794" s="144">
        <v>2</v>
      </c>
      <c r="F794" s="114"/>
      <c r="G794" s="114"/>
      <c r="H794" s="114"/>
      <c r="I794" s="114"/>
      <c r="J794" s="114"/>
      <c r="K794" s="114"/>
      <c r="L794" s="114"/>
      <c r="M794" s="114"/>
      <c r="N794" s="113"/>
      <c r="O794" s="113"/>
      <c r="P794" s="113"/>
      <c r="Q794" s="113"/>
      <c r="R794" s="114"/>
      <c r="S794" s="114"/>
      <c r="T794" s="114"/>
      <c r="U794" s="114"/>
      <c r="V794" s="114"/>
      <c r="W794" s="114"/>
      <c r="X794" s="114"/>
      <c r="Y794" s="114"/>
      <c r="Z794" s="107"/>
      <c r="AA794" s="107"/>
      <c r="AB794" s="107"/>
      <c r="AC794" s="107"/>
      <c r="AD794" s="107"/>
      <c r="AE794" s="107"/>
      <c r="AF794" s="107"/>
      <c r="AG794" s="107" t="s">
        <v>341</v>
      </c>
      <c r="AH794" s="107">
        <v>0</v>
      </c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</row>
    <row r="795" spans="1:60" outlineLevel="3">
      <c r="A795" s="110"/>
      <c r="B795" s="111"/>
      <c r="C795" s="146" t="s">
        <v>1881</v>
      </c>
      <c r="D795" s="143"/>
      <c r="E795" s="144">
        <v>2</v>
      </c>
      <c r="F795" s="114"/>
      <c r="G795" s="114"/>
      <c r="H795" s="114"/>
      <c r="I795" s="114"/>
      <c r="J795" s="114"/>
      <c r="K795" s="114"/>
      <c r="L795" s="114"/>
      <c r="M795" s="114"/>
      <c r="N795" s="113"/>
      <c r="O795" s="113"/>
      <c r="P795" s="113"/>
      <c r="Q795" s="113"/>
      <c r="R795" s="114"/>
      <c r="S795" s="114"/>
      <c r="T795" s="114"/>
      <c r="U795" s="114"/>
      <c r="V795" s="114"/>
      <c r="W795" s="114"/>
      <c r="X795" s="114"/>
      <c r="Y795" s="114"/>
      <c r="Z795" s="107"/>
      <c r="AA795" s="107"/>
      <c r="AB795" s="107"/>
      <c r="AC795" s="107"/>
      <c r="AD795" s="107"/>
      <c r="AE795" s="107"/>
      <c r="AF795" s="107"/>
      <c r="AG795" s="107" t="s">
        <v>341</v>
      </c>
      <c r="AH795" s="107">
        <v>0</v>
      </c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</row>
    <row r="796" spans="1:60" outlineLevel="3">
      <c r="A796" s="110"/>
      <c r="B796" s="111"/>
      <c r="C796" s="146" t="s">
        <v>1882</v>
      </c>
      <c r="D796" s="143"/>
      <c r="E796" s="144">
        <v>2</v>
      </c>
      <c r="F796" s="114"/>
      <c r="G796" s="114"/>
      <c r="H796" s="114"/>
      <c r="I796" s="114"/>
      <c r="J796" s="114"/>
      <c r="K796" s="114"/>
      <c r="L796" s="114"/>
      <c r="M796" s="114"/>
      <c r="N796" s="113"/>
      <c r="O796" s="113"/>
      <c r="P796" s="113"/>
      <c r="Q796" s="113"/>
      <c r="R796" s="114"/>
      <c r="S796" s="114"/>
      <c r="T796" s="114"/>
      <c r="U796" s="114"/>
      <c r="V796" s="114"/>
      <c r="W796" s="114"/>
      <c r="X796" s="114"/>
      <c r="Y796" s="114"/>
      <c r="Z796" s="107"/>
      <c r="AA796" s="107"/>
      <c r="AB796" s="107"/>
      <c r="AC796" s="107"/>
      <c r="AD796" s="107"/>
      <c r="AE796" s="107"/>
      <c r="AF796" s="107"/>
      <c r="AG796" s="107" t="s">
        <v>341</v>
      </c>
      <c r="AH796" s="107">
        <v>0</v>
      </c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</row>
    <row r="797" spans="1:60" outlineLevel="3">
      <c r="A797" s="110"/>
      <c r="B797" s="111"/>
      <c r="C797" s="146" t="s">
        <v>1883</v>
      </c>
      <c r="D797" s="143"/>
      <c r="E797" s="144">
        <v>2</v>
      </c>
      <c r="F797" s="114"/>
      <c r="G797" s="114"/>
      <c r="H797" s="114"/>
      <c r="I797" s="114"/>
      <c r="J797" s="114"/>
      <c r="K797" s="114"/>
      <c r="L797" s="114"/>
      <c r="M797" s="114"/>
      <c r="N797" s="113"/>
      <c r="O797" s="113"/>
      <c r="P797" s="113"/>
      <c r="Q797" s="113"/>
      <c r="R797" s="114"/>
      <c r="S797" s="114"/>
      <c r="T797" s="114"/>
      <c r="U797" s="114"/>
      <c r="V797" s="114"/>
      <c r="W797" s="114"/>
      <c r="X797" s="114"/>
      <c r="Y797" s="114"/>
      <c r="Z797" s="107"/>
      <c r="AA797" s="107"/>
      <c r="AB797" s="107"/>
      <c r="AC797" s="107"/>
      <c r="AD797" s="107"/>
      <c r="AE797" s="107"/>
      <c r="AF797" s="107"/>
      <c r="AG797" s="107" t="s">
        <v>341</v>
      </c>
      <c r="AH797" s="107">
        <v>0</v>
      </c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</row>
    <row r="798" spans="1:60" outlineLevel="3">
      <c r="A798" s="110"/>
      <c r="B798" s="111"/>
      <c r="C798" s="146" t="s">
        <v>1884</v>
      </c>
      <c r="D798" s="143"/>
      <c r="E798" s="144">
        <v>2</v>
      </c>
      <c r="F798" s="114"/>
      <c r="G798" s="114"/>
      <c r="H798" s="114"/>
      <c r="I798" s="114"/>
      <c r="J798" s="114"/>
      <c r="K798" s="114"/>
      <c r="L798" s="114"/>
      <c r="M798" s="114"/>
      <c r="N798" s="113"/>
      <c r="O798" s="113"/>
      <c r="P798" s="113"/>
      <c r="Q798" s="113"/>
      <c r="R798" s="114"/>
      <c r="S798" s="114"/>
      <c r="T798" s="114"/>
      <c r="U798" s="114"/>
      <c r="V798" s="114"/>
      <c r="W798" s="114"/>
      <c r="X798" s="114"/>
      <c r="Y798" s="114"/>
      <c r="Z798" s="107"/>
      <c r="AA798" s="107"/>
      <c r="AB798" s="107"/>
      <c r="AC798" s="107"/>
      <c r="AD798" s="107"/>
      <c r="AE798" s="107"/>
      <c r="AF798" s="107"/>
      <c r="AG798" s="107" t="s">
        <v>341</v>
      </c>
      <c r="AH798" s="107">
        <v>0</v>
      </c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</row>
    <row r="799" spans="1:60" outlineLevel="3">
      <c r="A799" s="110"/>
      <c r="B799" s="111"/>
      <c r="C799" s="146" t="s">
        <v>1885</v>
      </c>
      <c r="D799" s="143"/>
      <c r="E799" s="144">
        <v>9</v>
      </c>
      <c r="F799" s="114"/>
      <c r="G799" s="114"/>
      <c r="H799" s="114"/>
      <c r="I799" s="114"/>
      <c r="J799" s="114"/>
      <c r="K799" s="114"/>
      <c r="L799" s="114"/>
      <c r="M799" s="114"/>
      <c r="N799" s="113"/>
      <c r="O799" s="113"/>
      <c r="P799" s="113"/>
      <c r="Q799" s="113"/>
      <c r="R799" s="114"/>
      <c r="S799" s="114"/>
      <c r="T799" s="114"/>
      <c r="U799" s="114"/>
      <c r="V799" s="114"/>
      <c r="W799" s="114"/>
      <c r="X799" s="114"/>
      <c r="Y799" s="114"/>
      <c r="Z799" s="107"/>
      <c r="AA799" s="107"/>
      <c r="AB799" s="107"/>
      <c r="AC799" s="107"/>
      <c r="AD799" s="107"/>
      <c r="AE799" s="107"/>
      <c r="AF799" s="107"/>
      <c r="AG799" s="107" t="s">
        <v>341</v>
      </c>
      <c r="AH799" s="107">
        <v>0</v>
      </c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</row>
    <row r="800" spans="1:60" outlineLevel="3">
      <c r="A800" s="110"/>
      <c r="B800" s="111"/>
      <c r="C800" s="146" t="s">
        <v>1886</v>
      </c>
      <c r="D800" s="143"/>
      <c r="E800" s="144">
        <v>2</v>
      </c>
      <c r="F800" s="114"/>
      <c r="G800" s="114"/>
      <c r="H800" s="114"/>
      <c r="I800" s="114"/>
      <c r="J800" s="114"/>
      <c r="K800" s="114"/>
      <c r="L800" s="114"/>
      <c r="M800" s="114"/>
      <c r="N800" s="113"/>
      <c r="O800" s="113"/>
      <c r="P800" s="113"/>
      <c r="Q800" s="113"/>
      <c r="R800" s="114"/>
      <c r="S800" s="114"/>
      <c r="T800" s="114"/>
      <c r="U800" s="114"/>
      <c r="V800" s="114"/>
      <c r="W800" s="114"/>
      <c r="X800" s="114"/>
      <c r="Y800" s="114"/>
      <c r="Z800" s="107"/>
      <c r="AA800" s="107"/>
      <c r="AB800" s="107"/>
      <c r="AC800" s="107"/>
      <c r="AD800" s="107"/>
      <c r="AE800" s="107"/>
      <c r="AF800" s="107"/>
      <c r="AG800" s="107" t="s">
        <v>341</v>
      </c>
      <c r="AH800" s="107">
        <v>0</v>
      </c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</row>
    <row r="801" spans="1:60" outlineLevel="3">
      <c r="A801" s="110"/>
      <c r="B801" s="111"/>
      <c r="C801" s="146" t="s">
        <v>1887</v>
      </c>
      <c r="D801" s="143"/>
      <c r="E801" s="144">
        <v>1</v>
      </c>
      <c r="F801" s="114"/>
      <c r="G801" s="114"/>
      <c r="H801" s="114"/>
      <c r="I801" s="114"/>
      <c r="J801" s="114"/>
      <c r="K801" s="114"/>
      <c r="L801" s="114"/>
      <c r="M801" s="114"/>
      <c r="N801" s="113"/>
      <c r="O801" s="113"/>
      <c r="P801" s="113"/>
      <c r="Q801" s="113"/>
      <c r="R801" s="114"/>
      <c r="S801" s="114"/>
      <c r="T801" s="114"/>
      <c r="U801" s="114"/>
      <c r="V801" s="114"/>
      <c r="W801" s="114"/>
      <c r="X801" s="114"/>
      <c r="Y801" s="114"/>
      <c r="Z801" s="107"/>
      <c r="AA801" s="107"/>
      <c r="AB801" s="107"/>
      <c r="AC801" s="107"/>
      <c r="AD801" s="107"/>
      <c r="AE801" s="107"/>
      <c r="AF801" s="107"/>
      <c r="AG801" s="107" t="s">
        <v>341</v>
      </c>
      <c r="AH801" s="107">
        <v>0</v>
      </c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</row>
    <row r="802" spans="1:60" outlineLevel="3">
      <c r="A802" s="110"/>
      <c r="B802" s="111"/>
      <c r="C802" s="146" t="s">
        <v>1888</v>
      </c>
      <c r="D802" s="143"/>
      <c r="E802" s="144">
        <v>4</v>
      </c>
      <c r="F802" s="114"/>
      <c r="G802" s="114"/>
      <c r="H802" s="114"/>
      <c r="I802" s="114"/>
      <c r="J802" s="114"/>
      <c r="K802" s="114"/>
      <c r="L802" s="114"/>
      <c r="M802" s="114"/>
      <c r="N802" s="113"/>
      <c r="O802" s="113"/>
      <c r="P802" s="113"/>
      <c r="Q802" s="113"/>
      <c r="R802" s="114"/>
      <c r="S802" s="114"/>
      <c r="T802" s="114"/>
      <c r="U802" s="114"/>
      <c r="V802" s="114"/>
      <c r="W802" s="114"/>
      <c r="X802" s="114"/>
      <c r="Y802" s="114"/>
      <c r="Z802" s="107"/>
      <c r="AA802" s="107"/>
      <c r="AB802" s="107"/>
      <c r="AC802" s="107"/>
      <c r="AD802" s="107"/>
      <c r="AE802" s="107"/>
      <c r="AF802" s="107"/>
      <c r="AG802" s="107" t="s">
        <v>341</v>
      </c>
      <c r="AH802" s="107">
        <v>0</v>
      </c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</row>
    <row r="803" spans="1:60" outlineLevel="3">
      <c r="A803" s="110"/>
      <c r="B803" s="111"/>
      <c r="C803" s="146" t="s">
        <v>1889</v>
      </c>
      <c r="D803" s="143"/>
      <c r="E803" s="144">
        <v>3</v>
      </c>
      <c r="F803" s="114"/>
      <c r="G803" s="114"/>
      <c r="H803" s="114"/>
      <c r="I803" s="114"/>
      <c r="J803" s="114"/>
      <c r="K803" s="114"/>
      <c r="L803" s="114"/>
      <c r="M803" s="114"/>
      <c r="N803" s="113"/>
      <c r="O803" s="113"/>
      <c r="P803" s="113"/>
      <c r="Q803" s="113"/>
      <c r="R803" s="114"/>
      <c r="S803" s="114"/>
      <c r="T803" s="114"/>
      <c r="U803" s="114"/>
      <c r="V803" s="114"/>
      <c r="W803" s="114"/>
      <c r="X803" s="114"/>
      <c r="Y803" s="114"/>
      <c r="Z803" s="107"/>
      <c r="AA803" s="107"/>
      <c r="AB803" s="107"/>
      <c r="AC803" s="107"/>
      <c r="AD803" s="107"/>
      <c r="AE803" s="107"/>
      <c r="AF803" s="107"/>
      <c r="AG803" s="107" t="s">
        <v>341</v>
      </c>
      <c r="AH803" s="107">
        <v>0</v>
      </c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</row>
    <row r="804" spans="1:60" outlineLevel="3">
      <c r="A804" s="110"/>
      <c r="B804" s="111"/>
      <c r="C804" s="146" t="s">
        <v>1890</v>
      </c>
      <c r="D804" s="143"/>
      <c r="E804" s="144">
        <v>2</v>
      </c>
      <c r="F804" s="114"/>
      <c r="G804" s="114"/>
      <c r="H804" s="114"/>
      <c r="I804" s="114"/>
      <c r="J804" s="114"/>
      <c r="K804" s="114"/>
      <c r="L804" s="114"/>
      <c r="M804" s="114"/>
      <c r="N804" s="113"/>
      <c r="O804" s="113"/>
      <c r="P804" s="113"/>
      <c r="Q804" s="113"/>
      <c r="R804" s="114"/>
      <c r="S804" s="114"/>
      <c r="T804" s="114"/>
      <c r="U804" s="114"/>
      <c r="V804" s="114"/>
      <c r="W804" s="114"/>
      <c r="X804" s="114"/>
      <c r="Y804" s="114"/>
      <c r="Z804" s="107"/>
      <c r="AA804" s="107"/>
      <c r="AB804" s="107"/>
      <c r="AC804" s="107"/>
      <c r="AD804" s="107"/>
      <c r="AE804" s="107"/>
      <c r="AF804" s="107"/>
      <c r="AG804" s="107" t="s">
        <v>341</v>
      </c>
      <c r="AH804" s="107">
        <v>0</v>
      </c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</row>
    <row r="805" spans="1:60" outlineLevel="3">
      <c r="A805" s="110"/>
      <c r="B805" s="111"/>
      <c r="C805" s="146" t="s">
        <v>1891</v>
      </c>
      <c r="D805" s="143"/>
      <c r="E805" s="144">
        <v>1</v>
      </c>
      <c r="F805" s="114"/>
      <c r="G805" s="114"/>
      <c r="H805" s="114"/>
      <c r="I805" s="114"/>
      <c r="J805" s="114"/>
      <c r="K805" s="114"/>
      <c r="L805" s="114"/>
      <c r="M805" s="114"/>
      <c r="N805" s="113"/>
      <c r="O805" s="113"/>
      <c r="P805" s="113"/>
      <c r="Q805" s="113"/>
      <c r="R805" s="114"/>
      <c r="S805" s="114"/>
      <c r="T805" s="114"/>
      <c r="U805" s="114"/>
      <c r="V805" s="114"/>
      <c r="W805" s="114"/>
      <c r="X805" s="114"/>
      <c r="Y805" s="114"/>
      <c r="Z805" s="107"/>
      <c r="AA805" s="107"/>
      <c r="AB805" s="107"/>
      <c r="AC805" s="107"/>
      <c r="AD805" s="107"/>
      <c r="AE805" s="107"/>
      <c r="AF805" s="107"/>
      <c r="AG805" s="107" t="s">
        <v>341</v>
      </c>
      <c r="AH805" s="107">
        <v>0</v>
      </c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</row>
    <row r="806" spans="1:60" outlineLevel="3">
      <c r="A806" s="110"/>
      <c r="B806" s="111"/>
      <c r="C806" s="146" t="s">
        <v>1892</v>
      </c>
      <c r="D806" s="143"/>
      <c r="E806" s="144">
        <v>2</v>
      </c>
      <c r="F806" s="114"/>
      <c r="G806" s="114"/>
      <c r="H806" s="114"/>
      <c r="I806" s="114"/>
      <c r="J806" s="114"/>
      <c r="K806" s="114"/>
      <c r="L806" s="114"/>
      <c r="M806" s="114"/>
      <c r="N806" s="113"/>
      <c r="O806" s="113"/>
      <c r="P806" s="113"/>
      <c r="Q806" s="113"/>
      <c r="R806" s="114"/>
      <c r="S806" s="114"/>
      <c r="T806" s="114"/>
      <c r="U806" s="114"/>
      <c r="V806" s="114"/>
      <c r="W806" s="114"/>
      <c r="X806" s="114"/>
      <c r="Y806" s="114"/>
      <c r="Z806" s="107"/>
      <c r="AA806" s="107"/>
      <c r="AB806" s="107"/>
      <c r="AC806" s="107"/>
      <c r="AD806" s="107"/>
      <c r="AE806" s="107"/>
      <c r="AF806" s="107"/>
      <c r="AG806" s="107" t="s">
        <v>341</v>
      </c>
      <c r="AH806" s="107">
        <v>0</v>
      </c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</row>
    <row r="807" spans="1:60" outlineLevel="3">
      <c r="A807" s="110"/>
      <c r="B807" s="111"/>
      <c r="C807" s="146" t="s">
        <v>1893</v>
      </c>
      <c r="D807" s="143"/>
      <c r="E807" s="144">
        <v>4</v>
      </c>
      <c r="F807" s="114"/>
      <c r="G807" s="114"/>
      <c r="H807" s="114"/>
      <c r="I807" s="114"/>
      <c r="J807" s="114"/>
      <c r="K807" s="114"/>
      <c r="L807" s="114"/>
      <c r="M807" s="114"/>
      <c r="N807" s="113"/>
      <c r="O807" s="113"/>
      <c r="P807" s="113"/>
      <c r="Q807" s="113"/>
      <c r="R807" s="114"/>
      <c r="S807" s="114"/>
      <c r="T807" s="114"/>
      <c r="U807" s="114"/>
      <c r="V807" s="114"/>
      <c r="W807" s="114"/>
      <c r="X807" s="114"/>
      <c r="Y807" s="114"/>
      <c r="Z807" s="107"/>
      <c r="AA807" s="107"/>
      <c r="AB807" s="107"/>
      <c r="AC807" s="107"/>
      <c r="AD807" s="107"/>
      <c r="AE807" s="107"/>
      <c r="AF807" s="107"/>
      <c r="AG807" s="107" t="s">
        <v>341</v>
      </c>
      <c r="AH807" s="107">
        <v>0</v>
      </c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</row>
    <row r="808" spans="1:60" outlineLevel="3">
      <c r="A808" s="110"/>
      <c r="B808" s="111"/>
      <c r="C808" s="146" t="s">
        <v>1894</v>
      </c>
      <c r="D808" s="143"/>
      <c r="E808" s="144">
        <v>3</v>
      </c>
      <c r="F808" s="114"/>
      <c r="G808" s="114"/>
      <c r="H808" s="114"/>
      <c r="I808" s="114"/>
      <c r="J808" s="114"/>
      <c r="K808" s="114"/>
      <c r="L808" s="114"/>
      <c r="M808" s="114"/>
      <c r="N808" s="113"/>
      <c r="O808" s="113"/>
      <c r="P808" s="113"/>
      <c r="Q808" s="113"/>
      <c r="R808" s="114"/>
      <c r="S808" s="114"/>
      <c r="T808" s="114"/>
      <c r="U808" s="114"/>
      <c r="V808" s="114"/>
      <c r="W808" s="114"/>
      <c r="X808" s="114"/>
      <c r="Y808" s="114"/>
      <c r="Z808" s="107"/>
      <c r="AA808" s="107"/>
      <c r="AB808" s="107"/>
      <c r="AC808" s="107"/>
      <c r="AD808" s="107"/>
      <c r="AE808" s="107"/>
      <c r="AF808" s="107"/>
      <c r="AG808" s="107" t="s">
        <v>341</v>
      </c>
      <c r="AH808" s="107">
        <v>0</v>
      </c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</row>
    <row r="809" spans="1:60" outlineLevel="3">
      <c r="A809" s="110"/>
      <c r="B809" s="111"/>
      <c r="C809" s="146" t="s">
        <v>1895</v>
      </c>
      <c r="D809" s="143"/>
      <c r="E809" s="144">
        <v>1</v>
      </c>
      <c r="F809" s="114"/>
      <c r="G809" s="114"/>
      <c r="H809" s="114"/>
      <c r="I809" s="114"/>
      <c r="J809" s="114"/>
      <c r="K809" s="114"/>
      <c r="L809" s="114"/>
      <c r="M809" s="114"/>
      <c r="N809" s="113"/>
      <c r="O809" s="113"/>
      <c r="P809" s="113"/>
      <c r="Q809" s="113"/>
      <c r="R809" s="114"/>
      <c r="S809" s="114"/>
      <c r="T809" s="114"/>
      <c r="U809" s="114"/>
      <c r="V809" s="114"/>
      <c r="W809" s="114"/>
      <c r="X809" s="114"/>
      <c r="Y809" s="114"/>
      <c r="Z809" s="107"/>
      <c r="AA809" s="107"/>
      <c r="AB809" s="107"/>
      <c r="AC809" s="107"/>
      <c r="AD809" s="107"/>
      <c r="AE809" s="107"/>
      <c r="AF809" s="107"/>
      <c r="AG809" s="107" t="s">
        <v>341</v>
      </c>
      <c r="AH809" s="107">
        <v>0</v>
      </c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</row>
    <row r="810" spans="1:60" outlineLevel="3">
      <c r="A810" s="110"/>
      <c r="B810" s="111"/>
      <c r="C810" s="146" t="s">
        <v>1896</v>
      </c>
      <c r="D810" s="143"/>
      <c r="E810" s="144">
        <v>1</v>
      </c>
      <c r="F810" s="114"/>
      <c r="G810" s="114"/>
      <c r="H810" s="114"/>
      <c r="I810" s="114"/>
      <c r="J810" s="114"/>
      <c r="K810" s="114"/>
      <c r="L810" s="114"/>
      <c r="M810" s="114"/>
      <c r="N810" s="113"/>
      <c r="O810" s="113"/>
      <c r="P810" s="113"/>
      <c r="Q810" s="113"/>
      <c r="R810" s="114"/>
      <c r="S810" s="114"/>
      <c r="T810" s="114"/>
      <c r="U810" s="114"/>
      <c r="V810" s="114"/>
      <c r="W810" s="114"/>
      <c r="X810" s="114"/>
      <c r="Y810" s="114"/>
      <c r="Z810" s="107"/>
      <c r="AA810" s="107"/>
      <c r="AB810" s="107"/>
      <c r="AC810" s="107"/>
      <c r="AD810" s="107"/>
      <c r="AE810" s="107"/>
      <c r="AF810" s="107"/>
      <c r="AG810" s="107" t="s">
        <v>341</v>
      </c>
      <c r="AH810" s="107">
        <v>0</v>
      </c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</row>
    <row r="811" spans="1:60" outlineLevel="3">
      <c r="A811" s="110"/>
      <c r="B811" s="111"/>
      <c r="C811" s="146" t="s">
        <v>1897</v>
      </c>
      <c r="D811" s="143"/>
      <c r="E811" s="144">
        <v>1</v>
      </c>
      <c r="F811" s="114"/>
      <c r="G811" s="114"/>
      <c r="H811" s="114"/>
      <c r="I811" s="114"/>
      <c r="J811" s="114"/>
      <c r="K811" s="114"/>
      <c r="L811" s="114"/>
      <c r="M811" s="114"/>
      <c r="N811" s="113"/>
      <c r="O811" s="113"/>
      <c r="P811" s="113"/>
      <c r="Q811" s="113"/>
      <c r="R811" s="114"/>
      <c r="S811" s="114"/>
      <c r="T811" s="114"/>
      <c r="U811" s="114"/>
      <c r="V811" s="114"/>
      <c r="W811" s="114"/>
      <c r="X811" s="114"/>
      <c r="Y811" s="114"/>
      <c r="Z811" s="107"/>
      <c r="AA811" s="107"/>
      <c r="AB811" s="107"/>
      <c r="AC811" s="107"/>
      <c r="AD811" s="107"/>
      <c r="AE811" s="107"/>
      <c r="AF811" s="107"/>
      <c r="AG811" s="107" t="s">
        <v>341</v>
      </c>
      <c r="AH811" s="107">
        <v>0</v>
      </c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</row>
    <row r="812" spans="1:60" outlineLevel="3">
      <c r="A812" s="110"/>
      <c r="B812" s="111"/>
      <c r="C812" s="146" t="s">
        <v>1898</v>
      </c>
      <c r="D812" s="143"/>
      <c r="E812" s="144">
        <v>1</v>
      </c>
      <c r="F812" s="114"/>
      <c r="G812" s="114"/>
      <c r="H812" s="114"/>
      <c r="I812" s="114"/>
      <c r="J812" s="114"/>
      <c r="K812" s="114"/>
      <c r="L812" s="114"/>
      <c r="M812" s="114"/>
      <c r="N812" s="113"/>
      <c r="O812" s="113"/>
      <c r="P812" s="113"/>
      <c r="Q812" s="113"/>
      <c r="R812" s="114"/>
      <c r="S812" s="114"/>
      <c r="T812" s="114"/>
      <c r="U812" s="114"/>
      <c r="V812" s="114"/>
      <c r="W812" s="114"/>
      <c r="X812" s="114"/>
      <c r="Y812" s="114"/>
      <c r="Z812" s="107"/>
      <c r="AA812" s="107"/>
      <c r="AB812" s="107"/>
      <c r="AC812" s="107"/>
      <c r="AD812" s="107"/>
      <c r="AE812" s="107"/>
      <c r="AF812" s="107"/>
      <c r="AG812" s="107" t="s">
        <v>341</v>
      </c>
      <c r="AH812" s="107">
        <v>0</v>
      </c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</row>
    <row r="813" spans="1:60" ht="22.5" outlineLevel="1">
      <c r="A813" s="123">
        <v>122</v>
      </c>
      <c r="B813" s="124" t="s">
        <v>1654</v>
      </c>
      <c r="C813" s="139" t="s">
        <v>1655</v>
      </c>
      <c r="D813" s="125" t="s">
        <v>347</v>
      </c>
      <c r="E813" s="126">
        <v>5</v>
      </c>
      <c r="F813" s="127"/>
      <c r="G813" s="128">
        <f>ROUND(E813*F813,2)</f>
        <v>0</v>
      </c>
      <c r="H813" s="127"/>
      <c r="I813" s="128">
        <f>ROUND(E813*H813,2)</f>
        <v>0</v>
      </c>
      <c r="J813" s="127"/>
      <c r="K813" s="128">
        <f>ROUND(E813*J813,2)</f>
        <v>0</v>
      </c>
      <c r="L813" s="128">
        <v>21</v>
      </c>
      <c r="M813" s="128">
        <f>G813*(1+L813/100)</f>
        <v>0</v>
      </c>
      <c r="N813" s="126">
        <v>6.7000000000000002E-4</v>
      </c>
      <c r="O813" s="126">
        <f>ROUND(E813*N813,2)</f>
        <v>0</v>
      </c>
      <c r="P813" s="126">
        <v>1.2E-2</v>
      </c>
      <c r="Q813" s="126">
        <f>ROUND(E813*P813,2)</f>
        <v>0.06</v>
      </c>
      <c r="R813" s="128" t="s">
        <v>356</v>
      </c>
      <c r="S813" s="128" t="s">
        <v>310</v>
      </c>
      <c r="T813" s="129" t="s">
        <v>331</v>
      </c>
      <c r="U813" s="114">
        <v>0.61399999999999999</v>
      </c>
      <c r="V813" s="114">
        <f>ROUND(E813*U813,2)</f>
        <v>3.07</v>
      </c>
      <c r="W813" s="114"/>
      <c r="X813" s="114" t="s">
        <v>332</v>
      </c>
      <c r="Y813" s="114" t="s">
        <v>293</v>
      </c>
      <c r="Z813" s="107"/>
      <c r="AA813" s="107"/>
      <c r="AB813" s="107"/>
      <c r="AC813" s="107"/>
      <c r="AD813" s="107"/>
      <c r="AE813" s="107"/>
      <c r="AF813" s="107"/>
      <c r="AG813" s="107" t="s">
        <v>333</v>
      </c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</row>
    <row r="814" spans="1:60" outlineLevel="2">
      <c r="A814" s="110"/>
      <c r="B814" s="111"/>
      <c r="C814" s="203" t="s">
        <v>1621</v>
      </c>
      <c r="D814" s="204"/>
      <c r="E814" s="204"/>
      <c r="F814" s="204"/>
      <c r="G814" s="204"/>
      <c r="H814" s="114"/>
      <c r="I814" s="114"/>
      <c r="J814" s="114"/>
      <c r="K814" s="114"/>
      <c r="L814" s="114"/>
      <c r="M814" s="114"/>
      <c r="N814" s="113"/>
      <c r="O814" s="113"/>
      <c r="P814" s="113"/>
      <c r="Q814" s="113"/>
      <c r="R814" s="114"/>
      <c r="S814" s="114"/>
      <c r="T814" s="114"/>
      <c r="U814" s="114"/>
      <c r="V814" s="114"/>
      <c r="W814" s="114"/>
      <c r="X814" s="114"/>
      <c r="Y814" s="114"/>
      <c r="Z814" s="107"/>
      <c r="AA814" s="107"/>
      <c r="AB814" s="107"/>
      <c r="AC814" s="107"/>
      <c r="AD814" s="107"/>
      <c r="AE814" s="107"/>
      <c r="AF814" s="107"/>
      <c r="AG814" s="107" t="s">
        <v>451</v>
      </c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</row>
    <row r="815" spans="1:60" outlineLevel="2">
      <c r="A815" s="110"/>
      <c r="B815" s="111"/>
      <c r="C815" s="146" t="s">
        <v>1899</v>
      </c>
      <c r="D815" s="143"/>
      <c r="E815" s="144">
        <v>2</v>
      </c>
      <c r="F815" s="114"/>
      <c r="G815" s="114"/>
      <c r="H815" s="114"/>
      <c r="I815" s="114"/>
      <c r="J815" s="114"/>
      <c r="K815" s="114"/>
      <c r="L815" s="114"/>
      <c r="M815" s="114"/>
      <c r="N815" s="113"/>
      <c r="O815" s="113"/>
      <c r="P815" s="113"/>
      <c r="Q815" s="113"/>
      <c r="R815" s="114"/>
      <c r="S815" s="114"/>
      <c r="T815" s="114"/>
      <c r="U815" s="114"/>
      <c r="V815" s="114"/>
      <c r="W815" s="114"/>
      <c r="X815" s="114"/>
      <c r="Y815" s="114"/>
      <c r="Z815" s="107"/>
      <c r="AA815" s="107"/>
      <c r="AB815" s="107"/>
      <c r="AC815" s="107"/>
      <c r="AD815" s="107"/>
      <c r="AE815" s="107"/>
      <c r="AF815" s="107"/>
      <c r="AG815" s="107" t="s">
        <v>341</v>
      </c>
      <c r="AH815" s="107">
        <v>0</v>
      </c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</row>
    <row r="816" spans="1:60" outlineLevel="3">
      <c r="A816" s="110"/>
      <c r="B816" s="111"/>
      <c r="C816" s="146" t="s">
        <v>1900</v>
      </c>
      <c r="D816" s="143"/>
      <c r="E816" s="144">
        <v>3</v>
      </c>
      <c r="F816" s="114"/>
      <c r="G816" s="114"/>
      <c r="H816" s="114"/>
      <c r="I816" s="114"/>
      <c r="J816" s="114"/>
      <c r="K816" s="114"/>
      <c r="L816" s="114"/>
      <c r="M816" s="114"/>
      <c r="N816" s="113"/>
      <c r="O816" s="113"/>
      <c r="P816" s="113"/>
      <c r="Q816" s="113"/>
      <c r="R816" s="114"/>
      <c r="S816" s="114"/>
      <c r="T816" s="114"/>
      <c r="U816" s="114"/>
      <c r="V816" s="114"/>
      <c r="W816" s="114"/>
      <c r="X816" s="114"/>
      <c r="Y816" s="114"/>
      <c r="Z816" s="107"/>
      <c r="AA816" s="107"/>
      <c r="AB816" s="107"/>
      <c r="AC816" s="107"/>
      <c r="AD816" s="107"/>
      <c r="AE816" s="107"/>
      <c r="AF816" s="107"/>
      <c r="AG816" s="107" t="s">
        <v>341</v>
      </c>
      <c r="AH816" s="107">
        <v>0</v>
      </c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</row>
    <row r="817" spans="1:60" ht="22.5" outlineLevel="1">
      <c r="A817" s="123">
        <v>123</v>
      </c>
      <c r="B817" s="124" t="s">
        <v>1657</v>
      </c>
      <c r="C817" s="139" t="s">
        <v>1658</v>
      </c>
      <c r="D817" s="125" t="s">
        <v>1169</v>
      </c>
      <c r="E817" s="126">
        <v>1.5</v>
      </c>
      <c r="F817" s="127"/>
      <c r="G817" s="128">
        <f>ROUND(E817*F817,2)</f>
        <v>0</v>
      </c>
      <c r="H817" s="127"/>
      <c r="I817" s="128">
        <f>ROUND(E817*H817,2)</f>
        <v>0</v>
      </c>
      <c r="J817" s="127"/>
      <c r="K817" s="128">
        <f>ROUND(E817*J817,2)</f>
        <v>0</v>
      </c>
      <c r="L817" s="128">
        <v>21</v>
      </c>
      <c r="M817" s="128">
        <f>G817*(1+L817/100)</f>
        <v>0</v>
      </c>
      <c r="N817" s="126">
        <v>5.4000000000000001E-4</v>
      </c>
      <c r="O817" s="126">
        <f>ROUND(E817*N817,2)</f>
        <v>0</v>
      </c>
      <c r="P817" s="126">
        <v>0.27</v>
      </c>
      <c r="Q817" s="126">
        <f>ROUND(E817*P817,2)</f>
        <v>0.41</v>
      </c>
      <c r="R817" s="128" t="s">
        <v>356</v>
      </c>
      <c r="S817" s="128" t="s">
        <v>310</v>
      </c>
      <c r="T817" s="129" t="s">
        <v>331</v>
      </c>
      <c r="U817" s="114">
        <v>0.43</v>
      </c>
      <c r="V817" s="114">
        <f>ROUND(E817*U817,2)</f>
        <v>0.65</v>
      </c>
      <c r="W817" s="114"/>
      <c r="X817" s="114" t="s">
        <v>332</v>
      </c>
      <c r="Y817" s="114" t="s">
        <v>293</v>
      </c>
      <c r="Z817" s="107"/>
      <c r="AA817" s="107"/>
      <c r="AB817" s="107"/>
      <c r="AC817" s="107"/>
      <c r="AD817" s="107"/>
      <c r="AE817" s="107"/>
      <c r="AF817" s="107"/>
      <c r="AG817" s="107" t="s">
        <v>333</v>
      </c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</row>
    <row r="818" spans="1:60" outlineLevel="2">
      <c r="A818" s="110"/>
      <c r="B818" s="111"/>
      <c r="C818" s="203" t="s">
        <v>1621</v>
      </c>
      <c r="D818" s="204"/>
      <c r="E818" s="204"/>
      <c r="F818" s="204"/>
      <c r="G818" s="204"/>
      <c r="H818" s="114"/>
      <c r="I818" s="114"/>
      <c r="J818" s="114"/>
      <c r="K818" s="114"/>
      <c r="L818" s="114"/>
      <c r="M818" s="114"/>
      <c r="N818" s="113"/>
      <c r="O818" s="113"/>
      <c r="P818" s="113"/>
      <c r="Q818" s="113"/>
      <c r="R818" s="114"/>
      <c r="S818" s="114"/>
      <c r="T818" s="114"/>
      <c r="U818" s="114"/>
      <c r="V818" s="114"/>
      <c r="W818" s="114"/>
      <c r="X818" s="114"/>
      <c r="Y818" s="114"/>
      <c r="Z818" s="107"/>
      <c r="AA818" s="107"/>
      <c r="AB818" s="107"/>
      <c r="AC818" s="107"/>
      <c r="AD818" s="107"/>
      <c r="AE818" s="107"/>
      <c r="AF818" s="107"/>
      <c r="AG818" s="107" t="s">
        <v>451</v>
      </c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</row>
    <row r="819" spans="1:60" outlineLevel="2">
      <c r="A819" s="110"/>
      <c r="B819" s="111"/>
      <c r="C819" s="146" t="s">
        <v>1901</v>
      </c>
      <c r="D819" s="143"/>
      <c r="E819" s="144">
        <v>1.5</v>
      </c>
      <c r="F819" s="114"/>
      <c r="G819" s="114"/>
      <c r="H819" s="114"/>
      <c r="I819" s="114"/>
      <c r="J819" s="114"/>
      <c r="K819" s="114"/>
      <c r="L819" s="114"/>
      <c r="M819" s="114"/>
      <c r="N819" s="113"/>
      <c r="O819" s="113"/>
      <c r="P819" s="113"/>
      <c r="Q819" s="113"/>
      <c r="R819" s="114"/>
      <c r="S819" s="114"/>
      <c r="T819" s="114"/>
      <c r="U819" s="114"/>
      <c r="V819" s="114"/>
      <c r="W819" s="114"/>
      <c r="X819" s="114"/>
      <c r="Y819" s="114"/>
      <c r="Z819" s="107"/>
      <c r="AA819" s="107"/>
      <c r="AB819" s="107"/>
      <c r="AC819" s="107"/>
      <c r="AD819" s="107"/>
      <c r="AE819" s="107"/>
      <c r="AF819" s="107"/>
      <c r="AG819" s="107" t="s">
        <v>341</v>
      </c>
      <c r="AH819" s="107">
        <v>0</v>
      </c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</row>
    <row r="820" spans="1:60" ht="22.5" outlineLevel="1">
      <c r="A820" s="123">
        <v>124</v>
      </c>
      <c r="B820" s="124" t="s">
        <v>1779</v>
      </c>
      <c r="C820" s="139" t="s">
        <v>1780</v>
      </c>
      <c r="D820" s="125" t="s">
        <v>347</v>
      </c>
      <c r="E820" s="126">
        <v>4</v>
      </c>
      <c r="F820" s="127"/>
      <c r="G820" s="128">
        <f>ROUND(E820*F820,2)</f>
        <v>0</v>
      </c>
      <c r="H820" s="127"/>
      <c r="I820" s="128">
        <f>ROUND(E820*H820,2)</f>
        <v>0</v>
      </c>
      <c r="J820" s="127"/>
      <c r="K820" s="128">
        <f>ROUND(E820*J820,2)</f>
        <v>0</v>
      </c>
      <c r="L820" s="128">
        <v>21</v>
      </c>
      <c r="M820" s="128">
        <f>G820*(1+L820/100)</f>
        <v>0</v>
      </c>
      <c r="N820" s="126">
        <v>0</v>
      </c>
      <c r="O820" s="126">
        <f>ROUND(E820*N820,2)</f>
        <v>0</v>
      </c>
      <c r="P820" s="126">
        <v>8.0000000000000002E-3</v>
      </c>
      <c r="Q820" s="126">
        <f>ROUND(E820*P820,2)</f>
        <v>0.03</v>
      </c>
      <c r="R820" s="128" t="s">
        <v>356</v>
      </c>
      <c r="S820" s="128" t="s">
        <v>310</v>
      </c>
      <c r="T820" s="129" t="s">
        <v>331</v>
      </c>
      <c r="U820" s="114">
        <v>0.7</v>
      </c>
      <c r="V820" s="114">
        <f>ROUND(E820*U820,2)</f>
        <v>2.8</v>
      </c>
      <c r="W820" s="114"/>
      <c r="X820" s="114" t="s">
        <v>332</v>
      </c>
      <c r="Y820" s="114" t="s">
        <v>293</v>
      </c>
      <c r="Z820" s="107"/>
      <c r="AA820" s="107"/>
      <c r="AB820" s="107"/>
      <c r="AC820" s="107"/>
      <c r="AD820" s="107"/>
      <c r="AE820" s="107"/>
      <c r="AF820" s="107"/>
      <c r="AG820" s="107" t="s">
        <v>333</v>
      </c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</row>
    <row r="821" spans="1:60" outlineLevel="2">
      <c r="A821" s="110"/>
      <c r="B821" s="111"/>
      <c r="C821" s="203" t="s">
        <v>1781</v>
      </c>
      <c r="D821" s="204"/>
      <c r="E821" s="204"/>
      <c r="F821" s="204"/>
      <c r="G821" s="204"/>
      <c r="H821" s="114"/>
      <c r="I821" s="114"/>
      <c r="J821" s="114"/>
      <c r="K821" s="114"/>
      <c r="L821" s="114"/>
      <c r="M821" s="114"/>
      <c r="N821" s="113"/>
      <c r="O821" s="113"/>
      <c r="P821" s="113"/>
      <c r="Q821" s="113"/>
      <c r="R821" s="114"/>
      <c r="S821" s="114"/>
      <c r="T821" s="114"/>
      <c r="U821" s="114"/>
      <c r="V821" s="114"/>
      <c r="W821" s="114"/>
      <c r="X821" s="114"/>
      <c r="Y821" s="114"/>
      <c r="Z821" s="107"/>
      <c r="AA821" s="107"/>
      <c r="AB821" s="107"/>
      <c r="AC821" s="107"/>
      <c r="AD821" s="107"/>
      <c r="AE821" s="107"/>
      <c r="AF821" s="107"/>
      <c r="AG821" s="107" t="s">
        <v>451</v>
      </c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</row>
    <row r="822" spans="1:60" outlineLevel="2">
      <c r="A822" s="110"/>
      <c r="B822" s="111"/>
      <c r="C822" s="146" t="s">
        <v>1902</v>
      </c>
      <c r="D822" s="143"/>
      <c r="E822" s="144">
        <v>4</v>
      </c>
      <c r="F822" s="114"/>
      <c r="G822" s="114"/>
      <c r="H822" s="114"/>
      <c r="I822" s="114"/>
      <c r="J822" s="114"/>
      <c r="K822" s="114"/>
      <c r="L822" s="114"/>
      <c r="M822" s="114"/>
      <c r="N822" s="113"/>
      <c r="O822" s="113"/>
      <c r="P822" s="113"/>
      <c r="Q822" s="113"/>
      <c r="R822" s="114"/>
      <c r="S822" s="114"/>
      <c r="T822" s="114"/>
      <c r="U822" s="114"/>
      <c r="V822" s="114"/>
      <c r="W822" s="114"/>
      <c r="X822" s="114"/>
      <c r="Y822" s="114"/>
      <c r="Z822" s="107"/>
      <c r="AA822" s="107"/>
      <c r="AB822" s="107"/>
      <c r="AC822" s="107"/>
      <c r="AD822" s="107"/>
      <c r="AE822" s="107"/>
      <c r="AF822" s="107"/>
      <c r="AG822" s="107" t="s">
        <v>341</v>
      </c>
      <c r="AH822" s="107">
        <v>0</v>
      </c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</row>
    <row r="823" spans="1:60" outlineLevel="1">
      <c r="A823" s="123">
        <v>125</v>
      </c>
      <c r="B823" s="124" t="s">
        <v>1660</v>
      </c>
      <c r="C823" s="139" t="s">
        <v>1661</v>
      </c>
      <c r="D823" s="125" t="s">
        <v>330</v>
      </c>
      <c r="E823" s="126">
        <v>9.3000000000000007</v>
      </c>
      <c r="F823" s="127"/>
      <c r="G823" s="128">
        <f>ROUND(E823*F823,2)</f>
        <v>0</v>
      </c>
      <c r="H823" s="127"/>
      <c r="I823" s="128">
        <f>ROUND(E823*H823,2)</f>
        <v>0</v>
      </c>
      <c r="J823" s="127"/>
      <c r="K823" s="128">
        <f>ROUND(E823*J823,2)</f>
        <v>0</v>
      </c>
      <c r="L823" s="128">
        <v>21</v>
      </c>
      <c r="M823" s="128">
        <f>G823*(1+L823/100)</f>
        <v>0</v>
      </c>
      <c r="N823" s="126">
        <v>4.8999999999999998E-4</v>
      </c>
      <c r="O823" s="126">
        <f>ROUND(E823*N823,2)</f>
        <v>0</v>
      </c>
      <c r="P823" s="126">
        <v>1.2999999999999999E-2</v>
      </c>
      <c r="Q823" s="126">
        <f>ROUND(E823*P823,2)</f>
        <v>0.12</v>
      </c>
      <c r="R823" s="128" t="s">
        <v>356</v>
      </c>
      <c r="S823" s="128" t="s">
        <v>310</v>
      </c>
      <c r="T823" s="129" t="s">
        <v>331</v>
      </c>
      <c r="U823" s="114">
        <v>0.3</v>
      </c>
      <c r="V823" s="114">
        <f>ROUND(E823*U823,2)</f>
        <v>2.79</v>
      </c>
      <c r="W823" s="114"/>
      <c r="X823" s="114" t="s">
        <v>332</v>
      </c>
      <c r="Y823" s="114" t="s">
        <v>293</v>
      </c>
      <c r="Z823" s="107"/>
      <c r="AA823" s="107"/>
      <c r="AB823" s="107"/>
      <c r="AC823" s="107"/>
      <c r="AD823" s="107"/>
      <c r="AE823" s="107"/>
      <c r="AF823" s="107"/>
      <c r="AG823" s="107" t="s">
        <v>333</v>
      </c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</row>
    <row r="824" spans="1:60" outlineLevel="2">
      <c r="A824" s="110"/>
      <c r="B824" s="111"/>
      <c r="C824" s="146" t="s">
        <v>1903</v>
      </c>
      <c r="D824" s="143"/>
      <c r="E824" s="144">
        <v>9.3000000000000007</v>
      </c>
      <c r="F824" s="114"/>
      <c r="G824" s="114"/>
      <c r="H824" s="114"/>
      <c r="I824" s="114"/>
      <c r="J824" s="114"/>
      <c r="K824" s="114"/>
      <c r="L824" s="114"/>
      <c r="M824" s="114"/>
      <c r="N824" s="113"/>
      <c r="O824" s="113"/>
      <c r="P824" s="113"/>
      <c r="Q824" s="113"/>
      <c r="R824" s="114"/>
      <c r="S824" s="114"/>
      <c r="T824" s="114"/>
      <c r="U824" s="114"/>
      <c r="V824" s="114"/>
      <c r="W824" s="114"/>
      <c r="X824" s="114"/>
      <c r="Y824" s="114"/>
      <c r="Z824" s="107"/>
      <c r="AA824" s="107"/>
      <c r="AB824" s="107"/>
      <c r="AC824" s="107"/>
      <c r="AD824" s="107"/>
      <c r="AE824" s="107"/>
      <c r="AF824" s="107"/>
      <c r="AG824" s="107" t="s">
        <v>341</v>
      </c>
      <c r="AH824" s="107">
        <v>0</v>
      </c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</row>
    <row r="825" spans="1:60" outlineLevel="1">
      <c r="A825" s="123">
        <v>126</v>
      </c>
      <c r="B825" s="124" t="s">
        <v>1669</v>
      </c>
      <c r="C825" s="139" t="s">
        <v>1670</v>
      </c>
      <c r="D825" s="125" t="s">
        <v>330</v>
      </c>
      <c r="E825" s="126">
        <v>220.33500000000001</v>
      </c>
      <c r="F825" s="127"/>
      <c r="G825" s="128">
        <f>ROUND(E825*F825,2)</f>
        <v>0</v>
      </c>
      <c r="H825" s="127"/>
      <c r="I825" s="128">
        <f>ROUND(E825*H825,2)</f>
        <v>0</v>
      </c>
      <c r="J825" s="127"/>
      <c r="K825" s="128">
        <f>ROUND(E825*J825,2)</f>
        <v>0</v>
      </c>
      <c r="L825" s="128">
        <v>21</v>
      </c>
      <c r="M825" s="128">
        <f>G825*(1+L825/100)</f>
        <v>0</v>
      </c>
      <c r="N825" s="126">
        <v>4.8999999999999998E-4</v>
      </c>
      <c r="O825" s="126">
        <f>ROUND(E825*N825,2)</f>
        <v>0.11</v>
      </c>
      <c r="P825" s="126">
        <v>2.5000000000000001E-2</v>
      </c>
      <c r="Q825" s="126">
        <f>ROUND(E825*P825,2)</f>
        <v>5.51</v>
      </c>
      <c r="R825" s="128" t="s">
        <v>356</v>
      </c>
      <c r="S825" s="128" t="s">
        <v>310</v>
      </c>
      <c r="T825" s="129" t="s">
        <v>331</v>
      </c>
      <c r="U825" s="114">
        <v>0.44</v>
      </c>
      <c r="V825" s="114">
        <f>ROUND(E825*U825,2)</f>
        <v>96.95</v>
      </c>
      <c r="W825" s="114"/>
      <c r="X825" s="114" t="s">
        <v>332</v>
      </c>
      <c r="Y825" s="114" t="s">
        <v>293</v>
      </c>
      <c r="Z825" s="107"/>
      <c r="AA825" s="107"/>
      <c r="AB825" s="107"/>
      <c r="AC825" s="107"/>
      <c r="AD825" s="107"/>
      <c r="AE825" s="107"/>
      <c r="AF825" s="107"/>
      <c r="AG825" s="107" t="s">
        <v>333</v>
      </c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</row>
    <row r="826" spans="1:60" outlineLevel="2">
      <c r="A826" s="110"/>
      <c r="B826" s="111"/>
      <c r="C826" s="146" t="s">
        <v>1904</v>
      </c>
      <c r="D826" s="143"/>
      <c r="E826" s="144">
        <v>98.974999999999994</v>
      </c>
      <c r="F826" s="114"/>
      <c r="G826" s="114"/>
      <c r="H826" s="114"/>
      <c r="I826" s="114"/>
      <c r="J826" s="114"/>
      <c r="K826" s="114"/>
      <c r="L826" s="114"/>
      <c r="M826" s="114"/>
      <c r="N826" s="113"/>
      <c r="O826" s="113"/>
      <c r="P826" s="113"/>
      <c r="Q826" s="113"/>
      <c r="R826" s="114"/>
      <c r="S826" s="114"/>
      <c r="T826" s="114"/>
      <c r="U826" s="114"/>
      <c r="V826" s="114"/>
      <c r="W826" s="114"/>
      <c r="X826" s="114"/>
      <c r="Y826" s="114"/>
      <c r="Z826" s="107"/>
      <c r="AA826" s="107"/>
      <c r="AB826" s="107"/>
      <c r="AC826" s="107"/>
      <c r="AD826" s="107"/>
      <c r="AE826" s="107"/>
      <c r="AF826" s="107"/>
      <c r="AG826" s="107" t="s">
        <v>341</v>
      </c>
      <c r="AH826" s="107">
        <v>0</v>
      </c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</row>
    <row r="827" spans="1:60" outlineLevel="3">
      <c r="A827" s="110"/>
      <c r="B827" s="111"/>
      <c r="C827" s="146" t="s">
        <v>1905</v>
      </c>
      <c r="D827" s="143"/>
      <c r="E827" s="144">
        <v>3.55</v>
      </c>
      <c r="F827" s="114"/>
      <c r="G827" s="114"/>
      <c r="H827" s="114"/>
      <c r="I827" s="114"/>
      <c r="J827" s="114"/>
      <c r="K827" s="114"/>
      <c r="L827" s="114"/>
      <c r="M827" s="114"/>
      <c r="N827" s="113"/>
      <c r="O827" s="113"/>
      <c r="P827" s="113"/>
      <c r="Q827" s="113"/>
      <c r="R827" s="114"/>
      <c r="S827" s="114"/>
      <c r="T827" s="114"/>
      <c r="U827" s="114"/>
      <c r="V827" s="114"/>
      <c r="W827" s="114"/>
      <c r="X827" s="114"/>
      <c r="Y827" s="114"/>
      <c r="Z827" s="107"/>
      <c r="AA827" s="107"/>
      <c r="AB827" s="107"/>
      <c r="AC827" s="107"/>
      <c r="AD827" s="107"/>
      <c r="AE827" s="107"/>
      <c r="AF827" s="107"/>
      <c r="AG827" s="107" t="s">
        <v>341</v>
      </c>
      <c r="AH827" s="107">
        <v>0</v>
      </c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</row>
    <row r="828" spans="1:60" outlineLevel="3">
      <c r="A828" s="110"/>
      <c r="B828" s="111"/>
      <c r="C828" s="146" t="s">
        <v>1906</v>
      </c>
      <c r="D828" s="143"/>
      <c r="E828" s="144">
        <v>1</v>
      </c>
      <c r="F828" s="114"/>
      <c r="G828" s="114"/>
      <c r="H828" s="114"/>
      <c r="I828" s="114"/>
      <c r="J828" s="114"/>
      <c r="K828" s="114"/>
      <c r="L828" s="114"/>
      <c r="M828" s="114"/>
      <c r="N828" s="113"/>
      <c r="O828" s="113"/>
      <c r="P828" s="113"/>
      <c r="Q828" s="113"/>
      <c r="R828" s="114"/>
      <c r="S828" s="114"/>
      <c r="T828" s="114"/>
      <c r="U828" s="114"/>
      <c r="V828" s="114"/>
      <c r="W828" s="114"/>
      <c r="X828" s="114"/>
      <c r="Y828" s="114"/>
      <c r="Z828" s="107"/>
      <c r="AA828" s="107"/>
      <c r="AB828" s="107"/>
      <c r="AC828" s="107"/>
      <c r="AD828" s="107"/>
      <c r="AE828" s="107"/>
      <c r="AF828" s="107"/>
      <c r="AG828" s="107" t="s">
        <v>341</v>
      </c>
      <c r="AH828" s="107">
        <v>0</v>
      </c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</row>
    <row r="829" spans="1:60" outlineLevel="3">
      <c r="A829" s="110"/>
      <c r="B829" s="111"/>
      <c r="C829" s="146" t="s">
        <v>1907</v>
      </c>
      <c r="D829" s="143"/>
      <c r="E829" s="144">
        <v>4.2</v>
      </c>
      <c r="F829" s="114"/>
      <c r="G829" s="114"/>
      <c r="H829" s="114"/>
      <c r="I829" s="114"/>
      <c r="J829" s="114"/>
      <c r="K829" s="114"/>
      <c r="L829" s="114"/>
      <c r="M829" s="114"/>
      <c r="N829" s="113"/>
      <c r="O829" s="113"/>
      <c r="P829" s="113"/>
      <c r="Q829" s="113"/>
      <c r="R829" s="114"/>
      <c r="S829" s="114"/>
      <c r="T829" s="114"/>
      <c r="U829" s="114"/>
      <c r="V829" s="114"/>
      <c r="W829" s="114"/>
      <c r="X829" s="114"/>
      <c r="Y829" s="114"/>
      <c r="Z829" s="107"/>
      <c r="AA829" s="107"/>
      <c r="AB829" s="107"/>
      <c r="AC829" s="107"/>
      <c r="AD829" s="107"/>
      <c r="AE829" s="107"/>
      <c r="AF829" s="107"/>
      <c r="AG829" s="107" t="s">
        <v>341</v>
      </c>
      <c r="AH829" s="107">
        <v>0</v>
      </c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</row>
    <row r="830" spans="1:60" outlineLevel="3">
      <c r="A830" s="110"/>
      <c r="B830" s="111"/>
      <c r="C830" s="146" t="s">
        <v>1908</v>
      </c>
      <c r="D830" s="143"/>
      <c r="E830" s="144">
        <v>3.68</v>
      </c>
      <c r="F830" s="114"/>
      <c r="G830" s="114"/>
      <c r="H830" s="114"/>
      <c r="I830" s="114"/>
      <c r="J830" s="114"/>
      <c r="K830" s="114"/>
      <c r="L830" s="114"/>
      <c r="M830" s="114"/>
      <c r="N830" s="113"/>
      <c r="O830" s="113"/>
      <c r="P830" s="113"/>
      <c r="Q830" s="113"/>
      <c r="R830" s="114"/>
      <c r="S830" s="114"/>
      <c r="T830" s="114"/>
      <c r="U830" s="114"/>
      <c r="V830" s="114"/>
      <c r="W830" s="114"/>
      <c r="X830" s="114"/>
      <c r="Y830" s="114"/>
      <c r="Z830" s="107"/>
      <c r="AA830" s="107"/>
      <c r="AB830" s="107"/>
      <c r="AC830" s="107"/>
      <c r="AD830" s="107"/>
      <c r="AE830" s="107"/>
      <c r="AF830" s="107"/>
      <c r="AG830" s="107" t="s">
        <v>341</v>
      </c>
      <c r="AH830" s="107">
        <v>0</v>
      </c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</row>
    <row r="831" spans="1:60" outlineLevel="3">
      <c r="A831" s="110"/>
      <c r="B831" s="111"/>
      <c r="C831" s="146" t="s">
        <v>1909</v>
      </c>
      <c r="D831" s="143"/>
      <c r="E831" s="144">
        <v>1.7</v>
      </c>
      <c r="F831" s="114"/>
      <c r="G831" s="114"/>
      <c r="H831" s="114"/>
      <c r="I831" s="114"/>
      <c r="J831" s="114"/>
      <c r="K831" s="114"/>
      <c r="L831" s="114"/>
      <c r="M831" s="114"/>
      <c r="N831" s="113"/>
      <c r="O831" s="113"/>
      <c r="P831" s="113"/>
      <c r="Q831" s="113"/>
      <c r="R831" s="114"/>
      <c r="S831" s="114"/>
      <c r="T831" s="114"/>
      <c r="U831" s="114"/>
      <c r="V831" s="114"/>
      <c r="W831" s="114"/>
      <c r="X831" s="114"/>
      <c r="Y831" s="114"/>
      <c r="Z831" s="107"/>
      <c r="AA831" s="107"/>
      <c r="AB831" s="107"/>
      <c r="AC831" s="107"/>
      <c r="AD831" s="107"/>
      <c r="AE831" s="107"/>
      <c r="AF831" s="107"/>
      <c r="AG831" s="107" t="s">
        <v>341</v>
      </c>
      <c r="AH831" s="107">
        <v>0</v>
      </c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</row>
    <row r="832" spans="1:60" outlineLevel="3">
      <c r="A832" s="110"/>
      <c r="B832" s="111"/>
      <c r="C832" s="146" t="s">
        <v>1910</v>
      </c>
      <c r="D832" s="143"/>
      <c r="E832" s="144">
        <v>1.2</v>
      </c>
      <c r="F832" s="114"/>
      <c r="G832" s="114"/>
      <c r="H832" s="114"/>
      <c r="I832" s="114"/>
      <c r="J832" s="114"/>
      <c r="K832" s="114"/>
      <c r="L832" s="114"/>
      <c r="M832" s="114"/>
      <c r="N832" s="113"/>
      <c r="O832" s="113"/>
      <c r="P832" s="113"/>
      <c r="Q832" s="113"/>
      <c r="R832" s="114"/>
      <c r="S832" s="114"/>
      <c r="T832" s="114"/>
      <c r="U832" s="114"/>
      <c r="V832" s="114"/>
      <c r="W832" s="114"/>
      <c r="X832" s="114"/>
      <c r="Y832" s="114"/>
      <c r="Z832" s="107"/>
      <c r="AA832" s="107"/>
      <c r="AB832" s="107"/>
      <c r="AC832" s="107"/>
      <c r="AD832" s="107"/>
      <c r="AE832" s="107"/>
      <c r="AF832" s="107"/>
      <c r="AG832" s="107" t="s">
        <v>341</v>
      </c>
      <c r="AH832" s="107">
        <v>0</v>
      </c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</row>
    <row r="833" spans="1:60" outlineLevel="3">
      <c r="A833" s="110"/>
      <c r="B833" s="111"/>
      <c r="C833" s="146" t="s">
        <v>1911</v>
      </c>
      <c r="D833" s="143"/>
      <c r="E833" s="144">
        <v>0.9</v>
      </c>
      <c r="F833" s="114"/>
      <c r="G833" s="114"/>
      <c r="H833" s="114"/>
      <c r="I833" s="114"/>
      <c r="J833" s="114"/>
      <c r="K833" s="114"/>
      <c r="L833" s="114"/>
      <c r="M833" s="114"/>
      <c r="N833" s="113"/>
      <c r="O833" s="113"/>
      <c r="P833" s="113"/>
      <c r="Q833" s="113"/>
      <c r="R833" s="114"/>
      <c r="S833" s="114"/>
      <c r="T833" s="114"/>
      <c r="U833" s="114"/>
      <c r="V833" s="114"/>
      <c r="W833" s="114"/>
      <c r="X833" s="114"/>
      <c r="Y833" s="114"/>
      <c r="Z833" s="107"/>
      <c r="AA833" s="107"/>
      <c r="AB833" s="107"/>
      <c r="AC833" s="107"/>
      <c r="AD833" s="107"/>
      <c r="AE833" s="107"/>
      <c r="AF833" s="107"/>
      <c r="AG833" s="107" t="s">
        <v>341</v>
      </c>
      <c r="AH833" s="107">
        <v>0</v>
      </c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</row>
    <row r="834" spans="1:60" outlineLevel="3">
      <c r="A834" s="110"/>
      <c r="B834" s="111"/>
      <c r="C834" s="146" t="s">
        <v>1912</v>
      </c>
      <c r="D834" s="143"/>
      <c r="E834" s="144">
        <v>0.9</v>
      </c>
      <c r="F834" s="114"/>
      <c r="G834" s="114"/>
      <c r="H834" s="114"/>
      <c r="I834" s="114"/>
      <c r="J834" s="114"/>
      <c r="K834" s="114"/>
      <c r="L834" s="114"/>
      <c r="M834" s="114"/>
      <c r="N834" s="113"/>
      <c r="O834" s="113"/>
      <c r="P834" s="113"/>
      <c r="Q834" s="113"/>
      <c r="R834" s="114"/>
      <c r="S834" s="114"/>
      <c r="T834" s="114"/>
      <c r="U834" s="114"/>
      <c r="V834" s="114"/>
      <c r="W834" s="114"/>
      <c r="X834" s="114"/>
      <c r="Y834" s="114"/>
      <c r="Z834" s="107"/>
      <c r="AA834" s="107"/>
      <c r="AB834" s="107"/>
      <c r="AC834" s="107"/>
      <c r="AD834" s="107"/>
      <c r="AE834" s="107"/>
      <c r="AF834" s="107"/>
      <c r="AG834" s="107" t="s">
        <v>341</v>
      </c>
      <c r="AH834" s="107">
        <v>0</v>
      </c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</row>
    <row r="835" spans="1:60" outlineLevel="3">
      <c r="A835" s="110"/>
      <c r="B835" s="111"/>
      <c r="C835" s="146" t="s">
        <v>1913</v>
      </c>
      <c r="D835" s="143"/>
      <c r="E835" s="144">
        <v>3.5</v>
      </c>
      <c r="F835" s="114"/>
      <c r="G835" s="114"/>
      <c r="H835" s="114"/>
      <c r="I835" s="114"/>
      <c r="J835" s="114"/>
      <c r="K835" s="114"/>
      <c r="L835" s="114"/>
      <c r="M835" s="114"/>
      <c r="N835" s="113"/>
      <c r="O835" s="113"/>
      <c r="P835" s="113"/>
      <c r="Q835" s="113"/>
      <c r="R835" s="114"/>
      <c r="S835" s="114"/>
      <c r="T835" s="114"/>
      <c r="U835" s="114"/>
      <c r="V835" s="114"/>
      <c r="W835" s="114"/>
      <c r="X835" s="114"/>
      <c r="Y835" s="114"/>
      <c r="Z835" s="107"/>
      <c r="AA835" s="107"/>
      <c r="AB835" s="107"/>
      <c r="AC835" s="107"/>
      <c r="AD835" s="107"/>
      <c r="AE835" s="107"/>
      <c r="AF835" s="107"/>
      <c r="AG835" s="107" t="s">
        <v>341</v>
      </c>
      <c r="AH835" s="107">
        <v>0</v>
      </c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</row>
    <row r="836" spans="1:60" outlineLevel="3">
      <c r="A836" s="110"/>
      <c r="B836" s="111"/>
      <c r="C836" s="146" t="s">
        <v>1914</v>
      </c>
      <c r="D836" s="143"/>
      <c r="E836" s="144">
        <v>2.7250000000000001</v>
      </c>
      <c r="F836" s="114"/>
      <c r="G836" s="114"/>
      <c r="H836" s="114"/>
      <c r="I836" s="114"/>
      <c r="J836" s="114"/>
      <c r="K836" s="114"/>
      <c r="L836" s="114"/>
      <c r="M836" s="114"/>
      <c r="N836" s="113"/>
      <c r="O836" s="113"/>
      <c r="P836" s="113"/>
      <c r="Q836" s="113"/>
      <c r="R836" s="114"/>
      <c r="S836" s="114"/>
      <c r="T836" s="114"/>
      <c r="U836" s="114"/>
      <c r="V836" s="114"/>
      <c r="W836" s="114"/>
      <c r="X836" s="114"/>
      <c r="Y836" s="114"/>
      <c r="Z836" s="107"/>
      <c r="AA836" s="107"/>
      <c r="AB836" s="107"/>
      <c r="AC836" s="107"/>
      <c r="AD836" s="107"/>
      <c r="AE836" s="107"/>
      <c r="AF836" s="107"/>
      <c r="AG836" s="107" t="s">
        <v>341</v>
      </c>
      <c r="AH836" s="107">
        <v>0</v>
      </c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</row>
    <row r="837" spans="1:60" outlineLevel="3">
      <c r="A837" s="110"/>
      <c r="B837" s="111"/>
      <c r="C837" s="146" t="s">
        <v>1915</v>
      </c>
      <c r="D837" s="143"/>
      <c r="E837" s="144">
        <v>2.8</v>
      </c>
      <c r="F837" s="114"/>
      <c r="G837" s="114"/>
      <c r="H837" s="114"/>
      <c r="I837" s="114"/>
      <c r="J837" s="114"/>
      <c r="K837" s="114"/>
      <c r="L837" s="114"/>
      <c r="M837" s="114"/>
      <c r="N837" s="113"/>
      <c r="O837" s="113"/>
      <c r="P837" s="113"/>
      <c r="Q837" s="113"/>
      <c r="R837" s="114"/>
      <c r="S837" s="114"/>
      <c r="T837" s="114"/>
      <c r="U837" s="114"/>
      <c r="V837" s="114"/>
      <c r="W837" s="114"/>
      <c r="X837" s="114"/>
      <c r="Y837" s="114"/>
      <c r="Z837" s="107"/>
      <c r="AA837" s="107"/>
      <c r="AB837" s="107"/>
      <c r="AC837" s="107"/>
      <c r="AD837" s="107"/>
      <c r="AE837" s="107"/>
      <c r="AF837" s="107"/>
      <c r="AG837" s="107" t="s">
        <v>341</v>
      </c>
      <c r="AH837" s="107">
        <v>0</v>
      </c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</row>
    <row r="838" spans="1:60" outlineLevel="3">
      <c r="A838" s="110"/>
      <c r="B838" s="111"/>
      <c r="C838" s="146" t="s">
        <v>1916</v>
      </c>
      <c r="D838" s="143"/>
      <c r="E838" s="144">
        <v>5.3</v>
      </c>
      <c r="F838" s="114"/>
      <c r="G838" s="114"/>
      <c r="H838" s="114"/>
      <c r="I838" s="114"/>
      <c r="J838" s="114"/>
      <c r="K838" s="114"/>
      <c r="L838" s="114"/>
      <c r="M838" s="114"/>
      <c r="N838" s="113"/>
      <c r="O838" s="113"/>
      <c r="P838" s="113"/>
      <c r="Q838" s="113"/>
      <c r="R838" s="114"/>
      <c r="S838" s="114"/>
      <c r="T838" s="114"/>
      <c r="U838" s="114"/>
      <c r="V838" s="114"/>
      <c r="W838" s="114"/>
      <c r="X838" s="114"/>
      <c r="Y838" s="114"/>
      <c r="Z838" s="107"/>
      <c r="AA838" s="107"/>
      <c r="AB838" s="107"/>
      <c r="AC838" s="107"/>
      <c r="AD838" s="107"/>
      <c r="AE838" s="107"/>
      <c r="AF838" s="107"/>
      <c r="AG838" s="107" t="s">
        <v>341</v>
      </c>
      <c r="AH838" s="107">
        <v>0</v>
      </c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</row>
    <row r="839" spans="1:60" outlineLevel="3">
      <c r="A839" s="110"/>
      <c r="B839" s="111"/>
      <c r="C839" s="146" t="s">
        <v>1917</v>
      </c>
      <c r="D839" s="143"/>
      <c r="E839" s="144">
        <v>2.08</v>
      </c>
      <c r="F839" s="114"/>
      <c r="G839" s="114"/>
      <c r="H839" s="114"/>
      <c r="I839" s="114"/>
      <c r="J839" s="114"/>
      <c r="K839" s="114"/>
      <c r="L839" s="114"/>
      <c r="M839" s="114"/>
      <c r="N839" s="113"/>
      <c r="O839" s="113"/>
      <c r="P839" s="113"/>
      <c r="Q839" s="113"/>
      <c r="R839" s="114"/>
      <c r="S839" s="114"/>
      <c r="T839" s="114"/>
      <c r="U839" s="114"/>
      <c r="V839" s="114"/>
      <c r="W839" s="114"/>
      <c r="X839" s="114"/>
      <c r="Y839" s="114"/>
      <c r="Z839" s="107"/>
      <c r="AA839" s="107"/>
      <c r="AB839" s="107"/>
      <c r="AC839" s="107"/>
      <c r="AD839" s="107"/>
      <c r="AE839" s="107"/>
      <c r="AF839" s="107"/>
      <c r="AG839" s="107" t="s">
        <v>341</v>
      </c>
      <c r="AH839" s="107">
        <v>0</v>
      </c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</row>
    <row r="840" spans="1:60" outlineLevel="3">
      <c r="A840" s="110"/>
      <c r="B840" s="111"/>
      <c r="C840" s="146" t="s">
        <v>1918</v>
      </c>
      <c r="D840" s="143"/>
      <c r="E840" s="144">
        <v>1.1499999999999999</v>
      </c>
      <c r="F840" s="114"/>
      <c r="G840" s="114"/>
      <c r="H840" s="114"/>
      <c r="I840" s="114"/>
      <c r="J840" s="114"/>
      <c r="K840" s="114"/>
      <c r="L840" s="114"/>
      <c r="M840" s="114"/>
      <c r="N840" s="113"/>
      <c r="O840" s="113"/>
      <c r="P840" s="113"/>
      <c r="Q840" s="113"/>
      <c r="R840" s="114"/>
      <c r="S840" s="114"/>
      <c r="T840" s="114"/>
      <c r="U840" s="114"/>
      <c r="V840" s="114"/>
      <c r="W840" s="114"/>
      <c r="X840" s="114"/>
      <c r="Y840" s="114"/>
      <c r="Z840" s="107"/>
      <c r="AA840" s="107"/>
      <c r="AB840" s="107"/>
      <c r="AC840" s="107"/>
      <c r="AD840" s="107"/>
      <c r="AE840" s="107"/>
      <c r="AF840" s="107"/>
      <c r="AG840" s="107" t="s">
        <v>341</v>
      </c>
      <c r="AH840" s="107">
        <v>0</v>
      </c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</row>
    <row r="841" spans="1:60" outlineLevel="3">
      <c r="A841" s="110"/>
      <c r="B841" s="111"/>
      <c r="C841" s="146" t="s">
        <v>1919</v>
      </c>
      <c r="D841" s="143"/>
      <c r="E841" s="144">
        <v>1.35</v>
      </c>
      <c r="F841" s="114"/>
      <c r="G841" s="114"/>
      <c r="H841" s="114"/>
      <c r="I841" s="114"/>
      <c r="J841" s="114"/>
      <c r="K841" s="114"/>
      <c r="L841" s="114"/>
      <c r="M841" s="114"/>
      <c r="N841" s="113"/>
      <c r="O841" s="113"/>
      <c r="P841" s="113"/>
      <c r="Q841" s="113"/>
      <c r="R841" s="114"/>
      <c r="S841" s="114"/>
      <c r="T841" s="114"/>
      <c r="U841" s="114"/>
      <c r="V841" s="114"/>
      <c r="W841" s="114"/>
      <c r="X841" s="114"/>
      <c r="Y841" s="114"/>
      <c r="Z841" s="107"/>
      <c r="AA841" s="107"/>
      <c r="AB841" s="107"/>
      <c r="AC841" s="107"/>
      <c r="AD841" s="107"/>
      <c r="AE841" s="107"/>
      <c r="AF841" s="107"/>
      <c r="AG841" s="107" t="s">
        <v>341</v>
      </c>
      <c r="AH841" s="107">
        <v>0</v>
      </c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</row>
    <row r="842" spans="1:60" outlineLevel="3">
      <c r="A842" s="110"/>
      <c r="B842" s="111"/>
      <c r="C842" s="146" t="s">
        <v>1920</v>
      </c>
      <c r="D842" s="143"/>
      <c r="E842" s="144">
        <v>1.4</v>
      </c>
      <c r="F842" s="114"/>
      <c r="G842" s="114"/>
      <c r="H842" s="114"/>
      <c r="I842" s="114"/>
      <c r="J842" s="114"/>
      <c r="K842" s="114"/>
      <c r="L842" s="114"/>
      <c r="M842" s="114"/>
      <c r="N842" s="113"/>
      <c r="O842" s="113"/>
      <c r="P842" s="113"/>
      <c r="Q842" s="113"/>
      <c r="R842" s="114"/>
      <c r="S842" s="114"/>
      <c r="T842" s="114"/>
      <c r="U842" s="114"/>
      <c r="V842" s="114"/>
      <c r="W842" s="114"/>
      <c r="X842" s="114"/>
      <c r="Y842" s="114"/>
      <c r="Z842" s="107"/>
      <c r="AA842" s="107"/>
      <c r="AB842" s="107"/>
      <c r="AC842" s="107"/>
      <c r="AD842" s="107"/>
      <c r="AE842" s="107"/>
      <c r="AF842" s="107"/>
      <c r="AG842" s="107" t="s">
        <v>341</v>
      </c>
      <c r="AH842" s="107">
        <v>0</v>
      </c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</row>
    <row r="843" spans="1:60" outlineLevel="3">
      <c r="A843" s="110"/>
      <c r="B843" s="111"/>
      <c r="C843" s="146" t="s">
        <v>1921</v>
      </c>
      <c r="D843" s="143"/>
      <c r="E843" s="144">
        <v>2.2000000000000002</v>
      </c>
      <c r="F843" s="114"/>
      <c r="G843" s="114"/>
      <c r="H843" s="114"/>
      <c r="I843" s="114"/>
      <c r="J843" s="114"/>
      <c r="K843" s="114"/>
      <c r="L843" s="114"/>
      <c r="M843" s="114"/>
      <c r="N843" s="113"/>
      <c r="O843" s="113"/>
      <c r="P843" s="113"/>
      <c r="Q843" s="113"/>
      <c r="R843" s="114"/>
      <c r="S843" s="114"/>
      <c r="T843" s="114"/>
      <c r="U843" s="114"/>
      <c r="V843" s="114"/>
      <c r="W843" s="114"/>
      <c r="X843" s="114"/>
      <c r="Y843" s="114"/>
      <c r="Z843" s="107"/>
      <c r="AA843" s="107"/>
      <c r="AB843" s="107"/>
      <c r="AC843" s="107"/>
      <c r="AD843" s="107"/>
      <c r="AE843" s="107"/>
      <c r="AF843" s="107"/>
      <c r="AG843" s="107" t="s">
        <v>341</v>
      </c>
      <c r="AH843" s="107">
        <v>0</v>
      </c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</row>
    <row r="844" spans="1:60" outlineLevel="3">
      <c r="A844" s="110"/>
      <c r="B844" s="111"/>
      <c r="C844" s="146" t="s">
        <v>1922</v>
      </c>
      <c r="D844" s="143"/>
      <c r="E844" s="144">
        <v>7.63</v>
      </c>
      <c r="F844" s="114"/>
      <c r="G844" s="114"/>
      <c r="H844" s="114"/>
      <c r="I844" s="114"/>
      <c r="J844" s="114"/>
      <c r="K844" s="114"/>
      <c r="L844" s="114"/>
      <c r="M844" s="114"/>
      <c r="N844" s="113"/>
      <c r="O844" s="113"/>
      <c r="P844" s="113"/>
      <c r="Q844" s="113"/>
      <c r="R844" s="114"/>
      <c r="S844" s="114"/>
      <c r="T844" s="114"/>
      <c r="U844" s="114"/>
      <c r="V844" s="114"/>
      <c r="W844" s="114"/>
      <c r="X844" s="114"/>
      <c r="Y844" s="114"/>
      <c r="Z844" s="107"/>
      <c r="AA844" s="107"/>
      <c r="AB844" s="107"/>
      <c r="AC844" s="107"/>
      <c r="AD844" s="107"/>
      <c r="AE844" s="107"/>
      <c r="AF844" s="107"/>
      <c r="AG844" s="107" t="s">
        <v>341</v>
      </c>
      <c r="AH844" s="107">
        <v>0</v>
      </c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</row>
    <row r="845" spans="1:60" outlineLevel="3">
      <c r="A845" s="110"/>
      <c r="B845" s="111"/>
      <c r="C845" s="146" t="s">
        <v>1923</v>
      </c>
      <c r="D845" s="143"/>
      <c r="E845" s="144">
        <v>7.9</v>
      </c>
      <c r="F845" s="114"/>
      <c r="G845" s="114"/>
      <c r="H845" s="114"/>
      <c r="I845" s="114"/>
      <c r="J845" s="114"/>
      <c r="K845" s="114"/>
      <c r="L845" s="114"/>
      <c r="M845" s="114"/>
      <c r="N845" s="113"/>
      <c r="O845" s="113"/>
      <c r="P845" s="113"/>
      <c r="Q845" s="113"/>
      <c r="R845" s="114"/>
      <c r="S845" s="114"/>
      <c r="T845" s="114"/>
      <c r="U845" s="114"/>
      <c r="V845" s="114"/>
      <c r="W845" s="114"/>
      <c r="X845" s="114"/>
      <c r="Y845" s="114"/>
      <c r="Z845" s="107"/>
      <c r="AA845" s="107"/>
      <c r="AB845" s="107"/>
      <c r="AC845" s="107"/>
      <c r="AD845" s="107"/>
      <c r="AE845" s="107"/>
      <c r="AF845" s="107"/>
      <c r="AG845" s="107" t="s">
        <v>341</v>
      </c>
      <c r="AH845" s="107">
        <v>0</v>
      </c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</row>
    <row r="846" spans="1:60" outlineLevel="3">
      <c r="A846" s="110"/>
      <c r="B846" s="111"/>
      <c r="C846" s="146" t="s">
        <v>1924</v>
      </c>
      <c r="D846" s="143"/>
      <c r="E846" s="144">
        <v>0.6</v>
      </c>
      <c r="F846" s="114"/>
      <c r="G846" s="114"/>
      <c r="H846" s="114"/>
      <c r="I846" s="114"/>
      <c r="J846" s="114"/>
      <c r="K846" s="114"/>
      <c r="L846" s="114"/>
      <c r="M846" s="114"/>
      <c r="N846" s="113"/>
      <c r="O846" s="113"/>
      <c r="P846" s="113"/>
      <c r="Q846" s="113"/>
      <c r="R846" s="114"/>
      <c r="S846" s="114"/>
      <c r="T846" s="114"/>
      <c r="U846" s="114"/>
      <c r="V846" s="114"/>
      <c r="W846" s="114"/>
      <c r="X846" s="114"/>
      <c r="Y846" s="114"/>
      <c r="Z846" s="107"/>
      <c r="AA846" s="107"/>
      <c r="AB846" s="107"/>
      <c r="AC846" s="107"/>
      <c r="AD846" s="107"/>
      <c r="AE846" s="107"/>
      <c r="AF846" s="107"/>
      <c r="AG846" s="107" t="s">
        <v>341</v>
      </c>
      <c r="AH846" s="107">
        <v>0</v>
      </c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</row>
    <row r="847" spans="1:60" outlineLevel="3">
      <c r="A847" s="110"/>
      <c r="B847" s="111"/>
      <c r="C847" s="146" t="s">
        <v>1925</v>
      </c>
      <c r="D847" s="143"/>
      <c r="E847" s="144">
        <v>2</v>
      </c>
      <c r="F847" s="114"/>
      <c r="G847" s="114"/>
      <c r="H847" s="114"/>
      <c r="I847" s="114"/>
      <c r="J847" s="114"/>
      <c r="K847" s="114"/>
      <c r="L847" s="114"/>
      <c r="M847" s="114"/>
      <c r="N847" s="113"/>
      <c r="O847" s="113"/>
      <c r="P847" s="113"/>
      <c r="Q847" s="113"/>
      <c r="R847" s="114"/>
      <c r="S847" s="114"/>
      <c r="T847" s="114"/>
      <c r="U847" s="114"/>
      <c r="V847" s="114"/>
      <c r="W847" s="114"/>
      <c r="X847" s="114"/>
      <c r="Y847" s="114"/>
      <c r="Z847" s="107"/>
      <c r="AA847" s="107"/>
      <c r="AB847" s="107"/>
      <c r="AC847" s="107"/>
      <c r="AD847" s="107"/>
      <c r="AE847" s="107"/>
      <c r="AF847" s="107"/>
      <c r="AG847" s="107" t="s">
        <v>341</v>
      </c>
      <c r="AH847" s="107">
        <v>0</v>
      </c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</row>
    <row r="848" spans="1:60" outlineLevel="3">
      <c r="A848" s="110"/>
      <c r="B848" s="111"/>
      <c r="C848" s="146" t="s">
        <v>1926</v>
      </c>
      <c r="D848" s="143"/>
      <c r="E848" s="144">
        <v>2.1</v>
      </c>
      <c r="F848" s="114"/>
      <c r="G848" s="114"/>
      <c r="H848" s="114"/>
      <c r="I848" s="114"/>
      <c r="J848" s="114"/>
      <c r="K848" s="114"/>
      <c r="L848" s="114"/>
      <c r="M848" s="114"/>
      <c r="N848" s="113"/>
      <c r="O848" s="113"/>
      <c r="P848" s="113"/>
      <c r="Q848" s="113"/>
      <c r="R848" s="114"/>
      <c r="S848" s="114"/>
      <c r="T848" s="114"/>
      <c r="U848" s="114"/>
      <c r="V848" s="114"/>
      <c r="W848" s="114"/>
      <c r="X848" s="114"/>
      <c r="Y848" s="114"/>
      <c r="Z848" s="107"/>
      <c r="AA848" s="107"/>
      <c r="AB848" s="107"/>
      <c r="AC848" s="107"/>
      <c r="AD848" s="107"/>
      <c r="AE848" s="107"/>
      <c r="AF848" s="107"/>
      <c r="AG848" s="107" t="s">
        <v>341</v>
      </c>
      <c r="AH848" s="107">
        <v>0</v>
      </c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</row>
    <row r="849" spans="1:60" outlineLevel="3">
      <c r="A849" s="110"/>
      <c r="B849" s="111"/>
      <c r="C849" s="146" t="s">
        <v>1927</v>
      </c>
      <c r="D849" s="143"/>
      <c r="E849" s="144">
        <v>0.6</v>
      </c>
      <c r="F849" s="114"/>
      <c r="G849" s="114"/>
      <c r="H849" s="114"/>
      <c r="I849" s="114"/>
      <c r="J849" s="114"/>
      <c r="K849" s="114"/>
      <c r="L849" s="114"/>
      <c r="M849" s="114"/>
      <c r="N849" s="113"/>
      <c r="O849" s="113"/>
      <c r="P849" s="113"/>
      <c r="Q849" s="113"/>
      <c r="R849" s="114"/>
      <c r="S849" s="114"/>
      <c r="T849" s="114"/>
      <c r="U849" s="114"/>
      <c r="V849" s="114"/>
      <c r="W849" s="114"/>
      <c r="X849" s="114"/>
      <c r="Y849" s="114"/>
      <c r="Z849" s="107"/>
      <c r="AA849" s="107"/>
      <c r="AB849" s="107"/>
      <c r="AC849" s="107"/>
      <c r="AD849" s="107"/>
      <c r="AE849" s="107"/>
      <c r="AF849" s="107"/>
      <c r="AG849" s="107" t="s">
        <v>341</v>
      </c>
      <c r="AH849" s="107">
        <v>0</v>
      </c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</row>
    <row r="850" spans="1:60" outlineLevel="3">
      <c r="A850" s="110"/>
      <c r="B850" s="111"/>
      <c r="C850" s="146" t="s">
        <v>1928</v>
      </c>
      <c r="D850" s="143"/>
      <c r="E850" s="144">
        <v>0.6</v>
      </c>
      <c r="F850" s="114"/>
      <c r="G850" s="114"/>
      <c r="H850" s="114"/>
      <c r="I850" s="114"/>
      <c r="J850" s="114"/>
      <c r="K850" s="114"/>
      <c r="L850" s="114"/>
      <c r="M850" s="114"/>
      <c r="N850" s="113"/>
      <c r="O850" s="113"/>
      <c r="P850" s="113"/>
      <c r="Q850" s="113"/>
      <c r="R850" s="114"/>
      <c r="S850" s="114"/>
      <c r="T850" s="114"/>
      <c r="U850" s="114"/>
      <c r="V850" s="114"/>
      <c r="W850" s="114"/>
      <c r="X850" s="114"/>
      <c r="Y850" s="114"/>
      <c r="Z850" s="107"/>
      <c r="AA850" s="107"/>
      <c r="AB850" s="107"/>
      <c r="AC850" s="107"/>
      <c r="AD850" s="107"/>
      <c r="AE850" s="107"/>
      <c r="AF850" s="107"/>
      <c r="AG850" s="107" t="s">
        <v>341</v>
      </c>
      <c r="AH850" s="107">
        <v>0</v>
      </c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</row>
    <row r="851" spans="1:60" outlineLevel="3">
      <c r="A851" s="110"/>
      <c r="B851" s="111"/>
      <c r="C851" s="146" t="s">
        <v>1929</v>
      </c>
      <c r="D851" s="143"/>
      <c r="E851" s="144">
        <v>13.6</v>
      </c>
      <c r="F851" s="114"/>
      <c r="G851" s="114"/>
      <c r="H851" s="114"/>
      <c r="I851" s="114"/>
      <c r="J851" s="114"/>
      <c r="K851" s="114"/>
      <c r="L851" s="114"/>
      <c r="M851" s="114"/>
      <c r="N851" s="113"/>
      <c r="O851" s="113"/>
      <c r="P851" s="113"/>
      <c r="Q851" s="113"/>
      <c r="R851" s="114"/>
      <c r="S851" s="114"/>
      <c r="T851" s="114"/>
      <c r="U851" s="114"/>
      <c r="V851" s="114"/>
      <c r="W851" s="114"/>
      <c r="X851" s="114"/>
      <c r="Y851" s="114"/>
      <c r="Z851" s="107"/>
      <c r="AA851" s="107"/>
      <c r="AB851" s="107"/>
      <c r="AC851" s="107"/>
      <c r="AD851" s="107"/>
      <c r="AE851" s="107"/>
      <c r="AF851" s="107"/>
      <c r="AG851" s="107" t="s">
        <v>341</v>
      </c>
      <c r="AH851" s="107">
        <v>0</v>
      </c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</row>
    <row r="852" spans="1:60" outlineLevel="3">
      <c r="A852" s="110"/>
      <c r="B852" s="111"/>
      <c r="C852" s="146" t="s">
        <v>1930</v>
      </c>
      <c r="D852" s="143"/>
      <c r="E852" s="144">
        <v>1.3</v>
      </c>
      <c r="F852" s="114"/>
      <c r="G852" s="114"/>
      <c r="H852" s="114"/>
      <c r="I852" s="114"/>
      <c r="J852" s="114"/>
      <c r="K852" s="114"/>
      <c r="L852" s="114"/>
      <c r="M852" s="114"/>
      <c r="N852" s="113"/>
      <c r="O852" s="113"/>
      <c r="P852" s="113"/>
      <c r="Q852" s="113"/>
      <c r="R852" s="114"/>
      <c r="S852" s="114"/>
      <c r="T852" s="114"/>
      <c r="U852" s="114"/>
      <c r="V852" s="114"/>
      <c r="W852" s="114"/>
      <c r="X852" s="114"/>
      <c r="Y852" s="114"/>
      <c r="Z852" s="107"/>
      <c r="AA852" s="107"/>
      <c r="AB852" s="107"/>
      <c r="AC852" s="107"/>
      <c r="AD852" s="107"/>
      <c r="AE852" s="107"/>
      <c r="AF852" s="107"/>
      <c r="AG852" s="107" t="s">
        <v>341</v>
      </c>
      <c r="AH852" s="107">
        <v>0</v>
      </c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</row>
    <row r="853" spans="1:60" outlineLevel="3">
      <c r="A853" s="110"/>
      <c r="B853" s="111"/>
      <c r="C853" s="146" t="s">
        <v>1931</v>
      </c>
      <c r="D853" s="143"/>
      <c r="E853" s="144">
        <v>1.6</v>
      </c>
      <c r="F853" s="114"/>
      <c r="G853" s="114"/>
      <c r="H853" s="114"/>
      <c r="I853" s="114"/>
      <c r="J853" s="114"/>
      <c r="K853" s="114"/>
      <c r="L853" s="114"/>
      <c r="M853" s="114"/>
      <c r="N853" s="113"/>
      <c r="O853" s="113"/>
      <c r="P853" s="113"/>
      <c r="Q853" s="113"/>
      <c r="R853" s="114"/>
      <c r="S853" s="114"/>
      <c r="T853" s="114"/>
      <c r="U853" s="114"/>
      <c r="V853" s="114"/>
      <c r="W853" s="114"/>
      <c r="X853" s="114"/>
      <c r="Y853" s="114"/>
      <c r="Z853" s="107"/>
      <c r="AA853" s="107"/>
      <c r="AB853" s="107"/>
      <c r="AC853" s="107"/>
      <c r="AD853" s="107"/>
      <c r="AE853" s="107"/>
      <c r="AF853" s="107"/>
      <c r="AG853" s="107" t="s">
        <v>341</v>
      </c>
      <c r="AH853" s="107">
        <v>0</v>
      </c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</row>
    <row r="854" spans="1:60" outlineLevel="3">
      <c r="A854" s="110"/>
      <c r="B854" s="111"/>
      <c r="C854" s="146" t="s">
        <v>1932</v>
      </c>
      <c r="D854" s="143"/>
      <c r="E854" s="144">
        <v>1.6</v>
      </c>
      <c r="F854" s="114"/>
      <c r="G854" s="114"/>
      <c r="H854" s="114"/>
      <c r="I854" s="114"/>
      <c r="J854" s="114"/>
      <c r="K854" s="114"/>
      <c r="L854" s="114"/>
      <c r="M854" s="114"/>
      <c r="N854" s="113"/>
      <c r="O854" s="113"/>
      <c r="P854" s="113"/>
      <c r="Q854" s="113"/>
      <c r="R854" s="114"/>
      <c r="S854" s="114"/>
      <c r="T854" s="114"/>
      <c r="U854" s="114"/>
      <c r="V854" s="114"/>
      <c r="W854" s="114"/>
      <c r="X854" s="114"/>
      <c r="Y854" s="114"/>
      <c r="Z854" s="107"/>
      <c r="AA854" s="107"/>
      <c r="AB854" s="107"/>
      <c r="AC854" s="107"/>
      <c r="AD854" s="107"/>
      <c r="AE854" s="107"/>
      <c r="AF854" s="107"/>
      <c r="AG854" s="107" t="s">
        <v>341</v>
      </c>
      <c r="AH854" s="107">
        <v>0</v>
      </c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</row>
    <row r="855" spans="1:60" outlineLevel="3">
      <c r="A855" s="110"/>
      <c r="B855" s="111"/>
      <c r="C855" s="146" t="s">
        <v>1933</v>
      </c>
      <c r="D855" s="143"/>
      <c r="E855" s="144">
        <v>9.6549999999999994</v>
      </c>
      <c r="F855" s="114"/>
      <c r="G855" s="114"/>
      <c r="H855" s="114"/>
      <c r="I855" s="114"/>
      <c r="J855" s="114"/>
      <c r="K855" s="114"/>
      <c r="L855" s="114"/>
      <c r="M855" s="114"/>
      <c r="N855" s="113"/>
      <c r="O855" s="113"/>
      <c r="P855" s="113"/>
      <c r="Q855" s="113"/>
      <c r="R855" s="114"/>
      <c r="S855" s="114"/>
      <c r="T855" s="114"/>
      <c r="U855" s="114"/>
      <c r="V855" s="114"/>
      <c r="W855" s="114"/>
      <c r="X855" s="114"/>
      <c r="Y855" s="114"/>
      <c r="Z855" s="107"/>
      <c r="AA855" s="107"/>
      <c r="AB855" s="107"/>
      <c r="AC855" s="107"/>
      <c r="AD855" s="107"/>
      <c r="AE855" s="107"/>
      <c r="AF855" s="107"/>
      <c r="AG855" s="107" t="s">
        <v>341</v>
      </c>
      <c r="AH855" s="107">
        <v>0</v>
      </c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</row>
    <row r="856" spans="1:60" outlineLevel="3">
      <c r="A856" s="110"/>
      <c r="B856" s="111"/>
      <c r="C856" s="146" t="s">
        <v>1934</v>
      </c>
      <c r="D856" s="143"/>
      <c r="E856" s="144">
        <v>2.0249999999999999</v>
      </c>
      <c r="F856" s="114"/>
      <c r="G856" s="114"/>
      <c r="H856" s="114"/>
      <c r="I856" s="114"/>
      <c r="J856" s="114"/>
      <c r="K856" s="114"/>
      <c r="L856" s="114"/>
      <c r="M856" s="114"/>
      <c r="N856" s="113"/>
      <c r="O856" s="113"/>
      <c r="P856" s="113"/>
      <c r="Q856" s="113"/>
      <c r="R856" s="114"/>
      <c r="S856" s="114"/>
      <c r="T856" s="114"/>
      <c r="U856" s="114"/>
      <c r="V856" s="114"/>
      <c r="W856" s="114"/>
      <c r="X856" s="114"/>
      <c r="Y856" s="114"/>
      <c r="Z856" s="107"/>
      <c r="AA856" s="107"/>
      <c r="AB856" s="107"/>
      <c r="AC856" s="107"/>
      <c r="AD856" s="107"/>
      <c r="AE856" s="107"/>
      <c r="AF856" s="107"/>
      <c r="AG856" s="107" t="s">
        <v>341</v>
      </c>
      <c r="AH856" s="107">
        <v>0</v>
      </c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</row>
    <row r="857" spans="1:60" outlineLevel="3">
      <c r="A857" s="110"/>
      <c r="B857" s="111"/>
      <c r="C857" s="146" t="s">
        <v>1935</v>
      </c>
      <c r="D857" s="143"/>
      <c r="E857" s="144">
        <v>1.75</v>
      </c>
      <c r="F857" s="114"/>
      <c r="G857" s="114"/>
      <c r="H857" s="114"/>
      <c r="I857" s="114"/>
      <c r="J857" s="114"/>
      <c r="K857" s="114"/>
      <c r="L857" s="114"/>
      <c r="M857" s="114"/>
      <c r="N857" s="113"/>
      <c r="O857" s="113"/>
      <c r="P857" s="113"/>
      <c r="Q857" s="113"/>
      <c r="R857" s="114"/>
      <c r="S857" s="114"/>
      <c r="T857" s="114"/>
      <c r="U857" s="114"/>
      <c r="V857" s="114"/>
      <c r="W857" s="114"/>
      <c r="X857" s="114"/>
      <c r="Y857" s="114"/>
      <c r="Z857" s="107"/>
      <c r="AA857" s="107"/>
      <c r="AB857" s="107"/>
      <c r="AC857" s="107"/>
      <c r="AD857" s="107"/>
      <c r="AE857" s="107"/>
      <c r="AF857" s="107"/>
      <c r="AG857" s="107" t="s">
        <v>341</v>
      </c>
      <c r="AH857" s="107">
        <v>0</v>
      </c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</row>
    <row r="858" spans="1:60" outlineLevel="3">
      <c r="A858" s="110"/>
      <c r="B858" s="111"/>
      <c r="C858" s="146" t="s">
        <v>1936</v>
      </c>
      <c r="D858" s="143"/>
      <c r="E858" s="144">
        <v>0.9</v>
      </c>
      <c r="F858" s="114"/>
      <c r="G858" s="114"/>
      <c r="H858" s="114"/>
      <c r="I858" s="114"/>
      <c r="J858" s="114"/>
      <c r="K858" s="114"/>
      <c r="L858" s="114"/>
      <c r="M858" s="114"/>
      <c r="N858" s="113"/>
      <c r="O858" s="113"/>
      <c r="P858" s="113"/>
      <c r="Q858" s="113"/>
      <c r="R858" s="114"/>
      <c r="S858" s="114"/>
      <c r="T858" s="114"/>
      <c r="U858" s="114"/>
      <c r="V858" s="114"/>
      <c r="W858" s="114"/>
      <c r="X858" s="114"/>
      <c r="Y858" s="114"/>
      <c r="Z858" s="107"/>
      <c r="AA858" s="107"/>
      <c r="AB858" s="107"/>
      <c r="AC858" s="107"/>
      <c r="AD858" s="107"/>
      <c r="AE858" s="107"/>
      <c r="AF858" s="107"/>
      <c r="AG858" s="107" t="s">
        <v>341</v>
      </c>
      <c r="AH858" s="107">
        <v>0</v>
      </c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</row>
    <row r="859" spans="1:60" outlineLevel="3">
      <c r="A859" s="110"/>
      <c r="B859" s="111"/>
      <c r="C859" s="146" t="s">
        <v>1937</v>
      </c>
      <c r="D859" s="143"/>
      <c r="E859" s="144">
        <v>3.9</v>
      </c>
      <c r="F859" s="114"/>
      <c r="G859" s="114"/>
      <c r="H859" s="114"/>
      <c r="I859" s="114"/>
      <c r="J859" s="114"/>
      <c r="K859" s="114"/>
      <c r="L859" s="114"/>
      <c r="M859" s="114"/>
      <c r="N859" s="113"/>
      <c r="O859" s="113"/>
      <c r="P859" s="113"/>
      <c r="Q859" s="113"/>
      <c r="R859" s="114"/>
      <c r="S859" s="114"/>
      <c r="T859" s="114"/>
      <c r="U859" s="114"/>
      <c r="V859" s="114"/>
      <c r="W859" s="114"/>
      <c r="X859" s="114"/>
      <c r="Y859" s="114"/>
      <c r="Z859" s="107"/>
      <c r="AA859" s="107"/>
      <c r="AB859" s="107"/>
      <c r="AC859" s="107"/>
      <c r="AD859" s="107"/>
      <c r="AE859" s="107"/>
      <c r="AF859" s="107"/>
      <c r="AG859" s="107" t="s">
        <v>341</v>
      </c>
      <c r="AH859" s="107">
        <v>0</v>
      </c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</row>
    <row r="860" spans="1:60" outlineLevel="3">
      <c r="A860" s="110"/>
      <c r="B860" s="111"/>
      <c r="C860" s="146" t="s">
        <v>1938</v>
      </c>
      <c r="D860" s="143"/>
      <c r="E860" s="144">
        <v>3.9</v>
      </c>
      <c r="F860" s="114"/>
      <c r="G860" s="114"/>
      <c r="H860" s="114"/>
      <c r="I860" s="114"/>
      <c r="J860" s="114"/>
      <c r="K860" s="114"/>
      <c r="L860" s="114"/>
      <c r="M860" s="114"/>
      <c r="N860" s="113"/>
      <c r="O860" s="113"/>
      <c r="P860" s="113"/>
      <c r="Q860" s="113"/>
      <c r="R860" s="114"/>
      <c r="S860" s="114"/>
      <c r="T860" s="114"/>
      <c r="U860" s="114"/>
      <c r="V860" s="114"/>
      <c r="W860" s="114"/>
      <c r="X860" s="114"/>
      <c r="Y860" s="114"/>
      <c r="Z860" s="107"/>
      <c r="AA860" s="107"/>
      <c r="AB860" s="107"/>
      <c r="AC860" s="107"/>
      <c r="AD860" s="107"/>
      <c r="AE860" s="107"/>
      <c r="AF860" s="107"/>
      <c r="AG860" s="107" t="s">
        <v>341</v>
      </c>
      <c r="AH860" s="107">
        <v>0</v>
      </c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</row>
    <row r="861" spans="1:60" outlineLevel="3">
      <c r="A861" s="110"/>
      <c r="B861" s="111"/>
      <c r="C861" s="146" t="s">
        <v>1939</v>
      </c>
      <c r="D861" s="143"/>
      <c r="E861" s="144">
        <v>0.86499999999999999</v>
      </c>
      <c r="F861" s="114"/>
      <c r="G861" s="114"/>
      <c r="H861" s="114"/>
      <c r="I861" s="114"/>
      <c r="J861" s="114"/>
      <c r="K861" s="114"/>
      <c r="L861" s="114"/>
      <c r="M861" s="114"/>
      <c r="N861" s="113"/>
      <c r="O861" s="113"/>
      <c r="P861" s="113"/>
      <c r="Q861" s="113"/>
      <c r="R861" s="114"/>
      <c r="S861" s="114"/>
      <c r="T861" s="114"/>
      <c r="U861" s="114"/>
      <c r="V861" s="114"/>
      <c r="W861" s="114"/>
      <c r="X861" s="114"/>
      <c r="Y861" s="114"/>
      <c r="Z861" s="107"/>
      <c r="AA861" s="107"/>
      <c r="AB861" s="107"/>
      <c r="AC861" s="107"/>
      <c r="AD861" s="107"/>
      <c r="AE861" s="107"/>
      <c r="AF861" s="107"/>
      <c r="AG861" s="107" t="s">
        <v>341</v>
      </c>
      <c r="AH861" s="107">
        <v>0</v>
      </c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</row>
    <row r="862" spans="1:60" outlineLevel="3">
      <c r="A862" s="110"/>
      <c r="B862" s="111"/>
      <c r="C862" s="146" t="s">
        <v>1940</v>
      </c>
      <c r="D862" s="143"/>
      <c r="E862" s="144">
        <v>4.2</v>
      </c>
      <c r="F862" s="114"/>
      <c r="G862" s="114"/>
      <c r="H862" s="114"/>
      <c r="I862" s="114"/>
      <c r="J862" s="114"/>
      <c r="K862" s="114"/>
      <c r="L862" s="114"/>
      <c r="M862" s="114"/>
      <c r="N862" s="113"/>
      <c r="O862" s="113"/>
      <c r="P862" s="113"/>
      <c r="Q862" s="113"/>
      <c r="R862" s="114"/>
      <c r="S862" s="114"/>
      <c r="T862" s="114"/>
      <c r="U862" s="114"/>
      <c r="V862" s="114"/>
      <c r="W862" s="114"/>
      <c r="X862" s="114"/>
      <c r="Y862" s="114"/>
      <c r="Z862" s="107"/>
      <c r="AA862" s="107"/>
      <c r="AB862" s="107"/>
      <c r="AC862" s="107"/>
      <c r="AD862" s="107"/>
      <c r="AE862" s="107"/>
      <c r="AF862" s="107"/>
      <c r="AG862" s="107" t="s">
        <v>341</v>
      </c>
      <c r="AH862" s="107">
        <v>0</v>
      </c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</row>
    <row r="863" spans="1:60" outlineLevel="3">
      <c r="A863" s="110"/>
      <c r="B863" s="111"/>
      <c r="C863" s="146" t="s">
        <v>1941</v>
      </c>
      <c r="D863" s="143"/>
      <c r="E863" s="144">
        <v>9</v>
      </c>
      <c r="F863" s="114"/>
      <c r="G863" s="114"/>
      <c r="H863" s="114"/>
      <c r="I863" s="114"/>
      <c r="J863" s="114"/>
      <c r="K863" s="114"/>
      <c r="L863" s="114"/>
      <c r="M863" s="114"/>
      <c r="N863" s="113"/>
      <c r="O863" s="113"/>
      <c r="P863" s="113"/>
      <c r="Q863" s="113"/>
      <c r="R863" s="114"/>
      <c r="S863" s="114"/>
      <c r="T863" s="114"/>
      <c r="U863" s="114"/>
      <c r="V863" s="114"/>
      <c r="W863" s="114"/>
      <c r="X863" s="114"/>
      <c r="Y863" s="114"/>
      <c r="Z863" s="107"/>
      <c r="AA863" s="107"/>
      <c r="AB863" s="107"/>
      <c r="AC863" s="107"/>
      <c r="AD863" s="107"/>
      <c r="AE863" s="107"/>
      <c r="AF863" s="107"/>
      <c r="AG863" s="107" t="s">
        <v>341</v>
      </c>
      <c r="AH863" s="107">
        <v>0</v>
      </c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</row>
    <row r="864" spans="1:60" outlineLevel="3">
      <c r="A864" s="110"/>
      <c r="B864" s="111"/>
      <c r="C864" s="146" t="s">
        <v>1900</v>
      </c>
      <c r="D864" s="143"/>
      <c r="E864" s="144">
        <v>3</v>
      </c>
      <c r="F864" s="114"/>
      <c r="G864" s="114"/>
      <c r="H864" s="114"/>
      <c r="I864" s="114"/>
      <c r="J864" s="114"/>
      <c r="K864" s="114"/>
      <c r="L864" s="114"/>
      <c r="M864" s="114"/>
      <c r="N864" s="113"/>
      <c r="O864" s="113"/>
      <c r="P864" s="113"/>
      <c r="Q864" s="113"/>
      <c r="R864" s="114"/>
      <c r="S864" s="114"/>
      <c r="T864" s="114"/>
      <c r="U864" s="114"/>
      <c r="V864" s="114"/>
      <c r="W864" s="114"/>
      <c r="X864" s="114"/>
      <c r="Y864" s="114"/>
      <c r="Z864" s="107"/>
      <c r="AA864" s="107"/>
      <c r="AB864" s="107"/>
      <c r="AC864" s="107"/>
      <c r="AD864" s="107"/>
      <c r="AE864" s="107"/>
      <c r="AF864" s="107"/>
      <c r="AG864" s="107" t="s">
        <v>341</v>
      </c>
      <c r="AH864" s="107">
        <v>0</v>
      </c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</row>
    <row r="865" spans="1:60" outlineLevel="3">
      <c r="A865" s="110"/>
      <c r="B865" s="111"/>
      <c r="C865" s="146" t="s">
        <v>1894</v>
      </c>
      <c r="D865" s="143"/>
      <c r="E865" s="144">
        <v>3</v>
      </c>
      <c r="F865" s="114"/>
      <c r="G865" s="114"/>
      <c r="H865" s="114"/>
      <c r="I865" s="114"/>
      <c r="J865" s="114"/>
      <c r="K865" s="114"/>
      <c r="L865" s="114"/>
      <c r="M865" s="114"/>
      <c r="N865" s="113"/>
      <c r="O865" s="113"/>
      <c r="P865" s="113"/>
      <c r="Q865" s="113"/>
      <c r="R865" s="114"/>
      <c r="S865" s="114"/>
      <c r="T865" s="114"/>
      <c r="U865" s="114"/>
      <c r="V865" s="114"/>
      <c r="W865" s="114"/>
      <c r="X865" s="114"/>
      <c r="Y865" s="114"/>
      <c r="Z865" s="107"/>
      <c r="AA865" s="107"/>
      <c r="AB865" s="107"/>
      <c r="AC865" s="107"/>
      <c r="AD865" s="107"/>
      <c r="AE865" s="107"/>
      <c r="AF865" s="107"/>
      <c r="AG865" s="107" t="s">
        <v>341</v>
      </c>
      <c r="AH865" s="107">
        <v>0</v>
      </c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</row>
    <row r="866" spans="1:60" outlineLevel="1">
      <c r="A866" s="123">
        <v>127</v>
      </c>
      <c r="B866" s="124" t="s">
        <v>1942</v>
      </c>
      <c r="C866" s="139" t="s">
        <v>1943</v>
      </c>
      <c r="D866" s="125" t="s">
        <v>330</v>
      </c>
      <c r="E866" s="126">
        <v>2.0049999999999999</v>
      </c>
      <c r="F866" s="127"/>
      <c r="G866" s="128">
        <f>ROUND(E866*F866,2)</f>
        <v>0</v>
      </c>
      <c r="H866" s="127"/>
      <c r="I866" s="128">
        <f>ROUND(E866*H866,2)</f>
        <v>0</v>
      </c>
      <c r="J866" s="127"/>
      <c r="K866" s="128">
        <f>ROUND(E866*J866,2)</f>
        <v>0</v>
      </c>
      <c r="L866" s="128">
        <v>21</v>
      </c>
      <c r="M866" s="128">
        <f>G866*(1+L866/100)</f>
        <v>0</v>
      </c>
      <c r="N866" s="126">
        <v>0</v>
      </c>
      <c r="O866" s="126">
        <f>ROUND(E866*N866,2)</f>
        <v>0</v>
      </c>
      <c r="P866" s="126">
        <v>3.1E-2</v>
      </c>
      <c r="Q866" s="126">
        <f>ROUND(E866*P866,2)</f>
        <v>0.06</v>
      </c>
      <c r="R866" s="128" t="s">
        <v>356</v>
      </c>
      <c r="S866" s="128" t="s">
        <v>310</v>
      </c>
      <c r="T866" s="129" t="s">
        <v>331</v>
      </c>
      <c r="U866" s="114">
        <v>0.82399999999999995</v>
      </c>
      <c r="V866" s="114">
        <f>ROUND(E866*U866,2)</f>
        <v>1.65</v>
      </c>
      <c r="W866" s="114"/>
      <c r="X866" s="114" t="s">
        <v>332</v>
      </c>
      <c r="Y866" s="114" t="s">
        <v>293</v>
      </c>
      <c r="Z866" s="107"/>
      <c r="AA866" s="107"/>
      <c r="AB866" s="107"/>
      <c r="AC866" s="107"/>
      <c r="AD866" s="107"/>
      <c r="AE866" s="107"/>
      <c r="AF866" s="107"/>
      <c r="AG866" s="107" t="s">
        <v>333</v>
      </c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</row>
    <row r="867" spans="1:60" outlineLevel="2">
      <c r="A867" s="110"/>
      <c r="B867" s="111"/>
      <c r="C867" s="203" t="s">
        <v>1944</v>
      </c>
      <c r="D867" s="204"/>
      <c r="E867" s="204"/>
      <c r="F867" s="204"/>
      <c r="G867" s="204"/>
      <c r="H867" s="114"/>
      <c r="I867" s="114"/>
      <c r="J867" s="114"/>
      <c r="K867" s="114"/>
      <c r="L867" s="114"/>
      <c r="M867" s="114"/>
      <c r="N867" s="113"/>
      <c r="O867" s="113"/>
      <c r="P867" s="113"/>
      <c r="Q867" s="113"/>
      <c r="R867" s="114"/>
      <c r="S867" s="114"/>
      <c r="T867" s="114"/>
      <c r="U867" s="114"/>
      <c r="V867" s="114"/>
      <c r="W867" s="114"/>
      <c r="X867" s="114"/>
      <c r="Y867" s="114"/>
      <c r="Z867" s="107"/>
      <c r="AA867" s="107"/>
      <c r="AB867" s="107"/>
      <c r="AC867" s="107"/>
      <c r="AD867" s="107"/>
      <c r="AE867" s="107"/>
      <c r="AF867" s="107"/>
      <c r="AG867" s="107" t="s">
        <v>451</v>
      </c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</row>
    <row r="868" spans="1:60" outlineLevel="2">
      <c r="A868" s="110"/>
      <c r="B868" s="111"/>
      <c r="C868" s="146" t="s">
        <v>1945</v>
      </c>
      <c r="D868" s="143"/>
      <c r="E868" s="144">
        <v>2.0049999999999999</v>
      </c>
      <c r="F868" s="114"/>
      <c r="G868" s="114"/>
      <c r="H868" s="114"/>
      <c r="I868" s="114"/>
      <c r="J868" s="114"/>
      <c r="K868" s="114"/>
      <c r="L868" s="114"/>
      <c r="M868" s="114"/>
      <c r="N868" s="113"/>
      <c r="O868" s="113"/>
      <c r="P868" s="113"/>
      <c r="Q868" s="113"/>
      <c r="R868" s="114"/>
      <c r="S868" s="114"/>
      <c r="T868" s="114"/>
      <c r="U868" s="114"/>
      <c r="V868" s="114"/>
      <c r="W868" s="114"/>
      <c r="X868" s="114"/>
      <c r="Y868" s="114"/>
      <c r="Z868" s="107"/>
      <c r="AA868" s="107"/>
      <c r="AB868" s="107"/>
      <c r="AC868" s="107"/>
      <c r="AD868" s="107"/>
      <c r="AE868" s="107"/>
      <c r="AF868" s="107"/>
      <c r="AG868" s="107" t="s">
        <v>341</v>
      </c>
      <c r="AH868" s="107">
        <v>0</v>
      </c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</row>
    <row r="869" spans="1:60" ht="22.5" outlineLevel="1">
      <c r="A869" s="123">
        <v>128</v>
      </c>
      <c r="B869" s="124" t="s">
        <v>1695</v>
      </c>
      <c r="C869" s="139" t="s">
        <v>1696</v>
      </c>
      <c r="D869" s="125" t="s">
        <v>1169</v>
      </c>
      <c r="E869" s="126">
        <v>41.057250000000003</v>
      </c>
      <c r="F869" s="127"/>
      <c r="G869" s="128">
        <f>ROUND(E869*F869,2)</f>
        <v>0</v>
      </c>
      <c r="H869" s="127"/>
      <c r="I869" s="128">
        <f>ROUND(E869*H869,2)</f>
        <v>0</v>
      </c>
      <c r="J869" s="127"/>
      <c r="K869" s="128">
        <f>ROUND(E869*J869,2)</f>
        <v>0</v>
      </c>
      <c r="L869" s="128">
        <v>21</v>
      </c>
      <c r="M869" s="128">
        <f>G869*(1+L869/100)</f>
        <v>0</v>
      </c>
      <c r="N869" s="126">
        <v>0</v>
      </c>
      <c r="O869" s="126">
        <f>ROUND(E869*N869,2)</f>
        <v>0</v>
      </c>
      <c r="P869" s="126">
        <v>6.8000000000000005E-2</v>
      </c>
      <c r="Q869" s="126">
        <f>ROUND(E869*P869,2)</f>
        <v>2.79</v>
      </c>
      <c r="R869" s="128" t="s">
        <v>356</v>
      </c>
      <c r="S869" s="128" t="s">
        <v>310</v>
      </c>
      <c r="T869" s="129" t="s">
        <v>331</v>
      </c>
      <c r="U869" s="114">
        <v>0.69</v>
      </c>
      <c r="V869" s="114">
        <f>ROUND(E869*U869,2)</f>
        <v>28.33</v>
      </c>
      <c r="W869" s="114"/>
      <c r="X869" s="114" t="s">
        <v>332</v>
      </c>
      <c r="Y869" s="114" t="s">
        <v>293</v>
      </c>
      <c r="Z869" s="107"/>
      <c r="AA869" s="107"/>
      <c r="AB869" s="107"/>
      <c r="AC869" s="107"/>
      <c r="AD869" s="107"/>
      <c r="AE869" s="107"/>
      <c r="AF869" s="107"/>
      <c r="AG869" s="107" t="s">
        <v>333</v>
      </c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</row>
    <row r="870" spans="1:60" outlineLevel="2">
      <c r="A870" s="110"/>
      <c r="B870" s="111"/>
      <c r="C870" s="203" t="s">
        <v>1697</v>
      </c>
      <c r="D870" s="204"/>
      <c r="E870" s="204"/>
      <c r="F870" s="204"/>
      <c r="G870" s="204"/>
      <c r="H870" s="114"/>
      <c r="I870" s="114"/>
      <c r="J870" s="114"/>
      <c r="K870" s="114"/>
      <c r="L870" s="114"/>
      <c r="M870" s="114"/>
      <c r="N870" s="113"/>
      <c r="O870" s="113"/>
      <c r="P870" s="113"/>
      <c r="Q870" s="113"/>
      <c r="R870" s="114"/>
      <c r="S870" s="114"/>
      <c r="T870" s="114"/>
      <c r="U870" s="114"/>
      <c r="V870" s="114"/>
      <c r="W870" s="114"/>
      <c r="X870" s="114"/>
      <c r="Y870" s="114"/>
      <c r="Z870" s="107"/>
      <c r="AA870" s="107"/>
      <c r="AB870" s="107"/>
      <c r="AC870" s="107"/>
      <c r="AD870" s="107"/>
      <c r="AE870" s="107"/>
      <c r="AF870" s="107"/>
      <c r="AG870" s="107" t="s">
        <v>451</v>
      </c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</row>
    <row r="871" spans="1:60" outlineLevel="2">
      <c r="A871" s="110"/>
      <c r="B871" s="111"/>
      <c r="C871" s="146" t="s">
        <v>1946</v>
      </c>
      <c r="D871" s="143"/>
      <c r="E871" s="144">
        <v>0.27</v>
      </c>
      <c r="F871" s="114"/>
      <c r="G871" s="114"/>
      <c r="H871" s="114"/>
      <c r="I871" s="114"/>
      <c r="J871" s="114"/>
      <c r="K871" s="114"/>
      <c r="L871" s="114"/>
      <c r="M871" s="114"/>
      <c r="N871" s="113"/>
      <c r="O871" s="113"/>
      <c r="P871" s="113"/>
      <c r="Q871" s="113"/>
      <c r="R871" s="114"/>
      <c r="S871" s="114"/>
      <c r="T871" s="114"/>
      <c r="U871" s="114"/>
      <c r="V871" s="114"/>
      <c r="W871" s="114"/>
      <c r="X871" s="114"/>
      <c r="Y871" s="114"/>
      <c r="Z871" s="107"/>
      <c r="AA871" s="107"/>
      <c r="AB871" s="107"/>
      <c r="AC871" s="107"/>
      <c r="AD871" s="107"/>
      <c r="AE871" s="107"/>
      <c r="AF871" s="107"/>
      <c r="AG871" s="107" t="s">
        <v>341</v>
      </c>
      <c r="AH871" s="107">
        <v>0</v>
      </c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</row>
    <row r="872" spans="1:60" outlineLevel="3">
      <c r="A872" s="110"/>
      <c r="B872" s="111"/>
      <c r="C872" s="146" t="s">
        <v>1947</v>
      </c>
      <c r="D872" s="143"/>
      <c r="E872" s="144">
        <v>1.1475</v>
      </c>
      <c r="F872" s="114"/>
      <c r="G872" s="114"/>
      <c r="H872" s="114"/>
      <c r="I872" s="114"/>
      <c r="J872" s="114"/>
      <c r="K872" s="114"/>
      <c r="L872" s="114"/>
      <c r="M872" s="114"/>
      <c r="N872" s="113"/>
      <c r="O872" s="113"/>
      <c r="P872" s="113"/>
      <c r="Q872" s="113"/>
      <c r="R872" s="114"/>
      <c r="S872" s="114"/>
      <c r="T872" s="114"/>
      <c r="U872" s="114"/>
      <c r="V872" s="114"/>
      <c r="W872" s="114"/>
      <c r="X872" s="114"/>
      <c r="Y872" s="114"/>
      <c r="Z872" s="107"/>
      <c r="AA872" s="107"/>
      <c r="AB872" s="107"/>
      <c r="AC872" s="107"/>
      <c r="AD872" s="107"/>
      <c r="AE872" s="107"/>
      <c r="AF872" s="107"/>
      <c r="AG872" s="107" t="s">
        <v>341</v>
      </c>
      <c r="AH872" s="107">
        <v>0</v>
      </c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</row>
    <row r="873" spans="1:60" outlineLevel="3">
      <c r="A873" s="110"/>
      <c r="B873" s="111"/>
      <c r="C873" s="146" t="s">
        <v>1948</v>
      </c>
      <c r="D873" s="143"/>
      <c r="E873" s="144">
        <v>0.45</v>
      </c>
      <c r="F873" s="114"/>
      <c r="G873" s="114"/>
      <c r="H873" s="114"/>
      <c r="I873" s="114"/>
      <c r="J873" s="114"/>
      <c r="K873" s="114"/>
      <c r="L873" s="114"/>
      <c r="M873" s="114"/>
      <c r="N873" s="113"/>
      <c r="O873" s="113"/>
      <c r="P873" s="113"/>
      <c r="Q873" s="113"/>
      <c r="R873" s="114"/>
      <c r="S873" s="114"/>
      <c r="T873" s="114"/>
      <c r="U873" s="114"/>
      <c r="V873" s="114"/>
      <c r="W873" s="114"/>
      <c r="X873" s="114"/>
      <c r="Y873" s="114"/>
      <c r="Z873" s="107"/>
      <c r="AA873" s="107"/>
      <c r="AB873" s="107"/>
      <c r="AC873" s="107"/>
      <c r="AD873" s="107"/>
      <c r="AE873" s="107"/>
      <c r="AF873" s="107"/>
      <c r="AG873" s="107" t="s">
        <v>341</v>
      </c>
      <c r="AH873" s="107">
        <v>0</v>
      </c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</row>
    <row r="874" spans="1:60" outlineLevel="3">
      <c r="A874" s="110"/>
      <c r="B874" s="111"/>
      <c r="C874" s="146" t="s">
        <v>1949</v>
      </c>
      <c r="D874" s="143"/>
      <c r="E874" s="144">
        <v>0.13500000000000001</v>
      </c>
      <c r="F874" s="114"/>
      <c r="G874" s="114"/>
      <c r="H874" s="114"/>
      <c r="I874" s="114"/>
      <c r="J874" s="114"/>
      <c r="K874" s="114"/>
      <c r="L874" s="114"/>
      <c r="M874" s="114"/>
      <c r="N874" s="113"/>
      <c r="O874" s="113"/>
      <c r="P874" s="113"/>
      <c r="Q874" s="113"/>
      <c r="R874" s="114"/>
      <c r="S874" s="114"/>
      <c r="T874" s="114"/>
      <c r="U874" s="114"/>
      <c r="V874" s="114"/>
      <c r="W874" s="114"/>
      <c r="X874" s="114"/>
      <c r="Y874" s="114"/>
      <c r="Z874" s="107"/>
      <c r="AA874" s="107"/>
      <c r="AB874" s="107"/>
      <c r="AC874" s="107"/>
      <c r="AD874" s="107"/>
      <c r="AE874" s="107"/>
      <c r="AF874" s="107"/>
      <c r="AG874" s="107" t="s">
        <v>341</v>
      </c>
      <c r="AH874" s="107">
        <v>0</v>
      </c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</row>
    <row r="875" spans="1:60" outlineLevel="3">
      <c r="A875" s="110"/>
      <c r="B875" s="111"/>
      <c r="C875" s="146" t="s">
        <v>1950</v>
      </c>
      <c r="D875" s="143"/>
      <c r="E875" s="144">
        <v>0.80400000000000005</v>
      </c>
      <c r="F875" s="114"/>
      <c r="G875" s="114"/>
      <c r="H875" s="114"/>
      <c r="I875" s="114"/>
      <c r="J875" s="114"/>
      <c r="K875" s="114"/>
      <c r="L875" s="114"/>
      <c r="M875" s="114"/>
      <c r="N875" s="113"/>
      <c r="O875" s="113"/>
      <c r="P875" s="113"/>
      <c r="Q875" s="113"/>
      <c r="R875" s="114"/>
      <c r="S875" s="114"/>
      <c r="T875" s="114"/>
      <c r="U875" s="114"/>
      <c r="V875" s="114"/>
      <c r="W875" s="114"/>
      <c r="X875" s="114"/>
      <c r="Y875" s="114"/>
      <c r="Z875" s="107"/>
      <c r="AA875" s="107"/>
      <c r="AB875" s="107"/>
      <c r="AC875" s="107"/>
      <c r="AD875" s="107"/>
      <c r="AE875" s="107"/>
      <c r="AF875" s="107"/>
      <c r="AG875" s="107" t="s">
        <v>341</v>
      </c>
      <c r="AH875" s="107">
        <v>0</v>
      </c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</row>
    <row r="876" spans="1:60" outlineLevel="3">
      <c r="A876" s="110"/>
      <c r="B876" s="111"/>
      <c r="C876" s="146" t="s">
        <v>1951</v>
      </c>
      <c r="D876" s="143"/>
      <c r="E876" s="144">
        <v>1.6559999999999999</v>
      </c>
      <c r="F876" s="114"/>
      <c r="G876" s="114"/>
      <c r="H876" s="114"/>
      <c r="I876" s="114"/>
      <c r="J876" s="114"/>
      <c r="K876" s="114"/>
      <c r="L876" s="114"/>
      <c r="M876" s="114"/>
      <c r="N876" s="113"/>
      <c r="O876" s="113"/>
      <c r="P876" s="113"/>
      <c r="Q876" s="113"/>
      <c r="R876" s="114"/>
      <c r="S876" s="114"/>
      <c r="T876" s="114"/>
      <c r="U876" s="114"/>
      <c r="V876" s="114"/>
      <c r="W876" s="114"/>
      <c r="X876" s="114"/>
      <c r="Y876" s="114"/>
      <c r="Z876" s="107"/>
      <c r="AA876" s="107"/>
      <c r="AB876" s="107"/>
      <c r="AC876" s="107"/>
      <c r="AD876" s="107"/>
      <c r="AE876" s="107"/>
      <c r="AF876" s="107"/>
      <c r="AG876" s="107" t="s">
        <v>341</v>
      </c>
      <c r="AH876" s="107">
        <v>0</v>
      </c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</row>
    <row r="877" spans="1:60" outlineLevel="3">
      <c r="A877" s="110"/>
      <c r="B877" s="111"/>
      <c r="C877" s="146" t="s">
        <v>1952</v>
      </c>
      <c r="D877" s="143"/>
      <c r="E877" s="144">
        <v>0.27</v>
      </c>
      <c r="F877" s="114"/>
      <c r="G877" s="114"/>
      <c r="H877" s="114"/>
      <c r="I877" s="114"/>
      <c r="J877" s="114"/>
      <c r="K877" s="114"/>
      <c r="L877" s="114"/>
      <c r="M877" s="114"/>
      <c r="N877" s="113"/>
      <c r="O877" s="113"/>
      <c r="P877" s="113"/>
      <c r="Q877" s="113"/>
      <c r="R877" s="114"/>
      <c r="S877" s="114"/>
      <c r="T877" s="114"/>
      <c r="U877" s="114"/>
      <c r="V877" s="114"/>
      <c r="W877" s="114"/>
      <c r="X877" s="114"/>
      <c r="Y877" s="114"/>
      <c r="Z877" s="107"/>
      <c r="AA877" s="107"/>
      <c r="AB877" s="107"/>
      <c r="AC877" s="107"/>
      <c r="AD877" s="107"/>
      <c r="AE877" s="107"/>
      <c r="AF877" s="107"/>
      <c r="AG877" s="107" t="s">
        <v>341</v>
      </c>
      <c r="AH877" s="107">
        <v>0</v>
      </c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</row>
    <row r="878" spans="1:60" outlineLevel="3">
      <c r="A878" s="110"/>
      <c r="B878" s="111"/>
      <c r="C878" s="146" t="s">
        <v>1953</v>
      </c>
      <c r="D878" s="143"/>
      <c r="E878" s="144">
        <v>0.76500000000000001</v>
      </c>
      <c r="F878" s="114"/>
      <c r="G878" s="114"/>
      <c r="H878" s="114"/>
      <c r="I878" s="114"/>
      <c r="J878" s="114"/>
      <c r="K878" s="114"/>
      <c r="L878" s="114"/>
      <c r="M878" s="114"/>
      <c r="N878" s="113"/>
      <c r="O878" s="113"/>
      <c r="P878" s="113"/>
      <c r="Q878" s="113"/>
      <c r="R878" s="114"/>
      <c r="S878" s="114"/>
      <c r="T878" s="114"/>
      <c r="U878" s="114"/>
      <c r="V878" s="114"/>
      <c r="W878" s="114"/>
      <c r="X878" s="114"/>
      <c r="Y878" s="114"/>
      <c r="Z878" s="107"/>
      <c r="AA878" s="107"/>
      <c r="AB878" s="107"/>
      <c r="AC878" s="107"/>
      <c r="AD878" s="107"/>
      <c r="AE878" s="107"/>
      <c r="AF878" s="107"/>
      <c r="AG878" s="107" t="s">
        <v>341</v>
      </c>
      <c r="AH878" s="107">
        <v>0</v>
      </c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</row>
    <row r="879" spans="1:60" outlineLevel="3">
      <c r="A879" s="110"/>
      <c r="B879" s="111"/>
      <c r="C879" s="146" t="s">
        <v>1954</v>
      </c>
      <c r="D879" s="143"/>
      <c r="E879" s="144">
        <v>0.54</v>
      </c>
      <c r="F879" s="114"/>
      <c r="G879" s="114"/>
      <c r="H879" s="114"/>
      <c r="I879" s="114"/>
      <c r="J879" s="114"/>
      <c r="K879" s="114"/>
      <c r="L879" s="114"/>
      <c r="M879" s="114"/>
      <c r="N879" s="113"/>
      <c r="O879" s="113"/>
      <c r="P879" s="113"/>
      <c r="Q879" s="113"/>
      <c r="R879" s="114"/>
      <c r="S879" s="114"/>
      <c r="T879" s="114"/>
      <c r="U879" s="114"/>
      <c r="V879" s="114"/>
      <c r="W879" s="114"/>
      <c r="X879" s="114"/>
      <c r="Y879" s="114"/>
      <c r="Z879" s="107"/>
      <c r="AA879" s="107"/>
      <c r="AB879" s="107"/>
      <c r="AC879" s="107"/>
      <c r="AD879" s="107"/>
      <c r="AE879" s="107"/>
      <c r="AF879" s="107"/>
      <c r="AG879" s="107" t="s">
        <v>341</v>
      </c>
      <c r="AH879" s="107">
        <v>0</v>
      </c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</row>
    <row r="880" spans="1:60" outlineLevel="3">
      <c r="A880" s="110"/>
      <c r="B880" s="111"/>
      <c r="C880" s="146" t="s">
        <v>1955</v>
      </c>
      <c r="D880" s="143"/>
      <c r="E880" s="144">
        <v>0.27</v>
      </c>
      <c r="F880" s="114"/>
      <c r="G880" s="114"/>
      <c r="H880" s="114"/>
      <c r="I880" s="114"/>
      <c r="J880" s="114"/>
      <c r="K880" s="114"/>
      <c r="L880" s="114"/>
      <c r="M880" s="114"/>
      <c r="N880" s="113"/>
      <c r="O880" s="113"/>
      <c r="P880" s="113"/>
      <c r="Q880" s="113"/>
      <c r="R880" s="114"/>
      <c r="S880" s="114"/>
      <c r="T880" s="114"/>
      <c r="U880" s="114"/>
      <c r="V880" s="114"/>
      <c r="W880" s="114"/>
      <c r="X880" s="114"/>
      <c r="Y880" s="114"/>
      <c r="Z880" s="107"/>
      <c r="AA880" s="107"/>
      <c r="AB880" s="107"/>
      <c r="AC880" s="107"/>
      <c r="AD880" s="107"/>
      <c r="AE880" s="107"/>
      <c r="AF880" s="107"/>
      <c r="AG880" s="107" t="s">
        <v>341</v>
      </c>
      <c r="AH880" s="107">
        <v>0</v>
      </c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</row>
    <row r="881" spans="1:60" outlineLevel="3">
      <c r="A881" s="110"/>
      <c r="B881" s="111"/>
      <c r="C881" s="146" t="s">
        <v>1956</v>
      </c>
      <c r="D881" s="143"/>
      <c r="E881" s="144">
        <v>0.13500000000000001</v>
      </c>
      <c r="F881" s="114"/>
      <c r="G881" s="114"/>
      <c r="H881" s="114"/>
      <c r="I881" s="114"/>
      <c r="J881" s="114"/>
      <c r="K881" s="114"/>
      <c r="L881" s="114"/>
      <c r="M881" s="114"/>
      <c r="N881" s="113"/>
      <c r="O881" s="113"/>
      <c r="P881" s="113"/>
      <c r="Q881" s="113"/>
      <c r="R881" s="114"/>
      <c r="S881" s="114"/>
      <c r="T881" s="114"/>
      <c r="U881" s="114"/>
      <c r="V881" s="114"/>
      <c r="W881" s="114"/>
      <c r="X881" s="114"/>
      <c r="Y881" s="114"/>
      <c r="Z881" s="107"/>
      <c r="AA881" s="107"/>
      <c r="AB881" s="107"/>
      <c r="AC881" s="107"/>
      <c r="AD881" s="107"/>
      <c r="AE881" s="107"/>
      <c r="AF881" s="107"/>
      <c r="AG881" s="107" t="s">
        <v>341</v>
      </c>
      <c r="AH881" s="107">
        <v>0</v>
      </c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</row>
    <row r="882" spans="1:60" outlineLevel="3">
      <c r="A882" s="110"/>
      <c r="B882" s="111"/>
      <c r="C882" s="146" t="s">
        <v>1957</v>
      </c>
      <c r="D882" s="143"/>
      <c r="E882" s="144">
        <v>0.40500000000000003</v>
      </c>
      <c r="F882" s="114"/>
      <c r="G882" s="114"/>
      <c r="H882" s="114"/>
      <c r="I882" s="114"/>
      <c r="J882" s="114"/>
      <c r="K882" s="114"/>
      <c r="L882" s="114"/>
      <c r="M882" s="114"/>
      <c r="N882" s="113"/>
      <c r="O882" s="113"/>
      <c r="P882" s="113"/>
      <c r="Q882" s="113"/>
      <c r="R882" s="114"/>
      <c r="S882" s="114"/>
      <c r="T882" s="114"/>
      <c r="U882" s="114"/>
      <c r="V882" s="114"/>
      <c r="W882" s="114"/>
      <c r="X882" s="114"/>
      <c r="Y882" s="114"/>
      <c r="Z882" s="107"/>
      <c r="AA882" s="107"/>
      <c r="AB882" s="107"/>
      <c r="AC882" s="107"/>
      <c r="AD882" s="107"/>
      <c r="AE882" s="107"/>
      <c r="AF882" s="107"/>
      <c r="AG882" s="107" t="s">
        <v>341</v>
      </c>
      <c r="AH882" s="107">
        <v>0</v>
      </c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</row>
    <row r="883" spans="1:60" outlineLevel="3">
      <c r="A883" s="110"/>
      <c r="B883" s="111"/>
      <c r="C883" s="146" t="s">
        <v>1958</v>
      </c>
      <c r="D883" s="143"/>
      <c r="E883" s="144">
        <v>0.40500000000000003</v>
      </c>
      <c r="F883" s="114"/>
      <c r="G883" s="114"/>
      <c r="H883" s="114"/>
      <c r="I883" s="114"/>
      <c r="J883" s="114"/>
      <c r="K883" s="114"/>
      <c r="L883" s="114"/>
      <c r="M883" s="114"/>
      <c r="N883" s="113"/>
      <c r="O883" s="113"/>
      <c r="P883" s="113"/>
      <c r="Q883" s="113"/>
      <c r="R883" s="114"/>
      <c r="S883" s="114"/>
      <c r="T883" s="114"/>
      <c r="U883" s="114"/>
      <c r="V883" s="114"/>
      <c r="W883" s="114"/>
      <c r="X883" s="114"/>
      <c r="Y883" s="114"/>
      <c r="Z883" s="107"/>
      <c r="AA883" s="107"/>
      <c r="AB883" s="107"/>
      <c r="AC883" s="107"/>
      <c r="AD883" s="107"/>
      <c r="AE883" s="107"/>
      <c r="AF883" s="107"/>
      <c r="AG883" s="107" t="s">
        <v>341</v>
      </c>
      <c r="AH883" s="107">
        <v>0</v>
      </c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</row>
    <row r="884" spans="1:60" outlineLevel="3">
      <c r="A884" s="110"/>
      <c r="B884" s="111"/>
      <c r="C884" s="146" t="s">
        <v>1959</v>
      </c>
      <c r="D884" s="143"/>
      <c r="E884" s="144">
        <v>0.40500000000000003</v>
      </c>
      <c r="F884" s="114"/>
      <c r="G884" s="114"/>
      <c r="H884" s="114"/>
      <c r="I884" s="114"/>
      <c r="J884" s="114"/>
      <c r="K884" s="114"/>
      <c r="L884" s="114"/>
      <c r="M884" s="114"/>
      <c r="N884" s="113"/>
      <c r="O884" s="113"/>
      <c r="P884" s="113"/>
      <c r="Q884" s="113"/>
      <c r="R884" s="114"/>
      <c r="S884" s="114"/>
      <c r="T884" s="114"/>
      <c r="U884" s="114"/>
      <c r="V884" s="114"/>
      <c r="W884" s="114"/>
      <c r="X884" s="114"/>
      <c r="Y884" s="114"/>
      <c r="Z884" s="107"/>
      <c r="AA884" s="107"/>
      <c r="AB884" s="107"/>
      <c r="AC884" s="107"/>
      <c r="AD884" s="107"/>
      <c r="AE884" s="107"/>
      <c r="AF884" s="107"/>
      <c r="AG884" s="107" t="s">
        <v>341</v>
      </c>
      <c r="AH884" s="107">
        <v>0</v>
      </c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</row>
    <row r="885" spans="1:60" outlineLevel="3">
      <c r="A885" s="110"/>
      <c r="B885" s="111"/>
      <c r="C885" s="146" t="s">
        <v>1960</v>
      </c>
      <c r="D885" s="143"/>
      <c r="E885" s="144">
        <v>1.575</v>
      </c>
      <c r="F885" s="114"/>
      <c r="G885" s="114"/>
      <c r="H885" s="114"/>
      <c r="I885" s="114"/>
      <c r="J885" s="114"/>
      <c r="K885" s="114"/>
      <c r="L885" s="114"/>
      <c r="M885" s="114"/>
      <c r="N885" s="113"/>
      <c r="O885" s="113"/>
      <c r="P885" s="113"/>
      <c r="Q885" s="113"/>
      <c r="R885" s="114"/>
      <c r="S885" s="114"/>
      <c r="T885" s="114"/>
      <c r="U885" s="114"/>
      <c r="V885" s="114"/>
      <c r="W885" s="114"/>
      <c r="X885" s="114"/>
      <c r="Y885" s="114"/>
      <c r="Z885" s="107"/>
      <c r="AA885" s="107"/>
      <c r="AB885" s="107"/>
      <c r="AC885" s="107"/>
      <c r="AD885" s="107"/>
      <c r="AE885" s="107"/>
      <c r="AF885" s="107"/>
      <c r="AG885" s="107" t="s">
        <v>341</v>
      </c>
      <c r="AH885" s="107">
        <v>0</v>
      </c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</row>
    <row r="886" spans="1:60" outlineLevel="3">
      <c r="A886" s="110"/>
      <c r="B886" s="111"/>
      <c r="C886" s="146" t="s">
        <v>1961</v>
      </c>
      <c r="D886" s="143"/>
      <c r="E886" s="144">
        <v>1.2262500000000001</v>
      </c>
      <c r="F886" s="114"/>
      <c r="G886" s="114"/>
      <c r="H886" s="114"/>
      <c r="I886" s="114"/>
      <c r="J886" s="114"/>
      <c r="K886" s="114"/>
      <c r="L886" s="114"/>
      <c r="M886" s="114"/>
      <c r="N886" s="113"/>
      <c r="O886" s="113"/>
      <c r="P886" s="113"/>
      <c r="Q886" s="113"/>
      <c r="R886" s="114"/>
      <c r="S886" s="114"/>
      <c r="T886" s="114"/>
      <c r="U886" s="114"/>
      <c r="V886" s="114"/>
      <c r="W886" s="114"/>
      <c r="X886" s="114"/>
      <c r="Y886" s="114"/>
      <c r="Z886" s="107"/>
      <c r="AA886" s="107"/>
      <c r="AB886" s="107"/>
      <c r="AC886" s="107"/>
      <c r="AD886" s="107"/>
      <c r="AE886" s="107"/>
      <c r="AF886" s="107"/>
      <c r="AG886" s="107" t="s">
        <v>341</v>
      </c>
      <c r="AH886" s="107">
        <v>0</v>
      </c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</row>
    <row r="887" spans="1:60" outlineLevel="3">
      <c r="A887" s="110"/>
      <c r="B887" s="111"/>
      <c r="C887" s="146" t="s">
        <v>1962</v>
      </c>
      <c r="D887" s="143"/>
      <c r="E887" s="144">
        <v>1.26</v>
      </c>
      <c r="F887" s="114"/>
      <c r="G887" s="114"/>
      <c r="H887" s="114"/>
      <c r="I887" s="114"/>
      <c r="J887" s="114"/>
      <c r="K887" s="114"/>
      <c r="L887" s="114"/>
      <c r="M887" s="114"/>
      <c r="N887" s="113"/>
      <c r="O887" s="113"/>
      <c r="P887" s="113"/>
      <c r="Q887" s="113"/>
      <c r="R887" s="114"/>
      <c r="S887" s="114"/>
      <c r="T887" s="114"/>
      <c r="U887" s="114"/>
      <c r="V887" s="114"/>
      <c r="W887" s="114"/>
      <c r="X887" s="114"/>
      <c r="Y887" s="114"/>
      <c r="Z887" s="107"/>
      <c r="AA887" s="107"/>
      <c r="AB887" s="107"/>
      <c r="AC887" s="107"/>
      <c r="AD887" s="107"/>
      <c r="AE887" s="107"/>
      <c r="AF887" s="107"/>
      <c r="AG887" s="107" t="s">
        <v>341</v>
      </c>
      <c r="AH887" s="107">
        <v>0</v>
      </c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</row>
    <row r="888" spans="1:60" outlineLevel="3">
      <c r="A888" s="110"/>
      <c r="B888" s="111"/>
      <c r="C888" s="146" t="s">
        <v>1963</v>
      </c>
      <c r="D888" s="143"/>
      <c r="E888" s="144">
        <v>0.27</v>
      </c>
      <c r="F888" s="114"/>
      <c r="G888" s="114"/>
      <c r="H888" s="114"/>
      <c r="I888" s="114"/>
      <c r="J888" s="114"/>
      <c r="K888" s="114"/>
      <c r="L888" s="114"/>
      <c r="M888" s="114"/>
      <c r="N888" s="113"/>
      <c r="O888" s="113"/>
      <c r="P888" s="113"/>
      <c r="Q888" s="113"/>
      <c r="R888" s="114"/>
      <c r="S888" s="114"/>
      <c r="T888" s="114"/>
      <c r="U888" s="114"/>
      <c r="V888" s="114"/>
      <c r="W888" s="114"/>
      <c r="X888" s="114"/>
      <c r="Y888" s="114"/>
      <c r="Z888" s="107"/>
      <c r="AA888" s="107"/>
      <c r="AB888" s="107"/>
      <c r="AC888" s="107"/>
      <c r="AD888" s="107"/>
      <c r="AE888" s="107"/>
      <c r="AF888" s="107"/>
      <c r="AG888" s="107" t="s">
        <v>341</v>
      </c>
      <c r="AH888" s="107">
        <v>0</v>
      </c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</row>
    <row r="889" spans="1:60" outlineLevel="3">
      <c r="A889" s="110"/>
      <c r="B889" s="111"/>
      <c r="C889" s="146" t="s">
        <v>1964</v>
      </c>
      <c r="D889" s="143"/>
      <c r="E889" s="144">
        <v>0.27</v>
      </c>
      <c r="F889" s="114"/>
      <c r="G889" s="114"/>
      <c r="H889" s="114"/>
      <c r="I889" s="114"/>
      <c r="J889" s="114"/>
      <c r="K889" s="114"/>
      <c r="L889" s="114"/>
      <c r="M889" s="114"/>
      <c r="N889" s="113"/>
      <c r="O889" s="113"/>
      <c r="P889" s="113"/>
      <c r="Q889" s="113"/>
      <c r="R889" s="114"/>
      <c r="S889" s="114"/>
      <c r="T889" s="114"/>
      <c r="U889" s="114"/>
      <c r="V889" s="114"/>
      <c r="W889" s="114"/>
      <c r="X889" s="114"/>
      <c r="Y889" s="114"/>
      <c r="Z889" s="107"/>
      <c r="AA889" s="107"/>
      <c r="AB889" s="107"/>
      <c r="AC889" s="107"/>
      <c r="AD889" s="107"/>
      <c r="AE889" s="107"/>
      <c r="AF889" s="107"/>
      <c r="AG889" s="107" t="s">
        <v>341</v>
      </c>
      <c r="AH889" s="107">
        <v>0</v>
      </c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</row>
    <row r="890" spans="1:60" outlineLevel="3">
      <c r="A890" s="110"/>
      <c r="B890" s="111"/>
      <c r="C890" s="146" t="s">
        <v>1965</v>
      </c>
      <c r="D890" s="143"/>
      <c r="E890" s="144">
        <v>2.0550000000000002</v>
      </c>
      <c r="F890" s="114"/>
      <c r="G890" s="114"/>
      <c r="H890" s="114"/>
      <c r="I890" s="114"/>
      <c r="J890" s="114"/>
      <c r="K890" s="114"/>
      <c r="L890" s="114"/>
      <c r="M890" s="114"/>
      <c r="N890" s="113"/>
      <c r="O890" s="113"/>
      <c r="P890" s="113"/>
      <c r="Q890" s="113"/>
      <c r="R890" s="114"/>
      <c r="S890" s="114"/>
      <c r="T890" s="114"/>
      <c r="U890" s="114"/>
      <c r="V890" s="114"/>
      <c r="W890" s="114"/>
      <c r="X890" s="114"/>
      <c r="Y890" s="114"/>
      <c r="Z890" s="107"/>
      <c r="AA890" s="107"/>
      <c r="AB890" s="107"/>
      <c r="AC890" s="107"/>
      <c r="AD890" s="107"/>
      <c r="AE890" s="107"/>
      <c r="AF890" s="107"/>
      <c r="AG890" s="107" t="s">
        <v>341</v>
      </c>
      <c r="AH890" s="107">
        <v>0</v>
      </c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</row>
    <row r="891" spans="1:60" outlineLevel="3">
      <c r="A891" s="110"/>
      <c r="B891" s="111"/>
      <c r="C891" s="146" t="s">
        <v>1966</v>
      </c>
      <c r="D891" s="143"/>
      <c r="E891" s="144">
        <v>0.13500000000000001</v>
      </c>
      <c r="F891" s="114"/>
      <c r="G891" s="114"/>
      <c r="H891" s="114"/>
      <c r="I891" s="114"/>
      <c r="J891" s="114"/>
      <c r="K891" s="114"/>
      <c r="L891" s="114"/>
      <c r="M891" s="114"/>
      <c r="N891" s="113"/>
      <c r="O891" s="113"/>
      <c r="P891" s="113"/>
      <c r="Q891" s="113"/>
      <c r="R891" s="114"/>
      <c r="S891" s="114"/>
      <c r="T891" s="114"/>
      <c r="U891" s="114"/>
      <c r="V891" s="114"/>
      <c r="W891" s="114"/>
      <c r="X891" s="114"/>
      <c r="Y891" s="114"/>
      <c r="Z891" s="107"/>
      <c r="AA891" s="107"/>
      <c r="AB891" s="107"/>
      <c r="AC891" s="107"/>
      <c r="AD891" s="107"/>
      <c r="AE891" s="107"/>
      <c r="AF891" s="107"/>
      <c r="AG891" s="107" t="s">
        <v>341</v>
      </c>
      <c r="AH891" s="107">
        <v>0</v>
      </c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</row>
    <row r="892" spans="1:60" outlineLevel="3">
      <c r="A892" s="110"/>
      <c r="B892" s="111"/>
      <c r="C892" s="146" t="s">
        <v>1967</v>
      </c>
      <c r="D892" s="143"/>
      <c r="E892" s="144">
        <v>0.93600000000000005</v>
      </c>
      <c r="F892" s="114"/>
      <c r="G892" s="114"/>
      <c r="H892" s="114"/>
      <c r="I892" s="114"/>
      <c r="J892" s="114"/>
      <c r="K892" s="114"/>
      <c r="L892" s="114"/>
      <c r="M892" s="114"/>
      <c r="N892" s="113"/>
      <c r="O892" s="113"/>
      <c r="P892" s="113"/>
      <c r="Q892" s="113"/>
      <c r="R892" s="114"/>
      <c r="S892" s="114"/>
      <c r="T892" s="114"/>
      <c r="U892" s="114"/>
      <c r="V892" s="114"/>
      <c r="W892" s="114"/>
      <c r="X892" s="114"/>
      <c r="Y892" s="114"/>
      <c r="Z892" s="107"/>
      <c r="AA892" s="107"/>
      <c r="AB892" s="107"/>
      <c r="AC892" s="107"/>
      <c r="AD892" s="107"/>
      <c r="AE892" s="107"/>
      <c r="AF892" s="107"/>
      <c r="AG892" s="107" t="s">
        <v>341</v>
      </c>
      <c r="AH892" s="107">
        <v>0</v>
      </c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</row>
    <row r="893" spans="1:60" outlineLevel="3">
      <c r="A893" s="110"/>
      <c r="B893" s="111"/>
      <c r="C893" s="146" t="s">
        <v>1968</v>
      </c>
      <c r="D893" s="143"/>
      <c r="E893" s="144">
        <v>0.60750000000000004</v>
      </c>
      <c r="F893" s="114"/>
      <c r="G893" s="114"/>
      <c r="H893" s="114"/>
      <c r="I893" s="114"/>
      <c r="J893" s="114"/>
      <c r="K893" s="114"/>
      <c r="L893" s="114"/>
      <c r="M893" s="114"/>
      <c r="N893" s="113"/>
      <c r="O893" s="113"/>
      <c r="P893" s="113"/>
      <c r="Q893" s="113"/>
      <c r="R893" s="114"/>
      <c r="S893" s="114"/>
      <c r="T893" s="114"/>
      <c r="U893" s="114"/>
      <c r="V893" s="114"/>
      <c r="W893" s="114"/>
      <c r="X893" s="114"/>
      <c r="Y893" s="114"/>
      <c r="Z893" s="107"/>
      <c r="AA893" s="107"/>
      <c r="AB893" s="107"/>
      <c r="AC893" s="107"/>
      <c r="AD893" s="107"/>
      <c r="AE893" s="107"/>
      <c r="AF893" s="107"/>
      <c r="AG893" s="107" t="s">
        <v>341</v>
      </c>
      <c r="AH893" s="107">
        <v>0</v>
      </c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</row>
    <row r="894" spans="1:60" outlineLevel="3">
      <c r="A894" s="110"/>
      <c r="B894" s="111"/>
      <c r="C894" s="146" t="s">
        <v>1969</v>
      </c>
      <c r="D894" s="143"/>
      <c r="E894" s="144">
        <v>0.13500000000000001</v>
      </c>
      <c r="F894" s="114"/>
      <c r="G894" s="114"/>
      <c r="H894" s="114"/>
      <c r="I894" s="114"/>
      <c r="J894" s="114"/>
      <c r="K894" s="114"/>
      <c r="L894" s="114"/>
      <c r="M894" s="114"/>
      <c r="N894" s="113"/>
      <c r="O894" s="113"/>
      <c r="P894" s="113"/>
      <c r="Q894" s="113"/>
      <c r="R894" s="114"/>
      <c r="S894" s="114"/>
      <c r="T894" s="114"/>
      <c r="U894" s="114"/>
      <c r="V894" s="114"/>
      <c r="W894" s="114"/>
      <c r="X894" s="114"/>
      <c r="Y894" s="114"/>
      <c r="Z894" s="107"/>
      <c r="AA894" s="107"/>
      <c r="AB894" s="107"/>
      <c r="AC894" s="107"/>
      <c r="AD894" s="107"/>
      <c r="AE894" s="107"/>
      <c r="AF894" s="107"/>
      <c r="AG894" s="107" t="s">
        <v>341</v>
      </c>
      <c r="AH894" s="107">
        <v>0</v>
      </c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</row>
    <row r="895" spans="1:60" outlineLevel="3">
      <c r="A895" s="110"/>
      <c r="B895" s="111"/>
      <c r="C895" s="146" t="s">
        <v>1970</v>
      </c>
      <c r="D895" s="143"/>
      <c r="E895" s="144">
        <v>0.54</v>
      </c>
      <c r="F895" s="114"/>
      <c r="G895" s="114"/>
      <c r="H895" s="114"/>
      <c r="I895" s="114"/>
      <c r="J895" s="114"/>
      <c r="K895" s="114"/>
      <c r="L895" s="114"/>
      <c r="M895" s="114"/>
      <c r="N895" s="113"/>
      <c r="O895" s="113"/>
      <c r="P895" s="113"/>
      <c r="Q895" s="113"/>
      <c r="R895" s="114"/>
      <c r="S895" s="114"/>
      <c r="T895" s="114"/>
      <c r="U895" s="114"/>
      <c r="V895" s="114"/>
      <c r="W895" s="114"/>
      <c r="X895" s="114"/>
      <c r="Y895" s="114"/>
      <c r="Z895" s="107"/>
      <c r="AA895" s="107"/>
      <c r="AB895" s="107"/>
      <c r="AC895" s="107"/>
      <c r="AD895" s="107"/>
      <c r="AE895" s="107"/>
      <c r="AF895" s="107"/>
      <c r="AG895" s="107" t="s">
        <v>341</v>
      </c>
      <c r="AH895" s="107">
        <v>0</v>
      </c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</row>
    <row r="896" spans="1:60" outlineLevel="3">
      <c r="A896" s="110"/>
      <c r="B896" s="111"/>
      <c r="C896" s="146" t="s">
        <v>1971</v>
      </c>
      <c r="D896" s="143"/>
      <c r="E896" s="144">
        <v>0.9</v>
      </c>
      <c r="F896" s="114"/>
      <c r="G896" s="114"/>
      <c r="H896" s="114"/>
      <c r="I896" s="114"/>
      <c r="J896" s="114"/>
      <c r="K896" s="114"/>
      <c r="L896" s="114"/>
      <c r="M896" s="114"/>
      <c r="N896" s="113"/>
      <c r="O896" s="113"/>
      <c r="P896" s="113"/>
      <c r="Q896" s="113"/>
      <c r="R896" s="114"/>
      <c r="S896" s="114"/>
      <c r="T896" s="114"/>
      <c r="U896" s="114"/>
      <c r="V896" s="114"/>
      <c r="W896" s="114"/>
      <c r="X896" s="114"/>
      <c r="Y896" s="114"/>
      <c r="Z896" s="107"/>
      <c r="AA896" s="107"/>
      <c r="AB896" s="107"/>
      <c r="AC896" s="107"/>
      <c r="AD896" s="107"/>
      <c r="AE896" s="107"/>
      <c r="AF896" s="107"/>
      <c r="AG896" s="107" t="s">
        <v>341</v>
      </c>
      <c r="AH896" s="107">
        <v>0</v>
      </c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</row>
    <row r="897" spans="1:60" outlineLevel="3">
      <c r="A897" s="110"/>
      <c r="B897" s="111"/>
      <c r="C897" s="146" t="s">
        <v>1972</v>
      </c>
      <c r="D897" s="143"/>
      <c r="E897" s="144">
        <v>0.27</v>
      </c>
      <c r="F897" s="114"/>
      <c r="G897" s="114"/>
      <c r="H897" s="114"/>
      <c r="I897" s="114"/>
      <c r="J897" s="114"/>
      <c r="K897" s="114"/>
      <c r="L897" s="114"/>
      <c r="M897" s="114"/>
      <c r="N897" s="113"/>
      <c r="O897" s="113"/>
      <c r="P897" s="113"/>
      <c r="Q897" s="113"/>
      <c r="R897" s="114"/>
      <c r="S897" s="114"/>
      <c r="T897" s="114"/>
      <c r="U897" s="114"/>
      <c r="V897" s="114"/>
      <c r="W897" s="114"/>
      <c r="X897" s="114"/>
      <c r="Y897" s="114"/>
      <c r="Z897" s="107"/>
      <c r="AA897" s="107"/>
      <c r="AB897" s="107"/>
      <c r="AC897" s="107"/>
      <c r="AD897" s="107"/>
      <c r="AE897" s="107"/>
      <c r="AF897" s="107"/>
      <c r="AG897" s="107" t="s">
        <v>341</v>
      </c>
      <c r="AH897" s="107">
        <v>0</v>
      </c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</row>
    <row r="898" spans="1:60" outlineLevel="3">
      <c r="A898" s="110"/>
      <c r="B898" s="111"/>
      <c r="C898" s="146" t="s">
        <v>1973</v>
      </c>
      <c r="D898" s="143"/>
      <c r="E898" s="144">
        <v>0.13500000000000001</v>
      </c>
      <c r="F898" s="114"/>
      <c r="G898" s="114"/>
      <c r="H898" s="114"/>
      <c r="I898" s="114"/>
      <c r="J898" s="114"/>
      <c r="K898" s="114"/>
      <c r="L898" s="114"/>
      <c r="M898" s="114"/>
      <c r="N898" s="113"/>
      <c r="O898" s="113"/>
      <c r="P898" s="113"/>
      <c r="Q898" s="113"/>
      <c r="R898" s="114"/>
      <c r="S898" s="114"/>
      <c r="T898" s="114"/>
      <c r="U898" s="114"/>
      <c r="V898" s="114"/>
      <c r="W898" s="114"/>
      <c r="X898" s="114"/>
      <c r="Y898" s="114"/>
      <c r="Z898" s="107"/>
      <c r="AA898" s="107"/>
      <c r="AB898" s="107"/>
      <c r="AC898" s="107"/>
      <c r="AD898" s="107"/>
      <c r="AE898" s="107"/>
      <c r="AF898" s="107"/>
      <c r="AG898" s="107" t="s">
        <v>341</v>
      </c>
      <c r="AH898" s="107">
        <v>0</v>
      </c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</row>
    <row r="899" spans="1:60" outlineLevel="3">
      <c r="A899" s="110"/>
      <c r="B899" s="111"/>
      <c r="C899" s="146" t="s">
        <v>1974</v>
      </c>
      <c r="D899" s="143"/>
      <c r="E899" s="144">
        <v>0.99</v>
      </c>
      <c r="F899" s="114"/>
      <c r="G899" s="114"/>
      <c r="H899" s="114"/>
      <c r="I899" s="114"/>
      <c r="J899" s="114"/>
      <c r="K899" s="114"/>
      <c r="L899" s="114"/>
      <c r="M899" s="114"/>
      <c r="N899" s="113"/>
      <c r="O899" s="113"/>
      <c r="P899" s="113"/>
      <c r="Q899" s="113"/>
      <c r="R899" s="114"/>
      <c r="S899" s="114"/>
      <c r="T899" s="114"/>
      <c r="U899" s="114"/>
      <c r="V899" s="114"/>
      <c r="W899" s="114"/>
      <c r="X899" s="114"/>
      <c r="Y899" s="114"/>
      <c r="Z899" s="107"/>
      <c r="AA899" s="107"/>
      <c r="AB899" s="107"/>
      <c r="AC899" s="107"/>
      <c r="AD899" s="107"/>
      <c r="AE899" s="107"/>
      <c r="AF899" s="107"/>
      <c r="AG899" s="107" t="s">
        <v>341</v>
      </c>
      <c r="AH899" s="107">
        <v>0</v>
      </c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</row>
    <row r="900" spans="1:60" outlineLevel="3">
      <c r="A900" s="110"/>
      <c r="B900" s="111"/>
      <c r="C900" s="146" t="s">
        <v>1975</v>
      </c>
      <c r="D900" s="143"/>
      <c r="E900" s="144">
        <v>0.13500000000000001</v>
      </c>
      <c r="F900" s="114"/>
      <c r="G900" s="114"/>
      <c r="H900" s="114"/>
      <c r="I900" s="114"/>
      <c r="J900" s="114"/>
      <c r="K900" s="114"/>
      <c r="L900" s="114"/>
      <c r="M900" s="114"/>
      <c r="N900" s="113"/>
      <c r="O900" s="113"/>
      <c r="P900" s="113"/>
      <c r="Q900" s="113"/>
      <c r="R900" s="114"/>
      <c r="S900" s="114"/>
      <c r="T900" s="114"/>
      <c r="U900" s="114"/>
      <c r="V900" s="114"/>
      <c r="W900" s="114"/>
      <c r="X900" s="114"/>
      <c r="Y900" s="114"/>
      <c r="Z900" s="107"/>
      <c r="AA900" s="107"/>
      <c r="AB900" s="107"/>
      <c r="AC900" s="107"/>
      <c r="AD900" s="107"/>
      <c r="AE900" s="107"/>
      <c r="AF900" s="107"/>
      <c r="AG900" s="107" t="s">
        <v>341</v>
      </c>
      <c r="AH900" s="107">
        <v>0</v>
      </c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</row>
    <row r="901" spans="1:60" outlineLevel="3">
      <c r="A901" s="110"/>
      <c r="B901" s="111"/>
      <c r="C901" s="146" t="s">
        <v>1976</v>
      </c>
      <c r="D901" s="143"/>
      <c r="E901" s="144">
        <v>3.4335</v>
      </c>
      <c r="F901" s="114"/>
      <c r="G901" s="114"/>
      <c r="H901" s="114"/>
      <c r="I901" s="114"/>
      <c r="J901" s="114"/>
      <c r="K901" s="114"/>
      <c r="L901" s="114"/>
      <c r="M901" s="114"/>
      <c r="N901" s="113"/>
      <c r="O901" s="113"/>
      <c r="P901" s="113"/>
      <c r="Q901" s="113"/>
      <c r="R901" s="114"/>
      <c r="S901" s="114"/>
      <c r="T901" s="114"/>
      <c r="U901" s="114"/>
      <c r="V901" s="114"/>
      <c r="W901" s="114"/>
      <c r="X901" s="114"/>
      <c r="Y901" s="114"/>
      <c r="Z901" s="107"/>
      <c r="AA901" s="107"/>
      <c r="AB901" s="107"/>
      <c r="AC901" s="107"/>
      <c r="AD901" s="107"/>
      <c r="AE901" s="107"/>
      <c r="AF901" s="107"/>
      <c r="AG901" s="107" t="s">
        <v>341</v>
      </c>
      <c r="AH901" s="107">
        <v>0</v>
      </c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</row>
    <row r="902" spans="1:60" outlineLevel="3">
      <c r="A902" s="110"/>
      <c r="B902" s="111"/>
      <c r="C902" s="146" t="s">
        <v>1977</v>
      </c>
      <c r="D902" s="143"/>
      <c r="E902" s="144">
        <v>3.5550000000000002</v>
      </c>
      <c r="F902" s="114"/>
      <c r="G902" s="114"/>
      <c r="H902" s="114"/>
      <c r="I902" s="114"/>
      <c r="J902" s="114"/>
      <c r="K902" s="114"/>
      <c r="L902" s="114"/>
      <c r="M902" s="114"/>
      <c r="N902" s="113"/>
      <c r="O902" s="113"/>
      <c r="P902" s="113"/>
      <c r="Q902" s="113"/>
      <c r="R902" s="114"/>
      <c r="S902" s="114"/>
      <c r="T902" s="114"/>
      <c r="U902" s="114"/>
      <c r="V902" s="114"/>
      <c r="W902" s="114"/>
      <c r="X902" s="114"/>
      <c r="Y902" s="114"/>
      <c r="Z902" s="107"/>
      <c r="AA902" s="107"/>
      <c r="AB902" s="107"/>
      <c r="AC902" s="107"/>
      <c r="AD902" s="107"/>
      <c r="AE902" s="107"/>
      <c r="AF902" s="107"/>
      <c r="AG902" s="107" t="s">
        <v>341</v>
      </c>
      <c r="AH902" s="107">
        <v>0</v>
      </c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</row>
    <row r="903" spans="1:60" outlineLevel="3">
      <c r="A903" s="110"/>
      <c r="B903" s="111"/>
      <c r="C903" s="146" t="s">
        <v>1978</v>
      </c>
      <c r="D903" s="143"/>
      <c r="E903" s="144">
        <v>0.27</v>
      </c>
      <c r="F903" s="114"/>
      <c r="G903" s="114"/>
      <c r="H903" s="114"/>
      <c r="I903" s="114"/>
      <c r="J903" s="114"/>
      <c r="K903" s="114"/>
      <c r="L903" s="114"/>
      <c r="M903" s="114"/>
      <c r="N903" s="113"/>
      <c r="O903" s="113"/>
      <c r="P903" s="113"/>
      <c r="Q903" s="113"/>
      <c r="R903" s="114"/>
      <c r="S903" s="114"/>
      <c r="T903" s="114"/>
      <c r="U903" s="114"/>
      <c r="V903" s="114"/>
      <c r="W903" s="114"/>
      <c r="X903" s="114"/>
      <c r="Y903" s="114"/>
      <c r="Z903" s="107"/>
      <c r="AA903" s="107"/>
      <c r="AB903" s="107"/>
      <c r="AC903" s="107"/>
      <c r="AD903" s="107"/>
      <c r="AE903" s="107"/>
      <c r="AF903" s="107"/>
      <c r="AG903" s="107" t="s">
        <v>341</v>
      </c>
      <c r="AH903" s="107">
        <v>0</v>
      </c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</row>
    <row r="904" spans="1:60" outlineLevel="3">
      <c r="A904" s="110"/>
      <c r="B904" s="111"/>
      <c r="C904" s="146" t="s">
        <v>1979</v>
      </c>
      <c r="D904" s="143"/>
      <c r="E904" s="144">
        <v>2.52</v>
      </c>
      <c r="F904" s="114"/>
      <c r="G904" s="114"/>
      <c r="H904" s="114"/>
      <c r="I904" s="114"/>
      <c r="J904" s="114"/>
      <c r="K904" s="114"/>
      <c r="L904" s="114"/>
      <c r="M904" s="114"/>
      <c r="N904" s="113"/>
      <c r="O904" s="113"/>
      <c r="P904" s="113"/>
      <c r="Q904" s="113"/>
      <c r="R904" s="114"/>
      <c r="S904" s="114"/>
      <c r="T904" s="114"/>
      <c r="U904" s="114"/>
      <c r="V904" s="114"/>
      <c r="W904" s="114"/>
      <c r="X904" s="114"/>
      <c r="Y904" s="114"/>
      <c r="Z904" s="107"/>
      <c r="AA904" s="107"/>
      <c r="AB904" s="107"/>
      <c r="AC904" s="107"/>
      <c r="AD904" s="107"/>
      <c r="AE904" s="107"/>
      <c r="AF904" s="107"/>
      <c r="AG904" s="107" t="s">
        <v>341</v>
      </c>
      <c r="AH904" s="107">
        <v>0</v>
      </c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</row>
    <row r="905" spans="1:60" outlineLevel="3">
      <c r="A905" s="110"/>
      <c r="B905" s="111"/>
      <c r="C905" s="146" t="s">
        <v>1980</v>
      </c>
      <c r="D905" s="143"/>
      <c r="E905" s="144">
        <v>0.27</v>
      </c>
      <c r="F905" s="114"/>
      <c r="G905" s="114"/>
      <c r="H905" s="114"/>
      <c r="I905" s="114"/>
      <c r="J905" s="114"/>
      <c r="K905" s="114"/>
      <c r="L905" s="114"/>
      <c r="M905" s="114"/>
      <c r="N905" s="113"/>
      <c r="O905" s="113"/>
      <c r="P905" s="113"/>
      <c r="Q905" s="113"/>
      <c r="R905" s="114"/>
      <c r="S905" s="114"/>
      <c r="T905" s="114"/>
      <c r="U905" s="114"/>
      <c r="V905" s="114"/>
      <c r="W905" s="114"/>
      <c r="X905" s="114"/>
      <c r="Y905" s="114"/>
      <c r="Z905" s="107"/>
      <c r="AA905" s="107"/>
      <c r="AB905" s="107"/>
      <c r="AC905" s="107"/>
      <c r="AD905" s="107"/>
      <c r="AE905" s="107"/>
      <c r="AF905" s="107"/>
      <c r="AG905" s="107" t="s">
        <v>341</v>
      </c>
      <c r="AH905" s="107">
        <v>0</v>
      </c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</row>
    <row r="906" spans="1:60" outlineLevel="3">
      <c r="A906" s="110"/>
      <c r="B906" s="111"/>
      <c r="C906" s="146" t="s">
        <v>1981</v>
      </c>
      <c r="D906" s="143"/>
      <c r="E906" s="144">
        <v>0.27</v>
      </c>
      <c r="F906" s="114"/>
      <c r="G906" s="114"/>
      <c r="H906" s="114"/>
      <c r="I906" s="114"/>
      <c r="J906" s="114"/>
      <c r="K906" s="114"/>
      <c r="L906" s="114"/>
      <c r="M906" s="114"/>
      <c r="N906" s="113"/>
      <c r="O906" s="113"/>
      <c r="P906" s="113"/>
      <c r="Q906" s="113"/>
      <c r="R906" s="114"/>
      <c r="S906" s="114"/>
      <c r="T906" s="114"/>
      <c r="U906" s="114"/>
      <c r="V906" s="114"/>
      <c r="W906" s="114"/>
      <c r="X906" s="114"/>
      <c r="Y906" s="114"/>
      <c r="Z906" s="107"/>
      <c r="AA906" s="107"/>
      <c r="AB906" s="107"/>
      <c r="AC906" s="107"/>
      <c r="AD906" s="107"/>
      <c r="AE906" s="107"/>
      <c r="AF906" s="107"/>
      <c r="AG906" s="107" t="s">
        <v>341</v>
      </c>
      <c r="AH906" s="107">
        <v>0</v>
      </c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</row>
    <row r="907" spans="1:60" outlineLevel="3">
      <c r="A907" s="110"/>
      <c r="B907" s="111"/>
      <c r="C907" s="146" t="s">
        <v>1982</v>
      </c>
      <c r="D907" s="143"/>
      <c r="E907" s="144">
        <v>0.40500000000000003</v>
      </c>
      <c r="F907" s="114"/>
      <c r="G907" s="114"/>
      <c r="H907" s="114"/>
      <c r="I907" s="114"/>
      <c r="J907" s="114"/>
      <c r="K907" s="114"/>
      <c r="L907" s="114"/>
      <c r="M907" s="114"/>
      <c r="N907" s="113"/>
      <c r="O907" s="113"/>
      <c r="P907" s="113"/>
      <c r="Q907" s="113"/>
      <c r="R907" s="114"/>
      <c r="S907" s="114"/>
      <c r="T907" s="114"/>
      <c r="U907" s="114"/>
      <c r="V907" s="114"/>
      <c r="W907" s="114"/>
      <c r="X907" s="114"/>
      <c r="Y907" s="114"/>
      <c r="Z907" s="107"/>
      <c r="AA907" s="107"/>
      <c r="AB907" s="107"/>
      <c r="AC907" s="107"/>
      <c r="AD907" s="107"/>
      <c r="AE907" s="107"/>
      <c r="AF907" s="107"/>
      <c r="AG907" s="107" t="s">
        <v>341</v>
      </c>
      <c r="AH907" s="107">
        <v>0</v>
      </c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</row>
    <row r="908" spans="1:60" outlineLevel="3">
      <c r="A908" s="110"/>
      <c r="B908" s="111"/>
      <c r="C908" s="146" t="s">
        <v>1983</v>
      </c>
      <c r="D908" s="143"/>
      <c r="E908" s="144">
        <v>0.56999999999999995</v>
      </c>
      <c r="F908" s="114"/>
      <c r="G908" s="114"/>
      <c r="H908" s="114"/>
      <c r="I908" s="114"/>
      <c r="J908" s="114"/>
      <c r="K908" s="114"/>
      <c r="L908" s="114"/>
      <c r="M908" s="114"/>
      <c r="N908" s="113"/>
      <c r="O908" s="113"/>
      <c r="P908" s="113"/>
      <c r="Q908" s="113"/>
      <c r="R908" s="114"/>
      <c r="S908" s="114"/>
      <c r="T908" s="114"/>
      <c r="U908" s="114"/>
      <c r="V908" s="114"/>
      <c r="W908" s="114"/>
      <c r="X908" s="114"/>
      <c r="Y908" s="114"/>
      <c r="Z908" s="107"/>
      <c r="AA908" s="107"/>
      <c r="AB908" s="107"/>
      <c r="AC908" s="107"/>
      <c r="AD908" s="107"/>
      <c r="AE908" s="107"/>
      <c r="AF908" s="107"/>
      <c r="AG908" s="107" t="s">
        <v>341</v>
      </c>
      <c r="AH908" s="107">
        <v>0</v>
      </c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</row>
    <row r="909" spans="1:60" outlineLevel="3">
      <c r="A909" s="110"/>
      <c r="B909" s="111"/>
      <c r="C909" s="146" t="s">
        <v>1984</v>
      </c>
      <c r="D909" s="143"/>
      <c r="E909" s="144">
        <v>0.58499999999999996</v>
      </c>
      <c r="F909" s="114"/>
      <c r="G909" s="114"/>
      <c r="H909" s="114"/>
      <c r="I909" s="114"/>
      <c r="J909" s="114"/>
      <c r="K909" s="114"/>
      <c r="L909" s="114"/>
      <c r="M909" s="114"/>
      <c r="N909" s="113"/>
      <c r="O909" s="113"/>
      <c r="P909" s="113"/>
      <c r="Q909" s="113"/>
      <c r="R909" s="114"/>
      <c r="S909" s="114"/>
      <c r="T909" s="114"/>
      <c r="U909" s="114"/>
      <c r="V909" s="114"/>
      <c r="W909" s="114"/>
      <c r="X909" s="114"/>
      <c r="Y909" s="114"/>
      <c r="Z909" s="107"/>
      <c r="AA909" s="107"/>
      <c r="AB909" s="107"/>
      <c r="AC909" s="107"/>
      <c r="AD909" s="107"/>
      <c r="AE909" s="107"/>
      <c r="AF909" s="107"/>
      <c r="AG909" s="107" t="s">
        <v>341</v>
      </c>
      <c r="AH909" s="107">
        <v>0</v>
      </c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</row>
    <row r="910" spans="1:60" outlineLevel="3">
      <c r="A910" s="110"/>
      <c r="B910" s="111"/>
      <c r="C910" s="146" t="s">
        <v>1985</v>
      </c>
      <c r="D910" s="143"/>
      <c r="E910" s="144">
        <v>0.72</v>
      </c>
      <c r="F910" s="114"/>
      <c r="G910" s="114"/>
      <c r="H910" s="114"/>
      <c r="I910" s="114"/>
      <c r="J910" s="114"/>
      <c r="K910" s="114"/>
      <c r="L910" s="114"/>
      <c r="M910" s="114"/>
      <c r="N910" s="113"/>
      <c r="O910" s="113"/>
      <c r="P910" s="113"/>
      <c r="Q910" s="113"/>
      <c r="R910" s="114"/>
      <c r="S910" s="114"/>
      <c r="T910" s="114"/>
      <c r="U910" s="114"/>
      <c r="V910" s="114"/>
      <c r="W910" s="114"/>
      <c r="X910" s="114"/>
      <c r="Y910" s="114"/>
      <c r="Z910" s="107"/>
      <c r="AA910" s="107"/>
      <c r="AB910" s="107"/>
      <c r="AC910" s="107"/>
      <c r="AD910" s="107"/>
      <c r="AE910" s="107"/>
      <c r="AF910" s="107"/>
      <c r="AG910" s="107" t="s">
        <v>341</v>
      </c>
      <c r="AH910" s="107">
        <v>0</v>
      </c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</row>
    <row r="911" spans="1:60" outlineLevel="3">
      <c r="A911" s="110"/>
      <c r="B911" s="111"/>
      <c r="C911" s="146" t="s">
        <v>1986</v>
      </c>
      <c r="D911" s="143"/>
      <c r="E911" s="144">
        <v>0.72</v>
      </c>
      <c r="F911" s="114"/>
      <c r="G911" s="114"/>
      <c r="H911" s="114"/>
      <c r="I911" s="114"/>
      <c r="J911" s="114"/>
      <c r="K911" s="114"/>
      <c r="L911" s="114"/>
      <c r="M911" s="114"/>
      <c r="N911" s="113"/>
      <c r="O911" s="113"/>
      <c r="P911" s="113"/>
      <c r="Q911" s="113"/>
      <c r="R911" s="114"/>
      <c r="S911" s="114"/>
      <c r="T911" s="114"/>
      <c r="U911" s="114"/>
      <c r="V911" s="114"/>
      <c r="W911" s="114"/>
      <c r="X911" s="114"/>
      <c r="Y911" s="114"/>
      <c r="Z911" s="107"/>
      <c r="AA911" s="107"/>
      <c r="AB911" s="107"/>
      <c r="AC911" s="107"/>
      <c r="AD911" s="107"/>
      <c r="AE911" s="107"/>
      <c r="AF911" s="107"/>
      <c r="AG911" s="107" t="s">
        <v>341</v>
      </c>
      <c r="AH911" s="107">
        <v>0</v>
      </c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</row>
    <row r="912" spans="1:60" outlineLevel="3">
      <c r="A912" s="110"/>
      <c r="B912" s="111"/>
      <c r="C912" s="146" t="s">
        <v>1987</v>
      </c>
      <c r="D912" s="143"/>
      <c r="E912" s="144">
        <v>0.27</v>
      </c>
      <c r="F912" s="114"/>
      <c r="G912" s="114"/>
      <c r="H912" s="114"/>
      <c r="I912" s="114"/>
      <c r="J912" s="114"/>
      <c r="K912" s="114"/>
      <c r="L912" s="114"/>
      <c r="M912" s="114"/>
      <c r="N912" s="113"/>
      <c r="O912" s="113"/>
      <c r="P912" s="113"/>
      <c r="Q912" s="113"/>
      <c r="R912" s="114"/>
      <c r="S912" s="114"/>
      <c r="T912" s="114"/>
      <c r="U912" s="114"/>
      <c r="V912" s="114"/>
      <c r="W912" s="114"/>
      <c r="X912" s="114"/>
      <c r="Y912" s="114"/>
      <c r="Z912" s="107"/>
      <c r="AA912" s="107"/>
      <c r="AB912" s="107"/>
      <c r="AC912" s="107"/>
      <c r="AD912" s="107"/>
      <c r="AE912" s="107"/>
      <c r="AF912" s="107"/>
      <c r="AG912" s="107" t="s">
        <v>341</v>
      </c>
      <c r="AH912" s="107">
        <v>0</v>
      </c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</row>
    <row r="913" spans="1:60" outlineLevel="3">
      <c r="A913" s="110"/>
      <c r="B913" s="111"/>
      <c r="C913" s="146" t="s">
        <v>1988</v>
      </c>
      <c r="D913" s="143"/>
      <c r="E913" s="144">
        <v>3.44475</v>
      </c>
      <c r="F913" s="114"/>
      <c r="G913" s="114"/>
      <c r="H913" s="114"/>
      <c r="I913" s="114"/>
      <c r="J913" s="114"/>
      <c r="K913" s="114"/>
      <c r="L913" s="114"/>
      <c r="M913" s="114"/>
      <c r="N913" s="113"/>
      <c r="O913" s="113"/>
      <c r="P913" s="113"/>
      <c r="Q913" s="113"/>
      <c r="R913" s="114"/>
      <c r="S913" s="114"/>
      <c r="T913" s="114"/>
      <c r="U913" s="114"/>
      <c r="V913" s="114"/>
      <c r="W913" s="114"/>
      <c r="X913" s="114"/>
      <c r="Y913" s="114"/>
      <c r="Z913" s="107"/>
      <c r="AA913" s="107"/>
      <c r="AB913" s="107"/>
      <c r="AC913" s="107"/>
      <c r="AD913" s="107"/>
      <c r="AE913" s="107"/>
      <c r="AF913" s="107"/>
      <c r="AG913" s="107" t="s">
        <v>341</v>
      </c>
      <c r="AH913" s="107">
        <v>0</v>
      </c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</row>
    <row r="914" spans="1:60" outlineLevel="3">
      <c r="A914" s="110"/>
      <c r="B914" s="111"/>
      <c r="C914" s="146" t="s">
        <v>1989</v>
      </c>
      <c r="D914" s="143"/>
      <c r="E914" s="144">
        <v>0.13500000000000001</v>
      </c>
      <c r="F914" s="114"/>
      <c r="G914" s="114"/>
      <c r="H914" s="114"/>
      <c r="I914" s="114"/>
      <c r="J914" s="114"/>
      <c r="K914" s="114"/>
      <c r="L914" s="114"/>
      <c r="M914" s="114"/>
      <c r="N914" s="113"/>
      <c r="O914" s="113"/>
      <c r="P914" s="113"/>
      <c r="Q914" s="113"/>
      <c r="R914" s="114"/>
      <c r="S914" s="114"/>
      <c r="T914" s="114"/>
      <c r="U914" s="114"/>
      <c r="V914" s="114"/>
      <c r="W914" s="114"/>
      <c r="X914" s="114"/>
      <c r="Y914" s="114"/>
      <c r="Z914" s="107"/>
      <c r="AA914" s="107"/>
      <c r="AB914" s="107"/>
      <c r="AC914" s="107"/>
      <c r="AD914" s="107"/>
      <c r="AE914" s="107"/>
      <c r="AF914" s="107"/>
      <c r="AG914" s="107" t="s">
        <v>341</v>
      </c>
      <c r="AH914" s="107">
        <v>0</v>
      </c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</row>
    <row r="915" spans="1:60" outlineLevel="3">
      <c r="A915" s="110"/>
      <c r="B915" s="111"/>
      <c r="C915" s="146" t="s">
        <v>1990</v>
      </c>
      <c r="D915" s="143"/>
      <c r="E915" s="144">
        <v>0.13500000000000001</v>
      </c>
      <c r="F915" s="114"/>
      <c r="G915" s="114"/>
      <c r="H915" s="114"/>
      <c r="I915" s="114"/>
      <c r="J915" s="114"/>
      <c r="K915" s="114"/>
      <c r="L915" s="114"/>
      <c r="M915" s="114"/>
      <c r="N915" s="113"/>
      <c r="O915" s="113"/>
      <c r="P915" s="113"/>
      <c r="Q915" s="113"/>
      <c r="R915" s="114"/>
      <c r="S915" s="114"/>
      <c r="T915" s="114"/>
      <c r="U915" s="114"/>
      <c r="V915" s="114"/>
      <c r="W915" s="114"/>
      <c r="X915" s="114"/>
      <c r="Y915" s="114"/>
      <c r="Z915" s="107"/>
      <c r="AA915" s="107"/>
      <c r="AB915" s="107"/>
      <c r="AC915" s="107"/>
      <c r="AD915" s="107"/>
      <c r="AE915" s="107"/>
      <c r="AF915" s="107"/>
      <c r="AG915" s="107" t="s">
        <v>341</v>
      </c>
      <c r="AH915" s="107">
        <v>0</v>
      </c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</row>
    <row r="916" spans="1:60" outlineLevel="3">
      <c r="A916" s="110"/>
      <c r="B916" s="111"/>
      <c r="C916" s="146" t="s">
        <v>1991</v>
      </c>
      <c r="D916" s="143"/>
      <c r="E916" s="144">
        <v>1.0575000000000001</v>
      </c>
      <c r="F916" s="114"/>
      <c r="G916" s="114"/>
      <c r="H916" s="114"/>
      <c r="I916" s="114"/>
      <c r="J916" s="114"/>
      <c r="K916" s="114"/>
      <c r="L916" s="114"/>
      <c r="M916" s="114"/>
      <c r="N916" s="113"/>
      <c r="O916" s="113"/>
      <c r="P916" s="113"/>
      <c r="Q916" s="113"/>
      <c r="R916" s="114"/>
      <c r="S916" s="114"/>
      <c r="T916" s="114"/>
      <c r="U916" s="114"/>
      <c r="V916" s="114"/>
      <c r="W916" s="114"/>
      <c r="X916" s="114"/>
      <c r="Y916" s="114"/>
      <c r="Z916" s="107"/>
      <c r="AA916" s="107"/>
      <c r="AB916" s="107"/>
      <c r="AC916" s="107"/>
      <c r="AD916" s="107"/>
      <c r="AE916" s="107"/>
      <c r="AF916" s="107"/>
      <c r="AG916" s="107" t="s">
        <v>341</v>
      </c>
      <c r="AH916" s="107">
        <v>0</v>
      </c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</row>
    <row r="917" spans="1:60" outlineLevel="3">
      <c r="A917" s="110"/>
      <c r="B917" s="111"/>
      <c r="C917" s="146" t="s">
        <v>1992</v>
      </c>
      <c r="D917" s="143"/>
      <c r="E917" s="144">
        <v>0.40500000000000003</v>
      </c>
      <c r="F917" s="114"/>
      <c r="G917" s="114"/>
      <c r="H917" s="114"/>
      <c r="I917" s="114"/>
      <c r="J917" s="114"/>
      <c r="K917" s="114"/>
      <c r="L917" s="114"/>
      <c r="M917" s="114"/>
      <c r="N917" s="113"/>
      <c r="O917" s="113"/>
      <c r="P917" s="113"/>
      <c r="Q917" s="113"/>
      <c r="R917" s="114"/>
      <c r="S917" s="114"/>
      <c r="T917" s="114"/>
      <c r="U917" s="114"/>
      <c r="V917" s="114"/>
      <c r="W917" s="114"/>
      <c r="X917" s="114"/>
      <c r="Y917" s="114"/>
      <c r="Z917" s="107"/>
      <c r="AA917" s="107"/>
      <c r="AB917" s="107"/>
      <c r="AC917" s="107"/>
      <c r="AD917" s="107"/>
      <c r="AE917" s="107"/>
      <c r="AF917" s="107"/>
      <c r="AG917" s="107" t="s">
        <v>341</v>
      </c>
      <c r="AH917" s="107">
        <v>0</v>
      </c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</row>
    <row r="918" spans="1:60" outlineLevel="3">
      <c r="A918" s="110"/>
      <c r="B918" s="111"/>
      <c r="C918" s="146" t="s">
        <v>1993</v>
      </c>
      <c r="D918" s="143"/>
      <c r="E918" s="144">
        <v>0.66900000000000004</v>
      </c>
      <c r="F918" s="114"/>
      <c r="G918" s="114"/>
      <c r="H918" s="114"/>
      <c r="I918" s="114"/>
      <c r="J918" s="114"/>
      <c r="K918" s="114"/>
      <c r="L918" s="114"/>
      <c r="M918" s="114"/>
      <c r="N918" s="113"/>
      <c r="O918" s="113"/>
      <c r="P918" s="113"/>
      <c r="Q918" s="113"/>
      <c r="R918" s="114"/>
      <c r="S918" s="114"/>
      <c r="T918" s="114"/>
      <c r="U918" s="114"/>
      <c r="V918" s="114"/>
      <c r="W918" s="114"/>
      <c r="X918" s="114"/>
      <c r="Y918" s="114"/>
      <c r="Z918" s="107"/>
      <c r="AA918" s="107"/>
      <c r="AB918" s="107"/>
      <c r="AC918" s="107"/>
      <c r="AD918" s="107"/>
      <c r="AE918" s="107"/>
      <c r="AF918" s="107"/>
      <c r="AG918" s="107" t="s">
        <v>341</v>
      </c>
      <c r="AH918" s="107">
        <v>0</v>
      </c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</row>
    <row r="919" spans="1:60" outlineLevel="3">
      <c r="A919" s="110"/>
      <c r="B919" s="111"/>
      <c r="C919" s="146" t="s">
        <v>1994</v>
      </c>
      <c r="D919" s="143"/>
      <c r="E919" s="144">
        <v>0.66900000000000004</v>
      </c>
      <c r="F919" s="114"/>
      <c r="G919" s="114"/>
      <c r="H919" s="114"/>
      <c r="I919" s="114"/>
      <c r="J919" s="114"/>
      <c r="K919" s="114"/>
      <c r="L919" s="114"/>
      <c r="M919" s="114"/>
      <c r="N919" s="113"/>
      <c r="O919" s="113"/>
      <c r="P919" s="113"/>
      <c r="Q919" s="113"/>
      <c r="R919" s="114"/>
      <c r="S919" s="114"/>
      <c r="T919" s="114"/>
      <c r="U919" s="114"/>
      <c r="V919" s="114"/>
      <c r="W919" s="114"/>
      <c r="X919" s="114"/>
      <c r="Y919" s="114"/>
      <c r="Z919" s="107"/>
      <c r="AA919" s="107"/>
      <c r="AB919" s="107"/>
      <c r="AC919" s="107"/>
      <c r="AD919" s="107"/>
      <c r="AE919" s="107"/>
      <c r="AF919" s="107"/>
      <c r="AG919" s="107" t="s">
        <v>341</v>
      </c>
      <c r="AH919" s="107">
        <v>0</v>
      </c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</row>
    <row r="920" spans="1:60" outlineLevel="3">
      <c r="A920" s="110"/>
      <c r="B920" s="111"/>
      <c r="C920" s="146" t="s">
        <v>1995</v>
      </c>
      <c r="D920" s="143"/>
      <c r="E920" s="144">
        <v>0.13500000000000001</v>
      </c>
      <c r="F920" s="114"/>
      <c r="G920" s="114"/>
      <c r="H920" s="114"/>
      <c r="I920" s="114"/>
      <c r="J920" s="114"/>
      <c r="K920" s="114"/>
      <c r="L920" s="114"/>
      <c r="M920" s="114"/>
      <c r="N920" s="113"/>
      <c r="O920" s="113"/>
      <c r="P920" s="113"/>
      <c r="Q920" s="113"/>
      <c r="R920" s="114"/>
      <c r="S920" s="114"/>
      <c r="T920" s="114"/>
      <c r="U920" s="114"/>
      <c r="V920" s="114"/>
      <c r="W920" s="114"/>
      <c r="X920" s="114"/>
      <c r="Y920" s="114"/>
      <c r="Z920" s="107"/>
      <c r="AA920" s="107"/>
      <c r="AB920" s="107"/>
      <c r="AC920" s="107"/>
      <c r="AD920" s="107"/>
      <c r="AE920" s="107"/>
      <c r="AF920" s="107"/>
      <c r="AG920" s="107" t="s">
        <v>341</v>
      </c>
      <c r="AH920" s="107">
        <v>0</v>
      </c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</row>
    <row r="921" spans="1:60" outlineLevel="3">
      <c r="A921" s="110"/>
      <c r="B921" s="111"/>
      <c r="C921" s="146" t="s">
        <v>1996</v>
      </c>
      <c r="D921" s="143"/>
      <c r="E921" s="144">
        <v>0.38924999999999998</v>
      </c>
      <c r="F921" s="114"/>
      <c r="G921" s="114"/>
      <c r="H921" s="114"/>
      <c r="I921" s="114"/>
      <c r="J921" s="114"/>
      <c r="K921" s="114"/>
      <c r="L921" s="114"/>
      <c r="M921" s="114"/>
      <c r="N921" s="113"/>
      <c r="O921" s="113"/>
      <c r="P921" s="113"/>
      <c r="Q921" s="113"/>
      <c r="R921" s="114"/>
      <c r="S921" s="114"/>
      <c r="T921" s="114"/>
      <c r="U921" s="114"/>
      <c r="V921" s="114"/>
      <c r="W921" s="114"/>
      <c r="X921" s="114"/>
      <c r="Y921" s="114"/>
      <c r="Z921" s="107"/>
      <c r="AA921" s="107"/>
      <c r="AB921" s="107"/>
      <c r="AC921" s="107"/>
      <c r="AD921" s="107"/>
      <c r="AE921" s="107"/>
      <c r="AF921" s="107"/>
      <c r="AG921" s="107" t="s">
        <v>341</v>
      </c>
      <c r="AH921" s="107">
        <v>0</v>
      </c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</row>
    <row r="922" spans="1:60" outlineLevel="3">
      <c r="A922" s="110"/>
      <c r="B922" s="111"/>
      <c r="C922" s="146" t="s">
        <v>1997</v>
      </c>
      <c r="D922" s="143"/>
      <c r="E922" s="144">
        <v>0.80400000000000005</v>
      </c>
      <c r="F922" s="114"/>
      <c r="G922" s="114"/>
      <c r="H922" s="114"/>
      <c r="I922" s="114"/>
      <c r="J922" s="114"/>
      <c r="K922" s="114"/>
      <c r="L922" s="114"/>
      <c r="M922" s="114"/>
      <c r="N922" s="113"/>
      <c r="O922" s="113"/>
      <c r="P922" s="113"/>
      <c r="Q922" s="113"/>
      <c r="R922" s="114"/>
      <c r="S922" s="114"/>
      <c r="T922" s="114"/>
      <c r="U922" s="114"/>
      <c r="V922" s="114"/>
      <c r="W922" s="114"/>
      <c r="X922" s="114"/>
      <c r="Y922" s="114"/>
      <c r="Z922" s="107"/>
      <c r="AA922" s="107"/>
      <c r="AB922" s="107"/>
      <c r="AC922" s="107"/>
      <c r="AD922" s="107"/>
      <c r="AE922" s="107"/>
      <c r="AF922" s="107"/>
      <c r="AG922" s="107" t="s">
        <v>341</v>
      </c>
      <c r="AH922" s="107">
        <v>0</v>
      </c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</row>
    <row r="923" spans="1:60" outlineLevel="3">
      <c r="A923" s="110"/>
      <c r="B923" s="111"/>
      <c r="C923" s="146" t="s">
        <v>1998</v>
      </c>
      <c r="D923" s="143"/>
      <c r="E923" s="144">
        <v>0.26400000000000001</v>
      </c>
      <c r="F923" s="114"/>
      <c r="G923" s="114"/>
      <c r="H923" s="114"/>
      <c r="I923" s="114"/>
      <c r="J923" s="114"/>
      <c r="K923" s="114"/>
      <c r="L923" s="114"/>
      <c r="M923" s="114"/>
      <c r="N923" s="113"/>
      <c r="O923" s="113"/>
      <c r="P923" s="113"/>
      <c r="Q923" s="113"/>
      <c r="R923" s="114"/>
      <c r="S923" s="114"/>
      <c r="T923" s="114"/>
      <c r="U923" s="114"/>
      <c r="V923" s="114"/>
      <c r="W923" s="114"/>
      <c r="X923" s="114"/>
      <c r="Y923" s="114"/>
      <c r="Z923" s="107"/>
      <c r="AA923" s="107"/>
      <c r="AB923" s="107"/>
      <c r="AC923" s="107"/>
      <c r="AD923" s="107"/>
      <c r="AE923" s="107"/>
      <c r="AF923" s="107"/>
      <c r="AG923" s="107" t="s">
        <v>341</v>
      </c>
      <c r="AH923" s="107">
        <v>0</v>
      </c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</row>
    <row r="924" spans="1:60" outlineLevel="3">
      <c r="A924" s="110"/>
      <c r="B924" s="111"/>
      <c r="C924" s="146" t="s">
        <v>1999</v>
      </c>
      <c r="D924" s="143"/>
      <c r="E924" s="144">
        <v>0.26400000000000001</v>
      </c>
      <c r="F924" s="114"/>
      <c r="G924" s="114"/>
      <c r="H924" s="114"/>
      <c r="I924" s="114"/>
      <c r="J924" s="114"/>
      <c r="K924" s="114"/>
      <c r="L924" s="114"/>
      <c r="M924" s="114"/>
      <c r="N924" s="113"/>
      <c r="O924" s="113"/>
      <c r="P924" s="113"/>
      <c r="Q924" s="113"/>
      <c r="R924" s="114"/>
      <c r="S924" s="114"/>
      <c r="T924" s="114"/>
      <c r="U924" s="114"/>
      <c r="V924" s="114"/>
      <c r="W924" s="114"/>
      <c r="X924" s="114"/>
      <c r="Y924" s="114"/>
      <c r="Z924" s="107"/>
      <c r="AA924" s="107"/>
      <c r="AB924" s="107"/>
      <c r="AC924" s="107"/>
      <c r="AD924" s="107"/>
      <c r="AE924" s="107"/>
      <c r="AF924" s="107"/>
      <c r="AG924" s="107" t="s">
        <v>341</v>
      </c>
      <c r="AH924" s="107">
        <v>0</v>
      </c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</row>
    <row r="925" spans="1:60" outlineLevel="1">
      <c r="A925" s="123">
        <v>129</v>
      </c>
      <c r="B925" s="124" t="s">
        <v>2000</v>
      </c>
      <c r="C925" s="139" t="s">
        <v>2001</v>
      </c>
      <c r="D925" s="125" t="s">
        <v>289</v>
      </c>
      <c r="E925" s="126">
        <v>1</v>
      </c>
      <c r="F925" s="127"/>
      <c r="G925" s="128">
        <f>ROUND(E925*F925,2)</f>
        <v>0</v>
      </c>
      <c r="H925" s="127"/>
      <c r="I925" s="128">
        <f>ROUND(E925*H925,2)</f>
        <v>0</v>
      </c>
      <c r="J925" s="127"/>
      <c r="K925" s="128">
        <f>ROUND(E925*J925,2)</f>
        <v>0</v>
      </c>
      <c r="L925" s="128">
        <v>21</v>
      </c>
      <c r="M925" s="128">
        <f>G925*(1+L925/100)</f>
        <v>0</v>
      </c>
      <c r="N925" s="126">
        <v>0</v>
      </c>
      <c r="O925" s="126">
        <f>ROUND(E925*N925,2)</f>
        <v>0</v>
      </c>
      <c r="P925" s="126">
        <v>2.4500000000000001E-2</v>
      </c>
      <c r="Q925" s="126">
        <f>ROUND(E925*P925,2)</f>
        <v>0.02</v>
      </c>
      <c r="R925" s="128" t="s">
        <v>350</v>
      </c>
      <c r="S925" s="128" t="s">
        <v>310</v>
      </c>
      <c r="T925" s="129" t="s">
        <v>331</v>
      </c>
      <c r="U925" s="114">
        <v>0.38</v>
      </c>
      <c r="V925" s="114">
        <f>ROUND(E925*U925,2)</f>
        <v>0.38</v>
      </c>
      <c r="W925" s="114"/>
      <c r="X925" s="114" t="s">
        <v>332</v>
      </c>
      <c r="Y925" s="114" t="s">
        <v>293</v>
      </c>
      <c r="Z925" s="107"/>
      <c r="AA925" s="107"/>
      <c r="AB925" s="107"/>
      <c r="AC925" s="107"/>
      <c r="AD925" s="107"/>
      <c r="AE925" s="107"/>
      <c r="AF925" s="107"/>
      <c r="AG925" s="107" t="s">
        <v>333</v>
      </c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</row>
    <row r="926" spans="1:60" outlineLevel="2">
      <c r="A926" s="110"/>
      <c r="B926" s="111"/>
      <c r="C926" s="146" t="s">
        <v>1897</v>
      </c>
      <c r="D926" s="143"/>
      <c r="E926" s="144">
        <v>1</v>
      </c>
      <c r="F926" s="114"/>
      <c r="G926" s="114"/>
      <c r="H926" s="114"/>
      <c r="I926" s="114"/>
      <c r="J926" s="114"/>
      <c r="K926" s="114"/>
      <c r="L926" s="114"/>
      <c r="M926" s="114"/>
      <c r="N926" s="113"/>
      <c r="O926" s="113"/>
      <c r="P926" s="113"/>
      <c r="Q926" s="113"/>
      <c r="R926" s="114"/>
      <c r="S926" s="114"/>
      <c r="T926" s="114"/>
      <c r="U926" s="114"/>
      <c r="V926" s="114"/>
      <c r="W926" s="114"/>
      <c r="X926" s="114"/>
      <c r="Y926" s="114"/>
      <c r="Z926" s="107"/>
      <c r="AA926" s="107"/>
      <c r="AB926" s="107"/>
      <c r="AC926" s="107"/>
      <c r="AD926" s="107"/>
      <c r="AE926" s="107"/>
      <c r="AF926" s="107"/>
      <c r="AG926" s="107" t="s">
        <v>341</v>
      </c>
      <c r="AH926" s="107">
        <v>0</v>
      </c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</row>
    <row r="927" spans="1:60" outlineLevel="1">
      <c r="A927" s="123">
        <v>130</v>
      </c>
      <c r="B927" s="124" t="s">
        <v>2002</v>
      </c>
      <c r="C927" s="139" t="s">
        <v>2003</v>
      </c>
      <c r="D927" s="125" t="s">
        <v>347</v>
      </c>
      <c r="E927" s="126">
        <v>1</v>
      </c>
      <c r="F927" s="127"/>
      <c r="G927" s="128">
        <f>ROUND(E927*F927,2)</f>
        <v>0</v>
      </c>
      <c r="H927" s="127"/>
      <c r="I927" s="128">
        <f>ROUND(E927*H927,2)</f>
        <v>0</v>
      </c>
      <c r="J927" s="127"/>
      <c r="K927" s="128">
        <f>ROUND(E927*J927,2)</f>
        <v>0</v>
      </c>
      <c r="L927" s="128">
        <v>21</v>
      </c>
      <c r="M927" s="128">
        <f>G927*(1+L927/100)</f>
        <v>0</v>
      </c>
      <c r="N927" s="126">
        <v>0</v>
      </c>
      <c r="O927" s="126">
        <f>ROUND(E927*N927,2)</f>
        <v>0</v>
      </c>
      <c r="P927" s="126">
        <v>1.8E-3</v>
      </c>
      <c r="Q927" s="126">
        <f>ROUND(E927*P927,2)</f>
        <v>0</v>
      </c>
      <c r="R927" s="128" t="s">
        <v>1487</v>
      </c>
      <c r="S927" s="128" t="s">
        <v>310</v>
      </c>
      <c r="T927" s="129" t="s">
        <v>331</v>
      </c>
      <c r="U927" s="114">
        <v>0.11</v>
      </c>
      <c r="V927" s="114">
        <f>ROUND(E927*U927,2)</f>
        <v>0.11</v>
      </c>
      <c r="W927" s="114"/>
      <c r="X927" s="114" t="s">
        <v>332</v>
      </c>
      <c r="Y927" s="114" t="s">
        <v>293</v>
      </c>
      <c r="Z927" s="107"/>
      <c r="AA927" s="107"/>
      <c r="AB927" s="107"/>
      <c r="AC927" s="107"/>
      <c r="AD927" s="107"/>
      <c r="AE927" s="107"/>
      <c r="AF927" s="107"/>
      <c r="AG927" s="107" t="s">
        <v>333</v>
      </c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</row>
    <row r="928" spans="1:60" outlineLevel="2">
      <c r="A928" s="110"/>
      <c r="B928" s="111"/>
      <c r="C928" s="146" t="s">
        <v>1412</v>
      </c>
      <c r="D928" s="143"/>
      <c r="E928" s="144">
        <v>1</v>
      </c>
      <c r="F928" s="114"/>
      <c r="G928" s="114"/>
      <c r="H928" s="114"/>
      <c r="I928" s="114"/>
      <c r="J928" s="114"/>
      <c r="K928" s="114"/>
      <c r="L928" s="114"/>
      <c r="M928" s="114"/>
      <c r="N928" s="113"/>
      <c r="O928" s="113"/>
      <c r="P928" s="113"/>
      <c r="Q928" s="113"/>
      <c r="R928" s="114"/>
      <c r="S928" s="114"/>
      <c r="T928" s="114"/>
      <c r="U928" s="114"/>
      <c r="V928" s="114"/>
      <c r="W928" s="114"/>
      <c r="X928" s="114"/>
      <c r="Y928" s="114"/>
      <c r="Z928" s="107"/>
      <c r="AA928" s="107"/>
      <c r="AB928" s="107"/>
      <c r="AC928" s="107"/>
      <c r="AD928" s="107"/>
      <c r="AE928" s="107"/>
      <c r="AF928" s="107"/>
      <c r="AG928" s="107" t="s">
        <v>341</v>
      </c>
      <c r="AH928" s="107">
        <v>0</v>
      </c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</row>
    <row r="929" spans="1:60" outlineLevel="1">
      <c r="A929" s="123">
        <v>131</v>
      </c>
      <c r="B929" s="124" t="s">
        <v>1733</v>
      </c>
      <c r="C929" s="139" t="s">
        <v>1734</v>
      </c>
      <c r="D929" s="125" t="s">
        <v>1169</v>
      </c>
      <c r="E929" s="126">
        <v>326.90519999999998</v>
      </c>
      <c r="F929" s="127"/>
      <c r="G929" s="128">
        <f>ROUND(E929*F929,2)</f>
        <v>0</v>
      </c>
      <c r="H929" s="127"/>
      <c r="I929" s="128">
        <f>ROUND(E929*H929,2)</f>
        <v>0</v>
      </c>
      <c r="J929" s="127"/>
      <c r="K929" s="128">
        <f>ROUND(E929*J929,2)</f>
        <v>0</v>
      </c>
      <c r="L929" s="128">
        <v>21</v>
      </c>
      <c r="M929" s="128">
        <f>G929*(1+L929/100)</f>
        <v>0</v>
      </c>
      <c r="N929" s="126">
        <v>0</v>
      </c>
      <c r="O929" s="126">
        <f>ROUND(E929*N929,2)</f>
        <v>0</v>
      </c>
      <c r="P929" s="126">
        <v>5.0000000000000001E-3</v>
      </c>
      <c r="Q929" s="126">
        <f>ROUND(E929*P929,2)</f>
        <v>1.63</v>
      </c>
      <c r="R929" s="128" t="s">
        <v>564</v>
      </c>
      <c r="S929" s="128" t="s">
        <v>310</v>
      </c>
      <c r="T929" s="129" t="s">
        <v>331</v>
      </c>
      <c r="U929" s="114">
        <v>0.51</v>
      </c>
      <c r="V929" s="114">
        <f>ROUND(E929*U929,2)</f>
        <v>166.72</v>
      </c>
      <c r="W929" s="114"/>
      <c r="X929" s="114" t="s">
        <v>332</v>
      </c>
      <c r="Y929" s="114" t="s">
        <v>293</v>
      </c>
      <c r="Z929" s="107"/>
      <c r="AA929" s="107"/>
      <c r="AB929" s="107"/>
      <c r="AC929" s="107"/>
      <c r="AD929" s="107"/>
      <c r="AE929" s="107"/>
      <c r="AF929" s="107"/>
      <c r="AG929" s="107" t="s">
        <v>333</v>
      </c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</row>
    <row r="930" spans="1:60" outlineLevel="2">
      <c r="A930" s="110"/>
      <c r="B930" s="111"/>
      <c r="C930" s="146" t="s">
        <v>1414</v>
      </c>
      <c r="D930" s="143"/>
      <c r="E930" s="144">
        <v>90.458749999999995</v>
      </c>
      <c r="F930" s="114"/>
      <c r="G930" s="114"/>
      <c r="H930" s="114"/>
      <c r="I930" s="114"/>
      <c r="J930" s="114"/>
      <c r="K930" s="114"/>
      <c r="L930" s="114"/>
      <c r="M930" s="114"/>
      <c r="N930" s="113"/>
      <c r="O930" s="113"/>
      <c r="P930" s="113"/>
      <c r="Q930" s="113"/>
      <c r="R930" s="114"/>
      <c r="S930" s="114"/>
      <c r="T930" s="114"/>
      <c r="U930" s="114"/>
      <c r="V930" s="114"/>
      <c r="W930" s="114"/>
      <c r="X930" s="114"/>
      <c r="Y930" s="114"/>
      <c r="Z930" s="107"/>
      <c r="AA930" s="107"/>
      <c r="AB930" s="107"/>
      <c r="AC930" s="107"/>
      <c r="AD930" s="107"/>
      <c r="AE930" s="107"/>
      <c r="AF930" s="107"/>
      <c r="AG930" s="107" t="s">
        <v>341</v>
      </c>
      <c r="AH930" s="107">
        <v>0</v>
      </c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</row>
    <row r="931" spans="1:60" outlineLevel="3">
      <c r="A931" s="110"/>
      <c r="B931" s="111"/>
      <c r="C931" s="146" t="s">
        <v>1415</v>
      </c>
      <c r="D931" s="143"/>
      <c r="E931" s="144">
        <v>48.674999999999997</v>
      </c>
      <c r="F931" s="114"/>
      <c r="G931" s="114"/>
      <c r="H931" s="114"/>
      <c r="I931" s="114"/>
      <c r="J931" s="114"/>
      <c r="K931" s="114"/>
      <c r="L931" s="114"/>
      <c r="M931" s="114"/>
      <c r="N931" s="113"/>
      <c r="O931" s="113"/>
      <c r="P931" s="113"/>
      <c r="Q931" s="113"/>
      <c r="R931" s="114"/>
      <c r="S931" s="114"/>
      <c r="T931" s="114"/>
      <c r="U931" s="114"/>
      <c r="V931" s="114"/>
      <c r="W931" s="114"/>
      <c r="X931" s="114"/>
      <c r="Y931" s="114"/>
      <c r="Z931" s="107"/>
      <c r="AA931" s="107"/>
      <c r="AB931" s="107"/>
      <c r="AC931" s="107"/>
      <c r="AD931" s="107"/>
      <c r="AE931" s="107"/>
      <c r="AF931" s="107"/>
      <c r="AG931" s="107" t="s">
        <v>341</v>
      </c>
      <c r="AH931" s="107">
        <v>0</v>
      </c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</row>
    <row r="932" spans="1:60" outlineLevel="3">
      <c r="A932" s="110"/>
      <c r="B932" s="111"/>
      <c r="C932" s="146" t="s">
        <v>1416</v>
      </c>
      <c r="D932" s="143"/>
      <c r="E932" s="144">
        <v>72.462500000000006</v>
      </c>
      <c r="F932" s="114"/>
      <c r="G932" s="114"/>
      <c r="H932" s="114"/>
      <c r="I932" s="114"/>
      <c r="J932" s="114"/>
      <c r="K932" s="114"/>
      <c r="L932" s="114"/>
      <c r="M932" s="114"/>
      <c r="N932" s="113"/>
      <c r="O932" s="113"/>
      <c r="P932" s="113"/>
      <c r="Q932" s="113"/>
      <c r="R932" s="114"/>
      <c r="S932" s="114"/>
      <c r="T932" s="114"/>
      <c r="U932" s="114"/>
      <c r="V932" s="114"/>
      <c r="W932" s="114"/>
      <c r="X932" s="114"/>
      <c r="Y932" s="114"/>
      <c r="Z932" s="107"/>
      <c r="AA932" s="107"/>
      <c r="AB932" s="107"/>
      <c r="AC932" s="107"/>
      <c r="AD932" s="107"/>
      <c r="AE932" s="107"/>
      <c r="AF932" s="107"/>
      <c r="AG932" s="107" t="s">
        <v>341</v>
      </c>
      <c r="AH932" s="107">
        <v>0</v>
      </c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</row>
    <row r="933" spans="1:60" outlineLevel="3">
      <c r="A933" s="110"/>
      <c r="B933" s="111"/>
      <c r="C933" s="146" t="s">
        <v>2004</v>
      </c>
      <c r="D933" s="143"/>
      <c r="E933" s="144">
        <v>2.88</v>
      </c>
      <c r="F933" s="114"/>
      <c r="G933" s="114"/>
      <c r="H933" s="114"/>
      <c r="I933" s="114"/>
      <c r="J933" s="114"/>
      <c r="K933" s="114"/>
      <c r="L933" s="114"/>
      <c r="M933" s="114"/>
      <c r="N933" s="113"/>
      <c r="O933" s="113"/>
      <c r="P933" s="113"/>
      <c r="Q933" s="113"/>
      <c r="R933" s="114"/>
      <c r="S933" s="114"/>
      <c r="T933" s="114"/>
      <c r="U933" s="114"/>
      <c r="V933" s="114"/>
      <c r="W933" s="114"/>
      <c r="X933" s="114"/>
      <c r="Y933" s="114"/>
      <c r="Z933" s="107"/>
      <c r="AA933" s="107"/>
      <c r="AB933" s="107"/>
      <c r="AC933" s="107"/>
      <c r="AD933" s="107"/>
      <c r="AE933" s="107"/>
      <c r="AF933" s="107"/>
      <c r="AG933" s="107" t="s">
        <v>341</v>
      </c>
      <c r="AH933" s="107">
        <v>0</v>
      </c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</row>
    <row r="934" spans="1:60" outlineLevel="3">
      <c r="A934" s="110"/>
      <c r="B934" s="111"/>
      <c r="C934" s="146" t="s">
        <v>1417</v>
      </c>
      <c r="D934" s="143"/>
      <c r="E934" s="144">
        <v>48.375</v>
      </c>
      <c r="F934" s="114"/>
      <c r="G934" s="114"/>
      <c r="H934" s="114"/>
      <c r="I934" s="114"/>
      <c r="J934" s="114"/>
      <c r="K934" s="114"/>
      <c r="L934" s="114"/>
      <c r="M934" s="114"/>
      <c r="N934" s="113"/>
      <c r="O934" s="113"/>
      <c r="P934" s="113"/>
      <c r="Q934" s="113"/>
      <c r="R934" s="114"/>
      <c r="S934" s="114"/>
      <c r="T934" s="114"/>
      <c r="U934" s="114"/>
      <c r="V934" s="114"/>
      <c r="W934" s="114"/>
      <c r="X934" s="114"/>
      <c r="Y934" s="114"/>
      <c r="Z934" s="107"/>
      <c r="AA934" s="107"/>
      <c r="AB934" s="107"/>
      <c r="AC934" s="107"/>
      <c r="AD934" s="107"/>
      <c r="AE934" s="107"/>
      <c r="AF934" s="107"/>
      <c r="AG934" s="107" t="s">
        <v>341</v>
      </c>
      <c r="AH934" s="107">
        <v>0</v>
      </c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</row>
    <row r="935" spans="1:60" outlineLevel="3">
      <c r="A935" s="110"/>
      <c r="B935" s="111"/>
      <c r="C935" s="146" t="s">
        <v>1462</v>
      </c>
      <c r="D935" s="143"/>
      <c r="E935" s="144">
        <v>15.65625</v>
      </c>
      <c r="F935" s="114"/>
      <c r="G935" s="114"/>
      <c r="H935" s="114"/>
      <c r="I935" s="114"/>
      <c r="J935" s="114"/>
      <c r="K935" s="114"/>
      <c r="L935" s="114"/>
      <c r="M935" s="114"/>
      <c r="N935" s="113"/>
      <c r="O935" s="113"/>
      <c r="P935" s="113"/>
      <c r="Q935" s="113"/>
      <c r="R935" s="114"/>
      <c r="S935" s="114"/>
      <c r="T935" s="114"/>
      <c r="U935" s="114"/>
      <c r="V935" s="114"/>
      <c r="W935" s="114"/>
      <c r="X935" s="114"/>
      <c r="Y935" s="114"/>
      <c r="Z935" s="107"/>
      <c r="AA935" s="107"/>
      <c r="AB935" s="107"/>
      <c r="AC935" s="107"/>
      <c r="AD935" s="107"/>
      <c r="AE935" s="107"/>
      <c r="AF935" s="107"/>
      <c r="AG935" s="107" t="s">
        <v>341</v>
      </c>
      <c r="AH935" s="107">
        <v>0</v>
      </c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</row>
    <row r="936" spans="1:60" outlineLevel="3">
      <c r="A936" s="110"/>
      <c r="B936" s="111"/>
      <c r="C936" s="146" t="s">
        <v>2005</v>
      </c>
      <c r="D936" s="143"/>
      <c r="E936" s="144">
        <v>5.9626999999999999</v>
      </c>
      <c r="F936" s="114"/>
      <c r="G936" s="114"/>
      <c r="H936" s="114"/>
      <c r="I936" s="114"/>
      <c r="J936" s="114"/>
      <c r="K936" s="114"/>
      <c r="L936" s="114"/>
      <c r="M936" s="114"/>
      <c r="N936" s="113"/>
      <c r="O936" s="113"/>
      <c r="P936" s="113"/>
      <c r="Q936" s="113"/>
      <c r="R936" s="114"/>
      <c r="S936" s="114"/>
      <c r="T936" s="114"/>
      <c r="U936" s="114"/>
      <c r="V936" s="114"/>
      <c r="W936" s="114"/>
      <c r="X936" s="114"/>
      <c r="Y936" s="114"/>
      <c r="Z936" s="107"/>
      <c r="AA936" s="107"/>
      <c r="AB936" s="107"/>
      <c r="AC936" s="107"/>
      <c r="AD936" s="107"/>
      <c r="AE936" s="107"/>
      <c r="AF936" s="107"/>
      <c r="AG936" s="107" t="s">
        <v>341</v>
      </c>
      <c r="AH936" s="107">
        <v>0</v>
      </c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</row>
    <row r="937" spans="1:60" outlineLevel="3">
      <c r="A937" s="110"/>
      <c r="B937" s="111"/>
      <c r="C937" s="146" t="s">
        <v>1418</v>
      </c>
      <c r="D937" s="143"/>
      <c r="E937" s="144">
        <v>33.795000000000002</v>
      </c>
      <c r="F937" s="114"/>
      <c r="G937" s="114"/>
      <c r="H937" s="114"/>
      <c r="I937" s="114"/>
      <c r="J937" s="114"/>
      <c r="K937" s="114"/>
      <c r="L937" s="114"/>
      <c r="M937" s="114"/>
      <c r="N937" s="113"/>
      <c r="O937" s="113"/>
      <c r="P937" s="113"/>
      <c r="Q937" s="113"/>
      <c r="R937" s="114"/>
      <c r="S937" s="114"/>
      <c r="T937" s="114"/>
      <c r="U937" s="114"/>
      <c r="V937" s="114"/>
      <c r="W937" s="114"/>
      <c r="X937" s="114"/>
      <c r="Y937" s="114"/>
      <c r="Z937" s="107"/>
      <c r="AA937" s="107"/>
      <c r="AB937" s="107"/>
      <c r="AC937" s="107"/>
      <c r="AD937" s="107"/>
      <c r="AE937" s="107"/>
      <c r="AF937" s="107"/>
      <c r="AG937" s="107" t="s">
        <v>341</v>
      </c>
      <c r="AH937" s="107">
        <v>0</v>
      </c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</row>
    <row r="938" spans="1:60" outlineLevel="3">
      <c r="A938" s="110"/>
      <c r="B938" s="111"/>
      <c r="C938" s="146" t="s">
        <v>2006</v>
      </c>
      <c r="D938" s="143"/>
      <c r="E938" s="144">
        <v>2.16</v>
      </c>
      <c r="F938" s="114"/>
      <c r="G938" s="114"/>
      <c r="H938" s="114"/>
      <c r="I938" s="114"/>
      <c r="J938" s="114"/>
      <c r="K938" s="114"/>
      <c r="L938" s="114"/>
      <c r="M938" s="114"/>
      <c r="N938" s="113"/>
      <c r="O938" s="113"/>
      <c r="P938" s="113"/>
      <c r="Q938" s="113"/>
      <c r="R938" s="114"/>
      <c r="S938" s="114"/>
      <c r="T938" s="114"/>
      <c r="U938" s="114"/>
      <c r="V938" s="114"/>
      <c r="W938" s="114"/>
      <c r="X938" s="114"/>
      <c r="Y938" s="114"/>
      <c r="Z938" s="107"/>
      <c r="AA938" s="107"/>
      <c r="AB938" s="107"/>
      <c r="AC938" s="107"/>
      <c r="AD938" s="107"/>
      <c r="AE938" s="107"/>
      <c r="AF938" s="107"/>
      <c r="AG938" s="107" t="s">
        <v>341</v>
      </c>
      <c r="AH938" s="107">
        <v>0</v>
      </c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</row>
    <row r="939" spans="1:60" outlineLevel="3">
      <c r="A939" s="110"/>
      <c r="B939" s="111"/>
      <c r="C939" s="146" t="s">
        <v>2007</v>
      </c>
      <c r="D939" s="143"/>
      <c r="E939" s="144">
        <v>2.16</v>
      </c>
      <c r="F939" s="114"/>
      <c r="G939" s="114"/>
      <c r="H939" s="114"/>
      <c r="I939" s="114"/>
      <c r="J939" s="114"/>
      <c r="K939" s="114"/>
      <c r="L939" s="114"/>
      <c r="M939" s="114"/>
      <c r="N939" s="113"/>
      <c r="O939" s="113"/>
      <c r="P939" s="113"/>
      <c r="Q939" s="113"/>
      <c r="R939" s="114"/>
      <c r="S939" s="114"/>
      <c r="T939" s="114"/>
      <c r="U939" s="114"/>
      <c r="V939" s="114"/>
      <c r="W939" s="114"/>
      <c r="X939" s="114"/>
      <c r="Y939" s="114"/>
      <c r="Z939" s="107"/>
      <c r="AA939" s="107"/>
      <c r="AB939" s="107"/>
      <c r="AC939" s="107"/>
      <c r="AD939" s="107"/>
      <c r="AE939" s="107"/>
      <c r="AF939" s="107"/>
      <c r="AG939" s="107" t="s">
        <v>341</v>
      </c>
      <c r="AH939" s="107">
        <v>0</v>
      </c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</row>
    <row r="940" spans="1:60" outlineLevel="3">
      <c r="A940" s="110"/>
      <c r="B940" s="111"/>
      <c r="C940" s="146" t="s">
        <v>2008</v>
      </c>
      <c r="D940" s="143"/>
      <c r="E940" s="144">
        <v>1.44</v>
      </c>
      <c r="F940" s="114"/>
      <c r="G940" s="114"/>
      <c r="H940" s="114"/>
      <c r="I940" s="114"/>
      <c r="J940" s="114"/>
      <c r="K940" s="114"/>
      <c r="L940" s="114"/>
      <c r="M940" s="114"/>
      <c r="N940" s="113"/>
      <c r="O940" s="113"/>
      <c r="P940" s="113"/>
      <c r="Q940" s="113"/>
      <c r="R940" s="114"/>
      <c r="S940" s="114"/>
      <c r="T940" s="114"/>
      <c r="U940" s="114"/>
      <c r="V940" s="114"/>
      <c r="W940" s="114"/>
      <c r="X940" s="114"/>
      <c r="Y940" s="114"/>
      <c r="Z940" s="107"/>
      <c r="AA940" s="107"/>
      <c r="AB940" s="107"/>
      <c r="AC940" s="107"/>
      <c r="AD940" s="107"/>
      <c r="AE940" s="107"/>
      <c r="AF940" s="107"/>
      <c r="AG940" s="107" t="s">
        <v>341</v>
      </c>
      <c r="AH940" s="107">
        <v>0</v>
      </c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</row>
    <row r="941" spans="1:60" outlineLevel="3">
      <c r="A941" s="110"/>
      <c r="B941" s="111"/>
      <c r="C941" s="146" t="s">
        <v>2009</v>
      </c>
      <c r="D941" s="143"/>
      <c r="E941" s="144">
        <v>1.44</v>
      </c>
      <c r="F941" s="114"/>
      <c r="G941" s="114"/>
      <c r="H941" s="114"/>
      <c r="I941" s="114"/>
      <c r="J941" s="114"/>
      <c r="K941" s="114"/>
      <c r="L941" s="114"/>
      <c r="M941" s="114"/>
      <c r="N941" s="113"/>
      <c r="O941" s="113"/>
      <c r="P941" s="113"/>
      <c r="Q941" s="113"/>
      <c r="R941" s="114"/>
      <c r="S941" s="114"/>
      <c r="T941" s="114"/>
      <c r="U941" s="114"/>
      <c r="V941" s="114"/>
      <c r="W941" s="114"/>
      <c r="X941" s="114"/>
      <c r="Y941" s="114"/>
      <c r="Z941" s="107"/>
      <c r="AA941" s="107"/>
      <c r="AB941" s="107"/>
      <c r="AC941" s="107"/>
      <c r="AD941" s="107"/>
      <c r="AE941" s="107"/>
      <c r="AF941" s="107"/>
      <c r="AG941" s="107" t="s">
        <v>341</v>
      </c>
      <c r="AH941" s="107">
        <v>0</v>
      </c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</row>
    <row r="942" spans="1:60" outlineLevel="3">
      <c r="A942" s="110"/>
      <c r="B942" s="111"/>
      <c r="C942" s="146" t="s">
        <v>2010</v>
      </c>
      <c r="D942" s="143"/>
      <c r="E942" s="144">
        <v>1.44</v>
      </c>
      <c r="F942" s="114"/>
      <c r="G942" s="114"/>
      <c r="H942" s="114"/>
      <c r="I942" s="114"/>
      <c r="J942" s="114"/>
      <c r="K942" s="114"/>
      <c r="L942" s="114"/>
      <c r="M942" s="114"/>
      <c r="N942" s="113"/>
      <c r="O942" s="113"/>
      <c r="P942" s="113"/>
      <c r="Q942" s="113"/>
      <c r="R942" s="114"/>
      <c r="S942" s="114"/>
      <c r="T942" s="114"/>
      <c r="U942" s="114"/>
      <c r="V942" s="114"/>
      <c r="W942" s="114"/>
      <c r="X942" s="114"/>
      <c r="Y942" s="114"/>
      <c r="Z942" s="107"/>
      <c r="AA942" s="107"/>
      <c r="AB942" s="107"/>
      <c r="AC942" s="107"/>
      <c r="AD942" s="107"/>
      <c r="AE942" s="107"/>
      <c r="AF942" s="107"/>
      <c r="AG942" s="107" t="s">
        <v>341</v>
      </c>
      <c r="AH942" s="107">
        <v>0</v>
      </c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</row>
    <row r="943" spans="1:60" outlineLevel="1">
      <c r="A943" s="123">
        <v>132</v>
      </c>
      <c r="B943" s="124" t="s">
        <v>1739</v>
      </c>
      <c r="C943" s="139" t="s">
        <v>1740</v>
      </c>
      <c r="D943" s="125" t="s">
        <v>1169</v>
      </c>
      <c r="E943" s="126">
        <v>326.90519999999998</v>
      </c>
      <c r="F943" s="127"/>
      <c r="G943" s="128">
        <f>ROUND(E943*F943,2)</f>
        <v>0</v>
      </c>
      <c r="H943" s="127"/>
      <c r="I943" s="128">
        <f>ROUND(E943*H943,2)</f>
        <v>0</v>
      </c>
      <c r="J943" s="127"/>
      <c r="K943" s="128">
        <f>ROUND(E943*J943,2)</f>
        <v>0</v>
      </c>
      <c r="L943" s="128">
        <v>21</v>
      </c>
      <c r="M943" s="128">
        <f>G943*(1+L943/100)</f>
        <v>0</v>
      </c>
      <c r="N943" s="126">
        <v>0</v>
      </c>
      <c r="O943" s="126">
        <f>ROUND(E943*N943,2)</f>
        <v>0</v>
      </c>
      <c r="P943" s="126">
        <v>2E-3</v>
      </c>
      <c r="Q943" s="126">
        <f>ROUND(E943*P943,2)</f>
        <v>0.65</v>
      </c>
      <c r="R943" s="128" t="s">
        <v>564</v>
      </c>
      <c r="S943" s="128" t="s">
        <v>310</v>
      </c>
      <c r="T943" s="129" t="s">
        <v>331</v>
      </c>
      <c r="U943" s="114">
        <v>0.1</v>
      </c>
      <c r="V943" s="114">
        <f>ROUND(E943*U943,2)</f>
        <v>32.69</v>
      </c>
      <c r="W943" s="114"/>
      <c r="X943" s="114" t="s">
        <v>332</v>
      </c>
      <c r="Y943" s="114" t="s">
        <v>293</v>
      </c>
      <c r="Z943" s="107"/>
      <c r="AA943" s="107"/>
      <c r="AB943" s="107"/>
      <c r="AC943" s="107"/>
      <c r="AD943" s="107"/>
      <c r="AE943" s="107"/>
      <c r="AF943" s="107"/>
      <c r="AG943" s="107" t="s">
        <v>333</v>
      </c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</row>
    <row r="944" spans="1:60" outlineLevel="2">
      <c r="A944" s="110"/>
      <c r="B944" s="111"/>
      <c r="C944" s="146" t="s">
        <v>2011</v>
      </c>
      <c r="D944" s="143"/>
      <c r="E944" s="144">
        <v>326.90519999999998</v>
      </c>
      <c r="F944" s="114"/>
      <c r="G944" s="114"/>
      <c r="H944" s="114"/>
      <c r="I944" s="114"/>
      <c r="J944" s="114"/>
      <c r="K944" s="114"/>
      <c r="L944" s="114"/>
      <c r="M944" s="114"/>
      <c r="N944" s="113"/>
      <c r="O944" s="113"/>
      <c r="P944" s="113"/>
      <c r="Q944" s="113"/>
      <c r="R944" s="114"/>
      <c r="S944" s="114"/>
      <c r="T944" s="114"/>
      <c r="U944" s="114"/>
      <c r="V944" s="114"/>
      <c r="W944" s="114"/>
      <c r="X944" s="114"/>
      <c r="Y944" s="114"/>
      <c r="Z944" s="107"/>
      <c r="AA944" s="107"/>
      <c r="AB944" s="107"/>
      <c r="AC944" s="107"/>
      <c r="AD944" s="107"/>
      <c r="AE944" s="107"/>
      <c r="AF944" s="107"/>
      <c r="AG944" s="107" t="s">
        <v>341</v>
      </c>
      <c r="AH944" s="107">
        <v>5</v>
      </c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</row>
    <row r="945" spans="1:60" ht="22.5" outlineLevel="1">
      <c r="A945" s="123">
        <v>133</v>
      </c>
      <c r="B945" s="124" t="s">
        <v>1859</v>
      </c>
      <c r="C945" s="139" t="s">
        <v>1860</v>
      </c>
      <c r="D945" s="125" t="s">
        <v>1169</v>
      </c>
      <c r="E945" s="126">
        <v>0.80200000000000005</v>
      </c>
      <c r="F945" s="127"/>
      <c r="G945" s="128">
        <f>ROUND(E945*F945,2)</f>
        <v>0</v>
      </c>
      <c r="H945" s="127"/>
      <c r="I945" s="128">
        <f>ROUND(E945*H945,2)</f>
        <v>0</v>
      </c>
      <c r="J945" s="127"/>
      <c r="K945" s="128">
        <f>ROUND(E945*J945,2)</f>
        <v>0</v>
      </c>
      <c r="L945" s="128">
        <v>21</v>
      </c>
      <c r="M945" s="128">
        <f>G945*(1+L945/100)</f>
        <v>0</v>
      </c>
      <c r="N945" s="126">
        <v>0</v>
      </c>
      <c r="O945" s="126">
        <f>ROUND(E945*N945,2)</f>
        <v>0</v>
      </c>
      <c r="P945" s="126">
        <v>3.5000000000000001E-3</v>
      </c>
      <c r="Q945" s="126">
        <f>ROUND(E945*P945,2)</f>
        <v>0</v>
      </c>
      <c r="R945" s="128" t="s">
        <v>1861</v>
      </c>
      <c r="S945" s="128" t="s">
        <v>310</v>
      </c>
      <c r="T945" s="129" t="s">
        <v>331</v>
      </c>
      <c r="U945" s="114">
        <v>0.13</v>
      </c>
      <c r="V945" s="114">
        <f>ROUND(E945*U945,2)</f>
        <v>0.1</v>
      </c>
      <c r="W945" s="114"/>
      <c r="X945" s="114" t="s">
        <v>332</v>
      </c>
      <c r="Y945" s="114" t="s">
        <v>293</v>
      </c>
      <c r="Z945" s="107"/>
      <c r="AA945" s="107"/>
      <c r="AB945" s="107"/>
      <c r="AC945" s="107"/>
      <c r="AD945" s="107"/>
      <c r="AE945" s="107"/>
      <c r="AF945" s="107"/>
      <c r="AG945" s="107" t="s">
        <v>333</v>
      </c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</row>
    <row r="946" spans="1:60" outlineLevel="2">
      <c r="A946" s="110"/>
      <c r="B946" s="111"/>
      <c r="C946" s="146" t="s">
        <v>2012</v>
      </c>
      <c r="D946" s="143"/>
      <c r="E946" s="144">
        <v>0.80200000000000005</v>
      </c>
      <c r="F946" s="114"/>
      <c r="G946" s="114"/>
      <c r="H946" s="114"/>
      <c r="I946" s="114"/>
      <c r="J946" s="114"/>
      <c r="K946" s="114"/>
      <c r="L946" s="114"/>
      <c r="M946" s="114"/>
      <c r="N946" s="113"/>
      <c r="O946" s="113"/>
      <c r="P946" s="113"/>
      <c r="Q946" s="113"/>
      <c r="R946" s="114"/>
      <c r="S946" s="114"/>
      <c r="T946" s="114"/>
      <c r="U946" s="114"/>
      <c r="V946" s="114"/>
      <c r="W946" s="114"/>
      <c r="X946" s="114"/>
      <c r="Y946" s="114"/>
      <c r="Z946" s="107"/>
      <c r="AA946" s="107"/>
      <c r="AB946" s="107"/>
      <c r="AC946" s="107"/>
      <c r="AD946" s="107"/>
      <c r="AE946" s="107"/>
      <c r="AF946" s="107"/>
      <c r="AG946" s="107" t="s">
        <v>341</v>
      </c>
      <c r="AH946" s="107">
        <v>0</v>
      </c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</row>
    <row r="947" spans="1:60" outlineLevel="1">
      <c r="A947" s="123">
        <v>134</v>
      </c>
      <c r="B947" s="124" t="s">
        <v>2013</v>
      </c>
      <c r="C947" s="139" t="s">
        <v>2014</v>
      </c>
      <c r="D947" s="125" t="s">
        <v>1169</v>
      </c>
      <c r="E947" s="126">
        <v>98.864999999999995</v>
      </c>
      <c r="F947" s="127"/>
      <c r="G947" s="128">
        <f>ROUND(E947*F947,2)</f>
        <v>0</v>
      </c>
      <c r="H947" s="127"/>
      <c r="I947" s="128">
        <f>ROUND(E947*H947,2)</f>
        <v>0</v>
      </c>
      <c r="J947" s="127"/>
      <c r="K947" s="128">
        <f>ROUND(E947*J947,2)</f>
        <v>0</v>
      </c>
      <c r="L947" s="128">
        <v>21</v>
      </c>
      <c r="M947" s="128">
        <f>G947*(1+L947/100)</f>
        <v>0</v>
      </c>
      <c r="N947" s="126">
        <v>0</v>
      </c>
      <c r="O947" s="126">
        <f>ROUND(E947*N947,2)</f>
        <v>0</v>
      </c>
      <c r="P947" s="126">
        <v>3.5000000000000001E-3</v>
      </c>
      <c r="Q947" s="126">
        <f>ROUND(E947*P947,2)</f>
        <v>0.35</v>
      </c>
      <c r="R947" s="128"/>
      <c r="S947" s="128" t="s">
        <v>290</v>
      </c>
      <c r="T947" s="129" t="s">
        <v>291</v>
      </c>
      <c r="U947" s="114">
        <v>0.13</v>
      </c>
      <c r="V947" s="114">
        <f>ROUND(E947*U947,2)</f>
        <v>12.85</v>
      </c>
      <c r="W947" s="114"/>
      <c r="X947" s="114" t="s">
        <v>332</v>
      </c>
      <c r="Y947" s="114" t="s">
        <v>293</v>
      </c>
      <c r="Z947" s="107"/>
      <c r="AA947" s="107"/>
      <c r="AB947" s="107"/>
      <c r="AC947" s="107"/>
      <c r="AD947" s="107"/>
      <c r="AE947" s="107"/>
      <c r="AF947" s="107"/>
      <c r="AG947" s="107" t="s">
        <v>333</v>
      </c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</row>
    <row r="948" spans="1:60" outlineLevel="2">
      <c r="A948" s="110"/>
      <c r="B948" s="111"/>
      <c r="C948" s="146" t="s">
        <v>2015</v>
      </c>
      <c r="D948" s="143"/>
      <c r="E948" s="144"/>
      <c r="F948" s="114"/>
      <c r="G948" s="114"/>
      <c r="H948" s="114"/>
      <c r="I948" s="114"/>
      <c r="J948" s="114"/>
      <c r="K948" s="114"/>
      <c r="L948" s="114"/>
      <c r="M948" s="114"/>
      <c r="N948" s="113"/>
      <c r="O948" s="113"/>
      <c r="P948" s="113"/>
      <c r="Q948" s="113"/>
      <c r="R948" s="114"/>
      <c r="S948" s="114"/>
      <c r="T948" s="114"/>
      <c r="U948" s="114"/>
      <c r="V948" s="114"/>
      <c r="W948" s="114"/>
      <c r="X948" s="114"/>
      <c r="Y948" s="114"/>
      <c r="Z948" s="107"/>
      <c r="AA948" s="107"/>
      <c r="AB948" s="107"/>
      <c r="AC948" s="107"/>
      <c r="AD948" s="107"/>
      <c r="AE948" s="107"/>
      <c r="AF948" s="107"/>
      <c r="AG948" s="107" t="s">
        <v>341</v>
      </c>
      <c r="AH948" s="107">
        <v>0</v>
      </c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</row>
    <row r="949" spans="1:60" outlineLevel="3">
      <c r="A949" s="110"/>
      <c r="B949" s="111"/>
      <c r="C949" s="146" t="s">
        <v>2016</v>
      </c>
      <c r="D949" s="143"/>
      <c r="E949" s="144">
        <v>75.33</v>
      </c>
      <c r="F949" s="114"/>
      <c r="G949" s="114"/>
      <c r="H949" s="114"/>
      <c r="I949" s="114"/>
      <c r="J949" s="114"/>
      <c r="K949" s="114"/>
      <c r="L949" s="114"/>
      <c r="M949" s="114"/>
      <c r="N949" s="113"/>
      <c r="O949" s="113"/>
      <c r="P949" s="113"/>
      <c r="Q949" s="113"/>
      <c r="R949" s="114"/>
      <c r="S949" s="114"/>
      <c r="T949" s="114"/>
      <c r="U949" s="114"/>
      <c r="V949" s="114"/>
      <c r="W949" s="114"/>
      <c r="X949" s="114"/>
      <c r="Y949" s="114"/>
      <c r="Z949" s="107"/>
      <c r="AA949" s="107"/>
      <c r="AB949" s="107"/>
      <c r="AC949" s="107"/>
      <c r="AD949" s="107"/>
      <c r="AE949" s="107"/>
      <c r="AF949" s="107"/>
      <c r="AG949" s="107" t="s">
        <v>341</v>
      </c>
      <c r="AH949" s="107">
        <v>0</v>
      </c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</row>
    <row r="950" spans="1:60" outlineLevel="3">
      <c r="A950" s="110"/>
      <c r="B950" s="111"/>
      <c r="C950" s="146" t="s">
        <v>2017</v>
      </c>
      <c r="D950" s="143"/>
      <c r="E950" s="144">
        <v>11.19</v>
      </c>
      <c r="F950" s="114"/>
      <c r="G950" s="114"/>
      <c r="H950" s="114"/>
      <c r="I950" s="114"/>
      <c r="J950" s="114"/>
      <c r="K950" s="114"/>
      <c r="L950" s="114"/>
      <c r="M950" s="114"/>
      <c r="N950" s="113"/>
      <c r="O950" s="113"/>
      <c r="P950" s="113"/>
      <c r="Q950" s="113"/>
      <c r="R950" s="114"/>
      <c r="S950" s="114"/>
      <c r="T950" s="114"/>
      <c r="U950" s="114"/>
      <c r="V950" s="114"/>
      <c r="W950" s="114"/>
      <c r="X950" s="114"/>
      <c r="Y950" s="114"/>
      <c r="Z950" s="107"/>
      <c r="AA950" s="107"/>
      <c r="AB950" s="107"/>
      <c r="AC950" s="107"/>
      <c r="AD950" s="107"/>
      <c r="AE950" s="107"/>
      <c r="AF950" s="107"/>
      <c r="AG950" s="107" t="s">
        <v>341</v>
      </c>
      <c r="AH950" s="107">
        <v>0</v>
      </c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</row>
    <row r="951" spans="1:60" outlineLevel="3">
      <c r="A951" s="110"/>
      <c r="B951" s="111"/>
      <c r="C951" s="146" t="s">
        <v>2018</v>
      </c>
      <c r="D951" s="143"/>
      <c r="E951" s="144">
        <v>12.345000000000001</v>
      </c>
      <c r="F951" s="114"/>
      <c r="G951" s="114"/>
      <c r="H951" s="114"/>
      <c r="I951" s="114"/>
      <c r="J951" s="114"/>
      <c r="K951" s="114"/>
      <c r="L951" s="114"/>
      <c r="M951" s="114"/>
      <c r="N951" s="113"/>
      <c r="O951" s="113"/>
      <c r="P951" s="113"/>
      <c r="Q951" s="113"/>
      <c r="R951" s="114"/>
      <c r="S951" s="114"/>
      <c r="T951" s="114"/>
      <c r="U951" s="114"/>
      <c r="V951" s="114"/>
      <c r="W951" s="114"/>
      <c r="X951" s="114"/>
      <c r="Y951" s="114"/>
      <c r="Z951" s="107"/>
      <c r="AA951" s="107"/>
      <c r="AB951" s="107"/>
      <c r="AC951" s="107"/>
      <c r="AD951" s="107"/>
      <c r="AE951" s="107"/>
      <c r="AF951" s="107"/>
      <c r="AG951" s="107" t="s">
        <v>341</v>
      </c>
      <c r="AH951" s="107">
        <v>0</v>
      </c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</row>
    <row r="952" spans="1:60" outlineLevel="1">
      <c r="A952" s="123">
        <v>135</v>
      </c>
      <c r="B952" s="124" t="s">
        <v>1744</v>
      </c>
      <c r="C952" s="139" t="s">
        <v>1745</v>
      </c>
      <c r="D952" s="125" t="s">
        <v>353</v>
      </c>
      <c r="E952" s="126">
        <v>12.793810000000001</v>
      </c>
      <c r="F952" s="127"/>
      <c r="G952" s="128">
        <f>ROUND(E952*F952,2)</f>
        <v>0</v>
      </c>
      <c r="H952" s="127"/>
      <c r="I952" s="128">
        <f>ROUND(E952*H952,2)</f>
        <v>0</v>
      </c>
      <c r="J952" s="127"/>
      <c r="K952" s="128">
        <f>ROUND(E952*J952,2)</f>
        <v>0</v>
      </c>
      <c r="L952" s="128">
        <v>21</v>
      </c>
      <c r="M952" s="128">
        <f>G952*(1+L952/100)</f>
        <v>0</v>
      </c>
      <c r="N952" s="126">
        <v>0</v>
      </c>
      <c r="O952" s="126">
        <f>ROUND(E952*N952,2)</f>
        <v>0</v>
      </c>
      <c r="P952" s="126">
        <v>0</v>
      </c>
      <c r="Q952" s="126">
        <f>ROUND(E952*P952,2)</f>
        <v>0</v>
      </c>
      <c r="R952" s="128" t="s">
        <v>356</v>
      </c>
      <c r="S952" s="128" t="s">
        <v>310</v>
      </c>
      <c r="T952" s="129" t="s">
        <v>331</v>
      </c>
      <c r="U952" s="114">
        <v>0.94</v>
      </c>
      <c r="V952" s="114">
        <f>ROUND(E952*U952,2)</f>
        <v>12.03</v>
      </c>
      <c r="W952" s="114"/>
      <c r="X952" s="114" t="s">
        <v>357</v>
      </c>
      <c r="Y952" s="114" t="s">
        <v>293</v>
      </c>
      <c r="Z952" s="107"/>
      <c r="AA952" s="107"/>
      <c r="AB952" s="107"/>
      <c r="AC952" s="107"/>
      <c r="AD952" s="107"/>
      <c r="AE952" s="107"/>
      <c r="AF952" s="107"/>
      <c r="AG952" s="107" t="s">
        <v>358</v>
      </c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</row>
    <row r="953" spans="1:60" outlineLevel="2">
      <c r="A953" s="110"/>
      <c r="B953" s="111"/>
      <c r="C953" s="198" t="s">
        <v>1746</v>
      </c>
      <c r="D953" s="199"/>
      <c r="E953" s="199"/>
      <c r="F953" s="199"/>
      <c r="G953" s="199"/>
      <c r="H953" s="114"/>
      <c r="I953" s="114"/>
      <c r="J953" s="114"/>
      <c r="K953" s="114"/>
      <c r="L953" s="114"/>
      <c r="M953" s="114"/>
      <c r="N953" s="113"/>
      <c r="O953" s="113"/>
      <c r="P953" s="113"/>
      <c r="Q953" s="113"/>
      <c r="R953" s="114"/>
      <c r="S953" s="114"/>
      <c r="T953" s="114"/>
      <c r="U953" s="114"/>
      <c r="V953" s="114"/>
      <c r="W953" s="114"/>
      <c r="X953" s="114"/>
      <c r="Y953" s="114"/>
      <c r="Z953" s="107"/>
      <c r="AA953" s="107"/>
      <c r="AB953" s="107"/>
      <c r="AC953" s="107"/>
      <c r="AD953" s="107"/>
      <c r="AE953" s="107"/>
      <c r="AF953" s="107"/>
      <c r="AG953" s="107" t="s">
        <v>296</v>
      </c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</row>
    <row r="954" spans="1:60" ht="22.5" outlineLevel="1">
      <c r="A954" s="130">
        <v>136</v>
      </c>
      <c r="B954" s="131" t="s">
        <v>1747</v>
      </c>
      <c r="C954" s="140" t="s">
        <v>1748</v>
      </c>
      <c r="D954" s="132" t="s">
        <v>353</v>
      </c>
      <c r="E954" s="133">
        <v>127.93814</v>
      </c>
      <c r="F954" s="134"/>
      <c r="G954" s="135">
        <f>ROUND(E954*F954,2)</f>
        <v>0</v>
      </c>
      <c r="H954" s="134"/>
      <c r="I954" s="135">
        <f>ROUND(E954*H954,2)</f>
        <v>0</v>
      </c>
      <c r="J954" s="134"/>
      <c r="K954" s="135">
        <f>ROUND(E954*J954,2)</f>
        <v>0</v>
      </c>
      <c r="L954" s="135">
        <v>21</v>
      </c>
      <c r="M954" s="135">
        <f>G954*(1+L954/100)</f>
        <v>0</v>
      </c>
      <c r="N954" s="133">
        <v>0</v>
      </c>
      <c r="O954" s="133">
        <f>ROUND(E954*N954,2)</f>
        <v>0</v>
      </c>
      <c r="P954" s="133">
        <v>0</v>
      </c>
      <c r="Q954" s="133">
        <f>ROUND(E954*P954,2)</f>
        <v>0</v>
      </c>
      <c r="R954" s="135" t="s">
        <v>356</v>
      </c>
      <c r="S954" s="135" t="s">
        <v>310</v>
      </c>
      <c r="T954" s="136" t="s">
        <v>331</v>
      </c>
      <c r="U954" s="114">
        <v>0.11</v>
      </c>
      <c r="V954" s="114">
        <f>ROUND(E954*U954,2)</f>
        <v>14.07</v>
      </c>
      <c r="W954" s="114"/>
      <c r="X954" s="114" t="s">
        <v>357</v>
      </c>
      <c r="Y954" s="114" t="s">
        <v>293</v>
      </c>
      <c r="Z954" s="107"/>
      <c r="AA954" s="107"/>
      <c r="AB954" s="107"/>
      <c r="AC954" s="107"/>
      <c r="AD954" s="107"/>
      <c r="AE954" s="107"/>
      <c r="AF954" s="107"/>
      <c r="AG954" s="107" t="s">
        <v>358</v>
      </c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</row>
    <row r="955" spans="1:60" outlineLevel="1">
      <c r="A955" s="123">
        <v>137</v>
      </c>
      <c r="B955" s="124" t="s">
        <v>1749</v>
      </c>
      <c r="C955" s="139" t="s">
        <v>1750</v>
      </c>
      <c r="D955" s="125" t="s">
        <v>1751</v>
      </c>
      <c r="E955" s="126">
        <v>12.793810000000001</v>
      </c>
      <c r="F955" s="127"/>
      <c r="G955" s="128">
        <f>ROUND(E955*F955,2)</f>
        <v>0</v>
      </c>
      <c r="H955" s="127"/>
      <c r="I955" s="128">
        <f>ROUND(E955*H955,2)</f>
        <v>0</v>
      </c>
      <c r="J955" s="127"/>
      <c r="K955" s="128">
        <f>ROUND(E955*J955,2)</f>
        <v>0</v>
      </c>
      <c r="L955" s="128">
        <v>21</v>
      </c>
      <c r="M955" s="128">
        <f>G955*(1+L955/100)</f>
        <v>0</v>
      </c>
      <c r="N955" s="126">
        <v>0</v>
      </c>
      <c r="O955" s="126">
        <f>ROUND(E955*N955,2)</f>
        <v>0</v>
      </c>
      <c r="P955" s="126">
        <v>0</v>
      </c>
      <c r="Q955" s="126">
        <f>ROUND(E955*P955,2)</f>
        <v>0</v>
      </c>
      <c r="R955" s="128"/>
      <c r="S955" s="128" t="s">
        <v>290</v>
      </c>
      <c r="T955" s="129" t="s">
        <v>291</v>
      </c>
      <c r="U955" s="114">
        <v>2.0099999999999998</v>
      </c>
      <c r="V955" s="114">
        <f>ROUND(E955*U955,2)</f>
        <v>25.72</v>
      </c>
      <c r="W955" s="114"/>
      <c r="X955" s="114" t="s">
        <v>357</v>
      </c>
      <c r="Y955" s="114" t="s">
        <v>293</v>
      </c>
      <c r="Z955" s="107"/>
      <c r="AA955" s="107"/>
      <c r="AB955" s="107"/>
      <c r="AC955" s="107"/>
      <c r="AD955" s="107"/>
      <c r="AE955" s="107"/>
      <c r="AF955" s="107"/>
      <c r="AG955" s="107" t="s">
        <v>358</v>
      </c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</row>
    <row r="956" spans="1:60" ht="33.75" outlineLevel="2">
      <c r="A956" s="110"/>
      <c r="B956" s="111"/>
      <c r="C956" s="198" t="s">
        <v>1752</v>
      </c>
      <c r="D956" s="199"/>
      <c r="E956" s="199"/>
      <c r="F956" s="199"/>
      <c r="G956" s="199"/>
      <c r="H956" s="114"/>
      <c r="I956" s="114"/>
      <c r="J956" s="114"/>
      <c r="K956" s="114"/>
      <c r="L956" s="114"/>
      <c r="M956" s="114"/>
      <c r="N956" s="113"/>
      <c r="O956" s="113"/>
      <c r="P956" s="113"/>
      <c r="Q956" s="113"/>
      <c r="R956" s="114"/>
      <c r="S956" s="114"/>
      <c r="T956" s="114"/>
      <c r="U956" s="114"/>
      <c r="V956" s="114"/>
      <c r="W956" s="114"/>
      <c r="X956" s="114"/>
      <c r="Y956" s="114"/>
      <c r="Z956" s="107"/>
      <c r="AA956" s="107"/>
      <c r="AB956" s="107"/>
      <c r="AC956" s="107"/>
      <c r="AD956" s="107"/>
      <c r="AE956" s="107"/>
      <c r="AF956" s="107"/>
      <c r="AG956" s="107" t="s">
        <v>296</v>
      </c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37" t="str">
        <f>C956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956" s="107"/>
      <c r="BC956" s="107"/>
      <c r="BD956" s="107"/>
      <c r="BE956" s="107"/>
      <c r="BF956" s="107"/>
      <c r="BG956" s="107"/>
      <c r="BH956" s="107"/>
    </row>
    <row r="957" spans="1:60" outlineLevel="1">
      <c r="A957" s="123">
        <v>138</v>
      </c>
      <c r="B957" s="124" t="s">
        <v>1753</v>
      </c>
      <c r="C957" s="139" t="s">
        <v>1754</v>
      </c>
      <c r="D957" s="125" t="s">
        <v>353</v>
      </c>
      <c r="E957" s="126">
        <v>12.793810000000001</v>
      </c>
      <c r="F957" s="127"/>
      <c r="G957" s="128">
        <f>ROUND(E957*F957,2)</f>
        <v>0</v>
      </c>
      <c r="H957" s="127"/>
      <c r="I957" s="128">
        <f>ROUND(E957*H957,2)</f>
        <v>0</v>
      </c>
      <c r="J957" s="127"/>
      <c r="K957" s="128">
        <f>ROUND(E957*J957,2)</f>
        <v>0</v>
      </c>
      <c r="L957" s="128">
        <v>21</v>
      </c>
      <c r="M957" s="128">
        <f>G957*(1+L957/100)</f>
        <v>0</v>
      </c>
      <c r="N957" s="126">
        <v>0</v>
      </c>
      <c r="O957" s="126">
        <f>ROUND(E957*N957,2)</f>
        <v>0</v>
      </c>
      <c r="P957" s="126">
        <v>0</v>
      </c>
      <c r="Q957" s="126">
        <f>ROUND(E957*P957,2)</f>
        <v>0</v>
      </c>
      <c r="R957" s="128"/>
      <c r="S957" s="128" t="s">
        <v>290</v>
      </c>
      <c r="T957" s="129" t="s">
        <v>291</v>
      </c>
      <c r="U957" s="114">
        <v>0.49</v>
      </c>
      <c r="V957" s="114">
        <f>ROUND(E957*U957,2)</f>
        <v>6.27</v>
      </c>
      <c r="W957" s="114"/>
      <c r="X957" s="114" t="s">
        <v>357</v>
      </c>
      <c r="Y957" s="114" t="s">
        <v>293</v>
      </c>
      <c r="Z957" s="107"/>
      <c r="AA957" s="107"/>
      <c r="AB957" s="107"/>
      <c r="AC957" s="107"/>
      <c r="AD957" s="107"/>
      <c r="AE957" s="107"/>
      <c r="AF957" s="107"/>
      <c r="AG957" s="107" t="s">
        <v>358</v>
      </c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</row>
    <row r="958" spans="1:60" outlineLevel="2">
      <c r="A958" s="110"/>
      <c r="B958" s="111"/>
      <c r="C958" s="198" t="s">
        <v>359</v>
      </c>
      <c r="D958" s="199"/>
      <c r="E958" s="199"/>
      <c r="F958" s="199"/>
      <c r="G958" s="199"/>
      <c r="H958" s="114"/>
      <c r="I958" s="114"/>
      <c r="J958" s="114"/>
      <c r="K958" s="114"/>
      <c r="L958" s="114"/>
      <c r="M958" s="114"/>
      <c r="N958" s="113"/>
      <c r="O958" s="113"/>
      <c r="P958" s="113"/>
      <c r="Q958" s="113"/>
      <c r="R958" s="114"/>
      <c r="S958" s="114"/>
      <c r="T958" s="114"/>
      <c r="U958" s="114"/>
      <c r="V958" s="114"/>
      <c r="W958" s="114"/>
      <c r="X958" s="114"/>
      <c r="Y958" s="114"/>
      <c r="Z958" s="107"/>
      <c r="AA958" s="107"/>
      <c r="AB958" s="107"/>
      <c r="AC958" s="107"/>
      <c r="AD958" s="107"/>
      <c r="AE958" s="107"/>
      <c r="AF958" s="107"/>
      <c r="AG958" s="107" t="s">
        <v>296</v>
      </c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</row>
    <row r="959" spans="1:60" outlineLevel="3">
      <c r="A959" s="110"/>
      <c r="B959" s="111"/>
      <c r="C959" s="200" t="s">
        <v>1755</v>
      </c>
      <c r="D959" s="201"/>
      <c r="E959" s="201"/>
      <c r="F959" s="201"/>
      <c r="G959" s="201"/>
      <c r="H959" s="114"/>
      <c r="I959" s="114"/>
      <c r="J959" s="114"/>
      <c r="K959" s="114"/>
      <c r="L959" s="114"/>
      <c r="M959" s="114"/>
      <c r="N959" s="113"/>
      <c r="O959" s="113"/>
      <c r="P959" s="113"/>
      <c r="Q959" s="113"/>
      <c r="R959" s="114"/>
      <c r="S959" s="114"/>
      <c r="T959" s="114"/>
      <c r="U959" s="114"/>
      <c r="V959" s="114"/>
      <c r="W959" s="114"/>
      <c r="X959" s="114"/>
      <c r="Y959" s="114"/>
      <c r="Z959" s="107"/>
      <c r="AA959" s="107"/>
      <c r="AB959" s="107"/>
      <c r="AC959" s="107"/>
      <c r="AD959" s="107"/>
      <c r="AE959" s="107"/>
      <c r="AF959" s="107"/>
      <c r="AG959" s="107" t="s">
        <v>296</v>
      </c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</row>
    <row r="960" spans="1:60" outlineLevel="1">
      <c r="A960" s="123">
        <v>139</v>
      </c>
      <c r="B960" s="124" t="s">
        <v>1756</v>
      </c>
      <c r="C960" s="139" t="s">
        <v>1757</v>
      </c>
      <c r="D960" s="125" t="s">
        <v>353</v>
      </c>
      <c r="E960" s="126">
        <v>12.793810000000001</v>
      </c>
      <c r="F960" s="127"/>
      <c r="G960" s="128">
        <f>ROUND(E960*F960,2)</f>
        <v>0</v>
      </c>
      <c r="H960" s="127"/>
      <c r="I960" s="128">
        <f>ROUND(E960*H960,2)</f>
        <v>0</v>
      </c>
      <c r="J960" s="127"/>
      <c r="K960" s="128">
        <f>ROUND(E960*J960,2)</f>
        <v>0</v>
      </c>
      <c r="L960" s="128">
        <v>21</v>
      </c>
      <c r="M960" s="128">
        <f>G960*(1+L960/100)</f>
        <v>0</v>
      </c>
      <c r="N960" s="126">
        <v>0</v>
      </c>
      <c r="O960" s="126">
        <f>ROUND(E960*N960,2)</f>
        <v>0</v>
      </c>
      <c r="P960" s="126">
        <v>0</v>
      </c>
      <c r="Q960" s="126">
        <f>ROUND(E960*P960,2)</f>
        <v>0</v>
      </c>
      <c r="R960" s="128"/>
      <c r="S960" s="128" t="s">
        <v>290</v>
      </c>
      <c r="T960" s="129" t="s">
        <v>291</v>
      </c>
      <c r="U960" s="114">
        <v>0</v>
      </c>
      <c r="V960" s="114">
        <f>ROUND(E960*U960,2)</f>
        <v>0</v>
      </c>
      <c r="W960" s="114"/>
      <c r="X960" s="114" t="s">
        <v>357</v>
      </c>
      <c r="Y960" s="114" t="s">
        <v>293</v>
      </c>
      <c r="Z960" s="107"/>
      <c r="AA960" s="107"/>
      <c r="AB960" s="107"/>
      <c r="AC960" s="107"/>
      <c r="AD960" s="107"/>
      <c r="AE960" s="107"/>
      <c r="AF960" s="107"/>
      <c r="AG960" s="107" t="s">
        <v>358</v>
      </c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</row>
    <row r="961" spans="1:60" outlineLevel="2">
      <c r="A961" s="110"/>
      <c r="B961" s="111"/>
      <c r="C961" s="198" t="s">
        <v>1758</v>
      </c>
      <c r="D961" s="199"/>
      <c r="E961" s="199"/>
      <c r="F961" s="199"/>
      <c r="G961" s="199"/>
      <c r="H961" s="114"/>
      <c r="I961" s="114"/>
      <c r="J961" s="114"/>
      <c r="K961" s="114"/>
      <c r="L961" s="114"/>
      <c r="M961" s="114"/>
      <c r="N961" s="113"/>
      <c r="O961" s="113"/>
      <c r="P961" s="113"/>
      <c r="Q961" s="113"/>
      <c r="R961" s="114"/>
      <c r="S961" s="114"/>
      <c r="T961" s="114"/>
      <c r="U961" s="114"/>
      <c r="V961" s="114"/>
      <c r="W961" s="114"/>
      <c r="X961" s="114"/>
      <c r="Y961" s="114"/>
      <c r="Z961" s="107"/>
      <c r="AA961" s="107"/>
      <c r="AB961" s="107"/>
      <c r="AC961" s="107"/>
      <c r="AD961" s="107"/>
      <c r="AE961" s="107"/>
      <c r="AF961" s="107"/>
      <c r="AG961" s="107" t="s">
        <v>296</v>
      </c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37" t="str">
        <f>C961</f>
        <v>Položka zahrnuje všechny druhy odpadů s jednotkovou cenou jako vážený průměr ceny všech druhů odpadů.</v>
      </c>
      <c r="BB961" s="107"/>
      <c r="BC961" s="107"/>
      <c r="BD961" s="107"/>
      <c r="BE961" s="107"/>
      <c r="BF961" s="107"/>
      <c r="BG961" s="107"/>
      <c r="BH961" s="107"/>
    </row>
    <row r="962" spans="1:60">
      <c r="A962" s="117" t="s">
        <v>285</v>
      </c>
      <c r="B962" s="118" t="s">
        <v>97</v>
      </c>
      <c r="C962" s="138" t="s">
        <v>98</v>
      </c>
      <c r="D962" s="119"/>
      <c r="E962" s="120"/>
      <c r="F962" s="121"/>
      <c r="G962" s="121">
        <f>SUMIF(AG963:AG1138,"&lt;&gt;NOR",G963:G1138)</f>
        <v>0</v>
      </c>
      <c r="H962" s="121"/>
      <c r="I962" s="121">
        <f>SUM(I963:I1138)</f>
        <v>0</v>
      </c>
      <c r="J962" s="121"/>
      <c r="K962" s="121">
        <f>SUM(K963:K1138)</f>
        <v>0</v>
      </c>
      <c r="L962" s="121"/>
      <c r="M962" s="121">
        <f>SUM(M963:M1138)</f>
        <v>0</v>
      </c>
      <c r="N962" s="120"/>
      <c r="O962" s="120">
        <f>SUM(O963:O1138)</f>
        <v>0.11</v>
      </c>
      <c r="P962" s="120"/>
      <c r="Q962" s="120">
        <f>SUM(Q963:Q1138)</f>
        <v>10.600000000000001</v>
      </c>
      <c r="R962" s="121"/>
      <c r="S962" s="121"/>
      <c r="T962" s="122"/>
      <c r="U962" s="116"/>
      <c r="V962" s="116">
        <f>SUM(V963:V1138)</f>
        <v>260.53999999999996</v>
      </c>
      <c r="W962" s="116"/>
      <c r="X962" s="116"/>
      <c r="Y962" s="116"/>
      <c r="AG962" t="s">
        <v>286</v>
      </c>
    </row>
    <row r="963" spans="1:60" ht="33.75" outlineLevel="1">
      <c r="A963" s="123">
        <v>140</v>
      </c>
      <c r="B963" s="124" t="s">
        <v>1863</v>
      </c>
      <c r="C963" s="139" t="s">
        <v>1864</v>
      </c>
      <c r="D963" s="125" t="s">
        <v>1169</v>
      </c>
      <c r="E963" s="126">
        <v>16.249500000000001</v>
      </c>
      <c r="F963" s="127"/>
      <c r="G963" s="128">
        <f>ROUND(E963*F963,2)</f>
        <v>0</v>
      </c>
      <c r="H963" s="127"/>
      <c r="I963" s="128">
        <f>ROUND(E963*H963,2)</f>
        <v>0</v>
      </c>
      <c r="J963" s="127"/>
      <c r="K963" s="128">
        <f>ROUND(E963*J963,2)</f>
        <v>0</v>
      </c>
      <c r="L963" s="128">
        <v>21</v>
      </c>
      <c r="M963" s="128">
        <f>G963*(1+L963/100)</f>
        <v>0</v>
      </c>
      <c r="N963" s="126">
        <v>3.3E-4</v>
      </c>
      <c r="O963" s="126">
        <f>ROUND(E963*N963,2)</f>
        <v>0.01</v>
      </c>
      <c r="P963" s="126">
        <v>1.223E-2</v>
      </c>
      <c r="Q963" s="126">
        <f>ROUND(E963*P963,2)</f>
        <v>0.2</v>
      </c>
      <c r="R963" s="128" t="s">
        <v>356</v>
      </c>
      <c r="S963" s="128" t="s">
        <v>310</v>
      </c>
      <c r="T963" s="129" t="s">
        <v>331</v>
      </c>
      <c r="U963" s="114">
        <v>0.27</v>
      </c>
      <c r="V963" s="114">
        <f>ROUND(E963*U963,2)</f>
        <v>4.3899999999999997</v>
      </c>
      <c r="W963" s="114"/>
      <c r="X963" s="114" t="s">
        <v>332</v>
      </c>
      <c r="Y963" s="114" t="s">
        <v>293</v>
      </c>
      <c r="Z963" s="107"/>
      <c r="AA963" s="107"/>
      <c r="AB963" s="107"/>
      <c r="AC963" s="107"/>
      <c r="AD963" s="107"/>
      <c r="AE963" s="107"/>
      <c r="AF963" s="107"/>
      <c r="AG963" s="107" t="s">
        <v>333</v>
      </c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</row>
    <row r="964" spans="1:60" outlineLevel="2">
      <c r="A964" s="110"/>
      <c r="B964" s="111"/>
      <c r="C964" s="146" t="s">
        <v>2019</v>
      </c>
      <c r="D964" s="143"/>
      <c r="E964" s="144">
        <v>16.249500000000001</v>
      </c>
      <c r="F964" s="114"/>
      <c r="G964" s="114"/>
      <c r="H964" s="114"/>
      <c r="I964" s="114"/>
      <c r="J964" s="114"/>
      <c r="K964" s="114"/>
      <c r="L964" s="114"/>
      <c r="M964" s="114"/>
      <c r="N964" s="113"/>
      <c r="O964" s="113"/>
      <c r="P964" s="113"/>
      <c r="Q964" s="113"/>
      <c r="R964" s="114"/>
      <c r="S964" s="114"/>
      <c r="T964" s="114"/>
      <c r="U964" s="114"/>
      <c r="V964" s="114"/>
      <c r="W964" s="114"/>
      <c r="X964" s="114"/>
      <c r="Y964" s="114"/>
      <c r="Z964" s="107"/>
      <c r="AA964" s="107"/>
      <c r="AB964" s="107"/>
      <c r="AC964" s="107"/>
      <c r="AD964" s="107"/>
      <c r="AE964" s="107"/>
      <c r="AF964" s="107"/>
      <c r="AG964" s="107" t="s">
        <v>341</v>
      </c>
      <c r="AH964" s="107">
        <v>5</v>
      </c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</row>
    <row r="965" spans="1:60" ht="22.5" outlineLevel="1">
      <c r="A965" s="123">
        <v>141</v>
      </c>
      <c r="B965" s="124" t="s">
        <v>1603</v>
      </c>
      <c r="C965" s="139" t="s">
        <v>1604</v>
      </c>
      <c r="D965" s="125" t="s">
        <v>1169</v>
      </c>
      <c r="E965" s="126">
        <v>5.76</v>
      </c>
      <c r="F965" s="127"/>
      <c r="G965" s="128">
        <f>ROUND(E965*F965,2)</f>
        <v>0</v>
      </c>
      <c r="H965" s="127"/>
      <c r="I965" s="128">
        <f>ROUND(E965*H965,2)</f>
        <v>0</v>
      </c>
      <c r="J965" s="127"/>
      <c r="K965" s="128">
        <f>ROUND(E965*J965,2)</f>
        <v>0</v>
      </c>
      <c r="L965" s="128">
        <v>21</v>
      </c>
      <c r="M965" s="128">
        <f>G965*(1+L965/100)</f>
        <v>0</v>
      </c>
      <c r="N965" s="126">
        <v>3.3E-4</v>
      </c>
      <c r="O965" s="126">
        <f>ROUND(E965*N965,2)</f>
        <v>0</v>
      </c>
      <c r="P965" s="126">
        <v>1.235E-2</v>
      </c>
      <c r="Q965" s="126">
        <f>ROUND(E965*P965,2)</f>
        <v>7.0000000000000007E-2</v>
      </c>
      <c r="R965" s="128" t="s">
        <v>356</v>
      </c>
      <c r="S965" s="128" t="s">
        <v>310</v>
      </c>
      <c r="T965" s="129" t="s">
        <v>331</v>
      </c>
      <c r="U965" s="114">
        <v>0.35</v>
      </c>
      <c r="V965" s="114">
        <f>ROUND(E965*U965,2)</f>
        <v>2.02</v>
      </c>
      <c r="W965" s="114"/>
      <c r="X965" s="114" t="s">
        <v>332</v>
      </c>
      <c r="Y965" s="114" t="s">
        <v>293</v>
      </c>
      <c r="Z965" s="107"/>
      <c r="AA965" s="107"/>
      <c r="AB965" s="107"/>
      <c r="AC965" s="107"/>
      <c r="AD965" s="107"/>
      <c r="AE965" s="107"/>
      <c r="AF965" s="107"/>
      <c r="AG965" s="107" t="s">
        <v>1329</v>
      </c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</row>
    <row r="966" spans="1:60" outlineLevel="2">
      <c r="A966" s="110"/>
      <c r="B966" s="111"/>
      <c r="C966" s="146" t="s">
        <v>2020</v>
      </c>
      <c r="D966" s="143"/>
      <c r="E966" s="144">
        <v>5.76</v>
      </c>
      <c r="F966" s="114"/>
      <c r="G966" s="114"/>
      <c r="H966" s="114"/>
      <c r="I966" s="114"/>
      <c r="J966" s="114"/>
      <c r="K966" s="114"/>
      <c r="L966" s="114"/>
      <c r="M966" s="114"/>
      <c r="N966" s="113"/>
      <c r="O966" s="113"/>
      <c r="P966" s="113"/>
      <c r="Q966" s="113"/>
      <c r="R966" s="114"/>
      <c r="S966" s="114"/>
      <c r="T966" s="114"/>
      <c r="U966" s="114"/>
      <c r="V966" s="114"/>
      <c r="W966" s="114"/>
      <c r="X966" s="114"/>
      <c r="Y966" s="114"/>
      <c r="Z966" s="107"/>
      <c r="AA966" s="107"/>
      <c r="AB966" s="107"/>
      <c r="AC966" s="107"/>
      <c r="AD966" s="107"/>
      <c r="AE966" s="107"/>
      <c r="AF966" s="107"/>
      <c r="AG966" s="107" t="s">
        <v>341</v>
      </c>
      <c r="AH966" s="107">
        <v>0</v>
      </c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</row>
    <row r="967" spans="1:60" outlineLevel="1">
      <c r="A967" s="123">
        <v>142</v>
      </c>
      <c r="B967" s="124" t="s">
        <v>2021</v>
      </c>
      <c r="C967" s="139" t="s">
        <v>2022</v>
      </c>
      <c r="D967" s="125" t="s">
        <v>1169</v>
      </c>
      <c r="E967" s="126">
        <v>1</v>
      </c>
      <c r="F967" s="127"/>
      <c r="G967" s="128">
        <f>ROUND(E967*F967,2)</f>
        <v>0</v>
      </c>
      <c r="H967" s="127"/>
      <c r="I967" s="128">
        <f>ROUND(E967*H967,2)</f>
        <v>0</v>
      </c>
      <c r="J967" s="127"/>
      <c r="K967" s="128">
        <f>ROUND(E967*J967,2)</f>
        <v>0</v>
      </c>
      <c r="L967" s="128">
        <v>21</v>
      </c>
      <c r="M967" s="128">
        <f>G967*(1+L967/100)</f>
        <v>0</v>
      </c>
      <c r="N967" s="126">
        <v>0</v>
      </c>
      <c r="O967" s="126">
        <f>ROUND(E967*N967,2)</f>
        <v>0</v>
      </c>
      <c r="P967" s="126">
        <v>0.02</v>
      </c>
      <c r="Q967" s="126">
        <f>ROUND(E967*P967,2)</f>
        <v>0.02</v>
      </c>
      <c r="R967" s="128" t="s">
        <v>356</v>
      </c>
      <c r="S967" s="128" t="s">
        <v>310</v>
      </c>
      <c r="T967" s="129" t="s">
        <v>331</v>
      </c>
      <c r="U967" s="114">
        <v>0.24</v>
      </c>
      <c r="V967" s="114">
        <f>ROUND(E967*U967,2)</f>
        <v>0.24</v>
      </c>
      <c r="W967" s="114"/>
      <c r="X967" s="114" t="s">
        <v>332</v>
      </c>
      <c r="Y967" s="114" t="s">
        <v>293</v>
      </c>
      <c r="Z967" s="107"/>
      <c r="AA967" s="107"/>
      <c r="AB967" s="107"/>
      <c r="AC967" s="107"/>
      <c r="AD967" s="107"/>
      <c r="AE967" s="107"/>
      <c r="AF967" s="107"/>
      <c r="AG967" s="107" t="s">
        <v>333</v>
      </c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</row>
    <row r="968" spans="1:60" outlineLevel="2">
      <c r="A968" s="110"/>
      <c r="B968" s="111"/>
      <c r="C968" s="203" t="s">
        <v>2023</v>
      </c>
      <c r="D968" s="204"/>
      <c r="E968" s="204"/>
      <c r="F968" s="204"/>
      <c r="G968" s="204"/>
      <c r="H968" s="114"/>
      <c r="I968" s="114"/>
      <c r="J968" s="114"/>
      <c r="K968" s="114"/>
      <c r="L968" s="114"/>
      <c r="M968" s="114"/>
      <c r="N968" s="113"/>
      <c r="O968" s="113"/>
      <c r="P968" s="113"/>
      <c r="Q968" s="113"/>
      <c r="R968" s="114"/>
      <c r="S968" s="114"/>
      <c r="T968" s="114"/>
      <c r="U968" s="114"/>
      <c r="V968" s="114"/>
      <c r="W968" s="114"/>
      <c r="X968" s="114"/>
      <c r="Y968" s="114"/>
      <c r="Z968" s="107"/>
      <c r="AA968" s="107"/>
      <c r="AB968" s="107"/>
      <c r="AC968" s="107"/>
      <c r="AD968" s="107"/>
      <c r="AE968" s="107"/>
      <c r="AF968" s="107"/>
      <c r="AG968" s="107" t="s">
        <v>451</v>
      </c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</row>
    <row r="969" spans="1:60" outlineLevel="2">
      <c r="A969" s="110"/>
      <c r="B969" s="111"/>
      <c r="C969" s="146" t="s">
        <v>2024</v>
      </c>
      <c r="D969" s="143"/>
      <c r="E969" s="144">
        <v>1</v>
      </c>
      <c r="F969" s="114"/>
      <c r="G969" s="114"/>
      <c r="H969" s="114"/>
      <c r="I969" s="114"/>
      <c r="J969" s="114"/>
      <c r="K969" s="114"/>
      <c r="L969" s="114"/>
      <c r="M969" s="114"/>
      <c r="N969" s="113"/>
      <c r="O969" s="113"/>
      <c r="P969" s="113"/>
      <c r="Q969" s="113"/>
      <c r="R969" s="114"/>
      <c r="S969" s="114"/>
      <c r="T969" s="114"/>
      <c r="U969" s="114"/>
      <c r="V969" s="114"/>
      <c r="W969" s="114"/>
      <c r="X969" s="114"/>
      <c r="Y969" s="114"/>
      <c r="Z969" s="107"/>
      <c r="AA969" s="107"/>
      <c r="AB969" s="107"/>
      <c r="AC969" s="107"/>
      <c r="AD969" s="107"/>
      <c r="AE969" s="107"/>
      <c r="AF969" s="107"/>
      <c r="AG969" s="107" t="s">
        <v>341</v>
      </c>
      <c r="AH969" s="107">
        <v>0</v>
      </c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</row>
    <row r="970" spans="1:60" ht="22.5" outlineLevel="1">
      <c r="A970" s="123">
        <v>143</v>
      </c>
      <c r="B970" s="124" t="s">
        <v>1619</v>
      </c>
      <c r="C970" s="139" t="s">
        <v>1620</v>
      </c>
      <c r="D970" s="125" t="s">
        <v>347</v>
      </c>
      <c r="E970" s="126">
        <v>162</v>
      </c>
      <c r="F970" s="127"/>
      <c r="G970" s="128">
        <f>ROUND(E970*F970,2)</f>
        <v>0</v>
      </c>
      <c r="H970" s="127"/>
      <c r="I970" s="128">
        <f>ROUND(E970*H970,2)</f>
        <v>0</v>
      </c>
      <c r="J970" s="127"/>
      <c r="K970" s="128">
        <f>ROUND(E970*J970,2)</f>
        <v>0</v>
      </c>
      <c r="L970" s="128">
        <v>21</v>
      </c>
      <c r="M970" s="128">
        <f>G970*(1+L970/100)</f>
        <v>0</v>
      </c>
      <c r="N970" s="126">
        <v>0</v>
      </c>
      <c r="O970" s="126">
        <f>ROUND(E970*N970,2)</f>
        <v>0</v>
      </c>
      <c r="P970" s="126">
        <v>4.0000000000000001E-3</v>
      </c>
      <c r="Q970" s="126">
        <f>ROUND(E970*P970,2)</f>
        <v>0.65</v>
      </c>
      <c r="R970" s="128" t="s">
        <v>356</v>
      </c>
      <c r="S970" s="128" t="s">
        <v>310</v>
      </c>
      <c r="T970" s="129" t="s">
        <v>331</v>
      </c>
      <c r="U970" s="114">
        <v>0.16</v>
      </c>
      <c r="V970" s="114">
        <f>ROUND(E970*U970,2)</f>
        <v>25.92</v>
      </c>
      <c r="W970" s="114"/>
      <c r="X970" s="114" t="s">
        <v>332</v>
      </c>
      <c r="Y970" s="114" t="s">
        <v>293</v>
      </c>
      <c r="Z970" s="107"/>
      <c r="AA970" s="107"/>
      <c r="AB970" s="107"/>
      <c r="AC970" s="107"/>
      <c r="AD970" s="107"/>
      <c r="AE970" s="107"/>
      <c r="AF970" s="107"/>
      <c r="AG970" s="107" t="s">
        <v>333</v>
      </c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</row>
    <row r="971" spans="1:60" outlineLevel="2">
      <c r="A971" s="110"/>
      <c r="B971" s="111"/>
      <c r="C971" s="203" t="s">
        <v>1621</v>
      </c>
      <c r="D971" s="204"/>
      <c r="E971" s="204"/>
      <c r="F971" s="204"/>
      <c r="G971" s="204"/>
      <c r="H971" s="114"/>
      <c r="I971" s="114"/>
      <c r="J971" s="114"/>
      <c r="K971" s="114"/>
      <c r="L971" s="114"/>
      <c r="M971" s="114"/>
      <c r="N971" s="113"/>
      <c r="O971" s="113"/>
      <c r="P971" s="113"/>
      <c r="Q971" s="113"/>
      <c r="R971" s="114"/>
      <c r="S971" s="114"/>
      <c r="T971" s="114"/>
      <c r="U971" s="114"/>
      <c r="V971" s="114"/>
      <c r="W971" s="114"/>
      <c r="X971" s="114"/>
      <c r="Y971" s="114"/>
      <c r="Z971" s="107"/>
      <c r="AA971" s="107"/>
      <c r="AB971" s="107"/>
      <c r="AC971" s="107"/>
      <c r="AD971" s="107"/>
      <c r="AE971" s="107"/>
      <c r="AF971" s="107"/>
      <c r="AG971" s="107" t="s">
        <v>451</v>
      </c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</row>
    <row r="972" spans="1:60" outlineLevel="2">
      <c r="A972" s="110"/>
      <c r="B972" s="111"/>
      <c r="C972" s="146" t="s">
        <v>2025</v>
      </c>
      <c r="D972" s="143"/>
      <c r="E972" s="144">
        <v>8</v>
      </c>
      <c r="F972" s="114"/>
      <c r="G972" s="114"/>
      <c r="H972" s="114"/>
      <c r="I972" s="114"/>
      <c r="J972" s="114"/>
      <c r="K972" s="114"/>
      <c r="L972" s="114"/>
      <c r="M972" s="114"/>
      <c r="N972" s="113"/>
      <c r="O972" s="113"/>
      <c r="P972" s="113"/>
      <c r="Q972" s="113"/>
      <c r="R972" s="114"/>
      <c r="S972" s="114"/>
      <c r="T972" s="114"/>
      <c r="U972" s="114"/>
      <c r="V972" s="114"/>
      <c r="W972" s="114"/>
      <c r="X972" s="114"/>
      <c r="Y972" s="114"/>
      <c r="Z972" s="107"/>
      <c r="AA972" s="107"/>
      <c r="AB972" s="107"/>
      <c r="AC972" s="107"/>
      <c r="AD972" s="107"/>
      <c r="AE972" s="107"/>
      <c r="AF972" s="107"/>
      <c r="AG972" s="107" t="s">
        <v>341</v>
      </c>
      <c r="AH972" s="107">
        <v>0</v>
      </c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</row>
    <row r="973" spans="1:60" outlineLevel="3">
      <c r="A973" s="110"/>
      <c r="B973" s="111"/>
      <c r="C973" s="146" t="s">
        <v>2026</v>
      </c>
      <c r="D973" s="143"/>
      <c r="E973" s="144">
        <v>1</v>
      </c>
      <c r="F973" s="114"/>
      <c r="G973" s="114"/>
      <c r="H973" s="114"/>
      <c r="I973" s="114"/>
      <c r="J973" s="114"/>
      <c r="K973" s="114"/>
      <c r="L973" s="114"/>
      <c r="M973" s="114"/>
      <c r="N973" s="113"/>
      <c r="O973" s="113"/>
      <c r="P973" s="113"/>
      <c r="Q973" s="113"/>
      <c r="R973" s="114"/>
      <c r="S973" s="114"/>
      <c r="T973" s="114"/>
      <c r="U973" s="114"/>
      <c r="V973" s="114"/>
      <c r="W973" s="114"/>
      <c r="X973" s="114"/>
      <c r="Y973" s="114"/>
      <c r="Z973" s="107"/>
      <c r="AA973" s="107"/>
      <c r="AB973" s="107"/>
      <c r="AC973" s="107"/>
      <c r="AD973" s="107"/>
      <c r="AE973" s="107"/>
      <c r="AF973" s="107"/>
      <c r="AG973" s="107" t="s">
        <v>341</v>
      </c>
      <c r="AH973" s="107">
        <v>0</v>
      </c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</row>
    <row r="974" spans="1:60" outlineLevel="3">
      <c r="A974" s="110"/>
      <c r="B974" s="111"/>
      <c r="C974" s="146" t="s">
        <v>2027</v>
      </c>
      <c r="D974" s="143"/>
      <c r="E974" s="144">
        <v>2</v>
      </c>
      <c r="F974" s="114"/>
      <c r="G974" s="114"/>
      <c r="H974" s="114"/>
      <c r="I974" s="114"/>
      <c r="J974" s="114"/>
      <c r="K974" s="114"/>
      <c r="L974" s="114"/>
      <c r="M974" s="114"/>
      <c r="N974" s="113"/>
      <c r="O974" s="113"/>
      <c r="P974" s="113"/>
      <c r="Q974" s="113"/>
      <c r="R974" s="114"/>
      <c r="S974" s="114"/>
      <c r="T974" s="114"/>
      <c r="U974" s="114"/>
      <c r="V974" s="114"/>
      <c r="W974" s="114"/>
      <c r="X974" s="114"/>
      <c r="Y974" s="114"/>
      <c r="Z974" s="107"/>
      <c r="AA974" s="107"/>
      <c r="AB974" s="107"/>
      <c r="AC974" s="107"/>
      <c r="AD974" s="107"/>
      <c r="AE974" s="107"/>
      <c r="AF974" s="107"/>
      <c r="AG974" s="107" t="s">
        <v>341</v>
      </c>
      <c r="AH974" s="107">
        <v>0</v>
      </c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</row>
    <row r="975" spans="1:60" outlineLevel="3">
      <c r="A975" s="110"/>
      <c r="B975" s="111"/>
      <c r="C975" s="146" t="s">
        <v>2028</v>
      </c>
      <c r="D975" s="143"/>
      <c r="E975" s="144">
        <v>2</v>
      </c>
      <c r="F975" s="114"/>
      <c r="G975" s="114"/>
      <c r="H975" s="114"/>
      <c r="I975" s="114"/>
      <c r="J975" s="114"/>
      <c r="K975" s="114"/>
      <c r="L975" s="114"/>
      <c r="M975" s="114"/>
      <c r="N975" s="113"/>
      <c r="O975" s="113"/>
      <c r="P975" s="113"/>
      <c r="Q975" s="113"/>
      <c r="R975" s="114"/>
      <c r="S975" s="114"/>
      <c r="T975" s="114"/>
      <c r="U975" s="114"/>
      <c r="V975" s="114"/>
      <c r="W975" s="114"/>
      <c r="X975" s="114"/>
      <c r="Y975" s="114"/>
      <c r="Z975" s="107"/>
      <c r="AA975" s="107"/>
      <c r="AB975" s="107"/>
      <c r="AC975" s="107"/>
      <c r="AD975" s="107"/>
      <c r="AE975" s="107"/>
      <c r="AF975" s="107"/>
      <c r="AG975" s="107" t="s">
        <v>341</v>
      </c>
      <c r="AH975" s="107">
        <v>0</v>
      </c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</row>
    <row r="976" spans="1:60" outlineLevel="3">
      <c r="A976" s="110"/>
      <c r="B976" s="111"/>
      <c r="C976" s="146" t="s">
        <v>2029</v>
      </c>
      <c r="D976" s="143"/>
      <c r="E976" s="144">
        <v>6</v>
      </c>
      <c r="F976" s="114"/>
      <c r="G976" s="114"/>
      <c r="H976" s="114"/>
      <c r="I976" s="114"/>
      <c r="J976" s="114"/>
      <c r="K976" s="114"/>
      <c r="L976" s="114"/>
      <c r="M976" s="114"/>
      <c r="N976" s="113"/>
      <c r="O976" s="113"/>
      <c r="P976" s="113"/>
      <c r="Q976" s="113"/>
      <c r="R976" s="114"/>
      <c r="S976" s="114"/>
      <c r="T976" s="114"/>
      <c r="U976" s="114"/>
      <c r="V976" s="114"/>
      <c r="W976" s="114"/>
      <c r="X976" s="114"/>
      <c r="Y976" s="114"/>
      <c r="Z976" s="107"/>
      <c r="AA976" s="107"/>
      <c r="AB976" s="107"/>
      <c r="AC976" s="107"/>
      <c r="AD976" s="107"/>
      <c r="AE976" s="107"/>
      <c r="AF976" s="107"/>
      <c r="AG976" s="107" t="s">
        <v>341</v>
      </c>
      <c r="AH976" s="107">
        <v>0</v>
      </c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</row>
    <row r="977" spans="1:60" outlineLevel="3">
      <c r="A977" s="110"/>
      <c r="B977" s="111"/>
      <c r="C977" s="146" t="s">
        <v>2030</v>
      </c>
      <c r="D977" s="143"/>
      <c r="E977" s="144">
        <v>4</v>
      </c>
      <c r="F977" s="114"/>
      <c r="G977" s="114"/>
      <c r="H977" s="114"/>
      <c r="I977" s="114"/>
      <c r="J977" s="114"/>
      <c r="K977" s="114"/>
      <c r="L977" s="114"/>
      <c r="M977" s="114"/>
      <c r="N977" s="113"/>
      <c r="O977" s="113"/>
      <c r="P977" s="113"/>
      <c r="Q977" s="113"/>
      <c r="R977" s="114"/>
      <c r="S977" s="114"/>
      <c r="T977" s="114"/>
      <c r="U977" s="114"/>
      <c r="V977" s="114"/>
      <c r="W977" s="114"/>
      <c r="X977" s="114"/>
      <c r="Y977" s="114"/>
      <c r="Z977" s="107"/>
      <c r="AA977" s="107"/>
      <c r="AB977" s="107"/>
      <c r="AC977" s="107"/>
      <c r="AD977" s="107"/>
      <c r="AE977" s="107"/>
      <c r="AF977" s="107"/>
      <c r="AG977" s="107" t="s">
        <v>341</v>
      </c>
      <c r="AH977" s="107">
        <v>0</v>
      </c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</row>
    <row r="978" spans="1:60" outlineLevel="3">
      <c r="A978" s="110"/>
      <c r="B978" s="111"/>
      <c r="C978" s="146" t="s">
        <v>2031</v>
      </c>
      <c r="D978" s="143"/>
      <c r="E978" s="144">
        <v>26</v>
      </c>
      <c r="F978" s="114"/>
      <c r="G978" s="114"/>
      <c r="H978" s="114"/>
      <c r="I978" s="114"/>
      <c r="J978" s="114"/>
      <c r="K978" s="114"/>
      <c r="L978" s="114"/>
      <c r="M978" s="114"/>
      <c r="N978" s="113"/>
      <c r="O978" s="113"/>
      <c r="P978" s="113"/>
      <c r="Q978" s="113"/>
      <c r="R978" s="114"/>
      <c r="S978" s="114"/>
      <c r="T978" s="114"/>
      <c r="U978" s="114"/>
      <c r="V978" s="114"/>
      <c r="W978" s="114"/>
      <c r="X978" s="114"/>
      <c r="Y978" s="114"/>
      <c r="Z978" s="107"/>
      <c r="AA978" s="107"/>
      <c r="AB978" s="107"/>
      <c r="AC978" s="107"/>
      <c r="AD978" s="107"/>
      <c r="AE978" s="107"/>
      <c r="AF978" s="107"/>
      <c r="AG978" s="107" t="s">
        <v>341</v>
      </c>
      <c r="AH978" s="107">
        <v>0</v>
      </c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</row>
    <row r="979" spans="1:60" outlineLevel="3">
      <c r="A979" s="110"/>
      <c r="B979" s="111"/>
      <c r="C979" s="146" t="s">
        <v>2032</v>
      </c>
      <c r="D979" s="143"/>
      <c r="E979" s="144">
        <v>4</v>
      </c>
      <c r="F979" s="114"/>
      <c r="G979" s="114"/>
      <c r="H979" s="114"/>
      <c r="I979" s="114"/>
      <c r="J979" s="114"/>
      <c r="K979" s="114"/>
      <c r="L979" s="114"/>
      <c r="M979" s="114"/>
      <c r="N979" s="113"/>
      <c r="O979" s="113"/>
      <c r="P979" s="113"/>
      <c r="Q979" s="113"/>
      <c r="R979" s="114"/>
      <c r="S979" s="114"/>
      <c r="T979" s="114"/>
      <c r="U979" s="114"/>
      <c r="V979" s="114"/>
      <c r="W979" s="114"/>
      <c r="X979" s="114"/>
      <c r="Y979" s="114"/>
      <c r="Z979" s="107"/>
      <c r="AA979" s="107"/>
      <c r="AB979" s="107"/>
      <c r="AC979" s="107"/>
      <c r="AD979" s="107"/>
      <c r="AE979" s="107"/>
      <c r="AF979" s="107"/>
      <c r="AG979" s="107" t="s">
        <v>341</v>
      </c>
      <c r="AH979" s="107">
        <v>0</v>
      </c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</row>
    <row r="980" spans="1:60" outlineLevel="3">
      <c r="A980" s="110"/>
      <c r="B980" s="111"/>
      <c r="C980" s="146" t="s">
        <v>2033</v>
      </c>
      <c r="D980" s="143"/>
      <c r="E980" s="144">
        <v>2</v>
      </c>
      <c r="F980" s="114"/>
      <c r="G980" s="114"/>
      <c r="H980" s="114"/>
      <c r="I980" s="114"/>
      <c r="J980" s="114"/>
      <c r="K980" s="114"/>
      <c r="L980" s="114"/>
      <c r="M980" s="114"/>
      <c r="N980" s="113"/>
      <c r="O980" s="113"/>
      <c r="P980" s="113"/>
      <c r="Q980" s="113"/>
      <c r="R980" s="114"/>
      <c r="S980" s="114"/>
      <c r="T980" s="114"/>
      <c r="U980" s="114"/>
      <c r="V980" s="114"/>
      <c r="W980" s="114"/>
      <c r="X980" s="114"/>
      <c r="Y980" s="114"/>
      <c r="Z980" s="107"/>
      <c r="AA980" s="107"/>
      <c r="AB980" s="107"/>
      <c r="AC980" s="107"/>
      <c r="AD980" s="107"/>
      <c r="AE980" s="107"/>
      <c r="AF980" s="107"/>
      <c r="AG980" s="107" t="s">
        <v>341</v>
      </c>
      <c r="AH980" s="107">
        <v>0</v>
      </c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</row>
    <row r="981" spans="1:60" outlineLevel="3">
      <c r="A981" s="110"/>
      <c r="B981" s="111"/>
      <c r="C981" s="146" t="s">
        <v>2034</v>
      </c>
      <c r="D981" s="143"/>
      <c r="E981" s="144">
        <v>2</v>
      </c>
      <c r="F981" s="114"/>
      <c r="G981" s="114"/>
      <c r="H981" s="114"/>
      <c r="I981" s="114"/>
      <c r="J981" s="114"/>
      <c r="K981" s="114"/>
      <c r="L981" s="114"/>
      <c r="M981" s="114"/>
      <c r="N981" s="113"/>
      <c r="O981" s="113"/>
      <c r="P981" s="113"/>
      <c r="Q981" s="113"/>
      <c r="R981" s="114"/>
      <c r="S981" s="114"/>
      <c r="T981" s="114"/>
      <c r="U981" s="114"/>
      <c r="V981" s="114"/>
      <c r="W981" s="114"/>
      <c r="X981" s="114"/>
      <c r="Y981" s="114"/>
      <c r="Z981" s="107"/>
      <c r="AA981" s="107"/>
      <c r="AB981" s="107"/>
      <c r="AC981" s="107"/>
      <c r="AD981" s="107"/>
      <c r="AE981" s="107"/>
      <c r="AF981" s="107"/>
      <c r="AG981" s="107" t="s">
        <v>341</v>
      </c>
      <c r="AH981" s="107">
        <v>0</v>
      </c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</row>
    <row r="982" spans="1:60" outlineLevel="3">
      <c r="A982" s="110"/>
      <c r="B982" s="111"/>
      <c r="C982" s="146" t="s">
        <v>2035</v>
      </c>
      <c r="D982" s="143"/>
      <c r="E982" s="144">
        <v>2</v>
      </c>
      <c r="F982" s="114"/>
      <c r="G982" s="114"/>
      <c r="H982" s="114"/>
      <c r="I982" s="114"/>
      <c r="J982" s="114"/>
      <c r="K982" s="114"/>
      <c r="L982" s="114"/>
      <c r="M982" s="114"/>
      <c r="N982" s="113"/>
      <c r="O982" s="113"/>
      <c r="P982" s="113"/>
      <c r="Q982" s="113"/>
      <c r="R982" s="114"/>
      <c r="S982" s="114"/>
      <c r="T982" s="114"/>
      <c r="U982" s="114"/>
      <c r="V982" s="114"/>
      <c r="W982" s="114"/>
      <c r="X982" s="114"/>
      <c r="Y982" s="114"/>
      <c r="Z982" s="107"/>
      <c r="AA982" s="107"/>
      <c r="AB982" s="107"/>
      <c r="AC982" s="107"/>
      <c r="AD982" s="107"/>
      <c r="AE982" s="107"/>
      <c r="AF982" s="107"/>
      <c r="AG982" s="107" t="s">
        <v>341</v>
      </c>
      <c r="AH982" s="107">
        <v>0</v>
      </c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</row>
    <row r="983" spans="1:60" outlineLevel="3">
      <c r="A983" s="110"/>
      <c r="B983" s="111"/>
      <c r="C983" s="146" t="s">
        <v>2036</v>
      </c>
      <c r="D983" s="143"/>
      <c r="E983" s="144">
        <v>1</v>
      </c>
      <c r="F983" s="114"/>
      <c r="G983" s="114"/>
      <c r="H983" s="114"/>
      <c r="I983" s="114"/>
      <c r="J983" s="114"/>
      <c r="K983" s="114"/>
      <c r="L983" s="114"/>
      <c r="M983" s="114"/>
      <c r="N983" s="113"/>
      <c r="O983" s="113"/>
      <c r="P983" s="113"/>
      <c r="Q983" s="113"/>
      <c r="R983" s="114"/>
      <c r="S983" s="114"/>
      <c r="T983" s="114"/>
      <c r="U983" s="114"/>
      <c r="V983" s="114"/>
      <c r="W983" s="114"/>
      <c r="X983" s="114"/>
      <c r="Y983" s="114"/>
      <c r="Z983" s="107"/>
      <c r="AA983" s="107"/>
      <c r="AB983" s="107"/>
      <c r="AC983" s="107"/>
      <c r="AD983" s="107"/>
      <c r="AE983" s="107"/>
      <c r="AF983" s="107"/>
      <c r="AG983" s="107" t="s">
        <v>341</v>
      </c>
      <c r="AH983" s="107">
        <v>0</v>
      </c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</row>
    <row r="984" spans="1:60" outlineLevel="3">
      <c r="A984" s="110"/>
      <c r="B984" s="111"/>
      <c r="C984" s="146" t="s">
        <v>2037</v>
      </c>
      <c r="D984" s="143"/>
      <c r="E984" s="144">
        <v>1</v>
      </c>
      <c r="F984" s="114"/>
      <c r="G984" s="114"/>
      <c r="H984" s="114"/>
      <c r="I984" s="114"/>
      <c r="J984" s="114"/>
      <c r="K984" s="114"/>
      <c r="L984" s="114"/>
      <c r="M984" s="114"/>
      <c r="N984" s="113"/>
      <c r="O984" s="113"/>
      <c r="P984" s="113"/>
      <c r="Q984" s="113"/>
      <c r="R984" s="114"/>
      <c r="S984" s="114"/>
      <c r="T984" s="114"/>
      <c r="U984" s="114"/>
      <c r="V984" s="114"/>
      <c r="W984" s="114"/>
      <c r="X984" s="114"/>
      <c r="Y984" s="114"/>
      <c r="Z984" s="107"/>
      <c r="AA984" s="107"/>
      <c r="AB984" s="107"/>
      <c r="AC984" s="107"/>
      <c r="AD984" s="107"/>
      <c r="AE984" s="107"/>
      <c r="AF984" s="107"/>
      <c r="AG984" s="107" t="s">
        <v>341</v>
      </c>
      <c r="AH984" s="107">
        <v>0</v>
      </c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</row>
    <row r="985" spans="1:60" outlineLevel="3">
      <c r="A985" s="110"/>
      <c r="B985" s="111"/>
      <c r="C985" s="146" t="s">
        <v>2038</v>
      </c>
      <c r="D985" s="143"/>
      <c r="E985" s="144">
        <v>1</v>
      </c>
      <c r="F985" s="114"/>
      <c r="G985" s="114"/>
      <c r="H985" s="114"/>
      <c r="I985" s="114"/>
      <c r="J985" s="114"/>
      <c r="K985" s="114"/>
      <c r="L985" s="114"/>
      <c r="M985" s="114"/>
      <c r="N985" s="113"/>
      <c r="O985" s="113"/>
      <c r="P985" s="113"/>
      <c r="Q985" s="113"/>
      <c r="R985" s="114"/>
      <c r="S985" s="114"/>
      <c r="T985" s="114"/>
      <c r="U985" s="114"/>
      <c r="V985" s="114"/>
      <c r="W985" s="114"/>
      <c r="X985" s="114"/>
      <c r="Y985" s="114"/>
      <c r="Z985" s="107"/>
      <c r="AA985" s="107"/>
      <c r="AB985" s="107"/>
      <c r="AC985" s="107"/>
      <c r="AD985" s="107"/>
      <c r="AE985" s="107"/>
      <c r="AF985" s="107"/>
      <c r="AG985" s="107" t="s">
        <v>341</v>
      </c>
      <c r="AH985" s="107">
        <v>0</v>
      </c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</row>
    <row r="986" spans="1:60" outlineLevel="3">
      <c r="A986" s="110"/>
      <c r="B986" s="111"/>
      <c r="C986" s="146" t="s">
        <v>2039</v>
      </c>
      <c r="D986" s="143"/>
      <c r="E986" s="144">
        <v>10</v>
      </c>
      <c r="F986" s="114"/>
      <c r="G986" s="114"/>
      <c r="H986" s="114"/>
      <c r="I986" s="114"/>
      <c r="J986" s="114"/>
      <c r="K986" s="114"/>
      <c r="L986" s="114"/>
      <c r="M986" s="114"/>
      <c r="N986" s="113"/>
      <c r="O986" s="113"/>
      <c r="P986" s="113"/>
      <c r="Q986" s="113"/>
      <c r="R986" s="114"/>
      <c r="S986" s="114"/>
      <c r="T986" s="114"/>
      <c r="U986" s="114"/>
      <c r="V986" s="114"/>
      <c r="W986" s="114"/>
      <c r="X986" s="114"/>
      <c r="Y986" s="114"/>
      <c r="Z986" s="107"/>
      <c r="AA986" s="107"/>
      <c r="AB986" s="107"/>
      <c r="AC986" s="107"/>
      <c r="AD986" s="107"/>
      <c r="AE986" s="107"/>
      <c r="AF986" s="107"/>
      <c r="AG986" s="107" t="s">
        <v>341</v>
      </c>
      <c r="AH986" s="107">
        <v>0</v>
      </c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</row>
    <row r="987" spans="1:60" outlineLevel="3">
      <c r="A987" s="110"/>
      <c r="B987" s="111"/>
      <c r="C987" s="146" t="s">
        <v>2040</v>
      </c>
      <c r="D987" s="143"/>
      <c r="E987" s="144">
        <v>4</v>
      </c>
      <c r="F987" s="114"/>
      <c r="G987" s="114"/>
      <c r="H987" s="114"/>
      <c r="I987" s="114"/>
      <c r="J987" s="114"/>
      <c r="K987" s="114"/>
      <c r="L987" s="114"/>
      <c r="M987" s="114"/>
      <c r="N987" s="113"/>
      <c r="O987" s="113"/>
      <c r="P987" s="113"/>
      <c r="Q987" s="113"/>
      <c r="R987" s="114"/>
      <c r="S987" s="114"/>
      <c r="T987" s="114"/>
      <c r="U987" s="114"/>
      <c r="V987" s="114"/>
      <c r="W987" s="114"/>
      <c r="X987" s="114"/>
      <c r="Y987" s="114"/>
      <c r="Z987" s="107"/>
      <c r="AA987" s="107"/>
      <c r="AB987" s="107"/>
      <c r="AC987" s="107"/>
      <c r="AD987" s="107"/>
      <c r="AE987" s="107"/>
      <c r="AF987" s="107"/>
      <c r="AG987" s="107" t="s">
        <v>341</v>
      </c>
      <c r="AH987" s="107">
        <v>0</v>
      </c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</row>
    <row r="988" spans="1:60" outlineLevel="3">
      <c r="A988" s="110"/>
      <c r="B988" s="111"/>
      <c r="C988" s="146" t="s">
        <v>2041</v>
      </c>
      <c r="D988" s="143"/>
      <c r="E988" s="144">
        <v>1</v>
      </c>
      <c r="F988" s="114"/>
      <c r="G988" s="114"/>
      <c r="H988" s="114"/>
      <c r="I988" s="114"/>
      <c r="J988" s="114"/>
      <c r="K988" s="114"/>
      <c r="L988" s="114"/>
      <c r="M988" s="114"/>
      <c r="N988" s="113"/>
      <c r="O988" s="113"/>
      <c r="P988" s="113"/>
      <c r="Q988" s="113"/>
      <c r="R988" s="114"/>
      <c r="S988" s="114"/>
      <c r="T988" s="114"/>
      <c r="U988" s="114"/>
      <c r="V988" s="114"/>
      <c r="W988" s="114"/>
      <c r="X988" s="114"/>
      <c r="Y988" s="114"/>
      <c r="Z988" s="107"/>
      <c r="AA988" s="107"/>
      <c r="AB988" s="107"/>
      <c r="AC988" s="107"/>
      <c r="AD988" s="107"/>
      <c r="AE988" s="107"/>
      <c r="AF988" s="107"/>
      <c r="AG988" s="107" t="s">
        <v>341</v>
      </c>
      <c r="AH988" s="107">
        <v>0</v>
      </c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</row>
    <row r="989" spans="1:60" outlineLevel="3">
      <c r="A989" s="110"/>
      <c r="B989" s="111"/>
      <c r="C989" s="146" t="s">
        <v>2042</v>
      </c>
      <c r="D989" s="143"/>
      <c r="E989" s="144">
        <v>3</v>
      </c>
      <c r="F989" s="114"/>
      <c r="G989" s="114"/>
      <c r="H989" s="114"/>
      <c r="I989" s="114"/>
      <c r="J989" s="114"/>
      <c r="K989" s="114"/>
      <c r="L989" s="114"/>
      <c r="M989" s="114"/>
      <c r="N989" s="113"/>
      <c r="O989" s="113"/>
      <c r="P989" s="113"/>
      <c r="Q989" s="113"/>
      <c r="R989" s="114"/>
      <c r="S989" s="114"/>
      <c r="T989" s="114"/>
      <c r="U989" s="114"/>
      <c r="V989" s="114"/>
      <c r="W989" s="114"/>
      <c r="X989" s="114"/>
      <c r="Y989" s="114"/>
      <c r="Z989" s="107"/>
      <c r="AA989" s="107"/>
      <c r="AB989" s="107"/>
      <c r="AC989" s="107"/>
      <c r="AD989" s="107"/>
      <c r="AE989" s="107"/>
      <c r="AF989" s="107"/>
      <c r="AG989" s="107" t="s">
        <v>341</v>
      </c>
      <c r="AH989" s="107">
        <v>0</v>
      </c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</row>
    <row r="990" spans="1:60" outlineLevel="3">
      <c r="A990" s="110"/>
      <c r="B990" s="111"/>
      <c r="C990" s="146" t="s">
        <v>2043</v>
      </c>
      <c r="D990" s="143"/>
      <c r="E990" s="144">
        <v>4</v>
      </c>
      <c r="F990" s="114"/>
      <c r="G990" s="114"/>
      <c r="H990" s="114"/>
      <c r="I990" s="114"/>
      <c r="J990" s="114"/>
      <c r="K990" s="114"/>
      <c r="L990" s="114"/>
      <c r="M990" s="114"/>
      <c r="N990" s="113"/>
      <c r="O990" s="113"/>
      <c r="P990" s="113"/>
      <c r="Q990" s="113"/>
      <c r="R990" s="114"/>
      <c r="S990" s="114"/>
      <c r="T990" s="114"/>
      <c r="U990" s="114"/>
      <c r="V990" s="114"/>
      <c r="W990" s="114"/>
      <c r="X990" s="114"/>
      <c r="Y990" s="114"/>
      <c r="Z990" s="107"/>
      <c r="AA990" s="107"/>
      <c r="AB990" s="107"/>
      <c r="AC990" s="107"/>
      <c r="AD990" s="107"/>
      <c r="AE990" s="107"/>
      <c r="AF990" s="107"/>
      <c r="AG990" s="107" t="s">
        <v>341</v>
      </c>
      <c r="AH990" s="107">
        <v>0</v>
      </c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</row>
    <row r="991" spans="1:60" outlineLevel="3">
      <c r="A991" s="110"/>
      <c r="B991" s="111"/>
      <c r="C991" s="146" t="s">
        <v>2044</v>
      </c>
      <c r="D991" s="143"/>
      <c r="E991" s="144">
        <v>4</v>
      </c>
      <c r="F991" s="114"/>
      <c r="G991" s="114"/>
      <c r="H991" s="114"/>
      <c r="I991" s="114"/>
      <c r="J991" s="114"/>
      <c r="K991" s="114"/>
      <c r="L991" s="114"/>
      <c r="M991" s="114"/>
      <c r="N991" s="113"/>
      <c r="O991" s="113"/>
      <c r="P991" s="113"/>
      <c r="Q991" s="113"/>
      <c r="R991" s="114"/>
      <c r="S991" s="114"/>
      <c r="T991" s="114"/>
      <c r="U991" s="114"/>
      <c r="V991" s="114"/>
      <c r="W991" s="114"/>
      <c r="X991" s="114"/>
      <c r="Y991" s="114"/>
      <c r="Z991" s="107"/>
      <c r="AA991" s="107"/>
      <c r="AB991" s="107"/>
      <c r="AC991" s="107"/>
      <c r="AD991" s="107"/>
      <c r="AE991" s="107"/>
      <c r="AF991" s="107"/>
      <c r="AG991" s="107" t="s">
        <v>341</v>
      </c>
      <c r="AH991" s="107">
        <v>0</v>
      </c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</row>
    <row r="992" spans="1:60" outlineLevel="3">
      <c r="A992" s="110"/>
      <c r="B992" s="111"/>
      <c r="C992" s="146" t="s">
        <v>2045</v>
      </c>
      <c r="D992" s="143"/>
      <c r="E992" s="144">
        <v>6</v>
      </c>
      <c r="F992" s="114"/>
      <c r="G992" s="114"/>
      <c r="H992" s="114"/>
      <c r="I992" s="114"/>
      <c r="J992" s="114"/>
      <c r="K992" s="114"/>
      <c r="L992" s="114"/>
      <c r="M992" s="114"/>
      <c r="N992" s="113"/>
      <c r="O992" s="113"/>
      <c r="P992" s="113"/>
      <c r="Q992" s="113"/>
      <c r="R992" s="114"/>
      <c r="S992" s="114"/>
      <c r="T992" s="114"/>
      <c r="U992" s="114"/>
      <c r="V992" s="114"/>
      <c r="W992" s="114"/>
      <c r="X992" s="114"/>
      <c r="Y992" s="114"/>
      <c r="Z992" s="107"/>
      <c r="AA992" s="107"/>
      <c r="AB992" s="107"/>
      <c r="AC992" s="107"/>
      <c r="AD992" s="107"/>
      <c r="AE992" s="107"/>
      <c r="AF992" s="107"/>
      <c r="AG992" s="107" t="s">
        <v>341</v>
      </c>
      <c r="AH992" s="107">
        <v>0</v>
      </c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</row>
    <row r="993" spans="1:60" outlineLevel="3">
      <c r="A993" s="110"/>
      <c r="B993" s="111"/>
      <c r="C993" s="146" t="s">
        <v>2046</v>
      </c>
      <c r="D993" s="143"/>
      <c r="E993" s="144">
        <v>2</v>
      </c>
      <c r="F993" s="114"/>
      <c r="G993" s="114"/>
      <c r="H993" s="114"/>
      <c r="I993" s="114"/>
      <c r="J993" s="114"/>
      <c r="K993" s="114"/>
      <c r="L993" s="114"/>
      <c r="M993" s="114"/>
      <c r="N993" s="113"/>
      <c r="O993" s="113"/>
      <c r="P993" s="113"/>
      <c r="Q993" s="113"/>
      <c r="R993" s="114"/>
      <c r="S993" s="114"/>
      <c r="T993" s="114"/>
      <c r="U993" s="114"/>
      <c r="V993" s="114"/>
      <c r="W993" s="114"/>
      <c r="X993" s="114"/>
      <c r="Y993" s="114"/>
      <c r="Z993" s="107"/>
      <c r="AA993" s="107"/>
      <c r="AB993" s="107"/>
      <c r="AC993" s="107"/>
      <c r="AD993" s="107"/>
      <c r="AE993" s="107"/>
      <c r="AF993" s="107"/>
      <c r="AG993" s="107" t="s">
        <v>341</v>
      </c>
      <c r="AH993" s="107">
        <v>0</v>
      </c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</row>
    <row r="994" spans="1:60" outlineLevel="3">
      <c r="A994" s="110"/>
      <c r="B994" s="111"/>
      <c r="C994" s="146" t="s">
        <v>2047</v>
      </c>
      <c r="D994" s="143"/>
      <c r="E994" s="144">
        <v>9</v>
      </c>
      <c r="F994" s="114"/>
      <c r="G994" s="114"/>
      <c r="H994" s="114"/>
      <c r="I994" s="114"/>
      <c r="J994" s="114"/>
      <c r="K994" s="114"/>
      <c r="L994" s="114"/>
      <c r="M994" s="114"/>
      <c r="N994" s="113"/>
      <c r="O994" s="113"/>
      <c r="P994" s="113"/>
      <c r="Q994" s="113"/>
      <c r="R994" s="114"/>
      <c r="S994" s="114"/>
      <c r="T994" s="114"/>
      <c r="U994" s="114"/>
      <c r="V994" s="114"/>
      <c r="W994" s="114"/>
      <c r="X994" s="114"/>
      <c r="Y994" s="114"/>
      <c r="Z994" s="107"/>
      <c r="AA994" s="107"/>
      <c r="AB994" s="107"/>
      <c r="AC994" s="107"/>
      <c r="AD994" s="107"/>
      <c r="AE994" s="107"/>
      <c r="AF994" s="107"/>
      <c r="AG994" s="107" t="s">
        <v>341</v>
      </c>
      <c r="AH994" s="107">
        <v>0</v>
      </c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</row>
    <row r="995" spans="1:60" outlineLevel="3">
      <c r="A995" s="110"/>
      <c r="B995" s="111"/>
      <c r="C995" s="146" t="s">
        <v>2048</v>
      </c>
      <c r="D995" s="143"/>
      <c r="E995" s="144">
        <v>14</v>
      </c>
      <c r="F995" s="114"/>
      <c r="G995" s="114"/>
      <c r="H995" s="114"/>
      <c r="I995" s="114"/>
      <c r="J995" s="114"/>
      <c r="K995" s="114"/>
      <c r="L995" s="114"/>
      <c r="M995" s="114"/>
      <c r="N995" s="113"/>
      <c r="O995" s="113"/>
      <c r="P995" s="113"/>
      <c r="Q995" s="113"/>
      <c r="R995" s="114"/>
      <c r="S995" s="114"/>
      <c r="T995" s="114"/>
      <c r="U995" s="114"/>
      <c r="V995" s="114"/>
      <c r="W995" s="114"/>
      <c r="X995" s="114"/>
      <c r="Y995" s="114"/>
      <c r="Z995" s="107"/>
      <c r="AA995" s="107"/>
      <c r="AB995" s="107"/>
      <c r="AC995" s="107"/>
      <c r="AD995" s="107"/>
      <c r="AE995" s="107"/>
      <c r="AF995" s="107"/>
      <c r="AG995" s="107" t="s">
        <v>341</v>
      </c>
      <c r="AH995" s="107">
        <v>0</v>
      </c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</row>
    <row r="996" spans="1:60" outlineLevel="3">
      <c r="A996" s="110"/>
      <c r="B996" s="111"/>
      <c r="C996" s="146" t="s">
        <v>2049</v>
      </c>
      <c r="D996" s="143"/>
      <c r="E996" s="144">
        <v>12</v>
      </c>
      <c r="F996" s="114"/>
      <c r="G996" s="114"/>
      <c r="H996" s="114"/>
      <c r="I996" s="114"/>
      <c r="J996" s="114"/>
      <c r="K996" s="114"/>
      <c r="L996" s="114"/>
      <c r="M996" s="114"/>
      <c r="N996" s="113"/>
      <c r="O996" s="113"/>
      <c r="P996" s="113"/>
      <c r="Q996" s="113"/>
      <c r="R996" s="114"/>
      <c r="S996" s="114"/>
      <c r="T996" s="114"/>
      <c r="U996" s="114"/>
      <c r="V996" s="114"/>
      <c r="W996" s="114"/>
      <c r="X996" s="114"/>
      <c r="Y996" s="114"/>
      <c r="Z996" s="107"/>
      <c r="AA996" s="107"/>
      <c r="AB996" s="107"/>
      <c r="AC996" s="107"/>
      <c r="AD996" s="107"/>
      <c r="AE996" s="107"/>
      <c r="AF996" s="107"/>
      <c r="AG996" s="107" t="s">
        <v>341</v>
      </c>
      <c r="AH996" s="107">
        <v>0</v>
      </c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</row>
    <row r="997" spans="1:60" outlineLevel="3">
      <c r="A997" s="110"/>
      <c r="B997" s="111"/>
      <c r="C997" s="146" t="s">
        <v>2050</v>
      </c>
      <c r="D997" s="143"/>
      <c r="E997" s="144">
        <v>7</v>
      </c>
      <c r="F997" s="114"/>
      <c r="G997" s="114"/>
      <c r="H997" s="114"/>
      <c r="I997" s="114"/>
      <c r="J997" s="114"/>
      <c r="K997" s="114"/>
      <c r="L997" s="114"/>
      <c r="M997" s="114"/>
      <c r="N997" s="113"/>
      <c r="O997" s="113"/>
      <c r="P997" s="113"/>
      <c r="Q997" s="113"/>
      <c r="R997" s="114"/>
      <c r="S997" s="114"/>
      <c r="T997" s="114"/>
      <c r="U997" s="114"/>
      <c r="V997" s="114"/>
      <c r="W997" s="114"/>
      <c r="X997" s="114"/>
      <c r="Y997" s="114"/>
      <c r="Z997" s="107"/>
      <c r="AA997" s="107"/>
      <c r="AB997" s="107"/>
      <c r="AC997" s="107"/>
      <c r="AD997" s="107"/>
      <c r="AE997" s="107"/>
      <c r="AF997" s="107"/>
      <c r="AG997" s="107" t="s">
        <v>341</v>
      </c>
      <c r="AH997" s="107">
        <v>0</v>
      </c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</row>
    <row r="998" spans="1:60" outlineLevel="3">
      <c r="A998" s="110"/>
      <c r="B998" s="111"/>
      <c r="C998" s="146" t="s">
        <v>2051</v>
      </c>
      <c r="D998" s="143"/>
      <c r="E998" s="144">
        <v>1</v>
      </c>
      <c r="F998" s="114"/>
      <c r="G998" s="114"/>
      <c r="H998" s="114"/>
      <c r="I998" s="114"/>
      <c r="J998" s="114"/>
      <c r="K998" s="114"/>
      <c r="L998" s="114"/>
      <c r="M998" s="114"/>
      <c r="N998" s="113"/>
      <c r="O998" s="113"/>
      <c r="P998" s="113"/>
      <c r="Q998" s="113"/>
      <c r="R998" s="114"/>
      <c r="S998" s="114"/>
      <c r="T998" s="114"/>
      <c r="U998" s="114"/>
      <c r="V998" s="114"/>
      <c r="W998" s="114"/>
      <c r="X998" s="114"/>
      <c r="Y998" s="114"/>
      <c r="Z998" s="107"/>
      <c r="AA998" s="107"/>
      <c r="AB998" s="107"/>
      <c r="AC998" s="107"/>
      <c r="AD998" s="107"/>
      <c r="AE998" s="107"/>
      <c r="AF998" s="107"/>
      <c r="AG998" s="107" t="s">
        <v>341</v>
      </c>
      <c r="AH998" s="107">
        <v>0</v>
      </c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</row>
    <row r="999" spans="1:60" outlineLevel="3">
      <c r="A999" s="110"/>
      <c r="B999" s="111"/>
      <c r="C999" s="146" t="s">
        <v>2052</v>
      </c>
      <c r="D999" s="143"/>
      <c r="E999" s="144">
        <v>1</v>
      </c>
      <c r="F999" s="114"/>
      <c r="G999" s="114"/>
      <c r="H999" s="114"/>
      <c r="I999" s="114"/>
      <c r="J999" s="114"/>
      <c r="K999" s="114"/>
      <c r="L999" s="114"/>
      <c r="M999" s="114"/>
      <c r="N999" s="113"/>
      <c r="O999" s="113"/>
      <c r="P999" s="113"/>
      <c r="Q999" s="113"/>
      <c r="R999" s="114"/>
      <c r="S999" s="114"/>
      <c r="T999" s="114"/>
      <c r="U999" s="114"/>
      <c r="V999" s="114"/>
      <c r="W999" s="114"/>
      <c r="X999" s="114"/>
      <c r="Y999" s="114"/>
      <c r="Z999" s="107"/>
      <c r="AA999" s="107"/>
      <c r="AB999" s="107"/>
      <c r="AC999" s="107"/>
      <c r="AD999" s="107"/>
      <c r="AE999" s="107"/>
      <c r="AF999" s="107"/>
      <c r="AG999" s="107" t="s">
        <v>341</v>
      </c>
      <c r="AH999" s="107">
        <v>0</v>
      </c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</row>
    <row r="1000" spans="1:60" outlineLevel="3">
      <c r="A1000" s="110"/>
      <c r="B1000" s="111"/>
      <c r="C1000" s="146" t="s">
        <v>2053</v>
      </c>
      <c r="D1000" s="143"/>
      <c r="E1000" s="144">
        <v>3</v>
      </c>
      <c r="F1000" s="114"/>
      <c r="G1000" s="114"/>
      <c r="H1000" s="114"/>
      <c r="I1000" s="114"/>
      <c r="J1000" s="114"/>
      <c r="K1000" s="114"/>
      <c r="L1000" s="114"/>
      <c r="M1000" s="114"/>
      <c r="N1000" s="113"/>
      <c r="O1000" s="113"/>
      <c r="P1000" s="113"/>
      <c r="Q1000" s="113"/>
      <c r="R1000" s="114"/>
      <c r="S1000" s="114"/>
      <c r="T1000" s="114"/>
      <c r="U1000" s="114"/>
      <c r="V1000" s="114"/>
      <c r="W1000" s="114"/>
      <c r="X1000" s="114"/>
      <c r="Y1000" s="114"/>
      <c r="Z1000" s="107"/>
      <c r="AA1000" s="107"/>
      <c r="AB1000" s="107"/>
      <c r="AC1000" s="107"/>
      <c r="AD1000" s="107"/>
      <c r="AE1000" s="107"/>
      <c r="AF1000" s="107"/>
      <c r="AG1000" s="107" t="s">
        <v>341</v>
      </c>
      <c r="AH1000" s="107">
        <v>0</v>
      </c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</row>
    <row r="1001" spans="1:60" outlineLevel="3">
      <c r="A1001" s="110"/>
      <c r="B1001" s="111"/>
      <c r="C1001" s="146" t="s">
        <v>2054</v>
      </c>
      <c r="D1001" s="143"/>
      <c r="E1001" s="144">
        <v>2</v>
      </c>
      <c r="F1001" s="114"/>
      <c r="G1001" s="114"/>
      <c r="H1001" s="114"/>
      <c r="I1001" s="114"/>
      <c r="J1001" s="114"/>
      <c r="K1001" s="114"/>
      <c r="L1001" s="114"/>
      <c r="M1001" s="114"/>
      <c r="N1001" s="113"/>
      <c r="O1001" s="113"/>
      <c r="P1001" s="113"/>
      <c r="Q1001" s="113"/>
      <c r="R1001" s="114"/>
      <c r="S1001" s="114"/>
      <c r="T1001" s="114"/>
      <c r="U1001" s="114"/>
      <c r="V1001" s="114"/>
      <c r="W1001" s="114"/>
      <c r="X1001" s="114"/>
      <c r="Y1001" s="114"/>
      <c r="Z1001" s="107"/>
      <c r="AA1001" s="107"/>
      <c r="AB1001" s="107"/>
      <c r="AC1001" s="107"/>
      <c r="AD1001" s="107"/>
      <c r="AE1001" s="107"/>
      <c r="AF1001" s="107"/>
      <c r="AG1001" s="107" t="s">
        <v>341</v>
      </c>
      <c r="AH1001" s="107">
        <v>0</v>
      </c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</row>
    <row r="1002" spans="1:60" outlineLevel="3">
      <c r="A1002" s="110"/>
      <c r="B1002" s="111"/>
      <c r="C1002" s="146" t="s">
        <v>2055</v>
      </c>
      <c r="D1002" s="143"/>
      <c r="E1002" s="144">
        <v>5</v>
      </c>
      <c r="F1002" s="114"/>
      <c r="G1002" s="114"/>
      <c r="H1002" s="114"/>
      <c r="I1002" s="114"/>
      <c r="J1002" s="114"/>
      <c r="K1002" s="114"/>
      <c r="L1002" s="114"/>
      <c r="M1002" s="114"/>
      <c r="N1002" s="113"/>
      <c r="O1002" s="113"/>
      <c r="P1002" s="113"/>
      <c r="Q1002" s="113"/>
      <c r="R1002" s="114"/>
      <c r="S1002" s="114"/>
      <c r="T1002" s="114"/>
      <c r="U1002" s="114"/>
      <c r="V1002" s="114"/>
      <c r="W1002" s="114"/>
      <c r="X1002" s="114"/>
      <c r="Y1002" s="114"/>
      <c r="Z1002" s="107"/>
      <c r="AA1002" s="107"/>
      <c r="AB1002" s="107"/>
      <c r="AC1002" s="107"/>
      <c r="AD1002" s="107"/>
      <c r="AE1002" s="107"/>
      <c r="AF1002" s="107"/>
      <c r="AG1002" s="107" t="s">
        <v>341</v>
      </c>
      <c r="AH1002" s="107">
        <v>0</v>
      </c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</row>
    <row r="1003" spans="1:60" outlineLevel="3">
      <c r="A1003" s="110"/>
      <c r="B1003" s="111"/>
      <c r="C1003" s="146" t="s">
        <v>2056</v>
      </c>
      <c r="D1003" s="143"/>
      <c r="E1003" s="144">
        <v>2</v>
      </c>
      <c r="F1003" s="114"/>
      <c r="G1003" s="114"/>
      <c r="H1003" s="114"/>
      <c r="I1003" s="114"/>
      <c r="J1003" s="114"/>
      <c r="K1003" s="114"/>
      <c r="L1003" s="114"/>
      <c r="M1003" s="114"/>
      <c r="N1003" s="113"/>
      <c r="O1003" s="113"/>
      <c r="P1003" s="113"/>
      <c r="Q1003" s="113"/>
      <c r="R1003" s="114"/>
      <c r="S1003" s="114"/>
      <c r="T1003" s="114"/>
      <c r="U1003" s="114"/>
      <c r="V1003" s="114"/>
      <c r="W1003" s="114"/>
      <c r="X1003" s="114"/>
      <c r="Y1003" s="114"/>
      <c r="Z1003" s="107"/>
      <c r="AA1003" s="107"/>
      <c r="AB1003" s="107"/>
      <c r="AC1003" s="107"/>
      <c r="AD1003" s="107"/>
      <c r="AE1003" s="107"/>
      <c r="AF1003" s="107"/>
      <c r="AG1003" s="107" t="s">
        <v>341</v>
      </c>
      <c r="AH1003" s="107">
        <v>0</v>
      </c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</row>
    <row r="1004" spans="1:60" outlineLevel="3">
      <c r="A1004" s="110"/>
      <c r="B1004" s="111"/>
      <c r="C1004" s="146" t="s">
        <v>2057</v>
      </c>
      <c r="D1004" s="143"/>
      <c r="E1004" s="144">
        <v>2</v>
      </c>
      <c r="F1004" s="114"/>
      <c r="G1004" s="114"/>
      <c r="H1004" s="114"/>
      <c r="I1004" s="114"/>
      <c r="J1004" s="114"/>
      <c r="K1004" s="114"/>
      <c r="L1004" s="114"/>
      <c r="M1004" s="114"/>
      <c r="N1004" s="113"/>
      <c r="O1004" s="113"/>
      <c r="P1004" s="113"/>
      <c r="Q1004" s="113"/>
      <c r="R1004" s="114"/>
      <c r="S1004" s="114"/>
      <c r="T1004" s="114"/>
      <c r="U1004" s="114"/>
      <c r="V1004" s="114"/>
      <c r="W1004" s="114"/>
      <c r="X1004" s="114"/>
      <c r="Y1004" s="114"/>
      <c r="Z1004" s="107"/>
      <c r="AA1004" s="107"/>
      <c r="AB1004" s="107"/>
      <c r="AC1004" s="107"/>
      <c r="AD1004" s="107"/>
      <c r="AE1004" s="107"/>
      <c r="AF1004" s="107"/>
      <c r="AG1004" s="107" t="s">
        <v>341</v>
      </c>
      <c r="AH1004" s="107">
        <v>0</v>
      </c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</row>
    <row r="1005" spans="1:60" outlineLevel="3">
      <c r="A1005" s="110"/>
      <c r="B1005" s="111"/>
      <c r="C1005" s="146" t="s">
        <v>2058</v>
      </c>
      <c r="D1005" s="143"/>
      <c r="E1005" s="144">
        <v>8</v>
      </c>
      <c r="F1005" s="114"/>
      <c r="G1005" s="114"/>
      <c r="H1005" s="114"/>
      <c r="I1005" s="114"/>
      <c r="J1005" s="114"/>
      <c r="K1005" s="114"/>
      <c r="L1005" s="114"/>
      <c r="M1005" s="114"/>
      <c r="N1005" s="113"/>
      <c r="O1005" s="113"/>
      <c r="P1005" s="113"/>
      <c r="Q1005" s="113"/>
      <c r="R1005" s="114"/>
      <c r="S1005" s="114"/>
      <c r="T1005" s="114"/>
      <c r="U1005" s="114"/>
      <c r="V1005" s="114"/>
      <c r="W1005" s="114"/>
      <c r="X1005" s="114"/>
      <c r="Y1005" s="114"/>
      <c r="Z1005" s="107"/>
      <c r="AA1005" s="107"/>
      <c r="AB1005" s="107"/>
      <c r="AC1005" s="107"/>
      <c r="AD1005" s="107"/>
      <c r="AE1005" s="107"/>
      <c r="AF1005" s="107"/>
      <c r="AG1005" s="107" t="s">
        <v>341</v>
      </c>
      <c r="AH1005" s="107">
        <v>0</v>
      </c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</row>
    <row r="1006" spans="1:60" ht="22.5" outlineLevel="1">
      <c r="A1006" s="123">
        <v>144</v>
      </c>
      <c r="B1006" s="124" t="s">
        <v>1657</v>
      </c>
      <c r="C1006" s="139" t="s">
        <v>1658</v>
      </c>
      <c r="D1006" s="125" t="s">
        <v>1169</v>
      </c>
      <c r="E1006" s="126">
        <v>1.5</v>
      </c>
      <c r="F1006" s="127"/>
      <c r="G1006" s="128">
        <f>ROUND(E1006*F1006,2)</f>
        <v>0</v>
      </c>
      <c r="H1006" s="127"/>
      <c r="I1006" s="128">
        <f>ROUND(E1006*H1006,2)</f>
        <v>0</v>
      </c>
      <c r="J1006" s="127"/>
      <c r="K1006" s="128">
        <f>ROUND(E1006*J1006,2)</f>
        <v>0</v>
      </c>
      <c r="L1006" s="128">
        <v>21</v>
      </c>
      <c r="M1006" s="128">
        <f>G1006*(1+L1006/100)</f>
        <v>0</v>
      </c>
      <c r="N1006" s="126">
        <v>5.4000000000000001E-4</v>
      </c>
      <c r="O1006" s="126">
        <f>ROUND(E1006*N1006,2)</f>
        <v>0</v>
      </c>
      <c r="P1006" s="126">
        <v>0.27</v>
      </c>
      <c r="Q1006" s="126">
        <f>ROUND(E1006*P1006,2)</f>
        <v>0.41</v>
      </c>
      <c r="R1006" s="128" t="s">
        <v>356</v>
      </c>
      <c r="S1006" s="128" t="s">
        <v>310</v>
      </c>
      <c r="T1006" s="129" t="s">
        <v>331</v>
      </c>
      <c r="U1006" s="114">
        <v>0.43</v>
      </c>
      <c r="V1006" s="114">
        <f>ROUND(E1006*U1006,2)</f>
        <v>0.65</v>
      </c>
      <c r="W1006" s="114"/>
      <c r="X1006" s="114" t="s">
        <v>332</v>
      </c>
      <c r="Y1006" s="114" t="s">
        <v>293</v>
      </c>
      <c r="Z1006" s="107"/>
      <c r="AA1006" s="107"/>
      <c r="AB1006" s="107"/>
      <c r="AC1006" s="107"/>
      <c r="AD1006" s="107"/>
      <c r="AE1006" s="107"/>
      <c r="AF1006" s="107"/>
      <c r="AG1006" s="107" t="s">
        <v>333</v>
      </c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</row>
    <row r="1007" spans="1:60" outlineLevel="2">
      <c r="A1007" s="110"/>
      <c r="B1007" s="111"/>
      <c r="C1007" s="203" t="s">
        <v>1621</v>
      </c>
      <c r="D1007" s="204"/>
      <c r="E1007" s="204"/>
      <c r="F1007" s="204"/>
      <c r="G1007" s="204"/>
      <c r="H1007" s="114"/>
      <c r="I1007" s="114"/>
      <c r="J1007" s="114"/>
      <c r="K1007" s="114"/>
      <c r="L1007" s="114"/>
      <c r="M1007" s="114"/>
      <c r="N1007" s="113"/>
      <c r="O1007" s="113"/>
      <c r="P1007" s="113"/>
      <c r="Q1007" s="113"/>
      <c r="R1007" s="114"/>
      <c r="S1007" s="114"/>
      <c r="T1007" s="114"/>
      <c r="U1007" s="114"/>
      <c r="V1007" s="114"/>
      <c r="W1007" s="114"/>
      <c r="X1007" s="114"/>
      <c r="Y1007" s="114"/>
      <c r="Z1007" s="107"/>
      <c r="AA1007" s="107"/>
      <c r="AB1007" s="107"/>
      <c r="AC1007" s="107"/>
      <c r="AD1007" s="107"/>
      <c r="AE1007" s="107"/>
      <c r="AF1007" s="107"/>
      <c r="AG1007" s="107" t="s">
        <v>451</v>
      </c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</row>
    <row r="1008" spans="1:60" outlineLevel="2">
      <c r="A1008" s="110"/>
      <c r="B1008" s="111"/>
      <c r="C1008" s="146" t="s">
        <v>2059</v>
      </c>
      <c r="D1008" s="143"/>
      <c r="E1008" s="144">
        <v>1.5</v>
      </c>
      <c r="F1008" s="114"/>
      <c r="G1008" s="114"/>
      <c r="H1008" s="114"/>
      <c r="I1008" s="114"/>
      <c r="J1008" s="114"/>
      <c r="K1008" s="114"/>
      <c r="L1008" s="114"/>
      <c r="M1008" s="114"/>
      <c r="N1008" s="113"/>
      <c r="O1008" s="113"/>
      <c r="P1008" s="113"/>
      <c r="Q1008" s="113"/>
      <c r="R1008" s="114"/>
      <c r="S1008" s="114"/>
      <c r="T1008" s="114"/>
      <c r="U1008" s="114"/>
      <c r="V1008" s="114"/>
      <c r="W1008" s="114"/>
      <c r="X1008" s="114"/>
      <c r="Y1008" s="114"/>
      <c r="Z1008" s="107"/>
      <c r="AA1008" s="107"/>
      <c r="AB1008" s="107"/>
      <c r="AC1008" s="107"/>
      <c r="AD1008" s="107"/>
      <c r="AE1008" s="107"/>
      <c r="AF1008" s="107"/>
      <c r="AG1008" s="107" t="s">
        <v>341</v>
      </c>
      <c r="AH1008" s="107">
        <v>0</v>
      </c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</row>
    <row r="1009" spans="1:60" ht="22.5" outlineLevel="1">
      <c r="A1009" s="123">
        <v>145</v>
      </c>
      <c r="B1009" s="124" t="s">
        <v>1779</v>
      </c>
      <c r="C1009" s="139" t="s">
        <v>1780</v>
      </c>
      <c r="D1009" s="125" t="s">
        <v>347</v>
      </c>
      <c r="E1009" s="126">
        <v>4</v>
      </c>
      <c r="F1009" s="127"/>
      <c r="G1009" s="128">
        <f>ROUND(E1009*F1009,2)</f>
        <v>0</v>
      </c>
      <c r="H1009" s="127"/>
      <c r="I1009" s="128">
        <f>ROUND(E1009*H1009,2)</f>
        <v>0</v>
      </c>
      <c r="J1009" s="127"/>
      <c r="K1009" s="128">
        <f>ROUND(E1009*J1009,2)</f>
        <v>0</v>
      </c>
      <c r="L1009" s="128">
        <v>21</v>
      </c>
      <c r="M1009" s="128">
        <f>G1009*(1+L1009/100)</f>
        <v>0</v>
      </c>
      <c r="N1009" s="126">
        <v>0</v>
      </c>
      <c r="O1009" s="126">
        <f>ROUND(E1009*N1009,2)</f>
        <v>0</v>
      </c>
      <c r="P1009" s="126">
        <v>8.0000000000000002E-3</v>
      </c>
      <c r="Q1009" s="126">
        <f>ROUND(E1009*P1009,2)</f>
        <v>0.03</v>
      </c>
      <c r="R1009" s="128" t="s">
        <v>356</v>
      </c>
      <c r="S1009" s="128" t="s">
        <v>310</v>
      </c>
      <c r="T1009" s="129" t="s">
        <v>331</v>
      </c>
      <c r="U1009" s="114">
        <v>0.7</v>
      </c>
      <c r="V1009" s="114">
        <f>ROUND(E1009*U1009,2)</f>
        <v>2.8</v>
      </c>
      <c r="W1009" s="114"/>
      <c r="X1009" s="114" t="s">
        <v>332</v>
      </c>
      <c r="Y1009" s="114" t="s">
        <v>293</v>
      </c>
      <c r="Z1009" s="107"/>
      <c r="AA1009" s="107"/>
      <c r="AB1009" s="107"/>
      <c r="AC1009" s="107"/>
      <c r="AD1009" s="107"/>
      <c r="AE1009" s="107"/>
      <c r="AF1009" s="107"/>
      <c r="AG1009" s="107" t="s">
        <v>333</v>
      </c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</row>
    <row r="1010" spans="1:60" outlineLevel="2">
      <c r="A1010" s="110"/>
      <c r="B1010" s="111"/>
      <c r="C1010" s="203" t="s">
        <v>1781</v>
      </c>
      <c r="D1010" s="204"/>
      <c r="E1010" s="204"/>
      <c r="F1010" s="204"/>
      <c r="G1010" s="204"/>
      <c r="H1010" s="114"/>
      <c r="I1010" s="114"/>
      <c r="J1010" s="114"/>
      <c r="K1010" s="114"/>
      <c r="L1010" s="114"/>
      <c r="M1010" s="114"/>
      <c r="N1010" s="113"/>
      <c r="O1010" s="113"/>
      <c r="P1010" s="113"/>
      <c r="Q1010" s="113"/>
      <c r="R1010" s="114"/>
      <c r="S1010" s="114"/>
      <c r="T1010" s="114"/>
      <c r="U1010" s="114"/>
      <c r="V1010" s="114"/>
      <c r="W1010" s="114"/>
      <c r="X1010" s="114"/>
      <c r="Y1010" s="114"/>
      <c r="Z1010" s="107"/>
      <c r="AA1010" s="107"/>
      <c r="AB1010" s="107"/>
      <c r="AC1010" s="107"/>
      <c r="AD1010" s="107"/>
      <c r="AE1010" s="107"/>
      <c r="AF1010" s="107"/>
      <c r="AG1010" s="107" t="s">
        <v>451</v>
      </c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</row>
    <row r="1011" spans="1:60" outlineLevel="2">
      <c r="A1011" s="110"/>
      <c r="B1011" s="111"/>
      <c r="C1011" s="146" t="s">
        <v>2060</v>
      </c>
      <c r="D1011" s="143"/>
      <c r="E1011" s="144">
        <v>4</v>
      </c>
      <c r="F1011" s="114"/>
      <c r="G1011" s="114"/>
      <c r="H1011" s="114"/>
      <c r="I1011" s="114"/>
      <c r="J1011" s="114"/>
      <c r="K1011" s="114"/>
      <c r="L1011" s="114"/>
      <c r="M1011" s="114"/>
      <c r="N1011" s="113"/>
      <c r="O1011" s="113"/>
      <c r="P1011" s="113"/>
      <c r="Q1011" s="113"/>
      <c r="R1011" s="114"/>
      <c r="S1011" s="114"/>
      <c r="T1011" s="114"/>
      <c r="U1011" s="114"/>
      <c r="V1011" s="114"/>
      <c r="W1011" s="114"/>
      <c r="X1011" s="114"/>
      <c r="Y1011" s="114"/>
      <c r="Z1011" s="107"/>
      <c r="AA1011" s="107"/>
      <c r="AB1011" s="107"/>
      <c r="AC1011" s="107"/>
      <c r="AD1011" s="107"/>
      <c r="AE1011" s="107"/>
      <c r="AF1011" s="107"/>
      <c r="AG1011" s="107" t="s">
        <v>341</v>
      </c>
      <c r="AH1011" s="107">
        <v>0</v>
      </c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</row>
    <row r="1012" spans="1:60" outlineLevel="1">
      <c r="A1012" s="123">
        <v>146</v>
      </c>
      <c r="B1012" s="124" t="s">
        <v>1660</v>
      </c>
      <c r="C1012" s="139" t="s">
        <v>1661</v>
      </c>
      <c r="D1012" s="125" t="s">
        <v>330</v>
      </c>
      <c r="E1012" s="126">
        <v>15.925000000000001</v>
      </c>
      <c r="F1012" s="127"/>
      <c r="G1012" s="128">
        <f>ROUND(E1012*F1012,2)</f>
        <v>0</v>
      </c>
      <c r="H1012" s="127"/>
      <c r="I1012" s="128">
        <f>ROUND(E1012*H1012,2)</f>
        <v>0</v>
      </c>
      <c r="J1012" s="127"/>
      <c r="K1012" s="128">
        <f>ROUND(E1012*J1012,2)</f>
        <v>0</v>
      </c>
      <c r="L1012" s="128">
        <v>21</v>
      </c>
      <c r="M1012" s="128">
        <f>G1012*(1+L1012/100)</f>
        <v>0</v>
      </c>
      <c r="N1012" s="126">
        <v>4.8999999999999998E-4</v>
      </c>
      <c r="O1012" s="126">
        <f>ROUND(E1012*N1012,2)</f>
        <v>0.01</v>
      </c>
      <c r="P1012" s="126">
        <v>1.2999999999999999E-2</v>
      </c>
      <c r="Q1012" s="126">
        <f>ROUND(E1012*P1012,2)</f>
        <v>0.21</v>
      </c>
      <c r="R1012" s="128" t="s">
        <v>356</v>
      </c>
      <c r="S1012" s="128" t="s">
        <v>310</v>
      </c>
      <c r="T1012" s="129" t="s">
        <v>331</v>
      </c>
      <c r="U1012" s="114">
        <v>0.3</v>
      </c>
      <c r="V1012" s="114">
        <f>ROUND(E1012*U1012,2)</f>
        <v>4.78</v>
      </c>
      <c r="W1012" s="114"/>
      <c r="X1012" s="114" t="s">
        <v>332</v>
      </c>
      <c r="Y1012" s="114" t="s">
        <v>293</v>
      </c>
      <c r="Z1012" s="107"/>
      <c r="AA1012" s="107"/>
      <c r="AB1012" s="107"/>
      <c r="AC1012" s="107"/>
      <c r="AD1012" s="107"/>
      <c r="AE1012" s="107"/>
      <c r="AF1012" s="107"/>
      <c r="AG1012" s="107" t="s">
        <v>1329</v>
      </c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</row>
    <row r="1013" spans="1:60" outlineLevel="2">
      <c r="A1013" s="110"/>
      <c r="B1013" s="111"/>
      <c r="C1013" s="146" t="s">
        <v>2061</v>
      </c>
      <c r="D1013" s="143"/>
      <c r="E1013" s="144">
        <v>3.1</v>
      </c>
      <c r="F1013" s="114"/>
      <c r="G1013" s="114"/>
      <c r="H1013" s="114"/>
      <c r="I1013" s="114"/>
      <c r="J1013" s="114"/>
      <c r="K1013" s="114"/>
      <c r="L1013" s="114"/>
      <c r="M1013" s="114"/>
      <c r="N1013" s="113"/>
      <c r="O1013" s="113"/>
      <c r="P1013" s="113"/>
      <c r="Q1013" s="113"/>
      <c r="R1013" s="114"/>
      <c r="S1013" s="114"/>
      <c r="T1013" s="114"/>
      <c r="U1013" s="114"/>
      <c r="V1013" s="114"/>
      <c r="W1013" s="114"/>
      <c r="X1013" s="114"/>
      <c r="Y1013" s="114"/>
      <c r="Z1013" s="107"/>
      <c r="AA1013" s="107"/>
      <c r="AB1013" s="107"/>
      <c r="AC1013" s="107"/>
      <c r="AD1013" s="107"/>
      <c r="AE1013" s="107"/>
      <c r="AF1013" s="107"/>
      <c r="AG1013" s="107" t="s">
        <v>341</v>
      </c>
      <c r="AH1013" s="107">
        <v>0</v>
      </c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</row>
    <row r="1014" spans="1:60" outlineLevel="3">
      <c r="A1014" s="110"/>
      <c r="B1014" s="111"/>
      <c r="C1014" s="146" t="s">
        <v>2062</v>
      </c>
      <c r="D1014" s="143"/>
      <c r="E1014" s="144">
        <v>3.1</v>
      </c>
      <c r="F1014" s="114"/>
      <c r="G1014" s="114"/>
      <c r="H1014" s="114"/>
      <c r="I1014" s="114"/>
      <c r="J1014" s="114"/>
      <c r="K1014" s="114"/>
      <c r="L1014" s="114"/>
      <c r="M1014" s="114"/>
      <c r="N1014" s="113"/>
      <c r="O1014" s="113"/>
      <c r="P1014" s="113"/>
      <c r="Q1014" s="113"/>
      <c r="R1014" s="114"/>
      <c r="S1014" s="114"/>
      <c r="T1014" s="114"/>
      <c r="U1014" s="114"/>
      <c r="V1014" s="114"/>
      <c r="W1014" s="114"/>
      <c r="X1014" s="114"/>
      <c r="Y1014" s="114"/>
      <c r="Z1014" s="107"/>
      <c r="AA1014" s="107"/>
      <c r="AB1014" s="107"/>
      <c r="AC1014" s="107"/>
      <c r="AD1014" s="107"/>
      <c r="AE1014" s="107"/>
      <c r="AF1014" s="107"/>
      <c r="AG1014" s="107" t="s">
        <v>341</v>
      </c>
      <c r="AH1014" s="107">
        <v>0</v>
      </c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</row>
    <row r="1015" spans="1:60" outlineLevel="3">
      <c r="A1015" s="110"/>
      <c r="B1015" s="111"/>
      <c r="C1015" s="146" t="s">
        <v>2063</v>
      </c>
      <c r="D1015" s="143"/>
      <c r="E1015" s="144">
        <v>2.375</v>
      </c>
      <c r="F1015" s="114"/>
      <c r="G1015" s="114"/>
      <c r="H1015" s="114"/>
      <c r="I1015" s="114"/>
      <c r="J1015" s="114"/>
      <c r="K1015" s="114"/>
      <c r="L1015" s="114"/>
      <c r="M1015" s="114"/>
      <c r="N1015" s="113"/>
      <c r="O1015" s="113"/>
      <c r="P1015" s="113"/>
      <c r="Q1015" s="113"/>
      <c r="R1015" s="114"/>
      <c r="S1015" s="114"/>
      <c r="T1015" s="114"/>
      <c r="U1015" s="114"/>
      <c r="V1015" s="114"/>
      <c r="W1015" s="114"/>
      <c r="X1015" s="114"/>
      <c r="Y1015" s="114"/>
      <c r="Z1015" s="107"/>
      <c r="AA1015" s="107"/>
      <c r="AB1015" s="107"/>
      <c r="AC1015" s="107"/>
      <c r="AD1015" s="107"/>
      <c r="AE1015" s="107"/>
      <c r="AF1015" s="107"/>
      <c r="AG1015" s="107" t="s">
        <v>341</v>
      </c>
      <c r="AH1015" s="107">
        <v>0</v>
      </c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</row>
    <row r="1016" spans="1:60" outlineLevel="3">
      <c r="A1016" s="110"/>
      <c r="B1016" s="111"/>
      <c r="C1016" s="146" t="s">
        <v>2064</v>
      </c>
      <c r="D1016" s="143"/>
      <c r="E1016" s="144">
        <v>3.1</v>
      </c>
      <c r="F1016" s="114"/>
      <c r="G1016" s="114"/>
      <c r="H1016" s="114"/>
      <c r="I1016" s="114"/>
      <c r="J1016" s="114"/>
      <c r="K1016" s="114"/>
      <c r="L1016" s="114"/>
      <c r="M1016" s="114"/>
      <c r="N1016" s="113"/>
      <c r="O1016" s="113"/>
      <c r="P1016" s="113"/>
      <c r="Q1016" s="113"/>
      <c r="R1016" s="114"/>
      <c r="S1016" s="114"/>
      <c r="T1016" s="114"/>
      <c r="U1016" s="114"/>
      <c r="V1016" s="114"/>
      <c r="W1016" s="114"/>
      <c r="X1016" s="114"/>
      <c r="Y1016" s="114"/>
      <c r="Z1016" s="107"/>
      <c r="AA1016" s="107"/>
      <c r="AB1016" s="107"/>
      <c r="AC1016" s="107"/>
      <c r="AD1016" s="107"/>
      <c r="AE1016" s="107"/>
      <c r="AF1016" s="107"/>
      <c r="AG1016" s="107" t="s">
        <v>341</v>
      </c>
      <c r="AH1016" s="107">
        <v>0</v>
      </c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</row>
    <row r="1017" spans="1:60" outlineLevel="3">
      <c r="A1017" s="110"/>
      <c r="B1017" s="111"/>
      <c r="C1017" s="146" t="s">
        <v>2065</v>
      </c>
      <c r="D1017" s="143"/>
      <c r="E1017" s="144">
        <v>3.1</v>
      </c>
      <c r="F1017" s="114"/>
      <c r="G1017" s="114"/>
      <c r="H1017" s="114"/>
      <c r="I1017" s="114"/>
      <c r="J1017" s="114"/>
      <c r="K1017" s="114"/>
      <c r="L1017" s="114"/>
      <c r="M1017" s="114"/>
      <c r="N1017" s="113"/>
      <c r="O1017" s="113"/>
      <c r="P1017" s="113"/>
      <c r="Q1017" s="113"/>
      <c r="R1017" s="114"/>
      <c r="S1017" s="114"/>
      <c r="T1017" s="114"/>
      <c r="U1017" s="114"/>
      <c r="V1017" s="114"/>
      <c r="W1017" s="114"/>
      <c r="X1017" s="114"/>
      <c r="Y1017" s="114"/>
      <c r="Z1017" s="107"/>
      <c r="AA1017" s="107"/>
      <c r="AB1017" s="107"/>
      <c r="AC1017" s="107"/>
      <c r="AD1017" s="107"/>
      <c r="AE1017" s="107"/>
      <c r="AF1017" s="107"/>
      <c r="AG1017" s="107" t="s">
        <v>341</v>
      </c>
      <c r="AH1017" s="107">
        <v>0</v>
      </c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</row>
    <row r="1018" spans="1:60" outlineLevel="3">
      <c r="A1018" s="110"/>
      <c r="B1018" s="111"/>
      <c r="C1018" s="146" t="s">
        <v>2066</v>
      </c>
      <c r="D1018" s="143"/>
      <c r="E1018" s="144">
        <v>1.1499999999999999</v>
      </c>
      <c r="F1018" s="114"/>
      <c r="G1018" s="114"/>
      <c r="H1018" s="114"/>
      <c r="I1018" s="114"/>
      <c r="J1018" s="114"/>
      <c r="K1018" s="114"/>
      <c r="L1018" s="114"/>
      <c r="M1018" s="114"/>
      <c r="N1018" s="113"/>
      <c r="O1018" s="113"/>
      <c r="P1018" s="113"/>
      <c r="Q1018" s="113"/>
      <c r="R1018" s="114"/>
      <c r="S1018" s="114"/>
      <c r="T1018" s="114"/>
      <c r="U1018" s="114"/>
      <c r="V1018" s="114"/>
      <c r="W1018" s="114"/>
      <c r="X1018" s="114"/>
      <c r="Y1018" s="114"/>
      <c r="Z1018" s="107"/>
      <c r="AA1018" s="107"/>
      <c r="AB1018" s="107"/>
      <c r="AC1018" s="107"/>
      <c r="AD1018" s="107"/>
      <c r="AE1018" s="107"/>
      <c r="AF1018" s="107"/>
      <c r="AG1018" s="107" t="s">
        <v>341</v>
      </c>
      <c r="AH1018" s="107">
        <v>0</v>
      </c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</row>
    <row r="1019" spans="1:60" outlineLevel="1">
      <c r="A1019" s="123">
        <v>147</v>
      </c>
      <c r="B1019" s="124" t="s">
        <v>1669</v>
      </c>
      <c r="C1019" s="139" t="s">
        <v>1670</v>
      </c>
      <c r="D1019" s="125" t="s">
        <v>330</v>
      </c>
      <c r="E1019" s="126">
        <v>188.67500000000001</v>
      </c>
      <c r="F1019" s="127"/>
      <c r="G1019" s="128">
        <f>ROUND(E1019*F1019,2)</f>
        <v>0</v>
      </c>
      <c r="H1019" s="127"/>
      <c r="I1019" s="128">
        <f>ROUND(E1019*H1019,2)</f>
        <v>0</v>
      </c>
      <c r="J1019" s="127"/>
      <c r="K1019" s="128">
        <f>ROUND(E1019*J1019,2)</f>
        <v>0</v>
      </c>
      <c r="L1019" s="128">
        <v>21</v>
      </c>
      <c r="M1019" s="128">
        <f>G1019*(1+L1019/100)</f>
        <v>0</v>
      </c>
      <c r="N1019" s="126">
        <v>4.8999999999999998E-4</v>
      </c>
      <c r="O1019" s="126">
        <f>ROUND(E1019*N1019,2)</f>
        <v>0.09</v>
      </c>
      <c r="P1019" s="126">
        <v>2.5000000000000001E-2</v>
      </c>
      <c r="Q1019" s="126">
        <f>ROUND(E1019*P1019,2)</f>
        <v>4.72</v>
      </c>
      <c r="R1019" s="128" t="s">
        <v>356</v>
      </c>
      <c r="S1019" s="128" t="s">
        <v>310</v>
      </c>
      <c r="T1019" s="129" t="s">
        <v>331</v>
      </c>
      <c r="U1019" s="114">
        <v>0.44</v>
      </c>
      <c r="V1019" s="114">
        <f>ROUND(E1019*U1019,2)</f>
        <v>83.02</v>
      </c>
      <c r="W1019" s="114"/>
      <c r="X1019" s="114" t="s">
        <v>332</v>
      </c>
      <c r="Y1019" s="114" t="s">
        <v>293</v>
      </c>
      <c r="Z1019" s="107"/>
      <c r="AA1019" s="107"/>
      <c r="AB1019" s="107"/>
      <c r="AC1019" s="107"/>
      <c r="AD1019" s="107"/>
      <c r="AE1019" s="107"/>
      <c r="AF1019" s="107"/>
      <c r="AG1019" s="107" t="s">
        <v>1329</v>
      </c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</row>
    <row r="1020" spans="1:60" outlineLevel="2">
      <c r="A1020" s="110"/>
      <c r="B1020" s="111"/>
      <c r="C1020" s="146" t="s">
        <v>2067</v>
      </c>
      <c r="D1020" s="143"/>
      <c r="E1020" s="144">
        <v>3.2</v>
      </c>
      <c r="F1020" s="114"/>
      <c r="G1020" s="114"/>
      <c r="H1020" s="114"/>
      <c r="I1020" s="114"/>
      <c r="J1020" s="114"/>
      <c r="K1020" s="114"/>
      <c r="L1020" s="114"/>
      <c r="M1020" s="114"/>
      <c r="N1020" s="113"/>
      <c r="O1020" s="113"/>
      <c r="P1020" s="113"/>
      <c r="Q1020" s="113"/>
      <c r="R1020" s="114"/>
      <c r="S1020" s="114"/>
      <c r="T1020" s="114"/>
      <c r="U1020" s="114"/>
      <c r="V1020" s="114"/>
      <c r="W1020" s="114"/>
      <c r="X1020" s="114"/>
      <c r="Y1020" s="114"/>
      <c r="Z1020" s="107"/>
      <c r="AA1020" s="107"/>
      <c r="AB1020" s="107"/>
      <c r="AC1020" s="107"/>
      <c r="AD1020" s="107"/>
      <c r="AE1020" s="107"/>
      <c r="AF1020" s="107"/>
      <c r="AG1020" s="107" t="s">
        <v>341</v>
      </c>
      <c r="AH1020" s="107">
        <v>0</v>
      </c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</row>
    <row r="1021" spans="1:60" outlineLevel="3">
      <c r="A1021" s="110"/>
      <c r="B1021" s="111"/>
      <c r="C1021" s="146" t="s">
        <v>2068</v>
      </c>
      <c r="D1021" s="143"/>
      <c r="E1021" s="144">
        <v>10.85</v>
      </c>
      <c r="F1021" s="114"/>
      <c r="G1021" s="114"/>
      <c r="H1021" s="114"/>
      <c r="I1021" s="114"/>
      <c r="J1021" s="114"/>
      <c r="K1021" s="114"/>
      <c r="L1021" s="114"/>
      <c r="M1021" s="114"/>
      <c r="N1021" s="113"/>
      <c r="O1021" s="113"/>
      <c r="P1021" s="113"/>
      <c r="Q1021" s="113"/>
      <c r="R1021" s="114"/>
      <c r="S1021" s="114"/>
      <c r="T1021" s="114"/>
      <c r="U1021" s="114"/>
      <c r="V1021" s="114"/>
      <c r="W1021" s="114"/>
      <c r="X1021" s="114"/>
      <c r="Y1021" s="114"/>
      <c r="Z1021" s="107"/>
      <c r="AA1021" s="107"/>
      <c r="AB1021" s="107"/>
      <c r="AC1021" s="107"/>
      <c r="AD1021" s="107"/>
      <c r="AE1021" s="107"/>
      <c r="AF1021" s="107"/>
      <c r="AG1021" s="107" t="s">
        <v>341</v>
      </c>
      <c r="AH1021" s="107">
        <v>0</v>
      </c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</row>
    <row r="1022" spans="1:60" outlineLevel="3">
      <c r="A1022" s="110"/>
      <c r="B1022" s="111"/>
      <c r="C1022" s="146" t="s">
        <v>2069</v>
      </c>
      <c r="D1022" s="143"/>
      <c r="E1022" s="144">
        <v>4</v>
      </c>
      <c r="F1022" s="114"/>
      <c r="G1022" s="114"/>
      <c r="H1022" s="114"/>
      <c r="I1022" s="114"/>
      <c r="J1022" s="114"/>
      <c r="K1022" s="114"/>
      <c r="L1022" s="114"/>
      <c r="M1022" s="114"/>
      <c r="N1022" s="113"/>
      <c r="O1022" s="113"/>
      <c r="P1022" s="113"/>
      <c r="Q1022" s="113"/>
      <c r="R1022" s="114"/>
      <c r="S1022" s="114"/>
      <c r="T1022" s="114"/>
      <c r="U1022" s="114"/>
      <c r="V1022" s="114"/>
      <c r="W1022" s="114"/>
      <c r="X1022" s="114"/>
      <c r="Y1022" s="114"/>
      <c r="Z1022" s="107"/>
      <c r="AA1022" s="107"/>
      <c r="AB1022" s="107"/>
      <c r="AC1022" s="107"/>
      <c r="AD1022" s="107"/>
      <c r="AE1022" s="107"/>
      <c r="AF1022" s="107"/>
      <c r="AG1022" s="107" t="s">
        <v>341</v>
      </c>
      <c r="AH1022" s="107">
        <v>0</v>
      </c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</row>
    <row r="1023" spans="1:60" outlineLevel="3">
      <c r="A1023" s="110"/>
      <c r="B1023" s="111"/>
      <c r="C1023" s="146" t="s">
        <v>2070</v>
      </c>
      <c r="D1023" s="143"/>
      <c r="E1023" s="144">
        <v>29.574999999999999</v>
      </c>
      <c r="F1023" s="114"/>
      <c r="G1023" s="114"/>
      <c r="H1023" s="114"/>
      <c r="I1023" s="114"/>
      <c r="J1023" s="114"/>
      <c r="K1023" s="114"/>
      <c r="L1023" s="114"/>
      <c r="M1023" s="114"/>
      <c r="N1023" s="113"/>
      <c r="O1023" s="113"/>
      <c r="P1023" s="113"/>
      <c r="Q1023" s="113"/>
      <c r="R1023" s="114"/>
      <c r="S1023" s="114"/>
      <c r="T1023" s="114"/>
      <c r="U1023" s="114"/>
      <c r="V1023" s="114"/>
      <c r="W1023" s="114"/>
      <c r="X1023" s="114"/>
      <c r="Y1023" s="114"/>
      <c r="Z1023" s="107"/>
      <c r="AA1023" s="107"/>
      <c r="AB1023" s="107"/>
      <c r="AC1023" s="107"/>
      <c r="AD1023" s="107"/>
      <c r="AE1023" s="107"/>
      <c r="AF1023" s="107"/>
      <c r="AG1023" s="107" t="s">
        <v>341</v>
      </c>
      <c r="AH1023" s="107">
        <v>0</v>
      </c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</row>
    <row r="1024" spans="1:60" outlineLevel="3">
      <c r="A1024" s="110"/>
      <c r="B1024" s="111"/>
      <c r="C1024" s="146" t="s">
        <v>2071</v>
      </c>
      <c r="D1024" s="143"/>
      <c r="E1024" s="144">
        <v>2.27</v>
      </c>
      <c r="F1024" s="114"/>
      <c r="G1024" s="114"/>
      <c r="H1024" s="114"/>
      <c r="I1024" s="114"/>
      <c r="J1024" s="114"/>
      <c r="K1024" s="114"/>
      <c r="L1024" s="114"/>
      <c r="M1024" s="114"/>
      <c r="N1024" s="113"/>
      <c r="O1024" s="113"/>
      <c r="P1024" s="113"/>
      <c r="Q1024" s="113"/>
      <c r="R1024" s="114"/>
      <c r="S1024" s="114"/>
      <c r="T1024" s="114"/>
      <c r="U1024" s="114"/>
      <c r="V1024" s="114"/>
      <c r="W1024" s="114"/>
      <c r="X1024" s="114"/>
      <c r="Y1024" s="114"/>
      <c r="Z1024" s="107"/>
      <c r="AA1024" s="107"/>
      <c r="AB1024" s="107"/>
      <c r="AC1024" s="107"/>
      <c r="AD1024" s="107"/>
      <c r="AE1024" s="107"/>
      <c r="AF1024" s="107"/>
      <c r="AG1024" s="107" t="s">
        <v>341</v>
      </c>
      <c r="AH1024" s="107">
        <v>0</v>
      </c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</row>
    <row r="1025" spans="1:60" outlineLevel="3">
      <c r="A1025" s="110"/>
      <c r="B1025" s="111"/>
      <c r="C1025" s="146" t="s">
        <v>2072</v>
      </c>
      <c r="D1025" s="143"/>
      <c r="E1025" s="144">
        <v>1.3</v>
      </c>
      <c r="F1025" s="114"/>
      <c r="G1025" s="114"/>
      <c r="H1025" s="114"/>
      <c r="I1025" s="114"/>
      <c r="J1025" s="114"/>
      <c r="K1025" s="114"/>
      <c r="L1025" s="114"/>
      <c r="M1025" s="114"/>
      <c r="N1025" s="113"/>
      <c r="O1025" s="113"/>
      <c r="P1025" s="113"/>
      <c r="Q1025" s="113"/>
      <c r="R1025" s="114"/>
      <c r="S1025" s="114"/>
      <c r="T1025" s="114"/>
      <c r="U1025" s="114"/>
      <c r="V1025" s="114"/>
      <c r="W1025" s="114"/>
      <c r="X1025" s="114"/>
      <c r="Y1025" s="114"/>
      <c r="Z1025" s="107"/>
      <c r="AA1025" s="107"/>
      <c r="AB1025" s="107"/>
      <c r="AC1025" s="107"/>
      <c r="AD1025" s="107"/>
      <c r="AE1025" s="107"/>
      <c r="AF1025" s="107"/>
      <c r="AG1025" s="107" t="s">
        <v>341</v>
      </c>
      <c r="AH1025" s="107">
        <v>0</v>
      </c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</row>
    <row r="1026" spans="1:60" outlineLevel="3">
      <c r="A1026" s="110"/>
      <c r="B1026" s="111"/>
      <c r="C1026" s="146" t="s">
        <v>2073</v>
      </c>
      <c r="D1026" s="143"/>
      <c r="E1026" s="144">
        <v>3.2</v>
      </c>
      <c r="F1026" s="114"/>
      <c r="G1026" s="114"/>
      <c r="H1026" s="114"/>
      <c r="I1026" s="114"/>
      <c r="J1026" s="114"/>
      <c r="K1026" s="114"/>
      <c r="L1026" s="114"/>
      <c r="M1026" s="114"/>
      <c r="N1026" s="113"/>
      <c r="O1026" s="113"/>
      <c r="P1026" s="113"/>
      <c r="Q1026" s="113"/>
      <c r="R1026" s="114"/>
      <c r="S1026" s="114"/>
      <c r="T1026" s="114"/>
      <c r="U1026" s="114"/>
      <c r="V1026" s="114"/>
      <c r="W1026" s="114"/>
      <c r="X1026" s="114"/>
      <c r="Y1026" s="114"/>
      <c r="Z1026" s="107"/>
      <c r="AA1026" s="107"/>
      <c r="AB1026" s="107"/>
      <c r="AC1026" s="107"/>
      <c r="AD1026" s="107"/>
      <c r="AE1026" s="107"/>
      <c r="AF1026" s="107"/>
      <c r="AG1026" s="107" t="s">
        <v>341</v>
      </c>
      <c r="AH1026" s="107">
        <v>0</v>
      </c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</row>
    <row r="1027" spans="1:60" outlineLevel="3">
      <c r="A1027" s="110"/>
      <c r="B1027" s="111"/>
      <c r="C1027" s="146" t="s">
        <v>2074</v>
      </c>
      <c r="D1027" s="143"/>
      <c r="E1027" s="144">
        <v>2.8</v>
      </c>
      <c r="F1027" s="114"/>
      <c r="G1027" s="114"/>
      <c r="H1027" s="114"/>
      <c r="I1027" s="114"/>
      <c r="J1027" s="114"/>
      <c r="K1027" s="114"/>
      <c r="L1027" s="114"/>
      <c r="M1027" s="114"/>
      <c r="N1027" s="113"/>
      <c r="O1027" s="113"/>
      <c r="P1027" s="113"/>
      <c r="Q1027" s="113"/>
      <c r="R1027" s="114"/>
      <c r="S1027" s="114"/>
      <c r="T1027" s="114"/>
      <c r="U1027" s="114"/>
      <c r="V1027" s="114"/>
      <c r="W1027" s="114"/>
      <c r="X1027" s="114"/>
      <c r="Y1027" s="114"/>
      <c r="Z1027" s="107"/>
      <c r="AA1027" s="107"/>
      <c r="AB1027" s="107"/>
      <c r="AC1027" s="107"/>
      <c r="AD1027" s="107"/>
      <c r="AE1027" s="107"/>
      <c r="AF1027" s="107"/>
      <c r="AG1027" s="107" t="s">
        <v>341</v>
      </c>
      <c r="AH1027" s="107">
        <v>0</v>
      </c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</row>
    <row r="1028" spans="1:60" outlineLevel="3">
      <c r="A1028" s="110"/>
      <c r="B1028" s="111"/>
      <c r="C1028" s="146" t="s">
        <v>2075</v>
      </c>
      <c r="D1028" s="143"/>
      <c r="E1028" s="144">
        <v>7.9</v>
      </c>
      <c r="F1028" s="114"/>
      <c r="G1028" s="114"/>
      <c r="H1028" s="114"/>
      <c r="I1028" s="114"/>
      <c r="J1028" s="114"/>
      <c r="K1028" s="114"/>
      <c r="L1028" s="114"/>
      <c r="M1028" s="114"/>
      <c r="N1028" s="113"/>
      <c r="O1028" s="113"/>
      <c r="P1028" s="113"/>
      <c r="Q1028" s="113"/>
      <c r="R1028" s="114"/>
      <c r="S1028" s="114"/>
      <c r="T1028" s="114"/>
      <c r="U1028" s="114"/>
      <c r="V1028" s="114"/>
      <c r="W1028" s="114"/>
      <c r="X1028" s="114"/>
      <c r="Y1028" s="114"/>
      <c r="Z1028" s="107"/>
      <c r="AA1028" s="107"/>
      <c r="AB1028" s="107"/>
      <c r="AC1028" s="107"/>
      <c r="AD1028" s="107"/>
      <c r="AE1028" s="107"/>
      <c r="AF1028" s="107"/>
      <c r="AG1028" s="107" t="s">
        <v>341</v>
      </c>
      <c r="AH1028" s="107">
        <v>0</v>
      </c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</row>
    <row r="1029" spans="1:60" outlineLevel="3">
      <c r="A1029" s="110"/>
      <c r="B1029" s="111"/>
      <c r="C1029" s="146" t="s">
        <v>2076</v>
      </c>
      <c r="D1029" s="143"/>
      <c r="E1029" s="144">
        <v>9.35</v>
      </c>
      <c r="F1029" s="114"/>
      <c r="G1029" s="114"/>
      <c r="H1029" s="114"/>
      <c r="I1029" s="114"/>
      <c r="J1029" s="114"/>
      <c r="K1029" s="114"/>
      <c r="L1029" s="114"/>
      <c r="M1029" s="114"/>
      <c r="N1029" s="113"/>
      <c r="O1029" s="113"/>
      <c r="P1029" s="113"/>
      <c r="Q1029" s="113"/>
      <c r="R1029" s="114"/>
      <c r="S1029" s="114"/>
      <c r="T1029" s="114"/>
      <c r="U1029" s="114"/>
      <c r="V1029" s="114"/>
      <c r="W1029" s="114"/>
      <c r="X1029" s="114"/>
      <c r="Y1029" s="114"/>
      <c r="Z1029" s="107"/>
      <c r="AA1029" s="107"/>
      <c r="AB1029" s="107"/>
      <c r="AC1029" s="107"/>
      <c r="AD1029" s="107"/>
      <c r="AE1029" s="107"/>
      <c r="AF1029" s="107"/>
      <c r="AG1029" s="107" t="s">
        <v>341</v>
      </c>
      <c r="AH1029" s="107">
        <v>0</v>
      </c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</row>
    <row r="1030" spans="1:60" outlineLevel="3">
      <c r="A1030" s="110"/>
      <c r="B1030" s="111"/>
      <c r="C1030" s="146" t="s">
        <v>2077</v>
      </c>
      <c r="D1030" s="143"/>
      <c r="E1030" s="144">
        <v>0.6</v>
      </c>
      <c r="F1030" s="114"/>
      <c r="G1030" s="114"/>
      <c r="H1030" s="114"/>
      <c r="I1030" s="114"/>
      <c r="J1030" s="114"/>
      <c r="K1030" s="114"/>
      <c r="L1030" s="114"/>
      <c r="M1030" s="114"/>
      <c r="N1030" s="113"/>
      <c r="O1030" s="113"/>
      <c r="P1030" s="113"/>
      <c r="Q1030" s="113"/>
      <c r="R1030" s="114"/>
      <c r="S1030" s="114"/>
      <c r="T1030" s="114"/>
      <c r="U1030" s="114"/>
      <c r="V1030" s="114"/>
      <c r="W1030" s="114"/>
      <c r="X1030" s="114"/>
      <c r="Y1030" s="114"/>
      <c r="Z1030" s="107"/>
      <c r="AA1030" s="107"/>
      <c r="AB1030" s="107"/>
      <c r="AC1030" s="107"/>
      <c r="AD1030" s="107"/>
      <c r="AE1030" s="107"/>
      <c r="AF1030" s="107"/>
      <c r="AG1030" s="107" t="s">
        <v>341</v>
      </c>
      <c r="AH1030" s="107">
        <v>0</v>
      </c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</row>
    <row r="1031" spans="1:60" outlineLevel="3">
      <c r="A1031" s="110"/>
      <c r="B1031" s="111"/>
      <c r="C1031" s="146" t="s">
        <v>2078</v>
      </c>
      <c r="D1031" s="143"/>
      <c r="E1031" s="144">
        <v>2.375</v>
      </c>
      <c r="F1031" s="114"/>
      <c r="G1031" s="114"/>
      <c r="H1031" s="114"/>
      <c r="I1031" s="114"/>
      <c r="J1031" s="114"/>
      <c r="K1031" s="114"/>
      <c r="L1031" s="114"/>
      <c r="M1031" s="114"/>
      <c r="N1031" s="113"/>
      <c r="O1031" s="113"/>
      <c r="P1031" s="113"/>
      <c r="Q1031" s="113"/>
      <c r="R1031" s="114"/>
      <c r="S1031" s="114"/>
      <c r="T1031" s="114"/>
      <c r="U1031" s="114"/>
      <c r="V1031" s="114"/>
      <c r="W1031" s="114"/>
      <c r="X1031" s="114"/>
      <c r="Y1031" s="114"/>
      <c r="Z1031" s="107"/>
      <c r="AA1031" s="107"/>
      <c r="AB1031" s="107"/>
      <c r="AC1031" s="107"/>
      <c r="AD1031" s="107"/>
      <c r="AE1031" s="107"/>
      <c r="AF1031" s="107"/>
      <c r="AG1031" s="107" t="s">
        <v>341</v>
      </c>
      <c r="AH1031" s="107">
        <v>0</v>
      </c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</row>
    <row r="1032" spans="1:60" outlineLevel="3">
      <c r="A1032" s="110"/>
      <c r="B1032" s="111"/>
      <c r="C1032" s="146" t="s">
        <v>2079</v>
      </c>
      <c r="D1032" s="143"/>
      <c r="E1032" s="144">
        <v>1.76</v>
      </c>
      <c r="F1032" s="114"/>
      <c r="G1032" s="114"/>
      <c r="H1032" s="114"/>
      <c r="I1032" s="114"/>
      <c r="J1032" s="114"/>
      <c r="K1032" s="114"/>
      <c r="L1032" s="114"/>
      <c r="M1032" s="114"/>
      <c r="N1032" s="113"/>
      <c r="O1032" s="113"/>
      <c r="P1032" s="113"/>
      <c r="Q1032" s="113"/>
      <c r="R1032" s="114"/>
      <c r="S1032" s="114"/>
      <c r="T1032" s="114"/>
      <c r="U1032" s="114"/>
      <c r="V1032" s="114"/>
      <c r="W1032" s="114"/>
      <c r="X1032" s="114"/>
      <c r="Y1032" s="114"/>
      <c r="Z1032" s="107"/>
      <c r="AA1032" s="107"/>
      <c r="AB1032" s="107"/>
      <c r="AC1032" s="107"/>
      <c r="AD1032" s="107"/>
      <c r="AE1032" s="107"/>
      <c r="AF1032" s="107"/>
      <c r="AG1032" s="107" t="s">
        <v>341</v>
      </c>
      <c r="AH1032" s="107">
        <v>0</v>
      </c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</row>
    <row r="1033" spans="1:60" outlineLevel="3">
      <c r="A1033" s="110"/>
      <c r="B1033" s="111"/>
      <c r="C1033" s="146" t="s">
        <v>2080</v>
      </c>
      <c r="D1033" s="143"/>
      <c r="E1033" s="144">
        <v>3.8</v>
      </c>
      <c r="F1033" s="114"/>
      <c r="G1033" s="114"/>
      <c r="H1033" s="114"/>
      <c r="I1033" s="114"/>
      <c r="J1033" s="114"/>
      <c r="K1033" s="114"/>
      <c r="L1033" s="114"/>
      <c r="M1033" s="114"/>
      <c r="N1033" s="113"/>
      <c r="O1033" s="113"/>
      <c r="P1033" s="113"/>
      <c r="Q1033" s="113"/>
      <c r="R1033" s="114"/>
      <c r="S1033" s="114"/>
      <c r="T1033" s="114"/>
      <c r="U1033" s="114"/>
      <c r="V1033" s="114"/>
      <c r="W1033" s="114"/>
      <c r="X1033" s="114"/>
      <c r="Y1033" s="114"/>
      <c r="Z1033" s="107"/>
      <c r="AA1033" s="107"/>
      <c r="AB1033" s="107"/>
      <c r="AC1033" s="107"/>
      <c r="AD1033" s="107"/>
      <c r="AE1033" s="107"/>
      <c r="AF1033" s="107"/>
      <c r="AG1033" s="107" t="s">
        <v>341</v>
      </c>
      <c r="AH1033" s="107">
        <v>0</v>
      </c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</row>
    <row r="1034" spans="1:60" outlineLevel="3">
      <c r="A1034" s="110"/>
      <c r="B1034" s="111"/>
      <c r="C1034" s="146" t="s">
        <v>2081</v>
      </c>
      <c r="D1034" s="143"/>
      <c r="E1034" s="144">
        <v>10.050000000000001</v>
      </c>
      <c r="F1034" s="114"/>
      <c r="G1034" s="114"/>
      <c r="H1034" s="114"/>
      <c r="I1034" s="114"/>
      <c r="J1034" s="114"/>
      <c r="K1034" s="114"/>
      <c r="L1034" s="114"/>
      <c r="M1034" s="114"/>
      <c r="N1034" s="113"/>
      <c r="O1034" s="113"/>
      <c r="P1034" s="113"/>
      <c r="Q1034" s="113"/>
      <c r="R1034" s="114"/>
      <c r="S1034" s="114"/>
      <c r="T1034" s="114"/>
      <c r="U1034" s="114"/>
      <c r="V1034" s="114"/>
      <c r="W1034" s="114"/>
      <c r="X1034" s="114"/>
      <c r="Y1034" s="114"/>
      <c r="Z1034" s="107"/>
      <c r="AA1034" s="107"/>
      <c r="AB1034" s="107"/>
      <c r="AC1034" s="107"/>
      <c r="AD1034" s="107"/>
      <c r="AE1034" s="107"/>
      <c r="AF1034" s="107"/>
      <c r="AG1034" s="107" t="s">
        <v>341</v>
      </c>
      <c r="AH1034" s="107">
        <v>0</v>
      </c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</row>
    <row r="1035" spans="1:60" outlineLevel="3">
      <c r="A1035" s="110"/>
      <c r="B1035" s="111"/>
      <c r="C1035" s="146" t="s">
        <v>2082</v>
      </c>
      <c r="D1035" s="143"/>
      <c r="E1035" s="144">
        <v>5.1550000000000002</v>
      </c>
      <c r="F1035" s="114"/>
      <c r="G1035" s="114"/>
      <c r="H1035" s="114"/>
      <c r="I1035" s="114"/>
      <c r="J1035" s="114"/>
      <c r="K1035" s="114"/>
      <c r="L1035" s="114"/>
      <c r="M1035" s="114"/>
      <c r="N1035" s="113"/>
      <c r="O1035" s="113"/>
      <c r="P1035" s="113"/>
      <c r="Q1035" s="113"/>
      <c r="R1035" s="114"/>
      <c r="S1035" s="114"/>
      <c r="T1035" s="114"/>
      <c r="U1035" s="114"/>
      <c r="V1035" s="114"/>
      <c r="W1035" s="114"/>
      <c r="X1035" s="114"/>
      <c r="Y1035" s="114"/>
      <c r="Z1035" s="107"/>
      <c r="AA1035" s="107"/>
      <c r="AB1035" s="107"/>
      <c r="AC1035" s="107"/>
      <c r="AD1035" s="107"/>
      <c r="AE1035" s="107"/>
      <c r="AF1035" s="107"/>
      <c r="AG1035" s="107" t="s">
        <v>341</v>
      </c>
      <c r="AH1035" s="107">
        <v>0</v>
      </c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</row>
    <row r="1036" spans="1:60" outlineLevel="3">
      <c r="A1036" s="110"/>
      <c r="B1036" s="111"/>
      <c r="C1036" s="146" t="s">
        <v>2083</v>
      </c>
      <c r="D1036" s="143"/>
      <c r="E1036" s="144">
        <v>1.1499999999999999</v>
      </c>
      <c r="F1036" s="114"/>
      <c r="G1036" s="114"/>
      <c r="H1036" s="114"/>
      <c r="I1036" s="114"/>
      <c r="J1036" s="114"/>
      <c r="K1036" s="114"/>
      <c r="L1036" s="114"/>
      <c r="M1036" s="114"/>
      <c r="N1036" s="113"/>
      <c r="O1036" s="113"/>
      <c r="P1036" s="113"/>
      <c r="Q1036" s="113"/>
      <c r="R1036" s="114"/>
      <c r="S1036" s="114"/>
      <c r="T1036" s="114"/>
      <c r="U1036" s="114"/>
      <c r="V1036" s="114"/>
      <c r="W1036" s="114"/>
      <c r="X1036" s="114"/>
      <c r="Y1036" s="114"/>
      <c r="Z1036" s="107"/>
      <c r="AA1036" s="107"/>
      <c r="AB1036" s="107"/>
      <c r="AC1036" s="107"/>
      <c r="AD1036" s="107"/>
      <c r="AE1036" s="107"/>
      <c r="AF1036" s="107"/>
      <c r="AG1036" s="107" t="s">
        <v>341</v>
      </c>
      <c r="AH1036" s="107">
        <v>0</v>
      </c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</row>
    <row r="1037" spans="1:60" outlineLevel="3">
      <c r="A1037" s="110"/>
      <c r="B1037" s="111"/>
      <c r="C1037" s="146" t="s">
        <v>2084</v>
      </c>
      <c r="D1037" s="143"/>
      <c r="E1037" s="144">
        <v>1.7</v>
      </c>
      <c r="F1037" s="114"/>
      <c r="G1037" s="114"/>
      <c r="H1037" s="114"/>
      <c r="I1037" s="114"/>
      <c r="J1037" s="114"/>
      <c r="K1037" s="114"/>
      <c r="L1037" s="114"/>
      <c r="M1037" s="114"/>
      <c r="N1037" s="113"/>
      <c r="O1037" s="113"/>
      <c r="P1037" s="113"/>
      <c r="Q1037" s="113"/>
      <c r="R1037" s="114"/>
      <c r="S1037" s="114"/>
      <c r="T1037" s="114"/>
      <c r="U1037" s="114"/>
      <c r="V1037" s="114"/>
      <c r="W1037" s="114"/>
      <c r="X1037" s="114"/>
      <c r="Y1037" s="114"/>
      <c r="Z1037" s="107"/>
      <c r="AA1037" s="107"/>
      <c r="AB1037" s="107"/>
      <c r="AC1037" s="107"/>
      <c r="AD1037" s="107"/>
      <c r="AE1037" s="107"/>
      <c r="AF1037" s="107"/>
      <c r="AG1037" s="107" t="s">
        <v>341</v>
      </c>
      <c r="AH1037" s="107">
        <v>0</v>
      </c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</row>
    <row r="1038" spans="1:60" outlineLevel="3">
      <c r="A1038" s="110"/>
      <c r="B1038" s="111"/>
      <c r="C1038" s="146" t="s">
        <v>2085</v>
      </c>
      <c r="D1038" s="143"/>
      <c r="E1038" s="144">
        <v>20.2</v>
      </c>
      <c r="F1038" s="114"/>
      <c r="G1038" s="114"/>
      <c r="H1038" s="114"/>
      <c r="I1038" s="114"/>
      <c r="J1038" s="114"/>
      <c r="K1038" s="114"/>
      <c r="L1038" s="114"/>
      <c r="M1038" s="114"/>
      <c r="N1038" s="113"/>
      <c r="O1038" s="113"/>
      <c r="P1038" s="113"/>
      <c r="Q1038" s="113"/>
      <c r="R1038" s="114"/>
      <c r="S1038" s="114"/>
      <c r="T1038" s="114"/>
      <c r="U1038" s="114"/>
      <c r="V1038" s="114"/>
      <c r="W1038" s="114"/>
      <c r="X1038" s="114"/>
      <c r="Y1038" s="114"/>
      <c r="Z1038" s="107"/>
      <c r="AA1038" s="107"/>
      <c r="AB1038" s="107"/>
      <c r="AC1038" s="107"/>
      <c r="AD1038" s="107"/>
      <c r="AE1038" s="107"/>
      <c r="AF1038" s="107"/>
      <c r="AG1038" s="107" t="s">
        <v>341</v>
      </c>
      <c r="AH1038" s="107">
        <v>0</v>
      </c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</row>
    <row r="1039" spans="1:60" outlineLevel="3">
      <c r="A1039" s="110"/>
      <c r="B1039" s="111"/>
      <c r="C1039" s="146" t="s">
        <v>2086</v>
      </c>
      <c r="D1039" s="143"/>
      <c r="E1039" s="144">
        <v>3.625</v>
      </c>
      <c r="F1039" s="114"/>
      <c r="G1039" s="114"/>
      <c r="H1039" s="114"/>
      <c r="I1039" s="114"/>
      <c r="J1039" s="114"/>
      <c r="K1039" s="114"/>
      <c r="L1039" s="114"/>
      <c r="M1039" s="114"/>
      <c r="N1039" s="113"/>
      <c r="O1039" s="113"/>
      <c r="P1039" s="113"/>
      <c r="Q1039" s="113"/>
      <c r="R1039" s="114"/>
      <c r="S1039" s="114"/>
      <c r="T1039" s="114"/>
      <c r="U1039" s="114"/>
      <c r="V1039" s="114"/>
      <c r="W1039" s="114"/>
      <c r="X1039" s="114"/>
      <c r="Y1039" s="114"/>
      <c r="Z1039" s="107"/>
      <c r="AA1039" s="107"/>
      <c r="AB1039" s="107"/>
      <c r="AC1039" s="107"/>
      <c r="AD1039" s="107"/>
      <c r="AE1039" s="107"/>
      <c r="AF1039" s="107"/>
      <c r="AG1039" s="107" t="s">
        <v>341</v>
      </c>
      <c r="AH1039" s="107">
        <v>0</v>
      </c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</row>
    <row r="1040" spans="1:60" outlineLevel="3">
      <c r="A1040" s="110"/>
      <c r="B1040" s="111"/>
      <c r="C1040" s="146" t="s">
        <v>2087</v>
      </c>
      <c r="D1040" s="143"/>
      <c r="E1040" s="144">
        <v>1.8</v>
      </c>
      <c r="F1040" s="114"/>
      <c r="G1040" s="114"/>
      <c r="H1040" s="114"/>
      <c r="I1040" s="114"/>
      <c r="J1040" s="114"/>
      <c r="K1040" s="114"/>
      <c r="L1040" s="114"/>
      <c r="M1040" s="114"/>
      <c r="N1040" s="113"/>
      <c r="O1040" s="113"/>
      <c r="P1040" s="113"/>
      <c r="Q1040" s="113"/>
      <c r="R1040" s="114"/>
      <c r="S1040" s="114"/>
      <c r="T1040" s="114"/>
      <c r="U1040" s="114"/>
      <c r="V1040" s="114"/>
      <c r="W1040" s="114"/>
      <c r="X1040" s="114"/>
      <c r="Y1040" s="114"/>
      <c r="Z1040" s="107"/>
      <c r="AA1040" s="107"/>
      <c r="AB1040" s="107"/>
      <c r="AC1040" s="107"/>
      <c r="AD1040" s="107"/>
      <c r="AE1040" s="107"/>
      <c r="AF1040" s="107"/>
      <c r="AG1040" s="107" t="s">
        <v>341</v>
      </c>
      <c r="AH1040" s="107">
        <v>0</v>
      </c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</row>
    <row r="1041" spans="1:60" outlineLevel="3">
      <c r="A1041" s="110"/>
      <c r="B1041" s="111"/>
      <c r="C1041" s="146" t="s">
        <v>2088</v>
      </c>
      <c r="D1041" s="143"/>
      <c r="E1041" s="144">
        <v>1.4</v>
      </c>
      <c r="F1041" s="114"/>
      <c r="G1041" s="114"/>
      <c r="H1041" s="114"/>
      <c r="I1041" s="114"/>
      <c r="J1041" s="114"/>
      <c r="K1041" s="114"/>
      <c r="L1041" s="114"/>
      <c r="M1041" s="114"/>
      <c r="N1041" s="113"/>
      <c r="O1041" s="113"/>
      <c r="P1041" s="113"/>
      <c r="Q1041" s="113"/>
      <c r="R1041" s="114"/>
      <c r="S1041" s="114"/>
      <c r="T1041" s="114"/>
      <c r="U1041" s="114"/>
      <c r="V1041" s="114"/>
      <c r="W1041" s="114"/>
      <c r="X1041" s="114"/>
      <c r="Y1041" s="114"/>
      <c r="Z1041" s="107"/>
      <c r="AA1041" s="107"/>
      <c r="AB1041" s="107"/>
      <c r="AC1041" s="107"/>
      <c r="AD1041" s="107"/>
      <c r="AE1041" s="107"/>
      <c r="AF1041" s="107"/>
      <c r="AG1041" s="107" t="s">
        <v>341</v>
      </c>
      <c r="AH1041" s="107">
        <v>0</v>
      </c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</row>
    <row r="1042" spans="1:60" outlineLevel="3">
      <c r="A1042" s="110"/>
      <c r="B1042" s="111"/>
      <c r="C1042" s="146" t="s">
        <v>2089</v>
      </c>
      <c r="D1042" s="143"/>
      <c r="E1042" s="144">
        <v>2</v>
      </c>
      <c r="F1042" s="114"/>
      <c r="G1042" s="114"/>
      <c r="H1042" s="114"/>
      <c r="I1042" s="114"/>
      <c r="J1042" s="114"/>
      <c r="K1042" s="114"/>
      <c r="L1042" s="114"/>
      <c r="M1042" s="114"/>
      <c r="N1042" s="113"/>
      <c r="O1042" s="113"/>
      <c r="P1042" s="113"/>
      <c r="Q1042" s="113"/>
      <c r="R1042" s="114"/>
      <c r="S1042" s="114"/>
      <c r="T1042" s="114"/>
      <c r="U1042" s="114"/>
      <c r="V1042" s="114"/>
      <c r="W1042" s="114"/>
      <c r="X1042" s="114"/>
      <c r="Y1042" s="114"/>
      <c r="Z1042" s="107"/>
      <c r="AA1042" s="107"/>
      <c r="AB1042" s="107"/>
      <c r="AC1042" s="107"/>
      <c r="AD1042" s="107"/>
      <c r="AE1042" s="107"/>
      <c r="AF1042" s="107"/>
      <c r="AG1042" s="107" t="s">
        <v>341</v>
      </c>
      <c r="AH1042" s="107">
        <v>0</v>
      </c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</row>
    <row r="1043" spans="1:60" outlineLevel="3">
      <c r="A1043" s="110"/>
      <c r="B1043" s="111"/>
      <c r="C1043" s="146" t="s">
        <v>2090</v>
      </c>
      <c r="D1043" s="143"/>
      <c r="E1043" s="144">
        <v>4.4000000000000004</v>
      </c>
      <c r="F1043" s="114"/>
      <c r="G1043" s="114"/>
      <c r="H1043" s="114"/>
      <c r="I1043" s="114"/>
      <c r="J1043" s="114"/>
      <c r="K1043" s="114"/>
      <c r="L1043" s="114"/>
      <c r="M1043" s="114"/>
      <c r="N1043" s="113"/>
      <c r="O1043" s="113"/>
      <c r="P1043" s="113"/>
      <c r="Q1043" s="113"/>
      <c r="R1043" s="114"/>
      <c r="S1043" s="114"/>
      <c r="T1043" s="114"/>
      <c r="U1043" s="114"/>
      <c r="V1043" s="114"/>
      <c r="W1043" s="114"/>
      <c r="X1043" s="114"/>
      <c r="Y1043" s="114"/>
      <c r="Z1043" s="107"/>
      <c r="AA1043" s="107"/>
      <c r="AB1043" s="107"/>
      <c r="AC1043" s="107"/>
      <c r="AD1043" s="107"/>
      <c r="AE1043" s="107"/>
      <c r="AF1043" s="107"/>
      <c r="AG1043" s="107" t="s">
        <v>341</v>
      </c>
      <c r="AH1043" s="107">
        <v>0</v>
      </c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</row>
    <row r="1044" spans="1:60" outlineLevel="3">
      <c r="A1044" s="110"/>
      <c r="B1044" s="111"/>
      <c r="C1044" s="146" t="s">
        <v>2091</v>
      </c>
      <c r="D1044" s="143"/>
      <c r="E1044" s="144">
        <v>7.6</v>
      </c>
      <c r="F1044" s="114"/>
      <c r="G1044" s="114"/>
      <c r="H1044" s="114"/>
      <c r="I1044" s="114"/>
      <c r="J1044" s="114"/>
      <c r="K1044" s="114"/>
      <c r="L1044" s="114"/>
      <c r="M1044" s="114"/>
      <c r="N1044" s="113"/>
      <c r="O1044" s="113"/>
      <c r="P1044" s="113"/>
      <c r="Q1044" s="113"/>
      <c r="R1044" s="114"/>
      <c r="S1044" s="114"/>
      <c r="T1044" s="114"/>
      <c r="U1044" s="114"/>
      <c r="V1044" s="114"/>
      <c r="W1044" s="114"/>
      <c r="X1044" s="114"/>
      <c r="Y1044" s="114"/>
      <c r="Z1044" s="107"/>
      <c r="AA1044" s="107"/>
      <c r="AB1044" s="107"/>
      <c r="AC1044" s="107"/>
      <c r="AD1044" s="107"/>
      <c r="AE1044" s="107"/>
      <c r="AF1044" s="107"/>
      <c r="AG1044" s="107" t="s">
        <v>341</v>
      </c>
      <c r="AH1044" s="107">
        <v>0</v>
      </c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</row>
    <row r="1045" spans="1:60" outlineLevel="3">
      <c r="A1045" s="110"/>
      <c r="B1045" s="111"/>
      <c r="C1045" s="146" t="s">
        <v>2092</v>
      </c>
      <c r="D1045" s="143"/>
      <c r="E1045" s="144">
        <v>0.67</v>
      </c>
      <c r="F1045" s="114"/>
      <c r="G1045" s="114"/>
      <c r="H1045" s="114"/>
      <c r="I1045" s="114"/>
      <c r="J1045" s="114"/>
      <c r="K1045" s="114"/>
      <c r="L1045" s="114"/>
      <c r="M1045" s="114"/>
      <c r="N1045" s="113"/>
      <c r="O1045" s="113"/>
      <c r="P1045" s="113"/>
      <c r="Q1045" s="113"/>
      <c r="R1045" s="114"/>
      <c r="S1045" s="114"/>
      <c r="T1045" s="114"/>
      <c r="U1045" s="114"/>
      <c r="V1045" s="114"/>
      <c r="W1045" s="114"/>
      <c r="X1045" s="114"/>
      <c r="Y1045" s="114"/>
      <c r="Z1045" s="107"/>
      <c r="AA1045" s="107"/>
      <c r="AB1045" s="107"/>
      <c r="AC1045" s="107"/>
      <c r="AD1045" s="107"/>
      <c r="AE1045" s="107"/>
      <c r="AF1045" s="107"/>
      <c r="AG1045" s="107" t="s">
        <v>341</v>
      </c>
      <c r="AH1045" s="107">
        <v>0</v>
      </c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</row>
    <row r="1046" spans="1:60" outlineLevel="3">
      <c r="A1046" s="110"/>
      <c r="B1046" s="111"/>
      <c r="C1046" s="146" t="s">
        <v>2093</v>
      </c>
      <c r="D1046" s="143"/>
      <c r="E1046" s="144">
        <v>3.6</v>
      </c>
      <c r="F1046" s="114"/>
      <c r="G1046" s="114"/>
      <c r="H1046" s="114"/>
      <c r="I1046" s="114"/>
      <c r="J1046" s="114"/>
      <c r="K1046" s="114"/>
      <c r="L1046" s="114"/>
      <c r="M1046" s="114"/>
      <c r="N1046" s="113"/>
      <c r="O1046" s="113"/>
      <c r="P1046" s="113"/>
      <c r="Q1046" s="113"/>
      <c r="R1046" s="114"/>
      <c r="S1046" s="114"/>
      <c r="T1046" s="114"/>
      <c r="U1046" s="114"/>
      <c r="V1046" s="114"/>
      <c r="W1046" s="114"/>
      <c r="X1046" s="114"/>
      <c r="Y1046" s="114"/>
      <c r="Z1046" s="107"/>
      <c r="AA1046" s="107"/>
      <c r="AB1046" s="107"/>
      <c r="AC1046" s="107"/>
      <c r="AD1046" s="107"/>
      <c r="AE1046" s="107"/>
      <c r="AF1046" s="107"/>
      <c r="AG1046" s="107" t="s">
        <v>341</v>
      </c>
      <c r="AH1046" s="107">
        <v>0</v>
      </c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</row>
    <row r="1047" spans="1:60" outlineLevel="3">
      <c r="A1047" s="110"/>
      <c r="B1047" s="111"/>
      <c r="C1047" s="146" t="s">
        <v>2094</v>
      </c>
      <c r="D1047" s="143"/>
      <c r="E1047" s="144">
        <v>18.059999999999999</v>
      </c>
      <c r="F1047" s="114"/>
      <c r="G1047" s="114"/>
      <c r="H1047" s="114"/>
      <c r="I1047" s="114"/>
      <c r="J1047" s="114"/>
      <c r="K1047" s="114"/>
      <c r="L1047" s="114"/>
      <c r="M1047" s="114"/>
      <c r="N1047" s="113"/>
      <c r="O1047" s="113"/>
      <c r="P1047" s="113"/>
      <c r="Q1047" s="113"/>
      <c r="R1047" s="114"/>
      <c r="S1047" s="114"/>
      <c r="T1047" s="114"/>
      <c r="U1047" s="114"/>
      <c r="V1047" s="114"/>
      <c r="W1047" s="114"/>
      <c r="X1047" s="114"/>
      <c r="Y1047" s="114"/>
      <c r="Z1047" s="107"/>
      <c r="AA1047" s="107"/>
      <c r="AB1047" s="107"/>
      <c r="AC1047" s="107"/>
      <c r="AD1047" s="107"/>
      <c r="AE1047" s="107"/>
      <c r="AF1047" s="107"/>
      <c r="AG1047" s="107" t="s">
        <v>341</v>
      </c>
      <c r="AH1047" s="107">
        <v>0</v>
      </c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</row>
    <row r="1048" spans="1:60" outlineLevel="3">
      <c r="A1048" s="110"/>
      <c r="B1048" s="111"/>
      <c r="C1048" s="146" t="s">
        <v>2095</v>
      </c>
      <c r="D1048" s="143"/>
      <c r="E1048" s="144">
        <v>5.2750000000000004</v>
      </c>
      <c r="F1048" s="114"/>
      <c r="G1048" s="114"/>
      <c r="H1048" s="114"/>
      <c r="I1048" s="114"/>
      <c r="J1048" s="114"/>
      <c r="K1048" s="114"/>
      <c r="L1048" s="114"/>
      <c r="M1048" s="114"/>
      <c r="N1048" s="113"/>
      <c r="O1048" s="113"/>
      <c r="P1048" s="113"/>
      <c r="Q1048" s="113"/>
      <c r="R1048" s="114"/>
      <c r="S1048" s="114"/>
      <c r="T1048" s="114"/>
      <c r="U1048" s="114"/>
      <c r="V1048" s="114"/>
      <c r="W1048" s="114"/>
      <c r="X1048" s="114"/>
      <c r="Y1048" s="114"/>
      <c r="Z1048" s="107"/>
      <c r="AA1048" s="107"/>
      <c r="AB1048" s="107"/>
      <c r="AC1048" s="107"/>
      <c r="AD1048" s="107"/>
      <c r="AE1048" s="107"/>
      <c r="AF1048" s="107"/>
      <c r="AG1048" s="107" t="s">
        <v>341</v>
      </c>
      <c r="AH1048" s="107">
        <v>0</v>
      </c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</row>
    <row r="1049" spans="1:60" outlineLevel="3">
      <c r="A1049" s="110"/>
      <c r="B1049" s="111"/>
      <c r="C1049" s="146" t="s">
        <v>2096</v>
      </c>
      <c r="D1049" s="143"/>
      <c r="E1049" s="144">
        <v>3.2</v>
      </c>
      <c r="F1049" s="114"/>
      <c r="G1049" s="114"/>
      <c r="H1049" s="114"/>
      <c r="I1049" s="114"/>
      <c r="J1049" s="114"/>
      <c r="K1049" s="114"/>
      <c r="L1049" s="114"/>
      <c r="M1049" s="114"/>
      <c r="N1049" s="113"/>
      <c r="O1049" s="113"/>
      <c r="P1049" s="113"/>
      <c r="Q1049" s="113"/>
      <c r="R1049" s="114"/>
      <c r="S1049" s="114"/>
      <c r="T1049" s="114"/>
      <c r="U1049" s="114"/>
      <c r="V1049" s="114"/>
      <c r="W1049" s="114"/>
      <c r="X1049" s="114"/>
      <c r="Y1049" s="114"/>
      <c r="Z1049" s="107"/>
      <c r="AA1049" s="107"/>
      <c r="AB1049" s="107"/>
      <c r="AC1049" s="107"/>
      <c r="AD1049" s="107"/>
      <c r="AE1049" s="107"/>
      <c r="AF1049" s="107"/>
      <c r="AG1049" s="107" t="s">
        <v>341</v>
      </c>
      <c r="AH1049" s="107">
        <v>0</v>
      </c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</row>
    <row r="1050" spans="1:60" outlineLevel="3">
      <c r="A1050" s="110"/>
      <c r="B1050" s="111"/>
      <c r="C1050" s="146" t="s">
        <v>2097</v>
      </c>
      <c r="D1050" s="143"/>
      <c r="E1050" s="144">
        <v>3.58</v>
      </c>
      <c r="F1050" s="114"/>
      <c r="G1050" s="114"/>
      <c r="H1050" s="114"/>
      <c r="I1050" s="114"/>
      <c r="J1050" s="114"/>
      <c r="K1050" s="114"/>
      <c r="L1050" s="114"/>
      <c r="M1050" s="114"/>
      <c r="N1050" s="113"/>
      <c r="O1050" s="113"/>
      <c r="P1050" s="113"/>
      <c r="Q1050" s="113"/>
      <c r="R1050" s="114"/>
      <c r="S1050" s="114"/>
      <c r="T1050" s="114"/>
      <c r="U1050" s="114"/>
      <c r="V1050" s="114"/>
      <c r="W1050" s="114"/>
      <c r="X1050" s="114"/>
      <c r="Y1050" s="114"/>
      <c r="Z1050" s="107"/>
      <c r="AA1050" s="107"/>
      <c r="AB1050" s="107"/>
      <c r="AC1050" s="107"/>
      <c r="AD1050" s="107"/>
      <c r="AE1050" s="107"/>
      <c r="AF1050" s="107"/>
      <c r="AG1050" s="107" t="s">
        <v>341</v>
      </c>
      <c r="AH1050" s="107">
        <v>0</v>
      </c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</row>
    <row r="1051" spans="1:60" outlineLevel="3">
      <c r="A1051" s="110"/>
      <c r="B1051" s="111"/>
      <c r="C1051" s="146" t="s">
        <v>2098</v>
      </c>
      <c r="D1051" s="143"/>
      <c r="E1051" s="144">
        <v>1.2</v>
      </c>
      <c r="F1051" s="114"/>
      <c r="G1051" s="114"/>
      <c r="H1051" s="114"/>
      <c r="I1051" s="114"/>
      <c r="J1051" s="114"/>
      <c r="K1051" s="114"/>
      <c r="L1051" s="114"/>
      <c r="M1051" s="114"/>
      <c r="N1051" s="113"/>
      <c r="O1051" s="113"/>
      <c r="P1051" s="113"/>
      <c r="Q1051" s="113"/>
      <c r="R1051" s="114"/>
      <c r="S1051" s="114"/>
      <c r="T1051" s="114"/>
      <c r="U1051" s="114"/>
      <c r="V1051" s="114"/>
      <c r="W1051" s="114"/>
      <c r="X1051" s="114"/>
      <c r="Y1051" s="114"/>
      <c r="Z1051" s="107"/>
      <c r="AA1051" s="107"/>
      <c r="AB1051" s="107"/>
      <c r="AC1051" s="107"/>
      <c r="AD1051" s="107"/>
      <c r="AE1051" s="107"/>
      <c r="AF1051" s="107"/>
      <c r="AG1051" s="107" t="s">
        <v>341</v>
      </c>
      <c r="AH1051" s="107">
        <v>0</v>
      </c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</row>
    <row r="1052" spans="1:60" outlineLevel="3">
      <c r="A1052" s="110"/>
      <c r="B1052" s="111"/>
      <c r="C1052" s="146" t="s">
        <v>2099</v>
      </c>
      <c r="D1052" s="143"/>
      <c r="E1052" s="144">
        <v>6.6</v>
      </c>
      <c r="F1052" s="114"/>
      <c r="G1052" s="114"/>
      <c r="H1052" s="114"/>
      <c r="I1052" s="114"/>
      <c r="J1052" s="114"/>
      <c r="K1052" s="114"/>
      <c r="L1052" s="114"/>
      <c r="M1052" s="114"/>
      <c r="N1052" s="113"/>
      <c r="O1052" s="113"/>
      <c r="P1052" s="113"/>
      <c r="Q1052" s="113"/>
      <c r="R1052" s="114"/>
      <c r="S1052" s="114"/>
      <c r="T1052" s="114"/>
      <c r="U1052" s="114"/>
      <c r="V1052" s="114"/>
      <c r="W1052" s="114"/>
      <c r="X1052" s="114"/>
      <c r="Y1052" s="114"/>
      <c r="Z1052" s="107"/>
      <c r="AA1052" s="107"/>
      <c r="AB1052" s="107"/>
      <c r="AC1052" s="107"/>
      <c r="AD1052" s="107"/>
      <c r="AE1052" s="107"/>
      <c r="AF1052" s="107"/>
      <c r="AG1052" s="107" t="s">
        <v>341</v>
      </c>
      <c r="AH1052" s="107">
        <v>0</v>
      </c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</row>
    <row r="1053" spans="1:60" outlineLevel="3">
      <c r="A1053" s="110"/>
      <c r="B1053" s="111"/>
      <c r="C1053" s="146" t="s">
        <v>2100</v>
      </c>
      <c r="D1053" s="143"/>
      <c r="E1053" s="144">
        <v>0.8</v>
      </c>
      <c r="F1053" s="114"/>
      <c r="G1053" s="114"/>
      <c r="H1053" s="114"/>
      <c r="I1053" s="114"/>
      <c r="J1053" s="114"/>
      <c r="K1053" s="114"/>
      <c r="L1053" s="114"/>
      <c r="M1053" s="114"/>
      <c r="N1053" s="113"/>
      <c r="O1053" s="113"/>
      <c r="P1053" s="113"/>
      <c r="Q1053" s="113"/>
      <c r="R1053" s="114"/>
      <c r="S1053" s="114"/>
      <c r="T1053" s="114"/>
      <c r="U1053" s="114"/>
      <c r="V1053" s="114"/>
      <c r="W1053" s="114"/>
      <c r="X1053" s="114"/>
      <c r="Y1053" s="114"/>
      <c r="Z1053" s="107"/>
      <c r="AA1053" s="107"/>
      <c r="AB1053" s="107"/>
      <c r="AC1053" s="107"/>
      <c r="AD1053" s="107"/>
      <c r="AE1053" s="107"/>
      <c r="AF1053" s="107"/>
      <c r="AG1053" s="107" t="s">
        <v>341</v>
      </c>
      <c r="AH1053" s="107">
        <v>0</v>
      </c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</row>
    <row r="1054" spans="1:60" outlineLevel="3">
      <c r="A1054" s="110"/>
      <c r="B1054" s="111"/>
      <c r="C1054" s="146" t="s">
        <v>2101</v>
      </c>
      <c r="D1054" s="143"/>
      <c r="E1054" s="144">
        <v>1.43</v>
      </c>
      <c r="F1054" s="114"/>
      <c r="G1054" s="114"/>
      <c r="H1054" s="114"/>
      <c r="I1054" s="114"/>
      <c r="J1054" s="114"/>
      <c r="K1054" s="114"/>
      <c r="L1054" s="114"/>
      <c r="M1054" s="114"/>
      <c r="N1054" s="113"/>
      <c r="O1054" s="113"/>
      <c r="P1054" s="113"/>
      <c r="Q1054" s="113"/>
      <c r="R1054" s="114"/>
      <c r="S1054" s="114"/>
      <c r="T1054" s="114"/>
      <c r="U1054" s="114"/>
      <c r="V1054" s="114"/>
      <c r="W1054" s="114"/>
      <c r="X1054" s="114"/>
      <c r="Y1054" s="114"/>
      <c r="Z1054" s="107"/>
      <c r="AA1054" s="107"/>
      <c r="AB1054" s="107"/>
      <c r="AC1054" s="107"/>
      <c r="AD1054" s="107"/>
      <c r="AE1054" s="107"/>
      <c r="AF1054" s="107"/>
      <c r="AG1054" s="107" t="s">
        <v>341</v>
      </c>
      <c r="AH1054" s="107">
        <v>0</v>
      </c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</row>
    <row r="1055" spans="1:60" outlineLevel="3">
      <c r="A1055" s="110"/>
      <c r="B1055" s="111"/>
      <c r="C1055" s="146" t="s">
        <v>2102</v>
      </c>
      <c r="D1055" s="143"/>
      <c r="E1055" s="144">
        <v>0.8</v>
      </c>
      <c r="F1055" s="114"/>
      <c r="G1055" s="114"/>
      <c r="H1055" s="114"/>
      <c r="I1055" s="114"/>
      <c r="J1055" s="114"/>
      <c r="K1055" s="114"/>
      <c r="L1055" s="114"/>
      <c r="M1055" s="114"/>
      <c r="N1055" s="113"/>
      <c r="O1055" s="113"/>
      <c r="P1055" s="113"/>
      <c r="Q1055" s="113"/>
      <c r="R1055" s="114"/>
      <c r="S1055" s="114"/>
      <c r="T1055" s="114"/>
      <c r="U1055" s="114"/>
      <c r="V1055" s="114"/>
      <c r="W1055" s="114"/>
      <c r="X1055" s="114"/>
      <c r="Y1055" s="114"/>
      <c r="Z1055" s="107"/>
      <c r="AA1055" s="107"/>
      <c r="AB1055" s="107"/>
      <c r="AC1055" s="107"/>
      <c r="AD1055" s="107"/>
      <c r="AE1055" s="107"/>
      <c r="AF1055" s="107"/>
      <c r="AG1055" s="107" t="s">
        <v>341</v>
      </c>
      <c r="AH1055" s="107">
        <v>0</v>
      </c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</row>
    <row r="1056" spans="1:60" outlineLevel="3">
      <c r="A1056" s="110"/>
      <c r="B1056" s="111"/>
      <c r="C1056" s="146" t="s">
        <v>2103</v>
      </c>
      <c r="D1056" s="143"/>
      <c r="E1056" s="144">
        <v>0.6</v>
      </c>
      <c r="F1056" s="114"/>
      <c r="G1056" s="114"/>
      <c r="H1056" s="114"/>
      <c r="I1056" s="114"/>
      <c r="J1056" s="114"/>
      <c r="K1056" s="114"/>
      <c r="L1056" s="114"/>
      <c r="M1056" s="114"/>
      <c r="N1056" s="113"/>
      <c r="O1056" s="113"/>
      <c r="P1056" s="113"/>
      <c r="Q1056" s="113"/>
      <c r="R1056" s="114"/>
      <c r="S1056" s="114"/>
      <c r="T1056" s="114"/>
      <c r="U1056" s="114"/>
      <c r="V1056" s="114"/>
      <c r="W1056" s="114"/>
      <c r="X1056" s="114"/>
      <c r="Y1056" s="114"/>
      <c r="Z1056" s="107"/>
      <c r="AA1056" s="107"/>
      <c r="AB1056" s="107"/>
      <c r="AC1056" s="107"/>
      <c r="AD1056" s="107"/>
      <c r="AE1056" s="107"/>
      <c r="AF1056" s="107"/>
      <c r="AG1056" s="107" t="s">
        <v>341</v>
      </c>
      <c r="AH1056" s="107">
        <v>0</v>
      </c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</row>
    <row r="1057" spans="1:60" outlineLevel="3">
      <c r="A1057" s="110"/>
      <c r="B1057" s="111"/>
      <c r="C1057" s="146" t="s">
        <v>2104</v>
      </c>
      <c r="D1057" s="143"/>
      <c r="E1057" s="144">
        <v>0.8</v>
      </c>
      <c r="F1057" s="114"/>
      <c r="G1057" s="114"/>
      <c r="H1057" s="114"/>
      <c r="I1057" s="114"/>
      <c r="J1057" s="114"/>
      <c r="K1057" s="114"/>
      <c r="L1057" s="114"/>
      <c r="M1057" s="114"/>
      <c r="N1057" s="113"/>
      <c r="O1057" s="113"/>
      <c r="P1057" s="113"/>
      <c r="Q1057" s="113"/>
      <c r="R1057" s="114"/>
      <c r="S1057" s="114"/>
      <c r="T1057" s="114"/>
      <c r="U1057" s="114"/>
      <c r="V1057" s="114"/>
      <c r="W1057" s="114"/>
      <c r="X1057" s="114"/>
      <c r="Y1057" s="114"/>
      <c r="Z1057" s="107"/>
      <c r="AA1057" s="107"/>
      <c r="AB1057" s="107"/>
      <c r="AC1057" s="107"/>
      <c r="AD1057" s="107"/>
      <c r="AE1057" s="107"/>
      <c r="AF1057" s="107"/>
      <c r="AG1057" s="107" t="s">
        <v>341</v>
      </c>
      <c r="AH1057" s="107">
        <v>0</v>
      </c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</row>
    <row r="1058" spans="1:60" ht="22.5" outlineLevel="1">
      <c r="A1058" s="123">
        <v>148</v>
      </c>
      <c r="B1058" s="124" t="s">
        <v>1695</v>
      </c>
      <c r="C1058" s="139" t="s">
        <v>1696</v>
      </c>
      <c r="D1058" s="125" t="s">
        <v>1169</v>
      </c>
      <c r="E1058" s="126">
        <v>51.301000000000002</v>
      </c>
      <c r="F1058" s="127"/>
      <c r="G1058" s="128">
        <f>ROUND(E1058*F1058,2)</f>
        <v>0</v>
      </c>
      <c r="H1058" s="127"/>
      <c r="I1058" s="128">
        <f>ROUND(E1058*H1058,2)</f>
        <v>0</v>
      </c>
      <c r="J1058" s="127"/>
      <c r="K1058" s="128">
        <f>ROUND(E1058*J1058,2)</f>
        <v>0</v>
      </c>
      <c r="L1058" s="128">
        <v>21</v>
      </c>
      <c r="M1058" s="128">
        <f>G1058*(1+L1058/100)</f>
        <v>0</v>
      </c>
      <c r="N1058" s="126">
        <v>0</v>
      </c>
      <c r="O1058" s="126">
        <f>ROUND(E1058*N1058,2)</f>
        <v>0</v>
      </c>
      <c r="P1058" s="126">
        <v>6.8000000000000005E-2</v>
      </c>
      <c r="Q1058" s="126">
        <f>ROUND(E1058*P1058,2)</f>
        <v>3.49</v>
      </c>
      <c r="R1058" s="128" t="s">
        <v>356</v>
      </c>
      <c r="S1058" s="128" t="s">
        <v>310</v>
      </c>
      <c r="T1058" s="129" t="s">
        <v>331</v>
      </c>
      <c r="U1058" s="114">
        <v>0.69</v>
      </c>
      <c r="V1058" s="114">
        <f>ROUND(E1058*U1058,2)</f>
        <v>35.4</v>
      </c>
      <c r="W1058" s="114"/>
      <c r="X1058" s="114" t="s">
        <v>332</v>
      </c>
      <c r="Y1058" s="114" t="s">
        <v>293</v>
      </c>
      <c r="Z1058" s="107"/>
      <c r="AA1058" s="107"/>
      <c r="AB1058" s="107"/>
      <c r="AC1058" s="107"/>
      <c r="AD1058" s="107"/>
      <c r="AE1058" s="107"/>
      <c r="AF1058" s="107"/>
      <c r="AG1058" s="107" t="s">
        <v>333</v>
      </c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</row>
    <row r="1059" spans="1:60" outlineLevel="2">
      <c r="A1059" s="110"/>
      <c r="B1059" s="111"/>
      <c r="C1059" s="203" t="s">
        <v>1697</v>
      </c>
      <c r="D1059" s="204"/>
      <c r="E1059" s="204"/>
      <c r="F1059" s="204"/>
      <c r="G1059" s="204"/>
      <c r="H1059" s="114"/>
      <c r="I1059" s="114"/>
      <c r="J1059" s="114"/>
      <c r="K1059" s="114"/>
      <c r="L1059" s="114"/>
      <c r="M1059" s="114"/>
      <c r="N1059" s="113"/>
      <c r="O1059" s="113"/>
      <c r="P1059" s="113"/>
      <c r="Q1059" s="113"/>
      <c r="R1059" s="114"/>
      <c r="S1059" s="114"/>
      <c r="T1059" s="114"/>
      <c r="U1059" s="114"/>
      <c r="V1059" s="114"/>
      <c r="W1059" s="114"/>
      <c r="X1059" s="114"/>
      <c r="Y1059" s="114"/>
      <c r="Z1059" s="107"/>
      <c r="AA1059" s="107"/>
      <c r="AB1059" s="107"/>
      <c r="AC1059" s="107"/>
      <c r="AD1059" s="107"/>
      <c r="AE1059" s="107"/>
      <c r="AF1059" s="107"/>
      <c r="AG1059" s="107" t="s">
        <v>451</v>
      </c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</row>
    <row r="1060" spans="1:60" outlineLevel="2">
      <c r="A1060" s="110"/>
      <c r="B1060" s="111"/>
      <c r="C1060" s="146" t="s">
        <v>2105</v>
      </c>
      <c r="D1060" s="143"/>
      <c r="E1060" s="144">
        <v>0.315</v>
      </c>
      <c r="F1060" s="114"/>
      <c r="G1060" s="114"/>
      <c r="H1060" s="114"/>
      <c r="I1060" s="114"/>
      <c r="J1060" s="114"/>
      <c r="K1060" s="114"/>
      <c r="L1060" s="114"/>
      <c r="M1060" s="114"/>
      <c r="N1060" s="113"/>
      <c r="O1060" s="113"/>
      <c r="P1060" s="113"/>
      <c r="Q1060" s="113"/>
      <c r="R1060" s="114"/>
      <c r="S1060" s="114"/>
      <c r="T1060" s="114"/>
      <c r="U1060" s="114"/>
      <c r="V1060" s="114"/>
      <c r="W1060" s="114"/>
      <c r="X1060" s="114"/>
      <c r="Y1060" s="114"/>
      <c r="Z1060" s="107"/>
      <c r="AA1060" s="107"/>
      <c r="AB1060" s="107"/>
      <c r="AC1060" s="107"/>
      <c r="AD1060" s="107"/>
      <c r="AE1060" s="107"/>
      <c r="AF1060" s="107"/>
      <c r="AG1060" s="107" t="s">
        <v>341</v>
      </c>
      <c r="AH1060" s="107">
        <v>0</v>
      </c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</row>
    <row r="1061" spans="1:60" outlineLevel="3">
      <c r="A1061" s="110"/>
      <c r="B1061" s="111"/>
      <c r="C1061" s="146" t="s">
        <v>2106</v>
      </c>
      <c r="D1061" s="143"/>
      <c r="E1061" s="144">
        <v>1.28</v>
      </c>
      <c r="F1061" s="114"/>
      <c r="G1061" s="114"/>
      <c r="H1061" s="114"/>
      <c r="I1061" s="114"/>
      <c r="J1061" s="114"/>
      <c r="K1061" s="114"/>
      <c r="L1061" s="114"/>
      <c r="M1061" s="114"/>
      <c r="N1061" s="113"/>
      <c r="O1061" s="113"/>
      <c r="P1061" s="113"/>
      <c r="Q1061" s="113"/>
      <c r="R1061" s="114"/>
      <c r="S1061" s="114"/>
      <c r="T1061" s="114"/>
      <c r="U1061" s="114"/>
      <c r="V1061" s="114"/>
      <c r="W1061" s="114"/>
      <c r="X1061" s="114"/>
      <c r="Y1061" s="114"/>
      <c r="Z1061" s="107"/>
      <c r="AA1061" s="107"/>
      <c r="AB1061" s="107"/>
      <c r="AC1061" s="107"/>
      <c r="AD1061" s="107"/>
      <c r="AE1061" s="107"/>
      <c r="AF1061" s="107"/>
      <c r="AG1061" s="107" t="s">
        <v>341</v>
      </c>
      <c r="AH1061" s="107">
        <v>0</v>
      </c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</row>
    <row r="1062" spans="1:60" outlineLevel="3">
      <c r="A1062" s="110"/>
      <c r="B1062" s="111"/>
      <c r="C1062" s="146" t="s">
        <v>2107</v>
      </c>
      <c r="D1062" s="143"/>
      <c r="E1062" s="144">
        <v>2.66</v>
      </c>
      <c r="F1062" s="114"/>
      <c r="G1062" s="114"/>
      <c r="H1062" s="114"/>
      <c r="I1062" s="114"/>
      <c r="J1062" s="114"/>
      <c r="K1062" s="114"/>
      <c r="L1062" s="114"/>
      <c r="M1062" s="114"/>
      <c r="N1062" s="113"/>
      <c r="O1062" s="113"/>
      <c r="P1062" s="113"/>
      <c r="Q1062" s="113"/>
      <c r="R1062" s="114"/>
      <c r="S1062" s="114"/>
      <c r="T1062" s="114"/>
      <c r="U1062" s="114"/>
      <c r="V1062" s="114"/>
      <c r="W1062" s="114"/>
      <c r="X1062" s="114"/>
      <c r="Y1062" s="114"/>
      <c r="Z1062" s="107"/>
      <c r="AA1062" s="107"/>
      <c r="AB1062" s="107"/>
      <c r="AC1062" s="107"/>
      <c r="AD1062" s="107"/>
      <c r="AE1062" s="107"/>
      <c r="AF1062" s="107"/>
      <c r="AG1062" s="107" t="s">
        <v>341</v>
      </c>
      <c r="AH1062" s="107">
        <v>0</v>
      </c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</row>
    <row r="1063" spans="1:60" outlineLevel="3">
      <c r="A1063" s="110"/>
      <c r="B1063" s="111"/>
      <c r="C1063" s="146" t="s">
        <v>2108</v>
      </c>
      <c r="D1063" s="143"/>
      <c r="E1063" s="144">
        <v>0.16</v>
      </c>
      <c r="F1063" s="114"/>
      <c r="G1063" s="114"/>
      <c r="H1063" s="114"/>
      <c r="I1063" s="114"/>
      <c r="J1063" s="114"/>
      <c r="K1063" s="114"/>
      <c r="L1063" s="114"/>
      <c r="M1063" s="114"/>
      <c r="N1063" s="113"/>
      <c r="O1063" s="113"/>
      <c r="P1063" s="113"/>
      <c r="Q1063" s="113"/>
      <c r="R1063" s="114"/>
      <c r="S1063" s="114"/>
      <c r="T1063" s="114"/>
      <c r="U1063" s="114"/>
      <c r="V1063" s="114"/>
      <c r="W1063" s="114"/>
      <c r="X1063" s="114"/>
      <c r="Y1063" s="114"/>
      <c r="Z1063" s="107"/>
      <c r="AA1063" s="107"/>
      <c r="AB1063" s="107"/>
      <c r="AC1063" s="107"/>
      <c r="AD1063" s="107"/>
      <c r="AE1063" s="107"/>
      <c r="AF1063" s="107"/>
      <c r="AG1063" s="107" t="s">
        <v>341</v>
      </c>
      <c r="AH1063" s="107">
        <v>0</v>
      </c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</row>
    <row r="1064" spans="1:60" outlineLevel="3">
      <c r="A1064" s="110"/>
      <c r="B1064" s="111"/>
      <c r="C1064" s="146" t="s">
        <v>2109</v>
      </c>
      <c r="D1064" s="143"/>
      <c r="E1064" s="144">
        <v>0.76</v>
      </c>
      <c r="F1064" s="114"/>
      <c r="G1064" s="114"/>
      <c r="H1064" s="114"/>
      <c r="I1064" s="114"/>
      <c r="J1064" s="114"/>
      <c r="K1064" s="114"/>
      <c r="L1064" s="114"/>
      <c r="M1064" s="114"/>
      <c r="N1064" s="113"/>
      <c r="O1064" s="113"/>
      <c r="P1064" s="113"/>
      <c r="Q1064" s="113"/>
      <c r="R1064" s="114"/>
      <c r="S1064" s="114"/>
      <c r="T1064" s="114"/>
      <c r="U1064" s="114"/>
      <c r="V1064" s="114"/>
      <c r="W1064" s="114"/>
      <c r="X1064" s="114"/>
      <c r="Y1064" s="114"/>
      <c r="Z1064" s="107"/>
      <c r="AA1064" s="107"/>
      <c r="AB1064" s="107"/>
      <c r="AC1064" s="107"/>
      <c r="AD1064" s="107"/>
      <c r="AE1064" s="107"/>
      <c r="AF1064" s="107"/>
      <c r="AG1064" s="107" t="s">
        <v>341</v>
      </c>
      <c r="AH1064" s="107">
        <v>0</v>
      </c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</row>
    <row r="1065" spans="1:60" outlineLevel="3">
      <c r="A1065" s="110"/>
      <c r="B1065" s="111"/>
      <c r="C1065" s="146" t="s">
        <v>2110</v>
      </c>
      <c r="D1065" s="143"/>
      <c r="E1065" s="144">
        <v>0.32</v>
      </c>
      <c r="F1065" s="114"/>
      <c r="G1065" s="114"/>
      <c r="H1065" s="114"/>
      <c r="I1065" s="114"/>
      <c r="J1065" s="114"/>
      <c r="K1065" s="114"/>
      <c r="L1065" s="114"/>
      <c r="M1065" s="114"/>
      <c r="N1065" s="113"/>
      <c r="O1065" s="113"/>
      <c r="P1065" s="113"/>
      <c r="Q1065" s="113"/>
      <c r="R1065" s="114"/>
      <c r="S1065" s="114"/>
      <c r="T1065" s="114"/>
      <c r="U1065" s="114"/>
      <c r="V1065" s="114"/>
      <c r="W1065" s="114"/>
      <c r="X1065" s="114"/>
      <c r="Y1065" s="114"/>
      <c r="Z1065" s="107"/>
      <c r="AA1065" s="107"/>
      <c r="AB1065" s="107"/>
      <c r="AC1065" s="107"/>
      <c r="AD1065" s="107"/>
      <c r="AE1065" s="107"/>
      <c r="AF1065" s="107"/>
      <c r="AG1065" s="107" t="s">
        <v>341</v>
      </c>
      <c r="AH1065" s="107">
        <v>0</v>
      </c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</row>
    <row r="1066" spans="1:60" outlineLevel="3">
      <c r="A1066" s="110"/>
      <c r="B1066" s="111"/>
      <c r="C1066" s="146" t="s">
        <v>2111</v>
      </c>
      <c r="D1066" s="143"/>
      <c r="E1066" s="144">
        <v>0.3</v>
      </c>
      <c r="F1066" s="114"/>
      <c r="G1066" s="114"/>
      <c r="H1066" s="114"/>
      <c r="I1066" s="114"/>
      <c r="J1066" s="114"/>
      <c r="K1066" s="114"/>
      <c r="L1066" s="114"/>
      <c r="M1066" s="114"/>
      <c r="N1066" s="113"/>
      <c r="O1066" s="113"/>
      <c r="P1066" s="113"/>
      <c r="Q1066" s="113"/>
      <c r="R1066" s="114"/>
      <c r="S1066" s="114"/>
      <c r="T1066" s="114"/>
      <c r="U1066" s="114"/>
      <c r="V1066" s="114"/>
      <c r="W1066" s="114"/>
      <c r="X1066" s="114"/>
      <c r="Y1066" s="114"/>
      <c r="Z1066" s="107"/>
      <c r="AA1066" s="107"/>
      <c r="AB1066" s="107"/>
      <c r="AC1066" s="107"/>
      <c r="AD1066" s="107"/>
      <c r="AE1066" s="107"/>
      <c r="AF1066" s="107"/>
      <c r="AG1066" s="107" t="s">
        <v>341</v>
      </c>
      <c r="AH1066" s="107">
        <v>0</v>
      </c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</row>
    <row r="1067" spans="1:60" outlineLevel="3">
      <c r="A1067" s="110"/>
      <c r="B1067" s="111"/>
      <c r="C1067" s="146" t="s">
        <v>2112</v>
      </c>
      <c r="D1067" s="143"/>
      <c r="E1067" s="144">
        <v>0.32</v>
      </c>
      <c r="F1067" s="114"/>
      <c r="G1067" s="114"/>
      <c r="H1067" s="114"/>
      <c r="I1067" s="114"/>
      <c r="J1067" s="114"/>
      <c r="K1067" s="114"/>
      <c r="L1067" s="114"/>
      <c r="M1067" s="114"/>
      <c r="N1067" s="113"/>
      <c r="O1067" s="113"/>
      <c r="P1067" s="113"/>
      <c r="Q1067" s="113"/>
      <c r="R1067" s="114"/>
      <c r="S1067" s="114"/>
      <c r="T1067" s="114"/>
      <c r="U1067" s="114"/>
      <c r="V1067" s="114"/>
      <c r="W1067" s="114"/>
      <c r="X1067" s="114"/>
      <c r="Y1067" s="114"/>
      <c r="Z1067" s="107"/>
      <c r="AA1067" s="107"/>
      <c r="AB1067" s="107"/>
      <c r="AC1067" s="107"/>
      <c r="AD1067" s="107"/>
      <c r="AE1067" s="107"/>
      <c r="AF1067" s="107"/>
      <c r="AG1067" s="107" t="s">
        <v>341</v>
      </c>
      <c r="AH1067" s="107">
        <v>0</v>
      </c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</row>
    <row r="1068" spans="1:60" outlineLevel="3">
      <c r="A1068" s="110"/>
      <c r="B1068" s="111"/>
      <c r="C1068" s="146" t="s">
        <v>2113</v>
      </c>
      <c r="D1068" s="143"/>
      <c r="E1068" s="144">
        <v>0.90800000000000003</v>
      </c>
      <c r="F1068" s="114"/>
      <c r="G1068" s="114"/>
      <c r="H1068" s="114"/>
      <c r="I1068" s="114"/>
      <c r="J1068" s="114"/>
      <c r="K1068" s="114"/>
      <c r="L1068" s="114"/>
      <c r="M1068" s="114"/>
      <c r="N1068" s="113"/>
      <c r="O1068" s="113"/>
      <c r="P1068" s="113"/>
      <c r="Q1068" s="113"/>
      <c r="R1068" s="114"/>
      <c r="S1068" s="114"/>
      <c r="T1068" s="114"/>
      <c r="U1068" s="114"/>
      <c r="V1068" s="114"/>
      <c r="W1068" s="114"/>
      <c r="X1068" s="114"/>
      <c r="Y1068" s="114"/>
      <c r="Z1068" s="107"/>
      <c r="AA1068" s="107"/>
      <c r="AB1068" s="107"/>
      <c r="AC1068" s="107"/>
      <c r="AD1068" s="107"/>
      <c r="AE1068" s="107"/>
      <c r="AF1068" s="107"/>
      <c r="AG1068" s="107" t="s">
        <v>341</v>
      </c>
      <c r="AH1068" s="107">
        <v>0</v>
      </c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</row>
    <row r="1069" spans="1:60" outlineLevel="3">
      <c r="A1069" s="110"/>
      <c r="B1069" s="111"/>
      <c r="C1069" s="146" t="s">
        <v>2114</v>
      </c>
      <c r="D1069" s="143"/>
      <c r="E1069" s="144">
        <v>0.52</v>
      </c>
      <c r="F1069" s="114"/>
      <c r="G1069" s="114"/>
      <c r="H1069" s="114"/>
      <c r="I1069" s="114"/>
      <c r="J1069" s="114"/>
      <c r="K1069" s="114"/>
      <c r="L1069" s="114"/>
      <c r="M1069" s="114"/>
      <c r="N1069" s="113"/>
      <c r="O1069" s="113"/>
      <c r="P1069" s="113"/>
      <c r="Q1069" s="113"/>
      <c r="R1069" s="114"/>
      <c r="S1069" s="114"/>
      <c r="T1069" s="114"/>
      <c r="U1069" s="114"/>
      <c r="V1069" s="114"/>
      <c r="W1069" s="114"/>
      <c r="X1069" s="114"/>
      <c r="Y1069" s="114"/>
      <c r="Z1069" s="107"/>
      <c r="AA1069" s="107"/>
      <c r="AB1069" s="107"/>
      <c r="AC1069" s="107"/>
      <c r="AD1069" s="107"/>
      <c r="AE1069" s="107"/>
      <c r="AF1069" s="107"/>
      <c r="AG1069" s="107" t="s">
        <v>341</v>
      </c>
      <c r="AH1069" s="107">
        <v>0</v>
      </c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</row>
    <row r="1070" spans="1:60" outlineLevel="3">
      <c r="A1070" s="110"/>
      <c r="B1070" s="111"/>
      <c r="C1070" s="146" t="s">
        <v>2115</v>
      </c>
      <c r="D1070" s="143"/>
      <c r="E1070" s="144">
        <v>0.16</v>
      </c>
      <c r="F1070" s="114"/>
      <c r="G1070" s="114"/>
      <c r="H1070" s="114"/>
      <c r="I1070" s="114"/>
      <c r="J1070" s="114"/>
      <c r="K1070" s="114"/>
      <c r="L1070" s="114"/>
      <c r="M1070" s="114"/>
      <c r="N1070" s="113"/>
      <c r="O1070" s="113"/>
      <c r="P1070" s="113"/>
      <c r="Q1070" s="113"/>
      <c r="R1070" s="114"/>
      <c r="S1070" s="114"/>
      <c r="T1070" s="114"/>
      <c r="U1070" s="114"/>
      <c r="V1070" s="114"/>
      <c r="W1070" s="114"/>
      <c r="X1070" s="114"/>
      <c r="Y1070" s="114"/>
      <c r="Z1070" s="107"/>
      <c r="AA1070" s="107"/>
      <c r="AB1070" s="107"/>
      <c r="AC1070" s="107"/>
      <c r="AD1070" s="107"/>
      <c r="AE1070" s="107"/>
      <c r="AF1070" s="107"/>
      <c r="AG1070" s="107" t="s">
        <v>341</v>
      </c>
      <c r="AH1070" s="107">
        <v>0</v>
      </c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</row>
    <row r="1071" spans="1:60" outlineLevel="3">
      <c r="A1071" s="110"/>
      <c r="B1071" s="111"/>
      <c r="C1071" s="146" t="s">
        <v>2116</v>
      </c>
      <c r="D1071" s="143"/>
      <c r="E1071" s="144">
        <v>0.16</v>
      </c>
      <c r="F1071" s="114"/>
      <c r="G1071" s="114"/>
      <c r="H1071" s="114"/>
      <c r="I1071" s="114"/>
      <c r="J1071" s="114"/>
      <c r="K1071" s="114"/>
      <c r="L1071" s="114"/>
      <c r="M1071" s="114"/>
      <c r="N1071" s="113"/>
      <c r="O1071" s="113"/>
      <c r="P1071" s="113"/>
      <c r="Q1071" s="113"/>
      <c r="R1071" s="114"/>
      <c r="S1071" s="114"/>
      <c r="T1071" s="114"/>
      <c r="U1071" s="114"/>
      <c r="V1071" s="114"/>
      <c r="W1071" s="114"/>
      <c r="X1071" s="114"/>
      <c r="Y1071" s="114"/>
      <c r="Z1071" s="107"/>
      <c r="AA1071" s="107"/>
      <c r="AB1071" s="107"/>
      <c r="AC1071" s="107"/>
      <c r="AD1071" s="107"/>
      <c r="AE1071" s="107"/>
      <c r="AF1071" s="107"/>
      <c r="AG1071" s="107" t="s">
        <v>341</v>
      </c>
      <c r="AH1071" s="107">
        <v>0</v>
      </c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</row>
    <row r="1072" spans="1:60" outlineLevel="3">
      <c r="A1072" s="110"/>
      <c r="B1072" s="111"/>
      <c r="C1072" s="146" t="s">
        <v>2117</v>
      </c>
      <c r="D1072" s="143"/>
      <c r="E1072" s="144">
        <v>1.28</v>
      </c>
      <c r="F1072" s="114"/>
      <c r="G1072" s="114"/>
      <c r="H1072" s="114"/>
      <c r="I1072" s="114"/>
      <c r="J1072" s="114"/>
      <c r="K1072" s="114"/>
      <c r="L1072" s="114"/>
      <c r="M1072" s="114"/>
      <c r="N1072" s="113"/>
      <c r="O1072" s="113"/>
      <c r="P1072" s="113"/>
      <c r="Q1072" s="113"/>
      <c r="R1072" s="114"/>
      <c r="S1072" s="114"/>
      <c r="T1072" s="114"/>
      <c r="U1072" s="114"/>
      <c r="V1072" s="114"/>
      <c r="W1072" s="114"/>
      <c r="X1072" s="114"/>
      <c r="Y1072" s="114"/>
      <c r="Z1072" s="107"/>
      <c r="AA1072" s="107"/>
      <c r="AB1072" s="107"/>
      <c r="AC1072" s="107"/>
      <c r="AD1072" s="107"/>
      <c r="AE1072" s="107"/>
      <c r="AF1072" s="107"/>
      <c r="AG1072" s="107" t="s">
        <v>341</v>
      </c>
      <c r="AH1072" s="107">
        <v>0</v>
      </c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</row>
    <row r="1073" spans="1:60" outlineLevel="3">
      <c r="A1073" s="110"/>
      <c r="B1073" s="111"/>
      <c r="C1073" s="146" t="s">
        <v>2118</v>
      </c>
      <c r="D1073" s="143"/>
      <c r="E1073" s="144">
        <v>1.28</v>
      </c>
      <c r="F1073" s="114"/>
      <c r="G1073" s="114"/>
      <c r="H1073" s="114"/>
      <c r="I1073" s="114"/>
      <c r="J1073" s="114"/>
      <c r="K1073" s="114"/>
      <c r="L1073" s="114"/>
      <c r="M1073" s="114"/>
      <c r="N1073" s="113"/>
      <c r="O1073" s="113"/>
      <c r="P1073" s="113"/>
      <c r="Q1073" s="113"/>
      <c r="R1073" s="114"/>
      <c r="S1073" s="114"/>
      <c r="T1073" s="114"/>
      <c r="U1073" s="114"/>
      <c r="V1073" s="114"/>
      <c r="W1073" s="114"/>
      <c r="X1073" s="114"/>
      <c r="Y1073" s="114"/>
      <c r="Z1073" s="107"/>
      <c r="AA1073" s="107"/>
      <c r="AB1073" s="107"/>
      <c r="AC1073" s="107"/>
      <c r="AD1073" s="107"/>
      <c r="AE1073" s="107"/>
      <c r="AF1073" s="107"/>
      <c r="AG1073" s="107" t="s">
        <v>341</v>
      </c>
      <c r="AH1073" s="107">
        <v>0</v>
      </c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</row>
    <row r="1074" spans="1:60" outlineLevel="3">
      <c r="A1074" s="110"/>
      <c r="B1074" s="111"/>
      <c r="C1074" s="146" t="s">
        <v>2119</v>
      </c>
      <c r="D1074" s="143"/>
      <c r="E1074" s="144">
        <v>0.32</v>
      </c>
      <c r="F1074" s="114"/>
      <c r="G1074" s="114"/>
      <c r="H1074" s="114"/>
      <c r="I1074" s="114"/>
      <c r="J1074" s="114"/>
      <c r="K1074" s="114"/>
      <c r="L1074" s="114"/>
      <c r="M1074" s="114"/>
      <c r="N1074" s="113"/>
      <c r="O1074" s="113"/>
      <c r="P1074" s="113"/>
      <c r="Q1074" s="113"/>
      <c r="R1074" s="114"/>
      <c r="S1074" s="114"/>
      <c r="T1074" s="114"/>
      <c r="U1074" s="114"/>
      <c r="V1074" s="114"/>
      <c r="W1074" s="114"/>
      <c r="X1074" s="114"/>
      <c r="Y1074" s="114"/>
      <c r="Z1074" s="107"/>
      <c r="AA1074" s="107"/>
      <c r="AB1074" s="107"/>
      <c r="AC1074" s="107"/>
      <c r="AD1074" s="107"/>
      <c r="AE1074" s="107"/>
      <c r="AF1074" s="107"/>
      <c r="AG1074" s="107" t="s">
        <v>341</v>
      </c>
      <c r="AH1074" s="107">
        <v>0</v>
      </c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</row>
    <row r="1075" spans="1:60" outlineLevel="3">
      <c r="A1075" s="110"/>
      <c r="B1075" s="111"/>
      <c r="C1075" s="146" t="s">
        <v>2120</v>
      </c>
      <c r="D1075" s="143"/>
      <c r="E1075" s="144">
        <v>0.16</v>
      </c>
      <c r="F1075" s="114"/>
      <c r="G1075" s="114"/>
      <c r="H1075" s="114"/>
      <c r="I1075" s="114"/>
      <c r="J1075" s="114"/>
      <c r="K1075" s="114"/>
      <c r="L1075" s="114"/>
      <c r="M1075" s="114"/>
      <c r="N1075" s="113"/>
      <c r="O1075" s="113"/>
      <c r="P1075" s="113"/>
      <c r="Q1075" s="113"/>
      <c r="R1075" s="114"/>
      <c r="S1075" s="114"/>
      <c r="T1075" s="114"/>
      <c r="U1075" s="114"/>
      <c r="V1075" s="114"/>
      <c r="W1075" s="114"/>
      <c r="X1075" s="114"/>
      <c r="Y1075" s="114"/>
      <c r="Z1075" s="107"/>
      <c r="AA1075" s="107"/>
      <c r="AB1075" s="107"/>
      <c r="AC1075" s="107"/>
      <c r="AD1075" s="107"/>
      <c r="AE1075" s="107"/>
      <c r="AF1075" s="107"/>
      <c r="AG1075" s="107" t="s">
        <v>341</v>
      </c>
      <c r="AH1075" s="107">
        <v>0</v>
      </c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</row>
    <row r="1076" spans="1:60" outlineLevel="3">
      <c r="A1076" s="110"/>
      <c r="B1076" s="111"/>
      <c r="C1076" s="146" t="s">
        <v>2121</v>
      </c>
      <c r="D1076" s="143"/>
      <c r="E1076" s="144">
        <v>0.16</v>
      </c>
      <c r="F1076" s="114"/>
      <c r="G1076" s="114"/>
      <c r="H1076" s="114"/>
      <c r="I1076" s="114"/>
      <c r="J1076" s="114"/>
      <c r="K1076" s="114"/>
      <c r="L1076" s="114"/>
      <c r="M1076" s="114"/>
      <c r="N1076" s="113"/>
      <c r="O1076" s="113"/>
      <c r="P1076" s="113"/>
      <c r="Q1076" s="113"/>
      <c r="R1076" s="114"/>
      <c r="S1076" s="114"/>
      <c r="T1076" s="114"/>
      <c r="U1076" s="114"/>
      <c r="V1076" s="114"/>
      <c r="W1076" s="114"/>
      <c r="X1076" s="114"/>
      <c r="Y1076" s="114"/>
      <c r="Z1076" s="107"/>
      <c r="AA1076" s="107"/>
      <c r="AB1076" s="107"/>
      <c r="AC1076" s="107"/>
      <c r="AD1076" s="107"/>
      <c r="AE1076" s="107"/>
      <c r="AF1076" s="107"/>
      <c r="AG1076" s="107" t="s">
        <v>341</v>
      </c>
      <c r="AH1076" s="107">
        <v>0</v>
      </c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</row>
    <row r="1077" spans="1:60" outlineLevel="3">
      <c r="A1077" s="110"/>
      <c r="B1077" s="111"/>
      <c r="C1077" s="146" t="s">
        <v>2122</v>
      </c>
      <c r="D1077" s="143"/>
      <c r="E1077" s="144">
        <v>0.16</v>
      </c>
      <c r="F1077" s="114"/>
      <c r="G1077" s="114"/>
      <c r="H1077" s="114"/>
      <c r="I1077" s="114"/>
      <c r="J1077" s="114"/>
      <c r="K1077" s="114"/>
      <c r="L1077" s="114"/>
      <c r="M1077" s="114"/>
      <c r="N1077" s="113"/>
      <c r="O1077" s="113"/>
      <c r="P1077" s="113"/>
      <c r="Q1077" s="113"/>
      <c r="R1077" s="114"/>
      <c r="S1077" s="114"/>
      <c r="T1077" s="114"/>
      <c r="U1077" s="114"/>
      <c r="V1077" s="114"/>
      <c r="W1077" s="114"/>
      <c r="X1077" s="114"/>
      <c r="Y1077" s="114"/>
      <c r="Z1077" s="107"/>
      <c r="AA1077" s="107"/>
      <c r="AB1077" s="107"/>
      <c r="AC1077" s="107"/>
      <c r="AD1077" s="107"/>
      <c r="AE1077" s="107"/>
      <c r="AF1077" s="107"/>
      <c r="AG1077" s="107" t="s">
        <v>341</v>
      </c>
      <c r="AH1077" s="107">
        <v>0</v>
      </c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</row>
    <row r="1078" spans="1:60" outlineLevel="3">
      <c r="A1078" s="110"/>
      <c r="B1078" s="111"/>
      <c r="C1078" s="146" t="s">
        <v>2123</v>
      </c>
      <c r="D1078" s="143"/>
      <c r="E1078" s="144">
        <v>1.48</v>
      </c>
      <c r="F1078" s="114"/>
      <c r="G1078" s="114"/>
      <c r="H1078" s="114"/>
      <c r="I1078" s="114"/>
      <c r="J1078" s="114"/>
      <c r="K1078" s="114"/>
      <c r="L1078" s="114"/>
      <c r="M1078" s="114"/>
      <c r="N1078" s="113"/>
      <c r="O1078" s="113"/>
      <c r="P1078" s="113"/>
      <c r="Q1078" s="113"/>
      <c r="R1078" s="114"/>
      <c r="S1078" s="114"/>
      <c r="T1078" s="114"/>
      <c r="U1078" s="114"/>
      <c r="V1078" s="114"/>
      <c r="W1078" s="114"/>
      <c r="X1078" s="114"/>
      <c r="Y1078" s="114"/>
      <c r="Z1078" s="107"/>
      <c r="AA1078" s="107"/>
      <c r="AB1078" s="107"/>
      <c r="AC1078" s="107"/>
      <c r="AD1078" s="107"/>
      <c r="AE1078" s="107"/>
      <c r="AF1078" s="107"/>
      <c r="AG1078" s="107" t="s">
        <v>341</v>
      </c>
      <c r="AH1078" s="107">
        <v>0</v>
      </c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</row>
    <row r="1079" spans="1:60" outlineLevel="3">
      <c r="A1079" s="110"/>
      <c r="B1079" s="111"/>
      <c r="C1079" s="146" t="s">
        <v>2124</v>
      </c>
      <c r="D1079" s="143"/>
      <c r="E1079" s="144">
        <v>0.32</v>
      </c>
      <c r="F1079" s="114"/>
      <c r="G1079" s="114"/>
      <c r="H1079" s="114"/>
      <c r="I1079" s="114"/>
      <c r="J1079" s="114"/>
      <c r="K1079" s="114"/>
      <c r="L1079" s="114"/>
      <c r="M1079" s="114"/>
      <c r="N1079" s="113"/>
      <c r="O1079" s="113"/>
      <c r="P1079" s="113"/>
      <c r="Q1079" s="113"/>
      <c r="R1079" s="114"/>
      <c r="S1079" s="114"/>
      <c r="T1079" s="114"/>
      <c r="U1079" s="114"/>
      <c r="V1079" s="114"/>
      <c r="W1079" s="114"/>
      <c r="X1079" s="114"/>
      <c r="Y1079" s="114"/>
      <c r="Z1079" s="107"/>
      <c r="AA1079" s="107"/>
      <c r="AB1079" s="107"/>
      <c r="AC1079" s="107"/>
      <c r="AD1079" s="107"/>
      <c r="AE1079" s="107"/>
      <c r="AF1079" s="107"/>
      <c r="AG1079" s="107" t="s">
        <v>341</v>
      </c>
      <c r="AH1079" s="107">
        <v>0</v>
      </c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</row>
    <row r="1080" spans="1:60" outlineLevel="3">
      <c r="A1080" s="110"/>
      <c r="B1080" s="111"/>
      <c r="C1080" s="146" t="s">
        <v>2125</v>
      </c>
      <c r="D1080" s="143"/>
      <c r="E1080" s="144">
        <v>3.74</v>
      </c>
      <c r="F1080" s="114"/>
      <c r="G1080" s="114"/>
      <c r="H1080" s="114"/>
      <c r="I1080" s="114"/>
      <c r="J1080" s="114"/>
      <c r="K1080" s="114"/>
      <c r="L1080" s="114"/>
      <c r="M1080" s="114"/>
      <c r="N1080" s="113"/>
      <c r="O1080" s="113"/>
      <c r="P1080" s="113"/>
      <c r="Q1080" s="113"/>
      <c r="R1080" s="114"/>
      <c r="S1080" s="114"/>
      <c r="T1080" s="114"/>
      <c r="U1080" s="114"/>
      <c r="V1080" s="114"/>
      <c r="W1080" s="114"/>
      <c r="X1080" s="114"/>
      <c r="Y1080" s="114"/>
      <c r="Z1080" s="107"/>
      <c r="AA1080" s="107"/>
      <c r="AB1080" s="107"/>
      <c r="AC1080" s="107"/>
      <c r="AD1080" s="107"/>
      <c r="AE1080" s="107"/>
      <c r="AF1080" s="107"/>
      <c r="AG1080" s="107" t="s">
        <v>341</v>
      </c>
      <c r="AH1080" s="107">
        <v>0</v>
      </c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</row>
    <row r="1081" spans="1:60" outlineLevel="3">
      <c r="A1081" s="110"/>
      <c r="B1081" s="111"/>
      <c r="C1081" s="146" t="s">
        <v>2126</v>
      </c>
      <c r="D1081" s="143"/>
      <c r="E1081" s="144">
        <v>0.16</v>
      </c>
      <c r="F1081" s="114"/>
      <c r="G1081" s="114"/>
      <c r="H1081" s="114"/>
      <c r="I1081" s="114"/>
      <c r="J1081" s="114"/>
      <c r="K1081" s="114"/>
      <c r="L1081" s="114"/>
      <c r="M1081" s="114"/>
      <c r="N1081" s="113"/>
      <c r="O1081" s="113"/>
      <c r="P1081" s="113"/>
      <c r="Q1081" s="113"/>
      <c r="R1081" s="114"/>
      <c r="S1081" s="114"/>
      <c r="T1081" s="114"/>
      <c r="U1081" s="114"/>
      <c r="V1081" s="114"/>
      <c r="W1081" s="114"/>
      <c r="X1081" s="114"/>
      <c r="Y1081" s="114"/>
      <c r="Z1081" s="107"/>
      <c r="AA1081" s="107"/>
      <c r="AB1081" s="107"/>
      <c r="AC1081" s="107"/>
      <c r="AD1081" s="107"/>
      <c r="AE1081" s="107"/>
      <c r="AF1081" s="107"/>
      <c r="AG1081" s="107" t="s">
        <v>341</v>
      </c>
      <c r="AH1081" s="107">
        <v>0</v>
      </c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</row>
    <row r="1082" spans="1:60" outlineLevel="3">
      <c r="A1082" s="110"/>
      <c r="B1082" s="111"/>
      <c r="C1082" s="146" t="s">
        <v>2127</v>
      </c>
      <c r="D1082" s="143"/>
      <c r="E1082" s="144">
        <v>0.16</v>
      </c>
      <c r="F1082" s="114"/>
      <c r="G1082" s="114"/>
      <c r="H1082" s="114"/>
      <c r="I1082" s="114"/>
      <c r="J1082" s="114"/>
      <c r="K1082" s="114"/>
      <c r="L1082" s="114"/>
      <c r="M1082" s="114"/>
      <c r="N1082" s="113"/>
      <c r="O1082" s="113"/>
      <c r="P1082" s="113"/>
      <c r="Q1082" s="113"/>
      <c r="R1082" s="114"/>
      <c r="S1082" s="114"/>
      <c r="T1082" s="114"/>
      <c r="U1082" s="114"/>
      <c r="V1082" s="114"/>
      <c r="W1082" s="114"/>
      <c r="X1082" s="114"/>
      <c r="Y1082" s="114"/>
      <c r="Z1082" s="107"/>
      <c r="AA1082" s="107"/>
      <c r="AB1082" s="107"/>
      <c r="AC1082" s="107"/>
      <c r="AD1082" s="107"/>
      <c r="AE1082" s="107"/>
      <c r="AF1082" s="107"/>
      <c r="AG1082" s="107" t="s">
        <v>341</v>
      </c>
      <c r="AH1082" s="107">
        <v>0</v>
      </c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</row>
    <row r="1083" spans="1:60" outlineLevel="3">
      <c r="A1083" s="110"/>
      <c r="B1083" s="111"/>
      <c r="C1083" s="146" t="s">
        <v>2128</v>
      </c>
      <c r="D1083" s="143"/>
      <c r="E1083" s="144">
        <v>0.16</v>
      </c>
      <c r="F1083" s="114"/>
      <c r="G1083" s="114"/>
      <c r="H1083" s="114"/>
      <c r="I1083" s="114"/>
      <c r="J1083" s="114"/>
      <c r="K1083" s="114"/>
      <c r="L1083" s="114"/>
      <c r="M1083" s="114"/>
      <c r="N1083" s="113"/>
      <c r="O1083" s="113"/>
      <c r="P1083" s="113"/>
      <c r="Q1083" s="113"/>
      <c r="R1083" s="114"/>
      <c r="S1083" s="114"/>
      <c r="T1083" s="114"/>
      <c r="U1083" s="114"/>
      <c r="V1083" s="114"/>
      <c r="W1083" s="114"/>
      <c r="X1083" s="114"/>
      <c r="Y1083" s="114"/>
      <c r="Z1083" s="107"/>
      <c r="AA1083" s="107"/>
      <c r="AB1083" s="107"/>
      <c r="AC1083" s="107"/>
      <c r="AD1083" s="107"/>
      <c r="AE1083" s="107"/>
      <c r="AF1083" s="107"/>
      <c r="AG1083" s="107" t="s">
        <v>341</v>
      </c>
      <c r="AH1083" s="107">
        <v>0</v>
      </c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</row>
    <row r="1084" spans="1:60" outlineLevel="3">
      <c r="A1084" s="110"/>
      <c r="B1084" s="111"/>
      <c r="C1084" s="146" t="s">
        <v>2129</v>
      </c>
      <c r="D1084" s="143"/>
      <c r="E1084" s="144">
        <v>0.16</v>
      </c>
      <c r="F1084" s="114"/>
      <c r="G1084" s="114"/>
      <c r="H1084" s="114"/>
      <c r="I1084" s="114"/>
      <c r="J1084" s="114"/>
      <c r="K1084" s="114"/>
      <c r="L1084" s="114"/>
      <c r="M1084" s="114"/>
      <c r="N1084" s="113"/>
      <c r="O1084" s="113"/>
      <c r="P1084" s="113"/>
      <c r="Q1084" s="113"/>
      <c r="R1084" s="114"/>
      <c r="S1084" s="114"/>
      <c r="T1084" s="114"/>
      <c r="U1084" s="114"/>
      <c r="V1084" s="114"/>
      <c r="W1084" s="114"/>
      <c r="X1084" s="114"/>
      <c r="Y1084" s="114"/>
      <c r="Z1084" s="107"/>
      <c r="AA1084" s="107"/>
      <c r="AB1084" s="107"/>
      <c r="AC1084" s="107"/>
      <c r="AD1084" s="107"/>
      <c r="AE1084" s="107"/>
      <c r="AF1084" s="107"/>
      <c r="AG1084" s="107" t="s">
        <v>341</v>
      </c>
      <c r="AH1084" s="107">
        <v>0</v>
      </c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</row>
    <row r="1085" spans="1:60" outlineLevel="3">
      <c r="A1085" s="110"/>
      <c r="B1085" s="111"/>
      <c r="C1085" s="146" t="s">
        <v>2130</v>
      </c>
      <c r="D1085" s="143"/>
      <c r="E1085" s="144">
        <v>1.64</v>
      </c>
      <c r="F1085" s="114"/>
      <c r="G1085" s="114"/>
      <c r="H1085" s="114"/>
      <c r="I1085" s="114"/>
      <c r="J1085" s="114"/>
      <c r="K1085" s="114"/>
      <c r="L1085" s="114"/>
      <c r="M1085" s="114"/>
      <c r="N1085" s="113"/>
      <c r="O1085" s="113"/>
      <c r="P1085" s="113"/>
      <c r="Q1085" s="113"/>
      <c r="R1085" s="114"/>
      <c r="S1085" s="114"/>
      <c r="T1085" s="114"/>
      <c r="U1085" s="114"/>
      <c r="V1085" s="114"/>
      <c r="W1085" s="114"/>
      <c r="X1085" s="114"/>
      <c r="Y1085" s="114"/>
      <c r="Z1085" s="107"/>
      <c r="AA1085" s="107"/>
      <c r="AB1085" s="107"/>
      <c r="AC1085" s="107"/>
      <c r="AD1085" s="107"/>
      <c r="AE1085" s="107"/>
      <c r="AF1085" s="107"/>
      <c r="AG1085" s="107" t="s">
        <v>341</v>
      </c>
      <c r="AH1085" s="107">
        <v>0</v>
      </c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</row>
    <row r="1086" spans="1:60" outlineLevel="3">
      <c r="A1086" s="110"/>
      <c r="B1086" s="111"/>
      <c r="C1086" s="146" t="s">
        <v>2131</v>
      </c>
      <c r="D1086" s="143"/>
      <c r="E1086" s="144">
        <v>0.95</v>
      </c>
      <c r="F1086" s="114"/>
      <c r="G1086" s="114"/>
      <c r="H1086" s="114"/>
      <c r="I1086" s="114"/>
      <c r="J1086" s="114"/>
      <c r="K1086" s="114"/>
      <c r="L1086" s="114"/>
      <c r="M1086" s="114"/>
      <c r="N1086" s="113"/>
      <c r="O1086" s="113"/>
      <c r="P1086" s="113"/>
      <c r="Q1086" s="113"/>
      <c r="R1086" s="114"/>
      <c r="S1086" s="114"/>
      <c r="T1086" s="114"/>
      <c r="U1086" s="114"/>
      <c r="V1086" s="114"/>
      <c r="W1086" s="114"/>
      <c r="X1086" s="114"/>
      <c r="Y1086" s="114"/>
      <c r="Z1086" s="107"/>
      <c r="AA1086" s="107"/>
      <c r="AB1086" s="107"/>
      <c r="AC1086" s="107"/>
      <c r="AD1086" s="107"/>
      <c r="AE1086" s="107"/>
      <c r="AF1086" s="107"/>
      <c r="AG1086" s="107" t="s">
        <v>341</v>
      </c>
      <c r="AH1086" s="107">
        <v>0</v>
      </c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</row>
    <row r="1087" spans="1:60" outlineLevel="3">
      <c r="A1087" s="110"/>
      <c r="B1087" s="111"/>
      <c r="C1087" s="146" t="s">
        <v>2132</v>
      </c>
      <c r="D1087" s="143"/>
      <c r="E1087" s="144">
        <v>0.16</v>
      </c>
      <c r="F1087" s="114"/>
      <c r="G1087" s="114"/>
      <c r="H1087" s="114"/>
      <c r="I1087" s="114"/>
      <c r="J1087" s="114"/>
      <c r="K1087" s="114"/>
      <c r="L1087" s="114"/>
      <c r="M1087" s="114"/>
      <c r="N1087" s="113"/>
      <c r="O1087" s="113"/>
      <c r="P1087" s="113"/>
      <c r="Q1087" s="113"/>
      <c r="R1087" s="114"/>
      <c r="S1087" s="114"/>
      <c r="T1087" s="114"/>
      <c r="U1087" s="114"/>
      <c r="V1087" s="114"/>
      <c r="W1087" s="114"/>
      <c r="X1087" s="114"/>
      <c r="Y1087" s="114"/>
      <c r="Z1087" s="107"/>
      <c r="AA1087" s="107"/>
      <c r="AB1087" s="107"/>
      <c r="AC1087" s="107"/>
      <c r="AD1087" s="107"/>
      <c r="AE1087" s="107"/>
      <c r="AF1087" s="107"/>
      <c r="AG1087" s="107" t="s">
        <v>341</v>
      </c>
      <c r="AH1087" s="107">
        <v>0</v>
      </c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</row>
    <row r="1088" spans="1:60" outlineLevel="3">
      <c r="A1088" s="110"/>
      <c r="B1088" s="111"/>
      <c r="C1088" s="146" t="s">
        <v>2133</v>
      </c>
      <c r="D1088" s="143"/>
      <c r="E1088" s="144">
        <v>1.024</v>
      </c>
      <c r="F1088" s="114"/>
      <c r="G1088" s="114"/>
      <c r="H1088" s="114"/>
      <c r="I1088" s="114"/>
      <c r="J1088" s="114"/>
      <c r="K1088" s="114"/>
      <c r="L1088" s="114"/>
      <c r="M1088" s="114"/>
      <c r="N1088" s="113"/>
      <c r="O1088" s="113"/>
      <c r="P1088" s="113"/>
      <c r="Q1088" s="113"/>
      <c r="R1088" s="114"/>
      <c r="S1088" s="114"/>
      <c r="T1088" s="114"/>
      <c r="U1088" s="114"/>
      <c r="V1088" s="114"/>
      <c r="W1088" s="114"/>
      <c r="X1088" s="114"/>
      <c r="Y1088" s="114"/>
      <c r="Z1088" s="107"/>
      <c r="AA1088" s="107"/>
      <c r="AB1088" s="107"/>
      <c r="AC1088" s="107"/>
      <c r="AD1088" s="107"/>
      <c r="AE1088" s="107"/>
      <c r="AF1088" s="107"/>
      <c r="AG1088" s="107" t="s">
        <v>341</v>
      </c>
      <c r="AH1088" s="107">
        <v>0</v>
      </c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</row>
    <row r="1089" spans="1:60" outlineLevel="3">
      <c r="A1089" s="110"/>
      <c r="B1089" s="111"/>
      <c r="C1089" s="146" t="s">
        <v>2134</v>
      </c>
      <c r="D1089" s="143"/>
      <c r="E1089" s="144">
        <v>1.96</v>
      </c>
      <c r="F1089" s="114"/>
      <c r="G1089" s="114"/>
      <c r="H1089" s="114"/>
      <c r="I1089" s="114"/>
      <c r="J1089" s="114"/>
      <c r="K1089" s="114"/>
      <c r="L1089" s="114"/>
      <c r="M1089" s="114"/>
      <c r="N1089" s="113"/>
      <c r="O1089" s="113"/>
      <c r="P1089" s="113"/>
      <c r="Q1089" s="113"/>
      <c r="R1089" s="114"/>
      <c r="S1089" s="114"/>
      <c r="T1089" s="114"/>
      <c r="U1089" s="114"/>
      <c r="V1089" s="114"/>
      <c r="W1089" s="114"/>
      <c r="X1089" s="114"/>
      <c r="Y1089" s="114"/>
      <c r="Z1089" s="107"/>
      <c r="AA1089" s="107"/>
      <c r="AB1089" s="107"/>
      <c r="AC1089" s="107"/>
      <c r="AD1089" s="107"/>
      <c r="AE1089" s="107"/>
      <c r="AF1089" s="107"/>
      <c r="AG1089" s="107" t="s">
        <v>341</v>
      </c>
      <c r="AH1089" s="107">
        <v>0</v>
      </c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</row>
    <row r="1090" spans="1:60" outlineLevel="3">
      <c r="A1090" s="110"/>
      <c r="B1090" s="111"/>
      <c r="C1090" s="146" t="s">
        <v>2135</v>
      </c>
      <c r="D1090" s="143"/>
      <c r="E1090" s="144">
        <v>0.32</v>
      </c>
      <c r="F1090" s="114"/>
      <c r="G1090" s="114"/>
      <c r="H1090" s="114"/>
      <c r="I1090" s="114"/>
      <c r="J1090" s="114"/>
      <c r="K1090" s="114"/>
      <c r="L1090" s="114"/>
      <c r="M1090" s="114"/>
      <c r="N1090" s="113"/>
      <c r="O1090" s="113"/>
      <c r="P1090" s="113"/>
      <c r="Q1090" s="113"/>
      <c r="R1090" s="114"/>
      <c r="S1090" s="114"/>
      <c r="T1090" s="114"/>
      <c r="U1090" s="114"/>
      <c r="V1090" s="114"/>
      <c r="W1090" s="114"/>
      <c r="X1090" s="114"/>
      <c r="Y1090" s="114"/>
      <c r="Z1090" s="107"/>
      <c r="AA1090" s="107"/>
      <c r="AB1090" s="107"/>
      <c r="AC1090" s="107"/>
      <c r="AD1090" s="107"/>
      <c r="AE1090" s="107"/>
      <c r="AF1090" s="107"/>
      <c r="AG1090" s="107" t="s">
        <v>341</v>
      </c>
      <c r="AH1090" s="107">
        <v>0</v>
      </c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</row>
    <row r="1091" spans="1:60" outlineLevel="3">
      <c r="A1091" s="110"/>
      <c r="B1091" s="111"/>
      <c r="C1091" s="146" t="s">
        <v>2136</v>
      </c>
      <c r="D1091" s="143"/>
      <c r="E1091" s="144">
        <v>2.9</v>
      </c>
      <c r="F1091" s="114"/>
      <c r="G1091" s="114"/>
      <c r="H1091" s="114"/>
      <c r="I1091" s="114"/>
      <c r="J1091" s="114"/>
      <c r="K1091" s="114"/>
      <c r="L1091" s="114"/>
      <c r="M1091" s="114"/>
      <c r="N1091" s="113"/>
      <c r="O1091" s="113"/>
      <c r="P1091" s="113"/>
      <c r="Q1091" s="113"/>
      <c r="R1091" s="114"/>
      <c r="S1091" s="114"/>
      <c r="T1091" s="114"/>
      <c r="U1091" s="114"/>
      <c r="V1091" s="114"/>
      <c r="W1091" s="114"/>
      <c r="X1091" s="114"/>
      <c r="Y1091" s="114"/>
      <c r="Z1091" s="107"/>
      <c r="AA1091" s="107"/>
      <c r="AB1091" s="107"/>
      <c r="AC1091" s="107"/>
      <c r="AD1091" s="107"/>
      <c r="AE1091" s="107"/>
      <c r="AF1091" s="107"/>
      <c r="AG1091" s="107" t="s">
        <v>341</v>
      </c>
      <c r="AH1091" s="107">
        <v>0</v>
      </c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</row>
    <row r="1092" spans="1:60" outlineLevel="3">
      <c r="A1092" s="110"/>
      <c r="B1092" s="111"/>
      <c r="C1092" s="146" t="s">
        <v>2122</v>
      </c>
      <c r="D1092" s="143"/>
      <c r="E1092" s="144">
        <v>0.16</v>
      </c>
      <c r="F1092" s="114"/>
      <c r="G1092" s="114"/>
      <c r="H1092" s="114"/>
      <c r="I1092" s="114"/>
      <c r="J1092" s="114"/>
      <c r="K1092" s="114"/>
      <c r="L1092" s="114"/>
      <c r="M1092" s="114"/>
      <c r="N1092" s="113"/>
      <c r="O1092" s="113"/>
      <c r="P1092" s="113"/>
      <c r="Q1092" s="113"/>
      <c r="R1092" s="114"/>
      <c r="S1092" s="114"/>
      <c r="T1092" s="114"/>
      <c r="U1092" s="114"/>
      <c r="V1092" s="114"/>
      <c r="W1092" s="114"/>
      <c r="X1092" s="114"/>
      <c r="Y1092" s="114"/>
      <c r="Z1092" s="107"/>
      <c r="AA1092" s="107"/>
      <c r="AB1092" s="107"/>
      <c r="AC1092" s="107"/>
      <c r="AD1092" s="107"/>
      <c r="AE1092" s="107"/>
      <c r="AF1092" s="107"/>
      <c r="AG1092" s="107" t="s">
        <v>341</v>
      </c>
      <c r="AH1092" s="107">
        <v>0</v>
      </c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</row>
    <row r="1093" spans="1:60" outlineLevel="3">
      <c r="A1093" s="110"/>
      <c r="B1093" s="111"/>
      <c r="C1093" s="146" t="s">
        <v>2137</v>
      </c>
      <c r="D1093" s="143"/>
      <c r="E1093" s="144">
        <v>2.0619999999999998</v>
      </c>
      <c r="F1093" s="114"/>
      <c r="G1093" s="114"/>
      <c r="H1093" s="114"/>
      <c r="I1093" s="114"/>
      <c r="J1093" s="114"/>
      <c r="K1093" s="114"/>
      <c r="L1093" s="114"/>
      <c r="M1093" s="114"/>
      <c r="N1093" s="113"/>
      <c r="O1093" s="113"/>
      <c r="P1093" s="113"/>
      <c r="Q1093" s="113"/>
      <c r="R1093" s="114"/>
      <c r="S1093" s="114"/>
      <c r="T1093" s="114"/>
      <c r="U1093" s="114"/>
      <c r="V1093" s="114"/>
      <c r="W1093" s="114"/>
      <c r="X1093" s="114"/>
      <c r="Y1093" s="114"/>
      <c r="Z1093" s="107"/>
      <c r="AA1093" s="107"/>
      <c r="AB1093" s="107"/>
      <c r="AC1093" s="107"/>
      <c r="AD1093" s="107"/>
      <c r="AE1093" s="107"/>
      <c r="AF1093" s="107"/>
      <c r="AG1093" s="107" t="s">
        <v>341</v>
      </c>
      <c r="AH1093" s="107">
        <v>0</v>
      </c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</row>
    <row r="1094" spans="1:60" outlineLevel="3">
      <c r="A1094" s="110"/>
      <c r="B1094" s="111"/>
      <c r="C1094" s="146" t="s">
        <v>2138</v>
      </c>
      <c r="D1094" s="143"/>
      <c r="E1094" s="144">
        <v>1.41</v>
      </c>
      <c r="F1094" s="114"/>
      <c r="G1094" s="114"/>
      <c r="H1094" s="114"/>
      <c r="I1094" s="114"/>
      <c r="J1094" s="114"/>
      <c r="K1094" s="114"/>
      <c r="L1094" s="114"/>
      <c r="M1094" s="114"/>
      <c r="N1094" s="113"/>
      <c r="O1094" s="113"/>
      <c r="P1094" s="113"/>
      <c r="Q1094" s="113"/>
      <c r="R1094" s="114"/>
      <c r="S1094" s="114"/>
      <c r="T1094" s="114"/>
      <c r="U1094" s="114"/>
      <c r="V1094" s="114"/>
      <c r="W1094" s="114"/>
      <c r="X1094" s="114"/>
      <c r="Y1094" s="114"/>
      <c r="Z1094" s="107"/>
      <c r="AA1094" s="107"/>
      <c r="AB1094" s="107"/>
      <c r="AC1094" s="107"/>
      <c r="AD1094" s="107"/>
      <c r="AE1094" s="107"/>
      <c r="AF1094" s="107"/>
      <c r="AG1094" s="107" t="s">
        <v>341</v>
      </c>
      <c r="AH1094" s="107">
        <v>0</v>
      </c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</row>
    <row r="1095" spans="1:60" outlineLevel="3">
      <c r="A1095" s="110"/>
      <c r="B1095" s="111"/>
      <c r="C1095" s="146" t="s">
        <v>2139</v>
      </c>
      <c r="D1095" s="143"/>
      <c r="E1095" s="144">
        <v>0.68</v>
      </c>
      <c r="F1095" s="114"/>
      <c r="G1095" s="114"/>
      <c r="H1095" s="114"/>
      <c r="I1095" s="114"/>
      <c r="J1095" s="114"/>
      <c r="K1095" s="114"/>
      <c r="L1095" s="114"/>
      <c r="M1095" s="114"/>
      <c r="N1095" s="113"/>
      <c r="O1095" s="113"/>
      <c r="P1095" s="113"/>
      <c r="Q1095" s="113"/>
      <c r="R1095" s="114"/>
      <c r="S1095" s="114"/>
      <c r="T1095" s="114"/>
      <c r="U1095" s="114"/>
      <c r="V1095" s="114"/>
      <c r="W1095" s="114"/>
      <c r="X1095" s="114"/>
      <c r="Y1095" s="114"/>
      <c r="Z1095" s="107"/>
      <c r="AA1095" s="107"/>
      <c r="AB1095" s="107"/>
      <c r="AC1095" s="107"/>
      <c r="AD1095" s="107"/>
      <c r="AE1095" s="107"/>
      <c r="AF1095" s="107"/>
      <c r="AG1095" s="107" t="s">
        <v>341</v>
      </c>
      <c r="AH1095" s="107">
        <v>0</v>
      </c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</row>
    <row r="1096" spans="1:60" outlineLevel="3">
      <c r="A1096" s="110"/>
      <c r="B1096" s="111"/>
      <c r="C1096" s="146" t="s">
        <v>2140</v>
      </c>
      <c r="D1096" s="143"/>
      <c r="E1096" s="144">
        <v>0.96</v>
      </c>
      <c r="F1096" s="114"/>
      <c r="G1096" s="114"/>
      <c r="H1096" s="114"/>
      <c r="I1096" s="114"/>
      <c r="J1096" s="114"/>
      <c r="K1096" s="114"/>
      <c r="L1096" s="114"/>
      <c r="M1096" s="114"/>
      <c r="N1096" s="113"/>
      <c r="O1096" s="113"/>
      <c r="P1096" s="113"/>
      <c r="Q1096" s="113"/>
      <c r="R1096" s="114"/>
      <c r="S1096" s="114"/>
      <c r="T1096" s="114"/>
      <c r="U1096" s="114"/>
      <c r="V1096" s="114"/>
      <c r="W1096" s="114"/>
      <c r="X1096" s="114"/>
      <c r="Y1096" s="114"/>
      <c r="Z1096" s="107"/>
      <c r="AA1096" s="107"/>
      <c r="AB1096" s="107"/>
      <c r="AC1096" s="107"/>
      <c r="AD1096" s="107"/>
      <c r="AE1096" s="107"/>
      <c r="AF1096" s="107"/>
      <c r="AG1096" s="107" t="s">
        <v>341</v>
      </c>
      <c r="AH1096" s="107">
        <v>0</v>
      </c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</row>
    <row r="1097" spans="1:60" outlineLevel="3">
      <c r="A1097" s="110"/>
      <c r="B1097" s="111"/>
      <c r="C1097" s="146" t="s">
        <v>2141</v>
      </c>
      <c r="D1097" s="143"/>
      <c r="E1097" s="144">
        <v>1.24</v>
      </c>
      <c r="F1097" s="114"/>
      <c r="G1097" s="114"/>
      <c r="H1097" s="114"/>
      <c r="I1097" s="114"/>
      <c r="J1097" s="114"/>
      <c r="K1097" s="114"/>
      <c r="L1097" s="114"/>
      <c r="M1097" s="114"/>
      <c r="N1097" s="113"/>
      <c r="O1097" s="113"/>
      <c r="P1097" s="113"/>
      <c r="Q1097" s="113"/>
      <c r="R1097" s="114"/>
      <c r="S1097" s="114"/>
      <c r="T1097" s="114"/>
      <c r="U1097" s="114"/>
      <c r="V1097" s="114"/>
      <c r="W1097" s="114"/>
      <c r="X1097" s="114"/>
      <c r="Y1097" s="114"/>
      <c r="Z1097" s="107"/>
      <c r="AA1097" s="107"/>
      <c r="AB1097" s="107"/>
      <c r="AC1097" s="107"/>
      <c r="AD1097" s="107"/>
      <c r="AE1097" s="107"/>
      <c r="AF1097" s="107"/>
      <c r="AG1097" s="107" t="s">
        <v>341</v>
      </c>
      <c r="AH1097" s="107">
        <v>0</v>
      </c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</row>
    <row r="1098" spans="1:60" outlineLevel="3">
      <c r="A1098" s="110"/>
      <c r="B1098" s="111"/>
      <c r="C1098" s="146" t="s">
        <v>2142</v>
      </c>
      <c r="D1098" s="143"/>
      <c r="E1098" s="144">
        <v>1.45</v>
      </c>
      <c r="F1098" s="114"/>
      <c r="G1098" s="114"/>
      <c r="H1098" s="114"/>
      <c r="I1098" s="114"/>
      <c r="J1098" s="114"/>
      <c r="K1098" s="114"/>
      <c r="L1098" s="114"/>
      <c r="M1098" s="114"/>
      <c r="N1098" s="113"/>
      <c r="O1098" s="113"/>
      <c r="P1098" s="113"/>
      <c r="Q1098" s="113"/>
      <c r="R1098" s="114"/>
      <c r="S1098" s="114"/>
      <c r="T1098" s="114"/>
      <c r="U1098" s="114"/>
      <c r="V1098" s="114"/>
      <c r="W1098" s="114"/>
      <c r="X1098" s="114"/>
      <c r="Y1098" s="114"/>
      <c r="Z1098" s="107"/>
      <c r="AA1098" s="107"/>
      <c r="AB1098" s="107"/>
      <c r="AC1098" s="107"/>
      <c r="AD1098" s="107"/>
      <c r="AE1098" s="107"/>
      <c r="AF1098" s="107"/>
      <c r="AG1098" s="107" t="s">
        <v>341</v>
      </c>
      <c r="AH1098" s="107">
        <v>0</v>
      </c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</row>
    <row r="1099" spans="1:60" outlineLevel="3">
      <c r="A1099" s="110"/>
      <c r="B1099" s="111"/>
      <c r="C1099" s="146" t="s">
        <v>2143</v>
      </c>
      <c r="D1099" s="143"/>
      <c r="E1099" s="144">
        <v>0.32</v>
      </c>
      <c r="F1099" s="114"/>
      <c r="G1099" s="114"/>
      <c r="H1099" s="114"/>
      <c r="I1099" s="114"/>
      <c r="J1099" s="114"/>
      <c r="K1099" s="114"/>
      <c r="L1099" s="114"/>
      <c r="M1099" s="114"/>
      <c r="N1099" s="113"/>
      <c r="O1099" s="113"/>
      <c r="P1099" s="113"/>
      <c r="Q1099" s="113"/>
      <c r="R1099" s="114"/>
      <c r="S1099" s="114"/>
      <c r="T1099" s="114"/>
      <c r="U1099" s="114"/>
      <c r="V1099" s="114"/>
      <c r="W1099" s="114"/>
      <c r="X1099" s="114"/>
      <c r="Y1099" s="114"/>
      <c r="Z1099" s="107"/>
      <c r="AA1099" s="107"/>
      <c r="AB1099" s="107"/>
      <c r="AC1099" s="107"/>
      <c r="AD1099" s="107"/>
      <c r="AE1099" s="107"/>
      <c r="AF1099" s="107"/>
      <c r="AG1099" s="107" t="s">
        <v>341</v>
      </c>
      <c r="AH1099" s="107">
        <v>0</v>
      </c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</row>
    <row r="1100" spans="1:60" outlineLevel="3">
      <c r="A1100" s="110"/>
      <c r="B1100" s="111"/>
      <c r="C1100" s="146" t="s">
        <v>2144</v>
      </c>
      <c r="D1100" s="143"/>
      <c r="E1100" s="144">
        <v>0.72</v>
      </c>
      <c r="F1100" s="114"/>
      <c r="G1100" s="114"/>
      <c r="H1100" s="114"/>
      <c r="I1100" s="114"/>
      <c r="J1100" s="114"/>
      <c r="K1100" s="114"/>
      <c r="L1100" s="114"/>
      <c r="M1100" s="114"/>
      <c r="N1100" s="113"/>
      <c r="O1100" s="113"/>
      <c r="P1100" s="113"/>
      <c r="Q1100" s="113"/>
      <c r="R1100" s="114"/>
      <c r="S1100" s="114"/>
      <c r="T1100" s="114"/>
      <c r="U1100" s="114"/>
      <c r="V1100" s="114"/>
      <c r="W1100" s="114"/>
      <c r="X1100" s="114"/>
      <c r="Y1100" s="114"/>
      <c r="Z1100" s="107"/>
      <c r="AA1100" s="107"/>
      <c r="AB1100" s="107"/>
      <c r="AC1100" s="107"/>
      <c r="AD1100" s="107"/>
      <c r="AE1100" s="107"/>
      <c r="AF1100" s="107"/>
      <c r="AG1100" s="107" t="s">
        <v>341</v>
      </c>
      <c r="AH1100" s="107">
        <v>0</v>
      </c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</row>
    <row r="1101" spans="1:60" outlineLevel="3">
      <c r="A1101" s="110"/>
      <c r="B1101" s="111"/>
      <c r="C1101" s="146" t="s">
        <v>2145</v>
      </c>
      <c r="D1101" s="143"/>
      <c r="E1101" s="144">
        <v>0.56000000000000005</v>
      </c>
      <c r="F1101" s="114"/>
      <c r="G1101" s="114"/>
      <c r="H1101" s="114"/>
      <c r="I1101" s="114"/>
      <c r="J1101" s="114"/>
      <c r="K1101" s="114"/>
      <c r="L1101" s="114"/>
      <c r="M1101" s="114"/>
      <c r="N1101" s="113"/>
      <c r="O1101" s="113"/>
      <c r="P1101" s="113"/>
      <c r="Q1101" s="113"/>
      <c r="R1101" s="114"/>
      <c r="S1101" s="114"/>
      <c r="T1101" s="114"/>
      <c r="U1101" s="114"/>
      <c r="V1101" s="114"/>
      <c r="W1101" s="114"/>
      <c r="X1101" s="114"/>
      <c r="Y1101" s="114"/>
      <c r="Z1101" s="107"/>
      <c r="AA1101" s="107"/>
      <c r="AB1101" s="107"/>
      <c r="AC1101" s="107"/>
      <c r="AD1101" s="107"/>
      <c r="AE1101" s="107"/>
      <c r="AF1101" s="107"/>
      <c r="AG1101" s="107" t="s">
        <v>341</v>
      </c>
      <c r="AH1101" s="107">
        <v>0</v>
      </c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</row>
    <row r="1102" spans="1:60" outlineLevel="3">
      <c r="A1102" s="110"/>
      <c r="B1102" s="111"/>
      <c r="C1102" s="146" t="s">
        <v>2146</v>
      </c>
      <c r="D1102" s="143"/>
      <c r="E1102" s="144">
        <v>0.16</v>
      </c>
      <c r="F1102" s="114"/>
      <c r="G1102" s="114"/>
      <c r="H1102" s="114"/>
      <c r="I1102" s="114"/>
      <c r="J1102" s="114"/>
      <c r="K1102" s="114"/>
      <c r="L1102" s="114"/>
      <c r="M1102" s="114"/>
      <c r="N1102" s="113"/>
      <c r="O1102" s="113"/>
      <c r="P1102" s="113"/>
      <c r="Q1102" s="113"/>
      <c r="R1102" s="114"/>
      <c r="S1102" s="114"/>
      <c r="T1102" s="114"/>
      <c r="U1102" s="114"/>
      <c r="V1102" s="114"/>
      <c r="W1102" s="114"/>
      <c r="X1102" s="114"/>
      <c r="Y1102" s="114"/>
      <c r="Z1102" s="107"/>
      <c r="AA1102" s="107"/>
      <c r="AB1102" s="107"/>
      <c r="AC1102" s="107"/>
      <c r="AD1102" s="107"/>
      <c r="AE1102" s="107"/>
      <c r="AF1102" s="107"/>
      <c r="AG1102" s="107" t="s">
        <v>341</v>
      </c>
      <c r="AH1102" s="107">
        <v>0</v>
      </c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</row>
    <row r="1103" spans="1:60" outlineLevel="3">
      <c r="A1103" s="110"/>
      <c r="B1103" s="111"/>
      <c r="C1103" s="146" t="s">
        <v>2147</v>
      </c>
      <c r="D1103" s="143"/>
      <c r="E1103" s="144">
        <v>0.32</v>
      </c>
      <c r="F1103" s="114"/>
      <c r="G1103" s="114"/>
      <c r="H1103" s="114"/>
      <c r="I1103" s="114"/>
      <c r="J1103" s="114"/>
      <c r="K1103" s="114"/>
      <c r="L1103" s="114"/>
      <c r="M1103" s="114"/>
      <c r="N1103" s="113"/>
      <c r="O1103" s="113"/>
      <c r="P1103" s="113"/>
      <c r="Q1103" s="113"/>
      <c r="R1103" s="114"/>
      <c r="S1103" s="114"/>
      <c r="T1103" s="114"/>
      <c r="U1103" s="114"/>
      <c r="V1103" s="114"/>
      <c r="W1103" s="114"/>
      <c r="X1103" s="114"/>
      <c r="Y1103" s="114"/>
      <c r="Z1103" s="107"/>
      <c r="AA1103" s="107"/>
      <c r="AB1103" s="107"/>
      <c r="AC1103" s="107"/>
      <c r="AD1103" s="107"/>
      <c r="AE1103" s="107"/>
      <c r="AF1103" s="107"/>
      <c r="AG1103" s="107" t="s">
        <v>341</v>
      </c>
      <c r="AH1103" s="107">
        <v>0</v>
      </c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</row>
    <row r="1104" spans="1:60" outlineLevel="3">
      <c r="A1104" s="110"/>
      <c r="B1104" s="111"/>
      <c r="C1104" s="146" t="s">
        <v>2148</v>
      </c>
      <c r="D1104" s="143"/>
      <c r="E1104" s="144">
        <v>0.8</v>
      </c>
      <c r="F1104" s="114"/>
      <c r="G1104" s="114"/>
      <c r="H1104" s="114"/>
      <c r="I1104" s="114"/>
      <c r="J1104" s="114"/>
      <c r="K1104" s="114"/>
      <c r="L1104" s="114"/>
      <c r="M1104" s="114"/>
      <c r="N1104" s="113"/>
      <c r="O1104" s="113"/>
      <c r="P1104" s="113"/>
      <c r="Q1104" s="113"/>
      <c r="R1104" s="114"/>
      <c r="S1104" s="114"/>
      <c r="T1104" s="114"/>
      <c r="U1104" s="114"/>
      <c r="V1104" s="114"/>
      <c r="W1104" s="114"/>
      <c r="X1104" s="114"/>
      <c r="Y1104" s="114"/>
      <c r="Z1104" s="107"/>
      <c r="AA1104" s="107"/>
      <c r="AB1104" s="107"/>
      <c r="AC1104" s="107"/>
      <c r="AD1104" s="107"/>
      <c r="AE1104" s="107"/>
      <c r="AF1104" s="107"/>
      <c r="AG1104" s="107" t="s">
        <v>341</v>
      </c>
      <c r="AH1104" s="107">
        <v>0</v>
      </c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</row>
    <row r="1105" spans="1:60" outlineLevel="3">
      <c r="A1105" s="110"/>
      <c r="B1105" s="111"/>
      <c r="C1105" s="146" t="s">
        <v>2149</v>
      </c>
      <c r="D1105" s="143"/>
      <c r="E1105" s="144">
        <v>0.32</v>
      </c>
      <c r="F1105" s="114"/>
      <c r="G1105" s="114"/>
      <c r="H1105" s="114"/>
      <c r="I1105" s="114"/>
      <c r="J1105" s="114"/>
      <c r="K1105" s="114"/>
      <c r="L1105" s="114"/>
      <c r="M1105" s="114"/>
      <c r="N1105" s="113"/>
      <c r="O1105" s="113"/>
      <c r="P1105" s="113"/>
      <c r="Q1105" s="113"/>
      <c r="R1105" s="114"/>
      <c r="S1105" s="114"/>
      <c r="T1105" s="114"/>
      <c r="U1105" s="114"/>
      <c r="V1105" s="114"/>
      <c r="W1105" s="114"/>
      <c r="X1105" s="114"/>
      <c r="Y1105" s="114"/>
      <c r="Z1105" s="107"/>
      <c r="AA1105" s="107"/>
      <c r="AB1105" s="107"/>
      <c r="AC1105" s="107"/>
      <c r="AD1105" s="107"/>
      <c r="AE1105" s="107"/>
      <c r="AF1105" s="107"/>
      <c r="AG1105" s="107" t="s">
        <v>341</v>
      </c>
      <c r="AH1105" s="107">
        <v>0</v>
      </c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</row>
    <row r="1106" spans="1:60" outlineLevel="3">
      <c r="A1106" s="110"/>
      <c r="B1106" s="111"/>
      <c r="C1106" s="146" t="s">
        <v>2150</v>
      </c>
      <c r="D1106" s="143"/>
      <c r="E1106" s="144">
        <v>1</v>
      </c>
      <c r="F1106" s="114"/>
      <c r="G1106" s="114"/>
      <c r="H1106" s="114"/>
      <c r="I1106" s="114"/>
      <c r="J1106" s="114"/>
      <c r="K1106" s="114"/>
      <c r="L1106" s="114"/>
      <c r="M1106" s="114"/>
      <c r="N1106" s="113"/>
      <c r="O1106" s="113"/>
      <c r="P1106" s="113"/>
      <c r="Q1106" s="113"/>
      <c r="R1106" s="114"/>
      <c r="S1106" s="114"/>
      <c r="T1106" s="114"/>
      <c r="U1106" s="114"/>
      <c r="V1106" s="114"/>
      <c r="W1106" s="114"/>
      <c r="X1106" s="114"/>
      <c r="Y1106" s="114"/>
      <c r="Z1106" s="107"/>
      <c r="AA1106" s="107"/>
      <c r="AB1106" s="107"/>
      <c r="AC1106" s="107"/>
      <c r="AD1106" s="107"/>
      <c r="AE1106" s="107"/>
      <c r="AF1106" s="107"/>
      <c r="AG1106" s="107" t="s">
        <v>341</v>
      </c>
      <c r="AH1106" s="107">
        <v>0</v>
      </c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</row>
    <row r="1107" spans="1:60" outlineLevel="3">
      <c r="A1107" s="110"/>
      <c r="B1107" s="111"/>
      <c r="C1107" s="146" t="s">
        <v>2151</v>
      </c>
      <c r="D1107" s="143"/>
      <c r="E1107" s="144">
        <v>2.2000000000000002</v>
      </c>
      <c r="F1107" s="114"/>
      <c r="G1107" s="114"/>
      <c r="H1107" s="114"/>
      <c r="I1107" s="114"/>
      <c r="J1107" s="114"/>
      <c r="K1107" s="114"/>
      <c r="L1107" s="114"/>
      <c r="M1107" s="114"/>
      <c r="N1107" s="113"/>
      <c r="O1107" s="113"/>
      <c r="P1107" s="113"/>
      <c r="Q1107" s="113"/>
      <c r="R1107" s="114"/>
      <c r="S1107" s="114"/>
      <c r="T1107" s="114"/>
      <c r="U1107" s="114"/>
      <c r="V1107" s="114"/>
      <c r="W1107" s="114"/>
      <c r="X1107" s="114"/>
      <c r="Y1107" s="114"/>
      <c r="Z1107" s="107"/>
      <c r="AA1107" s="107"/>
      <c r="AB1107" s="107"/>
      <c r="AC1107" s="107"/>
      <c r="AD1107" s="107"/>
      <c r="AE1107" s="107"/>
      <c r="AF1107" s="107"/>
      <c r="AG1107" s="107" t="s">
        <v>341</v>
      </c>
      <c r="AH1107" s="107">
        <v>0</v>
      </c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</row>
    <row r="1108" spans="1:60" outlineLevel="3">
      <c r="A1108" s="110"/>
      <c r="B1108" s="111"/>
      <c r="C1108" s="146" t="s">
        <v>2152</v>
      </c>
      <c r="D1108" s="143"/>
      <c r="E1108" s="144">
        <v>0.26800000000000002</v>
      </c>
      <c r="F1108" s="114"/>
      <c r="G1108" s="114"/>
      <c r="H1108" s="114"/>
      <c r="I1108" s="114"/>
      <c r="J1108" s="114"/>
      <c r="K1108" s="114"/>
      <c r="L1108" s="114"/>
      <c r="M1108" s="114"/>
      <c r="N1108" s="113"/>
      <c r="O1108" s="113"/>
      <c r="P1108" s="113"/>
      <c r="Q1108" s="113"/>
      <c r="R1108" s="114"/>
      <c r="S1108" s="114"/>
      <c r="T1108" s="114"/>
      <c r="U1108" s="114"/>
      <c r="V1108" s="114"/>
      <c r="W1108" s="114"/>
      <c r="X1108" s="114"/>
      <c r="Y1108" s="114"/>
      <c r="Z1108" s="107"/>
      <c r="AA1108" s="107"/>
      <c r="AB1108" s="107"/>
      <c r="AC1108" s="107"/>
      <c r="AD1108" s="107"/>
      <c r="AE1108" s="107"/>
      <c r="AF1108" s="107"/>
      <c r="AG1108" s="107" t="s">
        <v>341</v>
      </c>
      <c r="AH1108" s="107">
        <v>0</v>
      </c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</row>
    <row r="1109" spans="1:60" outlineLevel="3">
      <c r="A1109" s="110"/>
      <c r="B1109" s="111"/>
      <c r="C1109" s="146" t="s">
        <v>2153</v>
      </c>
      <c r="D1109" s="143"/>
      <c r="E1109" s="144">
        <v>0.64</v>
      </c>
      <c r="F1109" s="114"/>
      <c r="G1109" s="114"/>
      <c r="H1109" s="114"/>
      <c r="I1109" s="114"/>
      <c r="J1109" s="114"/>
      <c r="K1109" s="114"/>
      <c r="L1109" s="114"/>
      <c r="M1109" s="114"/>
      <c r="N1109" s="113"/>
      <c r="O1109" s="113"/>
      <c r="P1109" s="113"/>
      <c r="Q1109" s="113"/>
      <c r="R1109" s="114"/>
      <c r="S1109" s="114"/>
      <c r="T1109" s="114"/>
      <c r="U1109" s="114"/>
      <c r="V1109" s="114"/>
      <c r="W1109" s="114"/>
      <c r="X1109" s="114"/>
      <c r="Y1109" s="114"/>
      <c r="Z1109" s="107"/>
      <c r="AA1109" s="107"/>
      <c r="AB1109" s="107"/>
      <c r="AC1109" s="107"/>
      <c r="AD1109" s="107"/>
      <c r="AE1109" s="107"/>
      <c r="AF1109" s="107"/>
      <c r="AG1109" s="107" t="s">
        <v>341</v>
      </c>
      <c r="AH1109" s="107">
        <v>0</v>
      </c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</row>
    <row r="1110" spans="1:60" outlineLevel="3">
      <c r="A1110" s="110"/>
      <c r="B1110" s="111"/>
      <c r="C1110" s="146" t="s">
        <v>2154</v>
      </c>
      <c r="D1110" s="143"/>
      <c r="E1110" s="144">
        <v>2.11</v>
      </c>
      <c r="F1110" s="114"/>
      <c r="G1110" s="114"/>
      <c r="H1110" s="114"/>
      <c r="I1110" s="114"/>
      <c r="J1110" s="114"/>
      <c r="K1110" s="114"/>
      <c r="L1110" s="114"/>
      <c r="M1110" s="114"/>
      <c r="N1110" s="113"/>
      <c r="O1110" s="113"/>
      <c r="P1110" s="113"/>
      <c r="Q1110" s="113"/>
      <c r="R1110" s="114"/>
      <c r="S1110" s="114"/>
      <c r="T1110" s="114"/>
      <c r="U1110" s="114"/>
      <c r="V1110" s="114"/>
      <c r="W1110" s="114"/>
      <c r="X1110" s="114"/>
      <c r="Y1110" s="114"/>
      <c r="Z1110" s="107"/>
      <c r="AA1110" s="107"/>
      <c r="AB1110" s="107"/>
      <c r="AC1110" s="107"/>
      <c r="AD1110" s="107"/>
      <c r="AE1110" s="107"/>
      <c r="AF1110" s="107"/>
      <c r="AG1110" s="107" t="s">
        <v>341</v>
      </c>
      <c r="AH1110" s="107">
        <v>0</v>
      </c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</row>
    <row r="1111" spans="1:60" outlineLevel="3">
      <c r="A1111" s="110"/>
      <c r="B1111" s="111"/>
      <c r="C1111" s="146" t="s">
        <v>2155</v>
      </c>
      <c r="D1111" s="143"/>
      <c r="E1111" s="144">
        <v>1.28</v>
      </c>
      <c r="F1111" s="114"/>
      <c r="G1111" s="114"/>
      <c r="H1111" s="114"/>
      <c r="I1111" s="114"/>
      <c r="J1111" s="114"/>
      <c r="K1111" s="114"/>
      <c r="L1111" s="114"/>
      <c r="M1111" s="114"/>
      <c r="N1111" s="113"/>
      <c r="O1111" s="113"/>
      <c r="P1111" s="113"/>
      <c r="Q1111" s="113"/>
      <c r="R1111" s="114"/>
      <c r="S1111" s="114"/>
      <c r="T1111" s="114"/>
      <c r="U1111" s="114"/>
      <c r="V1111" s="114"/>
      <c r="W1111" s="114"/>
      <c r="X1111" s="114"/>
      <c r="Y1111" s="114"/>
      <c r="Z1111" s="107"/>
      <c r="AA1111" s="107"/>
      <c r="AB1111" s="107"/>
      <c r="AC1111" s="107"/>
      <c r="AD1111" s="107"/>
      <c r="AE1111" s="107"/>
      <c r="AF1111" s="107"/>
      <c r="AG1111" s="107" t="s">
        <v>341</v>
      </c>
      <c r="AH1111" s="107">
        <v>0</v>
      </c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</row>
    <row r="1112" spans="1:60" outlineLevel="3">
      <c r="A1112" s="110"/>
      <c r="B1112" s="111"/>
      <c r="C1112" s="146" t="s">
        <v>2156</v>
      </c>
      <c r="D1112" s="143"/>
      <c r="E1112" s="144">
        <v>1.4319999999999999</v>
      </c>
      <c r="F1112" s="114"/>
      <c r="G1112" s="114"/>
      <c r="H1112" s="114"/>
      <c r="I1112" s="114"/>
      <c r="J1112" s="114"/>
      <c r="K1112" s="114"/>
      <c r="L1112" s="114"/>
      <c r="M1112" s="114"/>
      <c r="N1112" s="113"/>
      <c r="O1112" s="113"/>
      <c r="P1112" s="113"/>
      <c r="Q1112" s="113"/>
      <c r="R1112" s="114"/>
      <c r="S1112" s="114"/>
      <c r="T1112" s="114"/>
      <c r="U1112" s="114"/>
      <c r="V1112" s="114"/>
      <c r="W1112" s="114"/>
      <c r="X1112" s="114"/>
      <c r="Y1112" s="114"/>
      <c r="Z1112" s="107"/>
      <c r="AA1112" s="107"/>
      <c r="AB1112" s="107"/>
      <c r="AC1112" s="107"/>
      <c r="AD1112" s="107"/>
      <c r="AE1112" s="107"/>
      <c r="AF1112" s="107"/>
      <c r="AG1112" s="107" t="s">
        <v>341</v>
      </c>
      <c r="AH1112" s="107">
        <v>0</v>
      </c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</row>
    <row r="1113" spans="1:60" outlineLevel="3">
      <c r="A1113" s="110"/>
      <c r="B1113" s="111"/>
      <c r="C1113" s="146" t="s">
        <v>2157</v>
      </c>
      <c r="D1113" s="143"/>
      <c r="E1113" s="144">
        <v>1.04</v>
      </c>
      <c r="F1113" s="114"/>
      <c r="G1113" s="114"/>
      <c r="H1113" s="114"/>
      <c r="I1113" s="114"/>
      <c r="J1113" s="114"/>
      <c r="K1113" s="114"/>
      <c r="L1113" s="114"/>
      <c r="M1113" s="114"/>
      <c r="N1113" s="113"/>
      <c r="O1113" s="113"/>
      <c r="P1113" s="113"/>
      <c r="Q1113" s="113"/>
      <c r="R1113" s="114"/>
      <c r="S1113" s="114"/>
      <c r="T1113" s="114"/>
      <c r="U1113" s="114"/>
      <c r="V1113" s="114"/>
      <c r="W1113" s="114"/>
      <c r="X1113" s="114"/>
      <c r="Y1113" s="114"/>
      <c r="Z1113" s="107"/>
      <c r="AA1113" s="107"/>
      <c r="AB1113" s="107"/>
      <c r="AC1113" s="107"/>
      <c r="AD1113" s="107"/>
      <c r="AE1113" s="107"/>
      <c r="AF1113" s="107"/>
      <c r="AG1113" s="107" t="s">
        <v>341</v>
      </c>
      <c r="AH1113" s="107">
        <v>0</v>
      </c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</row>
    <row r="1114" spans="1:60" outlineLevel="3">
      <c r="A1114" s="110"/>
      <c r="B1114" s="111"/>
      <c r="C1114" s="146" t="s">
        <v>2158</v>
      </c>
      <c r="D1114" s="143"/>
      <c r="E1114" s="144">
        <v>1.88</v>
      </c>
      <c r="F1114" s="114"/>
      <c r="G1114" s="114"/>
      <c r="H1114" s="114"/>
      <c r="I1114" s="114"/>
      <c r="J1114" s="114"/>
      <c r="K1114" s="114"/>
      <c r="L1114" s="114"/>
      <c r="M1114" s="114"/>
      <c r="N1114" s="113"/>
      <c r="O1114" s="113"/>
      <c r="P1114" s="113"/>
      <c r="Q1114" s="113"/>
      <c r="R1114" s="114"/>
      <c r="S1114" s="114"/>
      <c r="T1114" s="114"/>
      <c r="U1114" s="114"/>
      <c r="V1114" s="114"/>
      <c r="W1114" s="114"/>
      <c r="X1114" s="114"/>
      <c r="Y1114" s="114"/>
      <c r="Z1114" s="107"/>
      <c r="AA1114" s="107"/>
      <c r="AB1114" s="107"/>
      <c r="AC1114" s="107"/>
      <c r="AD1114" s="107"/>
      <c r="AE1114" s="107"/>
      <c r="AF1114" s="107"/>
      <c r="AG1114" s="107" t="s">
        <v>341</v>
      </c>
      <c r="AH1114" s="107">
        <v>0</v>
      </c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</row>
    <row r="1115" spans="1:60" outlineLevel="3">
      <c r="A1115" s="110"/>
      <c r="B1115" s="111"/>
      <c r="C1115" s="146" t="s">
        <v>2159</v>
      </c>
      <c r="D1115" s="143"/>
      <c r="E1115" s="144">
        <v>0.32</v>
      </c>
      <c r="F1115" s="114"/>
      <c r="G1115" s="114"/>
      <c r="H1115" s="114"/>
      <c r="I1115" s="114"/>
      <c r="J1115" s="114"/>
      <c r="K1115" s="114"/>
      <c r="L1115" s="114"/>
      <c r="M1115" s="114"/>
      <c r="N1115" s="113"/>
      <c r="O1115" s="113"/>
      <c r="P1115" s="113"/>
      <c r="Q1115" s="113"/>
      <c r="R1115" s="114"/>
      <c r="S1115" s="114"/>
      <c r="T1115" s="114"/>
      <c r="U1115" s="114"/>
      <c r="V1115" s="114"/>
      <c r="W1115" s="114"/>
      <c r="X1115" s="114"/>
      <c r="Y1115" s="114"/>
      <c r="Z1115" s="107"/>
      <c r="AA1115" s="107"/>
      <c r="AB1115" s="107"/>
      <c r="AC1115" s="107"/>
      <c r="AD1115" s="107"/>
      <c r="AE1115" s="107"/>
      <c r="AF1115" s="107"/>
      <c r="AG1115" s="107" t="s">
        <v>341</v>
      </c>
      <c r="AH1115" s="107">
        <v>0</v>
      </c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</row>
    <row r="1116" spans="1:60" outlineLevel="3">
      <c r="A1116" s="110"/>
      <c r="B1116" s="111"/>
      <c r="C1116" s="146" t="s">
        <v>2160</v>
      </c>
      <c r="D1116" s="143"/>
      <c r="E1116" s="144">
        <v>0.16</v>
      </c>
      <c r="F1116" s="114"/>
      <c r="G1116" s="114"/>
      <c r="H1116" s="114"/>
      <c r="I1116" s="114"/>
      <c r="J1116" s="114"/>
      <c r="K1116" s="114"/>
      <c r="L1116" s="114"/>
      <c r="M1116" s="114"/>
      <c r="N1116" s="113"/>
      <c r="O1116" s="113"/>
      <c r="P1116" s="113"/>
      <c r="Q1116" s="113"/>
      <c r="R1116" s="114"/>
      <c r="S1116" s="114"/>
      <c r="T1116" s="114"/>
      <c r="U1116" s="114"/>
      <c r="V1116" s="114"/>
      <c r="W1116" s="114"/>
      <c r="X1116" s="114"/>
      <c r="Y1116" s="114"/>
      <c r="Z1116" s="107"/>
      <c r="AA1116" s="107"/>
      <c r="AB1116" s="107"/>
      <c r="AC1116" s="107"/>
      <c r="AD1116" s="107"/>
      <c r="AE1116" s="107"/>
      <c r="AF1116" s="107"/>
      <c r="AG1116" s="107" t="s">
        <v>341</v>
      </c>
      <c r="AH1116" s="107">
        <v>0</v>
      </c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</row>
    <row r="1117" spans="1:60" outlineLevel="3">
      <c r="A1117" s="110"/>
      <c r="B1117" s="111"/>
      <c r="C1117" s="146" t="s">
        <v>2161</v>
      </c>
      <c r="D1117" s="143"/>
      <c r="E1117" s="144">
        <v>0.57199999999999995</v>
      </c>
      <c r="F1117" s="114"/>
      <c r="G1117" s="114"/>
      <c r="H1117" s="114"/>
      <c r="I1117" s="114"/>
      <c r="J1117" s="114"/>
      <c r="K1117" s="114"/>
      <c r="L1117" s="114"/>
      <c r="M1117" s="114"/>
      <c r="N1117" s="113"/>
      <c r="O1117" s="113"/>
      <c r="P1117" s="113"/>
      <c r="Q1117" s="113"/>
      <c r="R1117" s="114"/>
      <c r="S1117" s="114"/>
      <c r="T1117" s="114"/>
      <c r="U1117" s="114"/>
      <c r="V1117" s="114"/>
      <c r="W1117" s="114"/>
      <c r="X1117" s="114"/>
      <c r="Y1117" s="114"/>
      <c r="Z1117" s="107"/>
      <c r="AA1117" s="107"/>
      <c r="AB1117" s="107"/>
      <c r="AC1117" s="107"/>
      <c r="AD1117" s="107"/>
      <c r="AE1117" s="107"/>
      <c r="AF1117" s="107"/>
      <c r="AG1117" s="107" t="s">
        <v>341</v>
      </c>
      <c r="AH1117" s="107">
        <v>0</v>
      </c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</row>
    <row r="1118" spans="1:60" outlineLevel="3">
      <c r="A1118" s="110"/>
      <c r="B1118" s="111"/>
      <c r="C1118" s="146" t="s">
        <v>2162</v>
      </c>
      <c r="D1118" s="143"/>
      <c r="E1118" s="144">
        <v>0.32</v>
      </c>
      <c r="F1118" s="114"/>
      <c r="G1118" s="114"/>
      <c r="H1118" s="114"/>
      <c r="I1118" s="114"/>
      <c r="J1118" s="114"/>
      <c r="K1118" s="114"/>
      <c r="L1118" s="114"/>
      <c r="M1118" s="114"/>
      <c r="N1118" s="113"/>
      <c r="O1118" s="113"/>
      <c r="P1118" s="113"/>
      <c r="Q1118" s="113"/>
      <c r="R1118" s="114"/>
      <c r="S1118" s="114"/>
      <c r="T1118" s="114"/>
      <c r="U1118" s="114"/>
      <c r="V1118" s="114"/>
      <c r="W1118" s="114"/>
      <c r="X1118" s="114"/>
      <c r="Y1118" s="114"/>
      <c r="Z1118" s="107"/>
      <c r="AA1118" s="107"/>
      <c r="AB1118" s="107"/>
      <c r="AC1118" s="107"/>
      <c r="AD1118" s="107"/>
      <c r="AE1118" s="107"/>
      <c r="AF1118" s="107"/>
      <c r="AG1118" s="107" t="s">
        <v>341</v>
      </c>
      <c r="AH1118" s="107">
        <v>0</v>
      </c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</row>
    <row r="1119" spans="1:60" outlineLevel="3">
      <c r="A1119" s="110"/>
      <c r="B1119" s="111"/>
      <c r="C1119" s="146" t="s">
        <v>2163</v>
      </c>
      <c r="D1119" s="143"/>
      <c r="E1119" s="144">
        <v>0.24</v>
      </c>
      <c r="F1119" s="114"/>
      <c r="G1119" s="114"/>
      <c r="H1119" s="114"/>
      <c r="I1119" s="114"/>
      <c r="J1119" s="114"/>
      <c r="K1119" s="114"/>
      <c r="L1119" s="114"/>
      <c r="M1119" s="114"/>
      <c r="N1119" s="113"/>
      <c r="O1119" s="113"/>
      <c r="P1119" s="113"/>
      <c r="Q1119" s="113"/>
      <c r="R1119" s="114"/>
      <c r="S1119" s="114"/>
      <c r="T1119" s="114"/>
      <c r="U1119" s="114"/>
      <c r="V1119" s="114"/>
      <c r="W1119" s="114"/>
      <c r="X1119" s="114"/>
      <c r="Y1119" s="114"/>
      <c r="Z1119" s="107"/>
      <c r="AA1119" s="107"/>
      <c r="AB1119" s="107"/>
      <c r="AC1119" s="107"/>
      <c r="AD1119" s="107"/>
      <c r="AE1119" s="107"/>
      <c r="AF1119" s="107"/>
      <c r="AG1119" s="107" t="s">
        <v>341</v>
      </c>
      <c r="AH1119" s="107">
        <v>0</v>
      </c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</row>
    <row r="1120" spans="1:60" outlineLevel="3">
      <c r="A1120" s="110"/>
      <c r="B1120" s="111"/>
      <c r="C1120" s="146" t="s">
        <v>2164</v>
      </c>
      <c r="D1120" s="143"/>
      <c r="E1120" s="144">
        <v>0.32</v>
      </c>
      <c r="F1120" s="114"/>
      <c r="G1120" s="114"/>
      <c r="H1120" s="114"/>
      <c r="I1120" s="114"/>
      <c r="J1120" s="114"/>
      <c r="K1120" s="114"/>
      <c r="L1120" s="114"/>
      <c r="M1120" s="114"/>
      <c r="N1120" s="113"/>
      <c r="O1120" s="113"/>
      <c r="P1120" s="113"/>
      <c r="Q1120" s="113"/>
      <c r="R1120" s="114"/>
      <c r="S1120" s="114"/>
      <c r="T1120" s="114"/>
      <c r="U1120" s="114"/>
      <c r="V1120" s="114"/>
      <c r="W1120" s="114"/>
      <c r="X1120" s="114"/>
      <c r="Y1120" s="114"/>
      <c r="Z1120" s="107"/>
      <c r="AA1120" s="107"/>
      <c r="AB1120" s="107"/>
      <c r="AC1120" s="107"/>
      <c r="AD1120" s="107"/>
      <c r="AE1120" s="107"/>
      <c r="AF1120" s="107"/>
      <c r="AG1120" s="107" t="s">
        <v>341</v>
      </c>
      <c r="AH1120" s="107">
        <v>0</v>
      </c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</row>
    <row r="1121" spans="1:60" outlineLevel="1">
      <c r="A1121" s="123">
        <v>149</v>
      </c>
      <c r="B1121" s="124" t="s">
        <v>1733</v>
      </c>
      <c r="C1121" s="139" t="s">
        <v>1734</v>
      </c>
      <c r="D1121" s="125" t="s">
        <v>1169</v>
      </c>
      <c r="E1121" s="126">
        <v>68.070530000000005</v>
      </c>
      <c r="F1121" s="127"/>
      <c r="G1121" s="128">
        <f>ROUND(E1121*F1121,2)</f>
        <v>0</v>
      </c>
      <c r="H1121" s="127"/>
      <c r="I1121" s="128">
        <f>ROUND(E1121*H1121,2)</f>
        <v>0</v>
      </c>
      <c r="J1121" s="127"/>
      <c r="K1121" s="128">
        <f>ROUND(E1121*J1121,2)</f>
        <v>0</v>
      </c>
      <c r="L1121" s="128">
        <v>21</v>
      </c>
      <c r="M1121" s="128">
        <f>G1121*(1+L1121/100)</f>
        <v>0</v>
      </c>
      <c r="N1121" s="126">
        <v>0</v>
      </c>
      <c r="O1121" s="126">
        <f>ROUND(E1121*N1121,2)</f>
        <v>0</v>
      </c>
      <c r="P1121" s="126">
        <v>5.0000000000000001E-3</v>
      </c>
      <c r="Q1121" s="126">
        <f>ROUND(E1121*P1121,2)</f>
        <v>0.34</v>
      </c>
      <c r="R1121" s="128" t="s">
        <v>564</v>
      </c>
      <c r="S1121" s="128" t="s">
        <v>310</v>
      </c>
      <c r="T1121" s="129" t="s">
        <v>331</v>
      </c>
      <c r="U1121" s="114">
        <v>0.51</v>
      </c>
      <c r="V1121" s="114">
        <f>ROUND(E1121*U1121,2)</f>
        <v>34.72</v>
      </c>
      <c r="W1121" s="114"/>
      <c r="X1121" s="114" t="s">
        <v>332</v>
      </c>
      <c r="Y1121" s="114" t="s">
        <v>293</v>
      </c>
      <c r="Z1121" s="107"/>
      <c r="AA1121" s="107"/>
      <c r="AB1121" s="107"/>
      <c r="AC1121" s="107"/>
      <c r="AD1121" s="107"/>
      <c r="AE1121" s="107"/>
      <c r="AF1121" s="107"/>
      <c r="AG1121" s="107" t="s">
        <v>333</v>
      </c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</row>
    <row r="1122" spans="1:60" outlineLevel="2">
      <c r="A1122" s="110"/>
      <c r="B1122" s="111"/>
      <c r="C1122" s="146" t="s">
        <v>1512</v>
      </c>
      <c r="D1122" s="143"/>
      <c r="E1122" s="144">
        <v>62.300530000000002</v>
      </c>
      <c r="F1122" s="114"/>
      <c r="G1122" s="114"/>
      <c r="H1122" s="114"/>
      <c r="I1122" s="114"/>
      <c r="J1122" s="114"/>
      <c r="K1122" s="114"/>
      <c r="L1122" s="114"/>
      <c r="M1122" s="114"/>
      <c r="N1122" s="113"/>
      <c r="O1122" s="113"/>
      <c r="P1122" s="113"/>
      <c r="Q1122" s="113"/>
      <c r="R1122" s="114"/>
      <c r="S1122" s="114"/>
      <c r="T1122" s="114"/>
      <c r="U1122" s="114"/>
      <c r="V1122" s="114"/>
      <c r="W1122" s="114"/>
      <c r="X1122" s="114"/>
      <c r="Y1122" s="114"/>
      <c r="Z1122" s="107"/>
      <c r="AA1122" s="107"/>
      <c r="AB1122" s="107"/>
      <c r="AC1122" s="107"/>
      <c r="AD1122" s="107"/>
      <c r="AE1122" s="107"/>
      <c r="AF1122" s="107"/>
      <c r="AG1122" s="107" t="s">
        <v>341</v>
      </c>
      <c r="AH1122" s="107">
        <v>0</v>
      </c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</row>
    <row r="1123" spans="1:60" outlineLevel="3">
      <c r="A1123" s="110"/>
      <c r="B1123" s="111"/>
      <c r="C1123" s="146" t="s">
        <v>2165</v>
      </c>
      <c r="D1123" s="143"/>
      <c r="E1123" s="144">
        <v>2.16</v>
      </c>
      <c r="F1123" s="114"/>
      <c r="G1123" s="114"/>
      <c r="H1123" s="114"/>
      <c r="I1123" s="114"/>
      <c r="J1123" s="114"/>
      <c r="K1123" s="114"/>
      <c r="L1123" s="114"/>
      <c r="M1123" s="114"/>
      <c r="N1123" s="113"/>
      <c r="O1123" s="113"/>
      <c r="P1123" s="113"/>
      <c r="Q1123" s="113"/>
      <c r="R1123" s="114"/>
      <c r="S1123" s="114"/>
      <c r="T1123" s="114"/>
      <c r="U1123" s="114"/>
      <c r="V1123" s="114"/>
      <c r="W1123" s="114"/>
      <c r="X1123" s="114"/>
      <c r="Y1123" s="114"/>
      <c r="Z1123" s="107"/>
      <c r="AA1123" s="107"/>
      <c r="AB1123" s="107"/>
      <c r="AC1123" s="107"/>
      <c r="AD1123" s="107"/>
      <c r="AE1123" s="107"/>
      <c r="AF1123" s="107"/>
      <c r="AG1123" s="107" t="s">
        <v>341</v>
      </c>
      <c r="AH1123" s="107">
        <v>0</v>
      </c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</row>
    <row r="1124" spans="1:60" outlineLevel="3">
      <c r="A1124" s="110"/>
      <c r="B1124" s="111"/>
      <c r="C1124" s="146" t="s">
        <v>1564</v>
      </c>
      <c r="D1124" s="143"/>
      <c r="E1124" s="144">
        <v>3.61</v>
      </c>
      <c r="F1124" s="114"/>
      <c r="G1124" s="114"/>
      <c r="H1124" s="114"/>
      <c r="I1124" s="114"/>
      <c r="J1124" s="114"/>
      <c r="K1124" s="114"/>
      <c r="L1124" s="114"/>
      <c r="M1124" s="114"/>
      <c r="N1124" s="113"/>
      <c r="O1124" s="113"/>
      <c r="P1124" s="113"/>
      <c r="Q1124" s="113"/>
      <c r="R1124" s="114"/>
      <c r="S1124" s="114"/>
      <c r="T1124" s="114"/>
      <c r="U1124" s="114"/>
      <c r="V1124" s="114"/>
      <c r="W1124" s="114"/>
      <c r="X1124" s="114"/>
      <c r="Y1124" s="114"/>
      <c r="Z1124" s="107"/>
      <c r="AA1124" s="107"/>
      <c r="AB1124" s="107"/>
      <c r="AC1124" s="107"/>
      <c r="AD1124" s="107"/>
      <c r="AE1124" s="107"/>
      <c r="AF1124" s="107"/>
      <c r="AG1124" s="107" t="s">
        <v>341</v>
      </c>
      <c r="AH1124" s="107">
        <v>0</v>
      </c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</row>
    <row r="1125" spans="1:60" outlineLevel="1">
      <c r="A1125" s="123">
        <v>150</v>
      </c>
      <c r="B1125" s="124" t="s">
        <v>1739</v>
      </c>
      <c r="C1125" s="139" t="s">
        <v>1740</v>
      </c>
      <c r="D1125" s="125" t="s">
        <v>1169</v>
      </c>
      <c r="E1125" s="126">
        <v>68.070530000000005</v>
      </c>
      <c r="F1125" s="127"/>
      <c r="G1125" s="128">
        <f>ROUND(E1125*F1125,2)</f>
        <v>0</v>
      </c>
      <c r="H1125" s="127"/>
      <c r="I1125" s="128">
        <f>ROUND(E1125*H1125,2)</f>
        <v>0</v>
      </c>
      <c r="J1125" s="127"/>
      <c r="K1125" s="128">
        <f>ROUND(E1125*J1125,2)</f>
        <v>0</v>
      </c>
      <c r="L1125" s="128">
        <v>21</v>
      </c>
      <c r="M1125" s="128">
        <f>G1125*(1+L1125/100)</f>
        <v>0</v>
      </c>
      <c r="N1125" s="126">
        <v>0</v>
      </c>
      <c r="O1125" s="126">
        <f>ROUND(E1125*N1125,2)</f>
        <v>0</v>
      </c>
      <c r="P1125" s="126">
        <v>2E-3</v>
      </c>
      <c r="Q1125" s="126">
        <f>ROUND(E1125*P1125,2)</f>
        <v>0.14000000000000001</v>
      </c>
      <c r="R1125" s="128" t="s">
        <v>564</v>
      </c>
      <c r="S1125" s="128" t="s">
        <v>310</v>
      </c>
      <c r="T1125" s="129" t="s">
        <v>331</v>
      </c>
      <c r="U1125" s="114">
        <v>0.1</v>
      </c>
      <c r="V1125" s="114">
        <f>ROUND(E1125*U1125,2)</f>
        <v>6.81</v>
      </c>
      <c r="W1125" s="114"/>
      <c r="X1125" s="114" t="s">
        <v>332</v>
      </c>
      <c r="Y1125" s="114" t="s">
        <v>293</v>
      </c>
      <c r="Z1125" s="107"/>
      <c r="AA1125" s="107"/>
      <c r="AB1125" s="107"/>
      <c r="AC1125" s="107"/>
      <c r="AD1125" s="107"/>
      <c r="AE1125" s="107"/>
      <c r="AF1125" s="107"/>
      <c r="AG1125" s="107" t="s">
        <v>333</v>
      </c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</row>
    <row r="1126" spans="1:60" outlineLevel="2">
      <c r="A1126" s="110"/>
      <c r="B1126" s="111"/>
      <c r="C1126" s="146" t="s">
        <v>2166</v>
      </c>
      <c r="D1126" s="143"/>
      <c r="E1126" s="144">
        <v>68.070530000000005</v>
      </c>
      <c r="F1126" s="114"/>
      <c r="G1126" s="114"/>
      <c r="H1126" s="114"/>
      <c r="I1126" s="114"/>
      <c r="J1126" s="114"/>
      <c r="K1126" s="114"/>
      <c r="L1126" s="114"/>
      <c r="M1126" s="114"/>
      <c r="N1126" s="113"/>
      <c r="O1126" s="113"/>
      <c r="P1126" s="113"/>
      <c r="Q1126" s="113"/>
      <c r="R1126" s="114"/>
      <c r="S1126" s="114"/>
      <c r="T1126" s="114"/>
      <c r="U1126" s="114"/>
      <c r="V1126" s="114"/>
      <c r="W1126" s="114"/>
      <c r="X1126" s="114"/>
      <c r="Y1126" s="114"/>
      <c r="Z1126" s="107"/>
      <c r="AA1126" s="107"/>
      <c r="AB1126" s="107"/>
      <c r="AC1126" s="107"/>
      <c r="AD1126" s="107"/>
      <c r="AE1126" s="107"/>
      <c r="AF1126" s="107"/>
      <c r="AG1126" s="107" t="s">
        <v>341</v>
      </c>
      <c r="AH1126" s="107">
        <v>5</v>
      </c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</row>
    <row r="1127" spans="1:60" outlineLevel="1">
      <c r="A1127" s="123">
        <v>151</v>
      </c>
      <c r="B1127" s="124" t="s">
        <v>2013</v>
      </c>
      <c r="C1127" s="139" t="s">
        <v>2014</v>
      </c>
      <c r="D1127" s="125" t="s">
        <v>1169</v>
      </c>
      <c r="E1127" s="126">
        <v>90.364999999999995</v>
      </c>
      <c r="F1127" s="127"/>
      <c r="G1127" s="128">
        <f>ROUND(E1127*F1127,2)</f>
        <v>0</v>
      </c>
      <c r="H1127" s="127"/>
      <c r="I1127" s="128">
        <f>ROUND(E1127*H1127,2)</f>
        <v>0</v>
      </c>
      <c r="J1127" s="127"/>
      <c r="K1127" s="128">
        <f>ROUND(E1127*J1127,2)</f>
        <v>0</v>
      </c>
      <c r="L1127" s="128">
        <v>21</v>
      </c>
      <c r="M1127" s="128">
        <f>G1127*(1+L1127/100)</f>
        <v>0</v>
      </c>
      <c r="N1127" s="126">
        <v>0</v>
      </c>
      <c r="O1127" s="126">
        <f>ROUND(E1127*N1127,2)</f>
        <v>0</v>
      </c>
      <c r="P1127" s="126">
        <v>3.5000000000000001E-3</v>
      </c>
      <c r="Q1127" s="126">
        <f>ROUND(E1127*P1127,2)</f>
        <v>0.32</v>
      </c>
      <c r="R1127" s="128"/>
      <c r="S1127" s="128" t="s">
        <v>290</v>
      </c>
      <c r="T1127" s="129" t="s">
        <v>291</v>
      </c>
      <c r="U1127" s="114">
        <v>0.13</v>
      </c>
      <c r="V1127" s="114">
        <f>ROUND(E1127*U1127,2)</f>
        <v>11.75</v>
      </c>
      <c r="W1127" s="114"/>
      <c r="X1127" s="114" t="s">
        <v>332</v>
      </c>
      <c r="Y1127" s="114" t="s">
        <v>293</v>
      </c>
      <c r="Z1127" s="107"/>
      <c r="AA1127" s="107"/>
      <c r="AB1127" s="107"/>
      <c r="AC1127" s="107"/>
      <c r="AD1127" s="107"/>
      <c r="AE1127" s="107"/>
      <c r="AF1127" s="107"/>
      <c r="AG1127" s="107" t="s">
        <v>333</v>
      </c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</row>
    <row r="1128" spans="1:60" outlineLevel="2">
      <c r="A1128" s="110"/>
      <c r="B1128" s="111"/>
      <c r="C1128" s="146" t="s">
        <v>2167</v>
      </c>
      <c r="D1128" s="143"/>
      <c r="E1128" s="144">
        <v>90.364999999999995</v>
      </c>
      <c r="F1128" s="114"/>
      <c r="G1128" s="114"/>
      <c r="H1128" s="114"/>
      <c r="I1128" s="114"/>
      <c r="J1128" s="114"/>
      <c r="K1128" s="114"/>
      <c r="L1128" s="114"/>
      <c r="M1128" s="114"/>
      <c r="N1128" s="113"/>
      <c r="O1128" s="113"/>
      <c r="P1128" s="113"/>
      <c r="Q1128" s="113"/>
      <c r="R1128" s="114"/>
      <c r="S1128" s="114"/>
      <c r="T1128" s="114"/>
      <c r="U1128" s="114"/>
      <c r="V1128" s="114"/>
      <c r="W1128" s="114"/>
      <c r="X1128" s="114"/>
      <c r="Y1128" s="114"/>
      <c r="Z1128" s="107"/>
      <c r="AA1128" s="107"/>
      <c r="AB1128" s="107"/>
      <c r="AC1128" s="107"/>
      <c r="AD1128" s="107"/>
      <c r="AE1128" s="107"/>
      <c r="AF1128" s="107"/>
      <c r="AG1128" s="107" t="s">
        <v>341</v>
      </c>
      <c r="AH1128" s="107">
        <v>0</v>
      </c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</row>
    <row r="1129" spans="1:60" outlineLevel="1">
      <c r="A1129" s="123">
        <v>152</v>
      </c>
      <c r="B1129" s="124" t="s">
        <v>1744</v>
      </c>
      <c r="C1129" s="139" t="s">
        <v>1745</v>
      </c>
      <c r="D1129" s="125" t="s">
        <v>353</v>
      </c>
      <c r="E1129" s="126">
        <v>10.58001</v>
      </c>
      <c r="F1129" s="127"/>
      <c r="G1129" s="128">
        <f>ROUND(E1129*F1129,2)</f>
        <v>0</v>
      </c>
      <c r="H1129" s="127"/>
      <c r="I1129" s="128">
        <f>ROUND(E1129*H1129,2)</f>
        <v>0</v>
      </c>
      <c r="J1129" s="127"/>
      <c r="K1129" s="128">
        <f>ROUND(E1129*J1129,2)</f>
        <v>0</v>
      </c>
      <c r="L1129" s="128">
        <v>21</v>
      </c>
      <c r="M1129" s="128">
        <f>G1129*(1+L1129/100)</f>
        <v>0</v>
      </c>
      <c r="N1129" s="126">
        <v>0</v>
      </c>
      <c r="O1129" s="126">
        <f>ROUND(E1129*N1129,2)</f>
        <v>0</v>
      </c>
      <c r="P1129" s="126">
        <v>0</v>
      </c>
      <c r="Q1129" s="126">
        <f>ROUND(E1129*P1129,2)</f>
        <v>0</v>
      </c>
      <c r="R1129" s="128" t="s">
        <v>356</v>
      </c>
      <c r="S1129" s="128" t="s">
        <v>310</v>
      </c>
      <c r="T1129" s="129" t="s">
        <v>331</v>
      </c>
      <c r="U1129" s="114">
        <v>0.94</v>
      </c>
      <c r="V1129" s="114">
        <f>ROUND(E1129*U1129,2)</f>
        <v>9.9499999999999993</v>
      </c>
      <c r="W1129" s="114"/>
      <c r="X1129" s="114" t="s">
        <v>357</v>
      </c>
      <c r="Y1129" s="114" t="s">
        <v>293</v>
      </c>
      <c r="Z1129" s="107"/>
      <c r="AA1129" s="107"/>
      <c r="AB1129" s="107"/>
      <c r="AC1129" s="107"/>
      <c r="AD1129" s="107"/>
      <c r="AE1129" s="107"/>
      <c r="AF1129" s="107"/>
      <c r="AG1129" s="107" t="s">
        <v>358</v>
      </c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</row>
    <row r="1130" spans="1:60" outlineLevel="2">
      <c r="A1130" s="110"/>
      <c r="B1130" s="111"/>
      <c r="C1130" s="198" t="s">
        <v>1746</v>
      </c>
      <c r="D1130" s="199"/>
      <c r="E1130" s="199"/>
      <c r="F1130" s="199"/>
      <c r="G1130" s="199"/>
      <c r="H1130" s="114"/>
      <c r="I1130" s="114"/>
      <c r="J1130" s="114"/>
      <c r="K1130" s="114"/>
      <c r="L1130" s="114"/>
      <c r="M1130" s="114"/>
      <c r="N1130" s="113"/>
      <c r="O1130" s="113"/>
      <c r="P1130" s="113"/>
      <c r="Q1130" s="113"/>
      <c r="R1130" s="114"/>
      <c r="S1130" s="114"/>
      <c r="T1130" s="114"/>
      <c r="U1130" s="114"/>
      <c r="V1130" s="114"/>
      <c r="W1130" s="114"/>
      <c r="X1130" s="114"/>
      <c r="Y1130" s="114"/>
      <c r="Z1130" s="107"/>
      <c r="AA1130" s="107"/>
      <c r="AB1130" s="107"/>
      <c r="AC1130" s="107"/>
      <c r="AD1130" s="107"/>
      <c r="AE1130" s="107"/>
      <c r="AF1130" s="107"/>
      <c r="AG1130" s="107" t="s">
        <v>296</v>
      </c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</row>
    <row r="1131" spans="1:60" ht="22.5" outlineLevel="1">
      <c r="A1131" s="130">
        <v>153</v>
      </c>
      <c r="B1131" s="131" t="s">
        <v>1747</v>
      </c>
      <c r="C1131" s="140" t="s">
        <v>1748</v>
      </c>
      <c r="D1131" s="132" t="s">
        <v>353</v>
      </c>
      <c r="E1131" s="133">
        <v>105.80007000000001</v>
      </c>
      <c r="F1131" s="134"/>
      <c r="G1131" s="135">
        <f>ROUND(E1131*F1131,2)</f>
        <v>0</v>
      </c>
      <c r="H1131" s="134"/>
      <c r="I1131" s="135">
        <f>ROUND(E1131*H1131,2)</f>
        <v>0</v>
      </c>
      <c r="J1131" s="134"/>
      <c r="K1131" s="135">
        <f>ROUND(E1131*J1131,2)</f>
        <v>0</v>
      </c>
      <c r="L1131" s="135">
        <v>21</v>
      </c>
      <c r="M1131" s="135">
        <f>G1131*(1+L1131/100)</f>
        <v>0</v>
      </c>
      <c r="N1131" s="133">
        <v>0</v>
      </c>
      <c r="O1131" s="133">
        <f>ROUND(E1131*N1131,2)</f>
        <v>0</v>
      </c>
      <c r="P1131" s="133">
        <v>0</v>
      </c>
      <c r="Q1131" s="133">
        <f>ROUND(E1131*P1131,2)</f>
        <v>0</v>
      </c>
      <c r="R1131" s="135" t="s">
        <v>356</v>
      </c>
      <c r="S1131" s="135" t="s">
        <v>310</v>
      </c>
      <c r="T1131" s="136" t="s">
        <v>331</v>
      </c>
      <c r="U1131" s="114">
        <v>0.11</v>
      </c>
      <c r="V1131" s="114">
        <f>ROUND(E1131*U1131,2)</f>
        <v>11.64</v>
      </c>
      <c r="W1131" s="114"/>
      <c r="X1131" s="114" t="s">
        <v>357</v>
      </c>
      <c r="Y1131" s="114" t="s">
        <v>293</v>
      </c>
      <c r="Z1131" s="107"/>
      <c r="AA1131" s="107"/>
      <c r="AB1131" s="107"/>
      <c r="AC1131" s="107"/>
      <c r="AD1131" s="107"/>
      <c r="AE1131" s="107"/>
      <c r="AF1131" s="107"/>
      <c r="AG1131" s="107" t="s">
        <v>358</v>
      </c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</row>
    <row r="1132" spans="1:60" outlineLevel="1">
      <c r="A1132" s="123">
        <v>154</v>
      </c>
      <c r="B1132" s="124" t="s">
        <v>1749</v>
      </c>
      <c r="C1132" s="139" t="s">
        <v>1750</v>
      </c>
      <c r="D1132" s="125" t="s">
        <v>1751</v>
      </c>
      <c r="E1132" s="126">
        <v>10.58001</v>
      </c>
      <c r="F1132" s="127"/>
      <c r="G1132" s="128">
        <f>ROUND(E1132*F1132,2)</f>
        <v>0</v>
      </c>
      <c r="H1132" s="127"/>
      <c r="I1132" s="128">
        <f>ROUND(E1132*H1132,2)</f>
        <v>0</v>
      </c>
      <c r="J1132" s="127"/>
      <c r="K1132" s="128">
        <f>ROUND(E1132*J1132,2)</f>
        <v>0</v>
      </c>
      <c r="L1132" s="128">
        <v>21</v>
      </c>
      <c r="M1132" s="128">
        <f>G1132*(1+L1132/100)</f>
        <v>0</v>
      </c>
      <c r="N1132" s="126">
        <v>0</v>
      </c>
      <c r="O1132" s="126">
        <f>ROUND(E1132*N1132,2)</f>
        <v>0</v>
      </c>
      <c r="P1132" s="126">
        <v>0</v>
      </c>
      <c r="Q1132" s="126">
        <f>ROUND(E1132*P1132,2)</f>
        <v>0</v>
      </c>
      <c r="R1132" s="128"/>
      <c r="S1132" s="128" t="s">
        <v>290</v>
      </c>
      <c r="T1132" s="129" t="s">
        <v>291</v>
      </c>
      <c r="U1132" s="114">
        <v>2.0099999999999998</v>
      </c>
      <c r="V1132" s="114">
        <f>ROUND(E1132*U1132,2)</f>
        <v>21.27</v>
      </c>
      <c r="W1132" s="114"/>
      <c r="X1132" s="114" t="s">
        <v>357</v>
      </c>
      <c r="Y1132" s="114" t="s">
        <v>293</v>
      </c>
      <c r="Z1132" s="107"/>
      <c r="AA1132" s="107"/>
      <c r="AB1132" s="107"/>
      <c r="AC1132" s="107"/>
      <c r="AD1132" s="107"/>
      <c r="AE1132" s="107"/>
      <c r="AF1132" s="107"/>
      <c r="AG1132" s="107" t="s">
        <v>358</v>
      </c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</row>
    <row r="1133" spans="1:60" ht="33.75" outlineLevel="2">
      <c r="A1133" s="110"/>
      <c r="B1133" s="111"/>
      <c r="C1133" s="198" t="s">
        <v>1752</v>
      </c>
      <c r="D1133" s="199"/>
      <c r="E1133" s="199"/>
      <c r="F1133" s="199"/>
      <c r="G1133" s="199"/>
      <c r="H1133" s="114"/>
      <c r="I1133" s="114"/>
      <c r="J1133" s="114"/>
      <c r="K1133" s="114"/>
      <c r="L1133" s="114"/>
      <c r="M1133" s="114"/>
      <c r="N1133" s="113"/>
      <c r="O1133" s="113"/>
      <c r="P1133" s="113"/>
      <c r="Q1133" s="113"/>
      <c r="R1133" s="114"/>
      <c r="S1133" s="114"/>
      <c r="T1133" s="114"/>
      <c r="U1133" s="114"/>
      <c r="V1133" s="114"/>
      <c r="W1133" s="114"/>
      <c r="X1133" s="114"/>
      <c r="Y1133" s="114"/>
      <c r="Z1133" s="107"/>
      <c r="AA1133" s="107"/>
      <c r="AB1133" s="107"/>
      <c r="AC1133" s="107"/>
      <c r="AD1133" s="107"/>
      <c r="AE1133" s="107"/>
      <c r="AF1133" s="107"/>
      <c r="AG1133" s="107" t="s">
        <v>296</v>
      </c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37" t="str">
        <f>C1133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1133" s="107"/>
      <c r="BC1133" s="107"/>
      <c r="BD1133" s="107"/>
      <c r="BE1133" s="107"/>
      <c r="BF1133" s="107"/>
      <c r="BG1133" s="107"/>
      <c r="BH1133" s="107"/>
    </row>
    <row r="1134" spans="1:60" outlineLevel="1">
      <c r="A1134" s="123">
        <v>155</v>
      </c>
      <c r="B1134" s="124" t="s">
        <v>1753</v>
      </c>
      <c r="C1134" s="139" t="s">
        <v>1754</v>
      </c>
      <c r="D1134" s="125" t="s">
        <v>353</v>
      </c>
      <c r="E1134" s="126">
        <v>10.58001</v>
      </c>
      <c r="F1134" s="127"/>
      <c r="G1134" s="128">
        <f>ROUND(E1134*F1134,2)</f>
        <v>0</v>
      </c>
      <c r="H1134" s="127"/>
      <c r="I1134" s="128">
        <f>ROUND(E1134*H1134,2)</f>
        <v>0</v>
      </c>
      <c r="J1134" s="127"/>
      <c r="K1134" s="128">
        <f>ROUND(E1134*J1134,2)</f>
        <v>0</v>
      </c>
      <c r="L1134" s="128">
        <v>21</v>
      </c>
      <c r="M1134" s="128">
        <f>G1134*(1+L1134/100)</f>
        <v>0</v>
      </c>
      <c r="N1134" s="126">
        <v>0</v>
      </c>
      <c r="O1134" s="126">
        <f>ROUND(E1134*N1134,2)</f>
        <v>0</v>
      </c>
      <c r="P1134" s="126">
        <v>0</v>
      </c>
      <c r="Q1134" s="126">
        <f>ROUND(E1134*P1134,2)</f>
        <v>0</v>
      </c>
      <c r="R1134" s="128"/>
      <c r="S1134" s="128" t="s">
        <v>290</v>
      </c>
      <c r="T1134" s="129" t="s">
        <v>291</v>
      </c>
      <c r="U1134" s="114">
        <v>0.49</v>
      </c>
      <c r="V1134" s="114">
        <f>ROUND(E1134*U1134,2)</f>
        <v>5.18</v>
      </c>
      <c r="W1134" s="114"/>
      <c r="X1134" s="114" t="s">
        <v>357</v>
      </c>
      <c r="Y1134" s="114" t="s">
        <v>293</v>
      </c>
      <c r="Z1134" s="107"/>
      <c r="AA1134" s="107"/>
      <c r="AB1134" s="107"/>
      <c r="AC1134" s="107"/>
      <c r="AD1134" s="107"/>
      <c r="AE1134" s="107"/>
      <c r="AF1134" s="107"/>
      <c r="AG1134" s="107" t="s">
        <v>358</v>
      </c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</row>
    <row r="1135" spans="1:60" outlineLevel="2">
      <c r="A1135" s="110"/>
      <c r="B1135" s="111"/>
      <c r="C1135" s="198" t="s">
        <v>359</v>
      </c>
      <c r="D1135" s="199"/>
      <c r="E1135" s="199"/>
      <c r="F1135" s="199"/>
      <c r="G1135" s="199"/>
      <c r="H1135" s="114"/>
      <c r="I1135" s="114"/>
      <c r="J1135" s="114"/>
      <c r="K1135" s="114"/>
      <c r="L1135" s="114"/>
      <c r="M1135" s="114"/>
      <c r="N1135" s="113"/>
      <c r="O1135" s="113"/>
      <c r="P1135" s="113"/>
      <c r="Q1135" s="113"/>
      <c r="R1135" s="114"/>
      <c r="S1135" s="114"/>
      <c r="T1135" s="114"/>
      <c r="U1135" s="114"/>
      <c r="V1135" s="114"/>
      <c r="W1135" s="114"/>
      <c r="X1135" s="114"/>
      <c r="Y1135" s="114"/>
      <c r="Z1135" s="107"/>
      <c r="AA1135" s="107"/>
      <c r="AB1135" s="107"/>
      <c r="AC1135" s="107"/>
      <c r="AD1135" s="107"/>
      <c r="AE1135" s="107"/>
      <c r="AF1135" s="107"/>
      <c r="AG1135" s="107" t="s">
        <v>296</v>
      </c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</row>
    <row r="1136" spans="1:60" outlineLevel="3">
      <c r="A1136" s="110"/>
      <c r="B1136" s="111"/>
      <c r="C1136" s="200" t="s">
        <v>1755</v>
      </c>
      <c r="D1136" s="201"/>
      <c r="E1136" s="201"/>
      <c r="F1136" s="201"/>
      <c r="G1136" s="201"/>
      <c r="H1136" s="114"/>
      <c r="I1136" s="114"/>
      <c r="J1136" s="114"/>
      <c r="K1136" s="114"/>
      <c r="L1136" s="114"/>
      <c r="M1136" s="114"/>
      <c r="N1136" s="113"/>
      <c r="O1136" s="113"/>
      <c r="P1136" s="113"/>
      <c r="Q1136" s="113"/>
      <c r="R1136" s="114"/>
      <c r="S1136" s="114"/>
      <c r="T1136" s="114"/>
      <c r="U1136" s="114"/>
      <c r="V1136" s="114"/>
      <c r="W1136" s="114"/>
      <c r="X1136" s="114"/>
      <c r="Y1136" s="114"/>
      <c r="Z1136" s="107"/>
      <c r="AA1136" s="107"/>
      <c r="AB1136" s="107"/>
      <c r="AC1136" s="107"/>
      <c r="AD1136" s="107"/>
      <c r="AE1136" s="107"/>
      <c r="AF1136" s="107"/>
      <c r="AG1136" s="107" t="s">
        <v>296</v>
      </c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</row>
    <row r="1137" spans="1:60" outlineLevel="1">
      <c r="A1137" s="123">
        <v>156</v>
      </c>
      <c r="B1137" s="124" t="s">
        <v>1756</v>
      </c>
      <c r="C1137" s="139" t="s">
        <v>1757</v>
      </c>
      <c r="D1137" s="125" t="s">
        <v>353</v>
      </c>
      <c r="E1137" s="126">
        <v>10.58001</v>
      </c>
      <c r="F1137" s="127"/>
      <c r="G1137" s="128">
        <f>ROUND(E1137*F1137,2)</f>
        <v>0</v>
      </c>
      <c r="H1137" s="127"/>
      <c r="I1137" s="128">
        <f>ROUND(E1137*H1137,2)</f>
        <v>0</v>
      </c>
      <c r="J1137" s="127"/>
      <c r="K1137" s="128">
        <f>ROUND(E1137*J1137,2)</f>
        <v>0</v>
      </c>
      <c r="L1137" s="128">
        <v>21</v>
      </c>
      <c r="M1137" s="128">
        <f>G1137*(1+L1137/100)</f>
        <v>0</v>
      </c>
      <c r="N1137" s="126">
        <v>0</v>
      </c>
      <c r="O1137" s="126">
        <f>ROUND(E1137*N1137,2)</f>
        <v>0</v>
      </c>
      <c r="P1137" s="126">
        <v>0</v>
      </c>
      <c r="Q1137" s="126">
        <f>ROUND(E1137*P1137,2)</f>
        <v>0</v>
      </c>
      <c r="R1137" s="128"/>
      <c r="S1137" s="128" t="s">
        <v>290</v>
      </c>
      <c r="T1137" s="129" t="s">
        <v>291</v>
      </c>
      <c r="U1137" s="114">
        <v>0</v>
      </c>
      <c r="V1137" s="114">
        <f>ROUND(E1137*U1137,2)</f>
        <v>0</v>
      </c>
      <c r="W1137" s="114"/>
      <c r="X1137" s="114" t="s">
        <v>357</v>
      </c>
      <c r="Y1137" s="114" t="s">
        <v>293</v>
      </c>
      <c r="Z1137" s="107"/>
      <c r="AA1137" s="107"/>
      <c r="AB1137" s="107"/>
      <c r="AC1137" s="107"/>
      <c r="AD1137" s="107"/>
      <c r="AE1137" s="107"/>
      <c r="AF1137" s="107"/>
      <c r="AG1137" s="107" t="s">
        <v>358</v>
      </c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</row>
    <row r="1138" spans="1:60" outlineLevel="2">
      <c r="A1138" s="110"/>
      <c r="B1138" s="111"/>
      <c r="C1138" s="198" t="s">
        <v>1758</v>
      </c>
      <c r="D1138" s="199"/>
      <c r="E1138" s="199"/>
      <c r="F1138" s="199"/>
      <c r="G1138" s="199"/>
      <c r="H1138" s="114"/>
      <c r="I1138" s="114"/>
      <c r="J1138" s="114"/>
      <c r="K1138" s="114"/>
      <c r="L1138" s="114"/>
      <c r="M1138" s="114"/>
      <c r="N1138" s="113"/>
      <c r="O1138" s="113"/>
      <c r="P1138" s="113"/>
      <c r="Q1138" s="113"/>
      <c r="R1138" s="114"/>
      <c r="S1138" s="114"/>
      <c r="T1138" s="114"/>
      <c r="U1138" s="114"/>
      <c r="V1138" s="114"/>
      <c r="W1138" s="114"/>
      <c r="X1138" s="114"/>
      <c r="Y1138" s="114"/>
      <c r="Z1138" s="107"/>
      <c r="AA1138" s="107"/>
      <c r="AB1138" s="107"/>
      <c r="AC1138" s="107"/>
      <c r="AD1138" s="107"/>
      <c r="AE1138" s="107"/>
      <c r="AF1138" s="107"/>
      <c r="AG1138" s="107" t="s">
        <v>296</v>
      </c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37" t="str">
        <f>C1138</f>
        <v>Položka zahrnuje všechny druhy odpadů s jednotkovou cenou jako vážený průměr ceny všech druhů odpadů.</v>
      </c>
      <c r="BB1138" s="107"/>
      <c r="BC1138" s="107"/>
      <c r="BD1138" s="107"/>
      <c r="BE1138" s="107"/>
      <c r="BF1138" s="107"/>
      <c r="BG1138" s="107"/>
      <c r="BH1138" s="107"/>
    </row>
    <row r="1139" spans="1:60">
      <c r="A1139" s="117" t="s">
        <v>285</v>
      </c>
      <c r="B1139" s="118" t="s">
        <v>99</v>
      </c>
      <c r="C1139" s="138" t="s">
        <v>100</v>
      </c>
      <c r="D1139" s="119"/>
      <c r="E1139" s="120"/>
      <c r="F1139" s="121"/>
      <c r="G1139" s="121">
        <f>SUMIF(AG1140:AG1171,"&lt;&gt;NOR",G1140:G1171)</f>
        <v>0</v>
      </c>
      <c r="H1139" s="121"/>
      <c r="I1139" s="121">
        <f>SUM(I1140:I1171)</f>
        <v>0</v>
      </c>
      <c r="J1139" s="121"/>
      <c r="K1139" s="121">
        <f>SUM(K1140:K1171)</f>
        <v>0</v>
      </c>
      <c r="L1139" s="121"/>
      <c r="M1139" s="121">
        <f>SUM(M1140:M1171)</f>
        <v>0</v>
      </c>
      <c r="N1139" s="120"/>
      <c r="O1139" s="120">
        <f>SUM(O1140:O1171)</f>
        <v>0</v>
      </c>
      <c r="P1139" s="120"/>
      <c r="Q1139" s="120">
        <f>SUM(Q1140:Q1171)</f>
        <v>0.55000000000000004</v>
      </c>
      <c r="R1139" s="121"/>
      <c r="S1139" s="121"/>
      <c r="T1139" s="122"/>
      <c r="U1139" s="116"/>
      <c r="V1139" s="116">
        <f>SUM(V1140:V1171)</f>
        <v>14.659999999999998</v>
      </c>
      <c r="W1139" s="116"/>
      <c r="X1139" s="116"/>
      <c r="Y1139" s="116"/>
      <c r="AG1139" t="s">
        <v>286</v>
      </c>
    </row>
    <row r="1140" spans="1:60" ht="22.5" outlineLevel="1">
      <c r="A1140" s="123">
        <v>157</v>
      </c>
      <c r="B1140" s="124" t="s">
        <v>1619</v>
      </c>
      <c r="C1140" s="139" t="s">
        <v>1620</v>
      </c>
      <c r="D1140" s="125" t="s">
        <v>347</v>
      </c>
      <c r="E1140" s="126">
        <v>3</v>
      </c>
      <c r="F1140" s="127"/>
      <c r="G1140" s="128">
        <f>ROUND(E1140*F1140,2)</f>
        <v>0</v>
      </c>
      <c r="H1140" s="127"/>
      <c r="I1140" s="128">
        <f>ROUND(E1140*H1140,2)</f>
        <v>0</v>
      </c>
      <c r="J1140" s="127"/>
      <c r="K1140" s="128">
        <f>ROUND(E1140*J1140,2)</f>
        <v>0</v>
      </c>
      <c r="L1140" s="128">
        <v>21</v>
      </c>
      <c r="M1140" s="128">
        <f>G1140*(1+L1140/100)</f>
        <v>0</v>
      </c>
      <c r="N1140" s="126">
        <v>0</v>
      </c>
      <c r="O1140" s="126">
        <f>ROUND(E1140*N1140,2)</f>
        <v>0</v>
      </c>
      <c r="P1140" s="126">
        <v>4.0000000000000001E-3</v>
      </c>
      <c r="Q1140" s="126">
        <f>ROUND(E1140*P1140,2)</f>
        <v>0.01</v>
      </c>
      <c r="R1140" s="128" t="s">
        <v>356</v>
      </c>
      <c r="S1140" s="128" t="s">
        <v>310</v>
      </c>
      <c r="T1140" s="129" t="s">
        <v>331</v>
      </c>
      <c r="U1140" s="114">
        <v>0.16</v>
      </c>
      <c r="V1140" s="114">
        <f>ROUND(E1140*U1140,2)</f>
        <v>0.48</v>
      </c>
      <c r="W1140" s="114"/>
      <c r="X1140" s="114" t="s">
        <v>332</v>
      </c>
      <c r="Y1140" s="114" t="s">
        <v>293</v>
      </c>
      <c r="Z1140" s="107"/>
      <c r="AA1140" s="107"/>
      <c r="AB1140" s="107"/>
      <c r="AC1140" s="107"/>
      <c r="AD1140" s="107"/>
      <c r="AE1140" s="107"/>
      <c r="AF1140" s="107"/>
      <c r="AG1140" s="107" t="s">
        <v>333</v>
      </c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</row>
    <row r="1141" spans="1:60" outlineLevel="2">
      <c r="A1141" s="110"/>
      <c r="B1141" s="111"/>
      <c r="C1141" s="203" t="s">
        <v>1621</v>
      </c>
      <c r="D1141" s="204"/>
      <c r="E1141" s="204"/>
      <c r="F1141" s="204"/>
      <c r="G1141" s="204"/>
      <c r="H1141" s="114"/>
      <c r="I1141" s="114"/>
      <c r="J1141" s="114"/>
      <c r="K1141" s="114"/>
      <c r="L1141" s="114"/>
      <c r="M1141" s="114"/>
      <c r="N1141" s="113"/>
      <c r="O1141" s="113"/>
      <c r="P1141" s="113"/>
      <c r="Q1141" s="113"/>
      <c r="R1141" s="114"/>
      <c r="S1141" s="114"/>
      <c r="T1141" s="114"/>
      <c r="U1141" s="114"/>
      <c r="V1141" s="114"/>
      <c r="W1141" s="114"/>
      <c r="X1141" s="114"/>
      <c r="Y1141" s="114"/>
      <c r="Z1141" s="107"/>
      <c r="AA1141" s="107"/>
      <c r="AB1141" s="107"/>
      <c r="AC1141" s="107"/>
      <c r="AD1141" s="107"/>
      <c r="AE1141" s="107"/>
      <c r="AF1141" s="107"/>
      <c r="AG1141" s="107" t="s">
        <v>451</v>
      </c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</row>
    <row r="1142" spans="1:60" outlineLevel="2">
      <c r="A1142" s="110"/>
      <c r="B1142" s="111"/>
      <c r="C1142" s="146" t="s">
        <v>2168</v>
      </c>
      <c r="D1142" s="143"/>
      <c r="E1142" s="144">
        <v>3</v>
      </c>
      <c r="F1142" s="114"/>
      <c r="G1142" s="114"/>
      <c r="H1142" s="114"/>
      <c r="I1142" s="114"/>
      <c r="J1142" s="114"/>
      <c r="K1142" s="114"/>
      <c r="L1142" s="114"/>
      <c r="M1142" s="114"/>
      <c r="N1142" s="113"/>
      <c r="O1142" s="113"/>
      <c r="P1142" s="113"/>
      <c r="Q1142" s="113"/>
      <c r="R1142" s="114"/>
      <c r="S1142" s="114"/>
      <c r="T1142" s="114"/>
      <c r="U1142" s="114"/>
      <c r="V1142" s="114"/>
      <c r="W1142" s="114"/>
      <c r="X1142" s="114"/>
      <c r="Y1142" s="114"/>
      <c r="Z1142" s="107"/>
      <c r="AA1142" s="107"/>
      <c r="AB1142" s="107"/>
      <c r="AC1142" s="107"/>
      <c r="AD1142" s="107"/>
      <c r="AE1142" s="107"/>
      <c r="AF1142" s="107"/>
      <c r="AG1142" s="107" t="s">
        <v>341</v>
      </c>
      <c r="AH1142" s="107">
        <v>0</v>
      </c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</row>
    <row r="1143" spans="1:60" ht="22.5" outlineLevel="1">
      <c r="A1143" s="123">
        <v>158</v>
      </c>
      <c r="B1143" s="124" t="s">
        <v>1654</v>
      </c>
      <c r="C1143" s="139" t="s">
        <v>1655</v>
      </c>
      <c r="D1143" s="125" t="s">
        <v>347</v>
      </c>
      <c r="E1143" s="126">
        <v>3</v>
      </c>
      <c r="F1143" s="127"/>
      <c r="G1143" s="128">
        <f>ROUND(E1143*F1143,2)</f>
        <v>0</v>
      </c>
      <c r="H1143" s="127"/>
      <c r="I1143" s="128">
        <f>ROUND(E1143*H1143,2)</f>
        <v>0</v>
      </c>
      <c r="J1143" s="127"/>
      <c r="K1143" s="128">
        <f>ROUND(E1143*J1143,2)</f>
        <v>0</v>
      </c>
      <c r="L1143" s="128">
        <v>21</v>
      </c>
      <c r="M1143" s="128">
        <f>G1143*(1+L1143/100)</f>
        <v>0</v>
      </c>
      <c r="N1143" s="126">
        <v>6.7000000000000002E-4</v>
      </c>
      <c r="O1143" s="126">
        <f>ROUND(E1143*N1143,2)</f>
        <v>0</v>
      </c>
      <c r="P1143" s="126">
        <v>1.2E-2</v>
      </c>
      <c r="Q1143" s="126">
        <f>ROUND(E1143*P1143,2)</f>
        <v>0.04</v>
      </c>
      <c r="R1143" s="128" t="s">
        <v>356</v>
      </c>
      <c r="S1143" s="128" t="s">
        <v>310</v>
      </c>
      <c r="T1143" s="129" t="s">
        <v>331</v>
      </c>
      <c r="U1143" s="114">
        <v>0.61399999999999999</v>
      </c>
      <c r="V1143" s="114">
        <f>ROUND(E1143*U1143,2)</f>
        <v>1.84</v>
      </c>
      <c r="W1143" s="114"/>
      <c r="X1143" s="114" t="s">
        <v>332</v>
      </c>
      <c r="Y1143" s="114" t="s">
        <v>293</v>
      </c>
      <c r="Z1143" s="107"/>
      <c r="AA1143" s="107"/>
      <c r="AB1143" s="107"/>
      <c r="AC1143" s="107"/>
      <c r="AD1143" s="107"/>
      <c r="AE1143" s="107"/>
      <c r="AF1143" s="107"/>
      <c r="AG1143" s="107" t="s">
        <v>1329</v>
      </c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</row>
    <row r="1144" spans="1:60" outlineLevel="2">
      <c r="A1144" s="110"/>
      <c r="B1144" s="111"/>
      <c r="C1144" s="203" t="s">
        <v>1621</v>
      </c>
      <c r="D1144" s="204"/>
      <c r="E1144" s="204"/>
      <c r="F1144" s="204"/>
      <c r="G1144" s="204"/>
      <c r="H1144" s="114"/>
      <c r="I1144" s="114"/>
      <c r="J1144" s="114"/>
      <c r="K1144" s="114"/>
      <c r="L1144" s="114"/>
      <c r="M1144" s="114"/>
      <c r="N1144" s="113"/>
      <c r="O1144" s="113"/>
      <c r="P1144" s="113"/>
      <c r="Q1144" s="113"/>
      <c r="R1144" s="114"/>
      <c r="S1144" s="114"/>
      <c r="T1144" s="114"/>
      <c r="U1144" s="114"/>
      <c r="V1144" s="114"/>
      <c r="W1144" s="114"/>
      <c r="X1144" s="114"/>
      <c r="Y1144" s="114"/>
      <c r="Z1144" s="107"/>
      <c r="AA1144" s="107"/>
      <c r="AB1144" s="107"/>
      <c r="AC1144" s="107"/>
      <c r="AD1144" s="107"/>
      <c r="AE1144" s="107"/>
      <c r="AF1144" s="107"/>
      <c r="AG1144" s="107" t="s">
        <v>451</v>
      </c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</row>
    <row r="1145" spans="1:60" outlineLevel="2">
      <c r="A1145" s="110"/>
      <c r="B1145" s="111"/>
      <c r="C1145" s="146" t="s">
        <v>2168</v>
      </c>
      <c r="D1145" s="143"/>
      <c r="E1145" s="144">
        <v>3</v>
      </c>
      <c r="F1145" s="114"/>
      <c r="G1145" s="114"/>
      <c r="H1145" s="114"/>
      <c r="I1145" s="114"/>
      <c r="J1145" s="114"/>
      <c r="K1145" s="114"/>
      <c r="L1145" s="114"/>
      <c r="M1145" s="114"/>
      <c r="N1145" s="113"/>
      <c r="O1145" s="113"/>
      <c r="P1145" s="113"/>
      <c r="Q1145" s="113"/>
      <c r="R1145" s="114"/>
      <c r="S1145" s="114"/>
      <c r="T1145" s="114"/>
      <c r="U1145" s="114"/>
      <c r="V1145" s="114"/>
      <c r="W1145" s="114"/>
      <c r="X1145" s="114"/>
      <c r="Y1145" s="114"/>
      <c r="Z1145" s="107"/>
      <c r="AA1145" s="107"/>
      <c r="AB1145" s="107"/>
      <c r="AC1145" s="107"/>
      <c r="AD1145" s="107"/>
      <c r="AE1145" s="107"/>
      <c r="AF1145" s="107"/>
      <c r="AG1145" s="107" t="s">
        <v>341</v>
      </c>
      <c r="AH1145" s="107">
        <v>0</v>
      </c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</row>
    <row r="1146" spans="1:60" ht="22.5" outlineLevel="1">
      <c r="A1146" s="123">
        <v>159</v>
      </c>
      <c r="B1146" s="124" t="s">
        <v>1657</v>
      </c>
      <c r="C1146" s="139" t="s">
        <v>1658</v>
      </c>
      <c r="D1146" s="125" t="s">
        <v>1169</v>
      </c>
      <c r="E1146" s="126">
        <v>0.72</v>
      </c>
      <c r="F1146" s="127"/>
      <c r="G1146" s="128">
        <f>ROUND(E1146*F1146,2)</f>
        <v>0</v>
      </c>
      <c r="H1146" s="127"/>
      <c r="I1146" s="128">
        <f>ROUND(E1146*H1146,2)</f>
        <v>0</v>
      </c>
      <c r="J1146" s="127"/>
      <c r="K1146" s="128">
        <f>ROUND(E1146*J1146,2)</f>
        <v>0</v>
      </c>
      <c r="L1146" s="128">
        <v>21</v>
      </c>
      <c r="M1146" s="128">
        <f>G1146*(1+L1146/100)</f>
        <v>0</v>
      </c>
      <c r="N1146" s="126">
        <v>5.4000000000000001E-4</v>
      </c>
      <c r="O1146" s="126">
        <f>ROUND(E1146*N1146,2)</f>
        <v>0</v>
      </c>
      <c r="P1146" s="126">
        <v>0.27</v>
      </c>
      <c r="Q1146" s="126">
        <f>ROUND(E1146*P1146,2)</f>
        <v>0.19</v>
      </c>
      <c r="R1146" s="128" t="s">
        <v>356</v>
      </c>
      <c r="S1146" s="128" t="s">
        <v>310</v>
      </c>
      <c r="T1146" s="129" t="s">
        <v>331</v>
      </c>
      <c r="U1146" s="114">
        <v>0.43</v>
      </c>
      <c r="V1146" s="114">
        <f>ROUND(E1146*U1146,2)</f>
        <v>0.31</v>
      </c>
      <c r="W1146" s="114"/>
      <c r="X1146" s="114" t="s">
        <v>332</v>
      </c>
      <c r="Y1146" s="114" t="s">
        <v>293</v>
      </c>
      <c r="Z1146" s="107"/>
      <c r="AA1146" s="107"/>
      <c r="AB1146" s="107"/>
      <c r="AC1146" s="107"/>
      <c r="AD1146" s="107"/>
      <c r="AE1146" s="107"/>
      <c r="AF1146" s="107"/>
      <c r="AG1146" s="107" t="s">
        <v>333</v>
      </c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</row>
    <row r="1147" spans="1:60" outlineLevel="2">
      <c r="A1147" s="110"/>
      <c r="B1147" s="111"/>
      <c r="C1147" s="203" t="s">
        <v>1621</v>
      </c>
      <c r="D1147" s="204"/>
      <c r="E1147" s="204"/>
      <c r="F1147" s="204"/>
      <c r="G1147" s="204"/>
      <c r="H1147" s="114"/>
      <c r="I1147" s="114"/>
      <c r="J1147" s="114"/>
      <c r="K1147" s="114"/>
      <c r="L1147" s="114"/>
      <c r="M1147" s="114"/>
      <c r="N1147" s="113"/>
      <c r="O1147" s="113"/>
      <c r="P1147" s="113"/>
      <c r="Q1147" s="113"/>
      <c r="R1147" s="114"/>
      <c r="S1147" s="114"/>
      <c r="T1147" s="114"/>
      <c r="U1147" s="114"/>
      <c r="V1147" s="114"/>
      <c r="W1147" s="114"/>
      <c r="X1147" s="114"/>
      <c r="Y1147" s="114"/>
      <c r="Z1147" s="107"/>
      <c r="AA1147" s="107"/>
      <c r="AB1147" s="107"/>
      <c r="AC1147" s="107"/>
      <c r="AD1147" s="107"/>
      <c r="AE1147" s="107"/>
      <c r="AF1147" s="107"/>
      <c r="AG1147" s="107" t="s">
        <v>451</v>
      </c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</row>
    <row r="1148" spans="1:60" outlineLevel="2">
      <c r="A1148" s="110"/>
      <c r="B1148" s="111"/>
      <c r="C1148" s="146" t="s">
        <v>2169</v>
      </c>
      <c r="D1148" s="143"/>
      <c r="E1148" s="144"/>
      <c r="F1148" s="114"/>
      <c r="G1148" s="114"/>
      <c r="H1148" s="114"/>
      <c r="I1148" s="114"/>
      <c r="J1148" s="114"/>
      <c r="K1148" s="114"/>
      <c r="L1148" s="114"/>
      <c r="M1148" s="114"/>
      <c r="N1148" s="113"/>
      <c r="O1148" s="113"/>
      <c r="P1148" s="113"/>
      <c r="Q1148" s="113"/>
      <c r="R1148" s="114"/>
      <c r="S1148" s="114"/>
      <c r="T1148" s="114"/>
      <c r="U1148" s="114"/>
      <c r="V1148" s="114"/>
      <c r="W1148" s="114"/>
      <c r="X1148" s="114"/>
      <c r="Y1148" s="114"/>
      <c r="Z1148" s="107"/>
      <c r="AA1148" s="107"/>
      <c r="AB1148" s="107"/>
      <c r="AC1148" s="107"/>
      <c r="AD1148" s="107"/>
      <c r="AE1148" s="107"/>
      <c r="AF1148" s="107"/>
      <c r="AG1148" s="107" t="s">
        <v>341</v>
      </c>
      <c r="AH1148" s="107">
        <v>0</v>
      </c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</row>
    <row r="1149" spans="1:60" outlineLevel="3">
      <c r="A1149" s="110"/>
      <c r="B1149" s="111"/>
      <c r="C1149" s="146" t="s">
        <v>2170</v>
      </c>
      <c r="D1149" s="143"/>
      <c r="E1149" s="144">
        <v>0.36</v>
      </c>
      <c r="F1149" s="114"/>
      <c r="G1149" s="114"/>
      <c r="H1149" s="114"/>
      <c r="I1149" s="114"/>
      <c r="J1149" s="114"/>
      <c r="K1149" s="114"/>
      <c r="L1149" s="114"/>
      <c r="M1149" s="114"/>
      <c r="N1149" s="113"/>
      <c r="O1149" s="113"/>
      <c r="P1149" s="113"/>
      <c r="Q1149" s="113"/>
      <c r="R1149" s="114"/>
      <c r="S1149" s="114"/>
      <c r="T1149" s="114"/>
      <c r="U1149" s="114"/>
      <c r="V1149" s="114"/>
      <c r="W1149" s="114"/>
      <c r="X1149" s="114"/>
      <c r="Y1149" s="114"/>
      <c r="Z1149" s="107"/>
      <c r="AA1149" s="107"/>
      <c r="AB1149" s="107"/>
      <c r="AC1149" s="107"/>
      <c r="AD1149" s="107"/>
      <c r="AE1149" s="107"/>
      <c r="AF1149" s="107"/>
      <c r="AG1149" s="107" t="s">
        <v>341</v>
      </c>
      <c r="AH1149" s="107">
        <v>0</v>
      </c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</row>
    <row r="1150" spans="1:60" outlineLevel="3">
      <c r="A1150" s="110"/>
      <c r="B1150" s="111"/>
      <c r="C1150" s="146" t="s">
        <v>1594</v>
      </c>
      <c r="D1150" s="143"/>
      <c r="E1150" s="144">
        <v>0.36</v>
      </c>
      <c r="F1150" s="114"/>
      <c r="G1150" s="114"/>
      <c r="H1150" s="114"/>
      <c r="I1150" s="114"/>
      <c r="J1150" s="114"/>
      <c r="K1150" s="114"/>
      <c r="L1150" s="114"/>
      <c r="M1150" s="114"/>
      <c r="N1150" s="113"/>
      <c r="O1150" s="113"/>
      <c r="P1150" s="113"/>
      <c r="Q1150" s="113"/>
      <c r="R1150" s="114"/>
      <c r="S1150" s="114"/>
      <c r="T1150" s="114"/>
      <c r="U1150" s="114"/>
      <c r="V1150" s="114"/>
      <c r="W1150" s="114"/>
      <c r="X1150" s="114"/>
      <c r="Y1150" s="114"/>
      <c r="Z1150" s="107"/>
      <c r="AA1150" s="107"/>
      <c r="AB1150" s="107"/>
      <c r="AC1150" s="107"/>
      <c r="AD1150" s="107"/>
      <c r="AE1150" s="107"/>
      <c r="AF1150" s="107"/>
      <c r="AG1150" s="107" t="s">
        <v>341</v>
      </c>
      <c r="AH1150" s="107">
        <v>0</v>
      </c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</row>
    <row r="1151" spans="1:60" ht="22.5" outlineLevel="1">
      <c r="A1151" s="123">
        <v>160</v>
      </c>
      <c r="B1151" s="124" t="s">
        <v>1779</v>
      </c>
      <c r="C1151" s="139" t="s">
        <v>1780</v>
      </c>
      <c r="D1151" s="125" t="s">
        <v>347</v>
      </c>
      <c r="E1151" s="126">
        <v>9</v>
      </c>
      <c r="F1151" s="127"/>
      <c r="G1151" s="128">
        <f>ROUND(E1151*F1151,2)</f>
        <v>0</v>
      </c>
      <c r="H1151" s="127"/>
      <c r="I1151" s="128">
        <f>ROUND(E1151*H1151,2)</f>
        <v>0</v>
      </c>
      <c r="J1151" s="127"/>
      <c r="K1151" s="128">
        <f>ROUND(E1151*J1151,2)</f>
        <v>0</v>
      </c>
      <c r="L1151" s="128">
        <v>21</v>
      </c>
      <c r="M1151" s="128">
        <f>G1151*(1+L1151/100)</f>
        <v>0</v>
      </c>
      <c r="N1151" s="126">
        <v>0</v>
      </c>
      <c r="O1151" s="126">
        <f>ROUND(E1151*N1151,2)</f>
        <v>0</v>
      </c>
      <c r="P1151" s="126">
        <v>8.0000000000000002E-3</v>
      </c>
      <c r="Q1151" s="126">
        <f>ROUND(E1151*P1151,2)</f>
        <v>7.0000000000000007E-2</v>
      </c>
      <c r="R1151" s="128" t="s">
        <v>356</v>
      </c>
      <c r="S1151" s="128" t="s">
        <v>310</v>
      </c>
      <c r="T1151" s="129" t="s">
        <v>331</v>
      </c>
      <c r="U1151" s="114">
        <v>0.7</v>
      </c>
      <c r="V1151" s="114">
        <f>ROUND(E1151*U1151,2)</f>
        <v>6.3</v>
      </c>
      <c r="W1151" s="114"/>
      <c r="X1151" s="114" t="s">
        <v>332</v>
      </c>
      <c r="Y1151" s="114" t="s">
        <v>293</v>
      </c>
      <c r="Z1151" s="107"/>
      <c r="AA1151" s="107"/>
      <c r="AB1151" s="107"/>
      <c r="AC1151" s="107"/>
      <c r="AD1151" s="107"/>
      <c r="AE1151" s="107"/>
      <c r="AF1151" s="107"/>
      <c r="AG1151" s="107" t="s">
        <v>333</v>
      </c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</row>
    <row r="1152" spans="1:60" outlineLevel="2">
      <c r="A1152" s="110"/>
      <c r="B1152" s="111"/>
      <c r="C1152" s="203" t="s">
        <v>1781</v>
      </c>
      <c r="D1152" s="204"/>
      <c r="E1152" s="204"/>
      <c r="F1152" s="204"/>
      <c r="G1152" s="204"/>
      <c r="H1152" s="114"/>
      <c r="I1152" s="114"/>
      <c r="J1152" s="114"/>
      <c r="K1152" s="114"/>
      <c r="L1152" s="114"/>
      <c r="M1152" s="114"/>
      <c r="N1152" s="113"/>
      <c r="O1152" s="113"/>
      <c r="P1152" s="113"/>
      <c r="Q1152" s="113"/>
      <c r="R1152" s="114"/>
      <c r="S1152" s="114"/>
      <c r="T1152" s="114"/>
      <c r="U1152" s="114"/>
      <c r="V1152" s="114"/>
      <c r="W1152" s="114"/>
      <c r="X1152" s="114"/>
      <c r="Y1152" s="114"/>
      <c r="Z1152" s="107"/>
      <c r="AA1152" s="107"/>
      <c r="AB1152" s="107"/>
      <c r="AC1152" s="107"/>
      <c r="AD1152" s="107"/>
      <c r="AE1152" s="107"/>
      <c r="AF1152" s="107"/>
      <c r="AG1152" s="107" t="s">
        <v>451</v>
      </c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</row>
    <row r="1153" spans="1:60" outlineLevel="2">
      <c r="A1153" s="110"/>
      <c r="B1153" s="111"/>
      <c r="C1153" s="146" t="s">
        <v>2171</v>
      </c>
      <c r="D1153" s="143"/>
      <c r="E1153" s="144">
        <v>3</v>
      </c>
      <c r="F1153" s="114"/>
      <c r="G1153" s="114"/>
      <c r="H1153" s="114"/>
      <c r="I1153" s="114"/>
      <c r="J1153" s="114"/>
      <c r="K1153" s="114"/>
      <c r="L1153" s="114"/>
      <c r="M1153" s="114"/>
      <c r="N1153" s="113"/>
      <c r="O1153" s="113"/>
      <c r="P1153" s="113"/>
      <c r="Q1153" s="113"/>
      <c r="R1153" s="114"/>
      <c r="S1153" s="114"/>
      <c r="T1153" s="114"/>
      <c r="U1153" s="114"/>
      <c r="V1153" s="114"/>
      <c r="W1153" s="114"/>
      <c r="X1153" s="114"/>
      <c r="Y1153" s="114"/>
      <c r="Z1153" s="107"/>
      <c r="AA1153" s="107"/>
      <c r="AB1153" s="107"/>
      <c r="AC1153" s="107"/>
      <c r="AD1153" s="107"/>
      <c r="AE1153" s="107"/>
      <c r="AF1153" s="107"/>
      <c r="AG1153" s="107" t="s">
        <v>341</v>
      </c>
      <c r="AH1153" s="107">
        <v>0</v>
      </c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</row>
    <row r="1154" spans="1:60" outlineLevel="3">
      <c r="A1154" s="110"/>
      <c r="B1154" s="111"/>
      <c r="C1154" s="146" t="s">
        <v>2172</v>
      </c>
      <c r="D1154" s="143"/>
      <c r="E1154" s="144">
        <v>6</v>
      </c>
      <c r="F1154" s="114"/>
      <c r="G1154" s="114"/>
      <c r="H1154" s="114"/>
      <c r="I1154" s="114"/>
      <c r="J1154" s="114"/>
      <c r="K1154" s="114"/>
      <c r="L1154" s="114"/>
      <c r="M1154" s="114"/>
      <c r="N1154" s="113"/>
      <c r="O1154" s="113"/>
      <c r="P1154" s="113"/>
      <c r="Q1154" s="113"/>
      <c r="R1154" s="114"/>
      <c r="S1154" s="114"/>
      <c r="T1154" s="114"/>
      <c r="U1154" s="114"/>
      <c r="V1154" s="114"/>
      <c r="W1154" s="114"/>
      <c r="X1154" s="114"/>
      <c r="Y1154" s="114"/>
      <c r="Z1154" s="107"/>
      <c r="AA1154" s="107"/>
      <c r="AB1154" s="107"/>
      <c r="AC1154" s="107"/>
      <c r="AD1154" s="107"/>
      <c r="AE1154" s="107"/>
      <c r="AF1154" s="107"/>
      <c r="AG1154" s="107" t="s">
        <v>341</v>
      </c>
      <c r="AH1154" s="107">
        <v>0</v>
      </c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</row>
    <row r="1155" spans="1:60" outlineLevel="1">
      <c r="A1155" s="123">
        <v>161</v>
      </c>
      <c r="B1155" s="124" t="s">
        <v>2173</v>
      </c>
      <c r="C1155" s="139" t="s">
        <v>2174</v>
      </c>
      <c r="D1155" s="125" t="s">
        <v>330</v>
      </c>
      <c r="E1155" s="126">
        <v>4</v>
      </c>
      <c r="F1155" s="127"/>
      <c r="G1155" s="128">
        <f>ROUND(E1155*F1155,2)</f>
        <v>0</v>
      </c>
      <c r="H1155" s="127"/>
      <c r="I1155" s="128">
        <f>ROUND(E1155*H1155,2)</f>
        <v>0</v>
      </c>
      <c r="J1155" s="127"/>
      <c r="K1155" s="128">
        <f>ROUND(E1155*J1155,2)</f>
        <v>0</v>
      </c>
      <c r="L1155" s="128">
        <v>21</v>
      </c>
      <c r="M1155" s="128">
        <f>G1155*(1+L1155/100)</f>
        <v>0</v>
      </c>
      <c r="N1155" s="126">
        <v>4.8999999999999998E-4</v>
      </c>
      <c r="O1155" s="126">
        <f>ROUND(E1155*N1155,2)</f>
        <v>0</v>
      </c>
      <c r="P1155" s="126">
        <v>3.7999999999999999E-2</v>
      </c>
      <c r="Q1155" s="126">
        <f>ROUND(E1155*P1155,2)</f>
        <v>0.15</v>
      </c>
      <c r="R1155" s="128" t="s">
        <v>356</v>
      </c>
      <c r="S1155" s="128" t="s">
        <v>310</v>
      </c>
      <c r="T1155" s="129" t="s">
        <v>331</v>
      </c>
      <c r="U1155" s="114">
        <v>0.53100000000000003</v>
      </c>
      <c r="V1155" s="114">
        <f>ROUND(E1155*U1155,2)</f>
        <v>2.12</v>
      </c>
      <c r="W1155" s="114"/>
      <c r="X1155" s="114" t="s">
        <v>332</v>
      </c>
      <c r="Y1155" s="114" t="s">
        <v>293</v>
      </c>
      <c r="Z1155" s="107"/>
      <c r="AA1155" s="107"/>
      <c r="AB1155" s="107"/>
      <c r="AC1155" s="107"/>
      <c r="AD1155" s="107"/>
      <c r="AE1155" s="107"/>
      <c r="AF1155" s="107"/>
      <c r="AG1155" s="107" t="s">
        <v>333</v>
      </c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</row>
    <row r="1156" spans="1:60" outlineLevel="2">
      <c r="A1156" s="110"/>
      <c r="B1156" s="111"/>
      <c r="C1156" s="146" t="s">
        <v>2175</v>
      </c>
      <c r="D1156" s="143"/>
      <c r="E1156" s="144">
        <v>4</v>
      </c>
      <c r="F1156" s="114"/>
      <c r="G1156" s="114"/>
      <c r="H1156" s="114"/>
      <c r="I1156" s="114"/>
      <c r="J1156" s="114"/>
      <c r="K1156" s="114"/>
      <c r="L1156" s="114"/>
      <c r="M1156" s="114"/>
      <c r="N1156" s="113"/>
      <c r="O1156" s="113"/>
      <c r="P1156" s="113"/>
      <c r="Q1156" s="113"/>
      <c r="R1156" s="114"/>
      <c r="S1156" s="114"/>
      <c r="T1156" s="114"/>
      <c r="U1156" s="114"/>
      <c r="V1156" s="114"/>
      <c r="W1156" s="114"/>
      <c r="X1156" s="114"/>
      <c r="Y1156" s="114"/>
      <c r="Z1156" s="107"/>
      <c r="AA1156" s="107"/>
      <c r="AB1156" s="107"/>
      <c r="AC1156" s="107"/>
      <c r="AD1156" s="107"/>
      <c r="AE1156" s="107"/>
      <c r="AF1156" s="107"/>
      <c r="AG1156" s="107" t="s">
        <v>341</v>
      </c>
      <c r="AH1156" s="107">
        <v>0</v>
      </c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</row>
    <row r="1157" spans="1:60" ht="22.5" outlineLevel="1">
      <c r="A1157" s="123">
        <v>162</v>
      </c>
      <c r="B1157" s="124" t="s">
        <v>1695</v>
      </c>
      <c r="C1157" s="139" t="s">
        <v>1696</v>
      </c>
      <c r="D1157" s="125" t="s">
        <v>1169</v>
      </c>
      <c r="E1157" s="126">
        <v>0.84</v>
      </c>
      <c r="F1157" s="127"/>
      <c r="G1157" s="128">
        <f>ROUND(E1157*F1157,2)</f>
        <v>0</v>
      </c>
      <c r="H1157" s="127"/>
      <c r="I1157" s="128">
        <f>ROUND(E1157*H1157,2)</f>
        <v>0</v>
      </c>
      <c r="J1157" s="127"/>
      <c r="K1157" s="128">
        <f>ROUND(E1157*J1157,2)</f>
        <v>0</v>
      </c>
      <c r="L1157" s="128">
        <v>21</v>
      </c>
      <c r="M1157" s="128">
        <f>G1157*(1+L1157/100)</f>
        <v>0</v>
      </c>
      <c r="N1157" s="126">
        <v>0</v>
      </c>
      <c r="O1157" s="126">
        <f>ROUND(E1157*N1157,2)</f>
        <v>0</v>
      </c>
      <c r="P1157" s="126">
        <v>6.8000000000000005E-2</v>
      </c>
      <c r="Q1157" s="126">
        <f>ROUND(E1157*P1157,2)</f>
        <v>0.06</v>
      </c>
      <c r="R1157" s="128" t="s">
        <v>356</v>
      </c>
      <c r="S1157" s="128" t="s">
        <v>310</v>
      </c>
      <c r="T1157" s="129" t="s">
        <v>331</v>
      </c>
      <c r="U1157" s="114">
        <v>0.69</v>
      </c>
      <c r="V1157" s="114">
        <f>ROUND(E1157*U1157,2)</f>
        <v>0.57999999999999996</v>
      </c>
      <c r="W1157" s="114"/>
      <c r="X1157" s="114" t="s">
        <v>332</v>
      </c>
      <c r="Y1157" s="114" t="s">
        <v>293</v>
      </c>
      <c r="Z1157" s="107"/>
      <c r="AA1157" s="107"/>
      <c r="AB1157" s="107"/>
      <c r="AC1157" s="107"/>
      <c r="AD1157" s="107"/>
      <c r="AE1157" s="107"/>
      <c r="AF1157" s="107"/>
      <c r="AG1157" s="107" t="s">
        <v>333</v>
      </c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</row>
    <row r="1158" spans="1:60" outlineLevel="2">
      <c r="A1158" s="110"/>
      <c r="B1158" s="111"/>
      <c r="C1158" s="203" t="s">
        <v>1697</v>
      </c>
      <c r="D1158" s="204"/>
      <c r="E1158" s="204"/>
      <c r="F1158" s="204"/>
      <c r="G1158" s="204"/>
      <c r="H1158" s="114"/>
      <c r="I1158" s="114"/>
      <c r="J1158" s="114"/>
      <c r="K1158" s="114"/>
      <c r="L1158" s="114"/>
      <c r="M1158" s="114"/>
      <c r="N1158" s="113"/>
      <c r="O1158" s="113"/>
      <c r="P1158" s="113"/>
      <c r="Q1158" s="113"/>
      <c r="R1158" s="114"/>
      <c r="S1158" s="114"/>
      <c r="T1158" s="114"/>
      <c r="U1158" s="114"/>
      <c r="V1158" s="114"/>
      <c r="W1158" s="114"/>
      <c r="X1158" s="114"/>
      <c r="Y1158" s="114"/>
      <c r="Z1158" s="107"/>
      <c r="AA1158" s="107"/>
      <c r="AB1158" s="107"/>
      <c r="AC1158" s="107"/>
      <c r="AD1158" s="107"/>
      <c r="AE1158" s="107"/>
      <c r="AF1158" s="107"/>
      <c r="AG1158" s="107" t="s">
        <v>451</v>
      </c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</row>
    <row r="1159" spans="1:60" outlineLevel="2">
      <c r="A1159" s="110"/>
      <c r="B1159" s="111"/>
      <c r="C1159" s="146" t="s">
        <v>2176</v>
      </c>
      <c r="D1159" s="143"/>
      <c r="E1159" s="144">
        <v>0.84</v>
      </c>
      <c r="F1159" s="114"/>
      <c r="G1159" s="114"/>
      <c r="H1159" s="114"/>
      <c r="I1159" s="114"/>
      <c r="J1159" s="114"/>
      <c r="K1159" s="114"/>
      <c r="L1159" s="114"/>
      <c r="M1159" s="114"/>
      <c r="N1159" s="113"/>
      <c r="O1159" s="113"/>
      <c r="P1159" s="113"/>
      <c r="Q1159" s="113"/>
      <c r="R1159" s="114"/>
      <c r="S1159" s="114"/>
      <c r="T1159" s="114"/>
      <c r="U1159" s="114"/>
      <c r="V1159" s="114"/>
      <c r="W1159" s="114"/>
      <c r="X1159" s="114"/>
      <c r="Y1159" s="114"/>
      <c r="Z1159" s="107"/>
      <c r="AA1159" s="107"/>
      <c r="AB1159" s="107"/>
      <c r="AC1159" s="107"/>
      <c r="AD1159" s="107"/>
      <c r="AE1159" s="107"/>
      <c r="AF1159" s="107"/>
      <c r="AG1159" s="107" t="s">
        <v>341</v>
      </c>
      <c r="AH1159" s="107">
        <v>0</v>
      </c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</row>
    <row r="1160" spans="1:60" outlineLevel="1">
      <c r="A1160" s="123">
        <v>163</v>
      </c>
      <c r="B1160" s="124" t="s">
        <v>1669</v>
      </c>
      <c r="C1160" s="139" t="s">
        <v>1670</v>
      </c>
      <c r="D1160" s="125" t="s">
        <v>330</v>
      </c>
      <c r="E1160" s="126">
        <v>1.2</v>
      </c>
      <c r="F1160" s="127"/>
      <c r="G1160" s="128">
        <f>ROUND(E1160*F1160,2)</f>
        <v>0</v>
      </c>
      <c r="H1160" s="127"/>
      <c r="I1160" s="128">
        <f>ROUND(E1160*H1160,2)</f>
        <v>0</v>
      </c>
      <c r="J1160" s="127"/>
      <c r="K1160" s="128">
        <f>ROUND(E1160*J1160,2)</f>
        <v>0</v>
      </c>
      <c r="L1160" s="128">
        <v>21</v>
      </c>
      <c r="M1160" s="128">
        <f>G1160*(1+L1160/100)</f>
        <v>0</v>
      </c>
      <c r="N1160" s="126">
        <v>4.8999999999999998E-4</v>
      </c>
      <c r="O1160" s="126">
        <f>ROUND(E1160*N1160,2)</f>
        <v>0</v>
      </c>
      <c r="P1160" s="126">
        <v>2.5000000000000001E-2</v>
      </c>
      <c r="Q1160" s="126">
        <f>ROUND(E1160*P1160,2)</f>
        <v>0.03</v>
      </c>
      <c r="R1160" s="128" t="s">
        <v>356</v>
      </c>
      <c r="S1160" s="128" t="s">
        <v>310</v>
      </c>
      <c r="T1160" s="129" t="s">
        <v>331</v>
      </c>
      <c r="U1160" s="114">
        <v>0.436</v>
      </c>
      <c r="V1160" s="114">
        <f>ROUND(E1160*U1160,2)</f>
        <v>0.52</v>
      </c>
      <c r="W1160" s="114"/>
      <c r="X1160" s="114" t="s">
        <v>1502</v>
      </c>
      <c r="Y1160" s="114" t="s">
        <v>293</v>
      </c>
      <c r="Z1160" s="107"/>
      <c r="AA1160" s="107"/>
      <c r="AB1160" s="107"/>
      <c r="AC1160" s="107"/>
      <c r="AD1160" s="107"/>
      <c r="AE1160" s="107"/>
      <c r="AF1160" s="107"/>
      <c r="AG1160" s="107" t="s">
        <v>1503</v>
      </c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</row>
    <row r="1161" spans="1:60" outlineLevel="2">
      <c r="A1161" s="110"/>
      <c r="B1161" s="111"/>
      <c r="C1161" s="146" t="s">
        <v>2177</v>
      </c>
      <c r="D1161" s="143"/>
      <c r="E1161" s="144">
        <v>1.2</v>
      </c>
      <c r="F1161" s="114"/>
      <c r="G1161" s="114"/>
      <c r="H1161" s="114"/>
      <c r="I1161" s="114"/>
      <c r="J1161" s="114"/>
      <c r="K1161" s="114"/>
      <c r="L1161" s="114"/>
      <c r="M1161" s="114"/>
      <c r="N1161" s="113"/>
      <c r="O1161" s="113"/>
      <c r="P1161" s="113"/>
      <c r="Q1161" s="113"/>
      <c r="R1161" s="114"/>
      <c r="S1161" s="114"/>
      <c r="T1161" s="114"/>
      <c r="U1161" s="114"/>
      <c r="V1161" s="114"/>
      <c r="W1161" s="114"/>
      <c r="X1161" s="114"/>
      <c r="Y1161" s="114"/>
      <c r="Z1161" s="107"/>
      <c r="AA1161" s="107"/>
      <c r="AB1161" s="107"/>
      <c r="AC1161" s="107"/>
      <c r="AD1161" s="107"/>
      <c r="AE1161" s="107"/>
      <c r="AF1161" s="107"/>
      <c r="AG1161" s="107" t="s">
        <v>341</v>
      </c>
      <c r="AH1161" s="107">
        <v>0</v>
      </c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</row>
    <row r="1162" spans="1:60" outlineLevel="1">
      <c r="A1162" s="123">
        <v>164</v>
      </c>
      <c r="B1162" s="124" t="s">
        <v>1744</v>
      </c>
      <c r="C1162" s="139" t="s">
        <v>1745</v>
      </c>
      <c r="D1162" s="125" t="s">
        <v>353</v>
      </c>
      <c r="E1162" s="126">
        <v>0.55352000000000001</v>
      </c>
      <c r="F1162" s="127"/>
      <c r="G1162" s="128">
        <f>ROUND(E1162*F1162,2)</f>
        <v>0</v>
      </c>
      <c r="H1162" s="127"/>
      <c r="I1162" s="128">
        <f>ROUND(E1162*H1162,2)</f>
        <v>0</v>
      </c>
      <c r="J1162" s="127"/>
      <c r="K1162" s="128">
        <f>ROUND(E1162*J1162,2)</f>
        <v>0</v>
      </c>
      <c r="L1162" s="128">
        <v>21</v>
      </c>
      <c r="M1162" s="128">
        <f>G1162*(1+L1162/100)</f>
        <v>0</v>
      </c>
      <c r="N1162" s="126">
        <v>0</v>
      </c>
      <c r="O1162" s="126">
        <f>ROUND(E1162*N1162,2)</f>
        <v>0</v>
      </c>
      <c r="P1162" s="126">
        <v>0</v>
      </c>
      <c r="Q1162" s="126">
        <f>ROUND(E1162*P1162,2)</f>
        <v>0</v>
      </c>
      <c r="R1162" s="128" t="s">
        <v>356</v>
      </c>
      <c r="S1162" s="128" t="s">
        <v>310</v>
      </c>
      <c r="T1162" s="129" t="s">
        <v>331</v>
      </c>
      <c r="U1162" s="114">
        <v>0.94</v>
      </c>
      <c r="V1162" s="114">
        <f>ROUND(E1162*U1162,2)</f>
        <v>0.52</v>
      </c>
      <c r="W1162" s="114"/>
      <c r="X1162" s="114" t="s">
        <v>357</v>
      </c>
      <c r="Y1162" s="114" t="s">
        <v>293</v>
      </c>
      <c r="Z1162" s="107"/>
      <c r="AA1162" s="107"/>
      <c r="AB1162" s="107"/>
      <c r="AC1162" s="107"/>
      <c r="AD1162" s="107"/>
      <c r="AE1162" s="107"/>
      <c r="AF1162" s="107"/>
      <c r="AG1162" s="107" t="s">
        <v>358</v>
      </c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</row>
    <row r="1163" spans="1:60" outlineLevel="2">
      <c r="A1163" s="110"/>
      <c r="B1163" s="111"/>
      <c r="C1163" s="198" t="s">
        <v>1746</v>
      </c>
      <c r="D1163" s="199"/>
      <c r="E1163" s="199"/>
      <c r="F1163" s="199"/>
      <c r="G1163" s="199"/>
      <c r="H1163" s="114"/>
      <c r="I1163" s="114"/>
      <c r="J1163" s="114"/>
      <c r="K1163" s="114"/>
      <c r="L1163" s="114"/>
      <c r="M1163" s="114"/>
      <c r="N1163" s="113"/>
      <c r="O1163" s="113"/>
      <c r="P1163" s="113"/>
      <c r="Q1163" s="113"/>
      <c r="R1163" s="114"/>
      <c r="S1163" s="114"/>
      <c r="T1163" s="114"/>
      <c r="U1163" s="114"/>
      <c r="V1163" s="114"/>
      <c r="W1163" s="114"/>
      <c r="X1163" s="114"/>
      <c r="Y1163" s="114"/>
      <c r="Z1163" s="107"/>
      <c r="AA1163" s="107"/>
      <c r="AB1163" s="107"/>
      <c r="AC1163" s="107"/>
      <c r="AD1163" s="107"/>
      <c r="AE1163" s="107"/>
      <c r="AF1163" s="107"/>
      <c r="AG1163" s="107" t="s">
        <v>296</v>
      </c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</row>
    <row r="1164" spans="1:60" ht="22.5" outlineLevel="1">
      <c r="A1164" s="130">
        <v>165</v>
      </c>
      <c r="B1164" s="131" t="s">
        <v>1747</v>
      </c>
      <c r="C1164" s="140" t="s">
        <v>1748</v>
      </c>
      <c r="D1164" s="132" t="s">
        <v>353</v>
      </c>
      <c r="E1164" s="133">
        <v>5.5351999999999997</v>
      </c>
      <c r="F1164" s="134"/>
      <c r="G1164" s="135">
        <f>ROUND(E1164*F1164,2)</f>
        <v>0</v>
      </c>
      <c r="H1164" s="134"/>
      <c r="I1164" s="135">
        <f>ROUND(E1164*H1164,2)</f>
        <v>0</v>
      </c>
      <c r="J1164" s="134"/>
      <c r="K1164" s="135">
        <f>ROUND(E1164*J1164,2)</f>
        <v>0</v>
      </c>
      <c r="L1164" s="135">
        <v>21</v>
      </c>
      <c r="M1164" s="135">
        <f>G1164*(1+L1164/100)</f>
        <v>0</v>
      </c>
      <c r="N1164" s="133">
        <v>0</v>
      </c>
      <c r="O1164" s="133">
        <f>ROUND(E1164*N1164,2)</f>
        <v>0</v>
      </c>
      <c r="P1164" s="133">
        <v>0</v>
      </c>
      <c r="Q1164" s="133">
        <f>ROUND(E1164*P1164,2)</f>
        <v>0</v>
      </c>
      <c r="R1164" s="135" t="s">
        <v>356</v>
      </c>
      <c r="S1164" s="135" t="s">
        <v>310</v>
      </c>
      <c r="T1164" s="136" t="s">
        <v>331</v>
      </c>
      <c r="U1164" s="114">
        <v>0.11</v>
      </c>
      <c r="V1164" s="114">
        <f>ROUND(E1164*U1164,2)</f>
        <v>0.61</v>
      </c>
      <c r="W1164" s="114"/>
      <c r="X1164" s="114" t="s">
        <v>357</v>
      </c>
      <c r="Y1164" s="114" t="s">
        <v>293</v>
      </c>
      <c r="Z1164" s="107"/>
      <c r="AA1164" s="107"/>
      <c r="AB1164" s="107"/>
      <c r="AC1164" s="107"/>
      <c r="AD1164" s="107"/>
      <c r="AE1164" s="107"/>
      <c r="AF1164" s="107"/>
      <c r="AG1164" s="107" t="s">
        <v>358</v>
      </c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</row>
    <row r="1165" spans="1:60" outlineLevel="1">
      <c r="A1165" s="123">
        <v>166</v>
      </c>
      <c r="B1165" s="124" t="s">
        <v>1749</v>
      </c>
      <c r="C1165" s="139" t="s">
        <v>1750</v>
      </c>
      <c r="D1165" s="125" t="s">
        <v>1751</v>
      </c>
      <c r="E1165" s="126">
        <v>0.55352000000000001</v>
      </c>
      <c r="F1165" s="127"/>
      <c r="G1165" s="128">
        <f>ROUND(E1165*F1165,2)</f>
        <v>0</v>
      </c>
      <c r="H1165" s="127"/>
      <c r="I1165" s="128">
        <f>ROUND(E1165*H1165,2)</f>
        <v>0</v>
      </c>
      <c r="J1165" s="127"/>
      <c r="K1165" s="128">
        <f>ROUND(E1165*J1165,2)</f>
        <v>0</v>
      </c>
      <c r="L1165" s="128">
        <v>21</v>
      </c>
      <c r="M1165" s="128">
        <f>G1165*(1+L1165/100)</f>
        <v>0</v>
      </c>
      <c r="N1165" s="126">
        <v>0</v>
      </c>
      <c r="O1165" s="126">
        <f>ROUND(E1165*N1165,2)</f>
        <v>0</v>
      </c>
      <c r="P1165" s="126">
        <v>0</v>
      </c>
      <c r="Q1165" s="126">
        <f>ROUND(E1165*P1165,2)</f>
        <v>0</v>
      </c>
      <c r="R1165" s="128"/>
      <c r="S1165" s="128" t="s">
        <v>290</v>
      </c>
      <c r="T1165" s="129" t="s">
        <v>291</v>
      </c>
      <c r="U1165" s="114">
        <v>2.0099999999999998</v>
      </c>
      <c r="V1165" s="114">
        <f>ROUND(E1165*U1165,2)</f>
        <v>1.1100000000000001</v>
      </c>
      <c r="W1165" s="114"/>
      <c r="X1165" s="114" t="s">
        <v>357</v>
      </c>
      <c r="Y1165" s="114" t="s">
        <v>293</v>
      </c>
      <c r="Z1165" s="107"/>
      <c r="AA1165" s="107"/>
      <c r="AB1165" s="107"/>
      <c r="AC1165" s="107"/>
      <c r="AD1165" s="107"/>
      <c r="AE1165" s="107"/>
      <c r="AF1165" s="107"/>
      <c r="AG1165" s="107" t="s">
        <v>358</v>
      </c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</row>
    <row r="1166" spans="1:60" ht="33.75" outlineLevel="2">
      <c r="A1166" s="110"/>
      <c r="B1166" s="111"/>
      <c r="C1166" s="198" t="s">
        <v>1752</v>
      </c>
      <c r="D1166" s="199"/>
      <c r="E1166" s="199"/>
      <c r="F1166" s="199"/>
      <c r="G1166" s="199"/>
      <c r="H1166" s="114"/>
      <c r="I1166" s="114"/>
      <c r="J1166" s="114"/>
      <c r="K1166" s="114"/>
      <c r="L1166" s="114"/>
      <c r="M1166" s="114"/>
      <c r="N1166" s="113"/>
      <c r="O1166" s="113"/>
      <c r="P1166" s="113"/>
      <c r="Q1166" s="113"/>
      <c r="R1166" s="114"/>
      <c r="S1166" s="114"/>
      <c r="T1166" s="114"/>
      <c r="U1166" s="114"/>
      <c r="V1166" s="114"/>
      <c r="W1166" s="114"/>
      <c r="X1166" s="114"/>
      <c r="Y1166" s="114"/>
      <c r="Z1166" s="107"/>
      <c r="AA1166" s="107"/>
      <c r="AB1166" s="107"/>
      <c r="AC1166" s="107"/>
      <c r="AD1166" s="107"/>
      <c r="AE1166" s="107"/>
      <c r="AF1166" s="107"/>
      <c r="AG1166" s="107" t="s">
        <v>296</v>
      </c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37" t="str">
        <f>C1166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1166" s="107"/>
      <c r="BC1166" s="107"/>
      <c r="BD1166" s="107"/>
      <c r="BE1166" s="107"/>
      <c r="BF1166" s="107"/>
      <c r="BG1166" s="107"/>
      <c r="BH1166" s="107"/>
    </row>
    <row r="1167" spans="1:60" outlineLevel="1">
      <c r="A1167" s="123">
        <v>167</v>
      </c>
      <c r="B1167" s="124" t="s">
        <v>1753</v>
      </c>
      <c r="C1167" s="139" t="s">
        <v>1754</v>
      </c>
      <c r="D1167" s="125" t="s">
        <v>353</v>
      </c>
      <c r="E1167" s="126">
        <v>0.55352000000000001</v>
      </c>
      <c r="F1167" s="127"/>
      <c r="G1167" s="128">
        <f>ROUND(E1167*F1167,2)</f>
        <v>0</v>
      </c>
      <c r="H1167" s="127"/>
      <c r="I1167" s="128">
        <f>ROUND(E1167*H1167,2)</f>
        <v>0</v>
      </c>
      <c r="J1167" s="127"/>
      <c r="K1167" s="128">
        <f>ROUND(E1167*J1167,2)</f>
        <v>0</v>
      </c>
      <c r="L1167" s="128">
        <v>21</v>
      </c>
      <c r="M1167" s="128">
        <f>G1167*(1+L1167/100)</f>
        <v>0</v>
      </c>
      <c r="N1167" s="126">
        <v>0</v>
      </c>
      <c r="O1167" s="126">
        <f>ROUND(E1167*N1167,2)</f>
        <v>0</v>
      </c>
      <c r="P1167" s="126">
        <v>0</v>
      </c>
      <c r="Q1167" s="126">
        <f>ROUND(E1167*P1167,2)</f>
        <v>0</v>
      </c>
      <c r="R1167" s="128"/>
      <c r="S1167" s="128" t="s">
        <v>290</v>
      </c>
      <c r="T1167" s="129" t="s">
        <v>291</v>
      </c>
      <c r="U1167" s="114">
        <v>0.49</v>
      </c>
      <c r="V1167" s="114">
        <f>ROUND(E1167*U1167,2)</f>
        <v>0.27</v>
      </c>
      <c r="W1167" s="114"/>
      <c r="X1167" s="114" t="s">
        <v>357</v>
      </c>
      <c r="Y1167" s="114" t="s">
        <v>293</v>
      </c>
      <c r="Z1167" s="107"/>
      <c r="AA1167" s="107"/>
      <c r="AB1167" s="107"/>
      <c r="AC1167" s="107"/>
      <c r="AD1167" s="107"/>
      <c r="AE1167" s="107"/>
      <c r="AF1167" s="107"/>
      <c r="AG1167" s="107" t="s">
        <v>358</v>
      </c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</row>
    <row r="1168" spans="1:60" outlineLevel="2">
      <c r="A1168" s="110"/>
      <c r="B1168" s="111"/>
      <c r="C1168" s="198" t="s">
        <v>359</v>
      </c>
      <c r="D1168" s="199"/>
      <c r="E1168" s="199"/>
      <c r="F1168" s="199"/>
      <c r="G1168" s="199"/>
      <c r="H1168" s="114"/>
      <c r="I1168" s="114"/>
      <c r="J1168" s="114"/>
      <c r="K1168" s="114"/>
      <c r="L1168" s="114"/>
      <c r="M1168" s="114"/>
      <c r="N1168" s="113"/>
      <c r="O1168" s="113"/>
      <c r="P1168" s="113"/>
      <c r="Q1168" s="113"/>
      <c r="R1168" s="114"/>
      <c r="S1168" s="114"/>
      <c r="T1168" s="114"/>
      <c r="U1168" s="114"/>
      <c r="V1168" s="114"/>
      <c r="W1168" s="114"/>
      <c r="X1168" s="114"/>
      <c r="Y1168" s="114"/>
      <c r="Z1168" s="107"/>
      <c r="AA1168" s="107"/>
      <c r="AB1168" s="107"/>
      <c r="AC1168" s="107"/>
      <c r="AD1168" s="107"/>
      <c r="AE1168" s="107"/>
      <c r="AF1168" s="107"/>
      <c r="AG1168" s="107" t="s">
        <v>296</v>
      </c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</row>
    <row r="1169" spans="1:60" outlineLevel="3">
      <c r="A1169" s="110"/>
      <c r="B1169" s="111"/>
      <c r="C1169" s="200" t="s">
        <v>1755</v>
      </c>
      <c r="D1169" s="201"/>
      <c r="E1169" s="201"/>
      <c r="F1169" s="201"/>
      <c r="G1169" s="201"/>
      <c r="H1169" s="114"/>
      <c r="I1169" s="114"/>
      <c r="J1169" s="114"/>
      <c r="K1169" s="114"/>
      <c r="L1169" s="114"/>
      <c r="M1169" s="114"/>
      <c r="N1169" s="113"/>
      <c r="O1169" s="113"/>
      <c r="P1169" s="113"/>
      <c r="Q1169" s="113"/>
      <c r="R1169" s="114"/>
      <c r="S1169" s="114"/>
      <c r="T1169" s="114"/>
      <c r="U1169" s="114"/>
      <c r="V1169" s="114"/>
      <c r="W1169" s="114"/>
      <c r="X1169" s="114"/>
      <c r="Y1169" s="114"/>
      <c r="Z1169" s="107"/>
      <c r="AA1169" s="107"/>
      <c r="AB1169" s="107"/>
      <c r="AC1169" s="107"/>
      <c r="AD1169" s="107"/>
      <c r="AE1169" s="107"/>
      <c r="AF1169" s="107"/>
      <c r="AG1169" s="107" t="s">
        <v>296</v>
      </c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</row>
    <row r="1170" spans="1:60" outlineLevel="1">
      <c r="A1170" s="123">
        <v>168</v>
      </c>
      <c r="B1170" s="124" t="s">
        <v>1756</v>
      </c>
      <c r="C1170" s="139" t="s">
        <v>1757</v>
      </c>
      <c r="D1170" s="125" t="s">
        <v>353</v>
      </c>
      <c r="E1170" s="126">
        <v>0.55352000000000001</v>
      </c>
      <c r="F1170" s="127"/>
      <c r="G1170" s="128">
        <f>ROUND(E1170*F1170,2)</f>
        <v>0</v>
      </c>
      <c r="H1170" s="127"/>
      <c r="I1170" s="128">
        <f>ROUND(E1170*H1170,2)</f>
        <v>0</v>
      </c>
      <c r="J1170" s="127"/>
      <c r="K1170" s="128">
        <f>ROUND(E1170*J1170,2)</f>
        <v>0</v>
      </c>
      <c r="L1170" s="128">
        <v>21</v>
      </c>
      <c r="M1170" s="128">
        <f>G1170*(1+L1170/100)</f>
        <v>0</v>
      </c>
      <c r="N1170" s="126">
        <v>0</v>
      </c>
      <c r="O1170" s="126">
        <f>ROUND(E1170*N1170,2)</f>
        <v>0</v>
      </c>
      <c r="P1170" s="126">
        <v>0</v>
      </c>
      <c r="Q1170" s="126">
        <f>ROUND(E1170*P1170,2)</f>
        <v>0</v>
      </c>
      <c r="R1170" s="128"/>
      <c r="S1170" s="128" t="s">
        <v>290</v>
      </c>
      <c r="T1170" s="129" t="s">
        <v>291</v>
      </c>
      <c r="U1170" s="114">
        <v>0</v>
      </c>
      <c r="V1170" s="114">
        <f>ROUND(E1170*U1170,2)</f>
        <v>0</v>
      </c>
      <c r="W1170" s="114"/>
      <c r="X1170" s="114" t="s">
        <v>357</v>
      </c>
      <c r="Y1170" s="114" t="s">
        <v>293</v>
      </c>
      <c r="Z1170" s="107"/>
      <c r="AA1170" s="107"/>
      <c r="AB1170" s="107"/>
      <c r="AC1170" s="107"/>
      <c r="AD1170" s="107"/>
      <c r="AE1170" s="107"/>
      <c r="AF1170" s="107"/>
      <c r="AG1170" s="107" t="s">
        <v>358</v>
      </c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</row>
    <row r="1171" spans="1:60" outlineLevel="2">
      <c r="A1171" s="110"/>
      <c r="B1171" s="111"/>
      <c r="C1171" s="198" t="s">
        <v>1758</v>
      </c>
      <c r="D1171" s="199"/>
      <c r="E1171" s="199"/>
      <c r="F1171" s="199"/>
      <c r="G1171" s="199"/>
      <c r="H1171" s="114"/>
      <c r="I1171" s="114"/>
      <c r="J1171" s="114"/>
      <c r="K1171" s="114"/>
      <c r="L1171" s="114"/>
      <c r="M1171" s="114"/>
      <c r="N1171" s="113"/>
      <c r="O1171" s="113"/>
      <c r="P1171" s="113"/>
      <c r="Q1171" s="113"/>
      <c r="R1171" s="114"/>
      <c r="S1171" s="114"/>
      <c r="T1171" s="114"/>
      <c r="U1171" s="114"/>
      <c r="V1171" s="114"/>
      <c r="W1171" s="114"/>
      <c r="X1171" s="114"/>
      <c r="Y1171" s="114"/>
      <c r="Z1171" s="107"/>
      <c r="AA1171" s="107"/>
      <c r="AB1171" s="107"/>
      <c r="AC1171" s="107"/>
      <c r="AD1171" s="107"/>
      <c r="AE1171" s="107"/>
      <c r="AF1171" s="107"/>
      <c r="AG1171" s="107" t="s">
        <v>296</v>
      </c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37" t="str">
        <f>C1171</f>
        <v>Položka zahrnuje všechny druhy odpadů s jednotkovou cenou jako vážený průměr ceny všech druhů odpadů.</v>
      </c>
      <c r="BB1171" s="107"/>
      <c r="BC1171" s="107"/>
      <c r="BD1171" s="107"/>
      <c r="BE1171" s="107"/>
      <c r="BF1171" s="107"/>
      <c r="BG1171" s="107"/>
      <c r="BH1171" s="107"/>
    </row>
    <row r="1172" spans="1:60">
      <c r="A1172" s="117" t="s">
        <v>285</v>
      </c>
      <c r="B1172" s="118" t="s">
        <v>101</v>
      </c>
      <c r="C1172" s="138" t="s">
        <v>102</v>
      </c>
      <c r="D1172" s="119"/>
      <c r="E1172" s="120"/>
      <c r="F1172" s="121"/>
      <c r="G1172" s="121">
        <f>SUMIF(AG1173:AG1178,"&lt;&gt;NOR",G1173:G1178)</f>
        <v>0</v>
      </c>
      <c r="H1172" s="121"/>
      <c r="I1172" s="121">
        <f>SUM(I1173:I1178)</f>
        <v>0</v>
      </c>
      <c r="J1172" s="121"/>
      <c r="K1172" s="121">
        <f>SUM(K1173:K1178)</f>
        <v>0</v>
      </c>
      <c r="L1172" s="121"/>
      <c r="M1172" s="121">
        <f>SUM(M1173:M1178)</f>
        <v>0</v>
      </c>
      <c r="N1172" s="120"/>
      <c r="O1172" s="120">
        <f>SUM(O1173:O1178)</f>
        <v>0.05</v>
      </c>
      <c r="P1172" s="120"/>
      <c r="Q1172" s="120">
        <f>SUM(Q1173:Q1178)</f>
        <v>0</v>
      </c>
      <c r="R1172" s="121"/>
      <c r="S1172" s="121"/>
      <c r="T1172" s="122"/>
      <c r="U1172" s="116"/>
      <c r="V1172" s="116">
        <f>SUM(V1173:V1178)</f>
        <v>9.9499999999999993</v>
      </c>
      <c r="W1172" s="116"/>
      <c r="X1172" s="116"/>
      <c r="Y1172" s="116"/>
      <c r="AG1172" t="s">
        <v>286</v>
      </c>
    </row>
    <row r="1173" spans="1:60" outlineLevel="1">
      <c r="A1173" s="123">
        <v>169</v>
      </c>
      <c r="B1173" s="124" t="s">
        <v>2178</v>
      </c>
      <c r="C1173" s="139" t="s">
        <v>2179</v>
      </c>
      <c r="D1173" s="125" t="s">
        <v>1169</v>
      </c>
      <c r="E1173" s="126">
        <v>29.7105</v>
      </c>
      <c r="F1173" s="127"/>
      <c r="G1173" s="128">
        <f>ROUND(E1173*F1173,2)</f>
        <v>0</v>
      </c>
      <c r="H1173" s="127"/>
      <c r="I1173" s="128">
        <f>ROUND(E1173*H1173,2)</f>
        <v>0</v>
      </c>
      <c r="J1173" s="127"/>
      <c r="K1173" s="128">
        <f>ROUND(E1173*J1173,2)</f>
        <v>0</v>
      </c>
      <c r="L1173" s="128">
        <v>21</v>
      </c>
      <c r="M1173" s="128">
        <f>G1173*(1+L1173/100)</f>
        <v>0</v>
      </c>
      <c r="N1173" s="126">
        <v>2.1000000000000001E-4</v>
      </c>
      <c r="O1173" s="126">
        <f>ROUND(E1173*N1173,2)</f>
        <v>0.01</v>
      </c>
      <c r="P1173" s="126">
        <v>0</v>
      </c>
      <c r="Q1173" s="126">
        <f>ROUND(E1173*P1173,2)</f>
        <v>0</v>
      </c>
      <c r="R1173" s="128" t="s">
        <v>1732</v>
      </c>
      <c r="S1173" s="128" t="s">
        <v>310</v>
      </c>
      <c r="T1173" s="129" t="s">
        <v>331</v>
      </c>
      <c r="U1173" s="114">
        <v>9.5000000000000001E-2</v>
      </c>
      <c r="V1173" s="114">
        <f>ROUND(E1173*U1173,2)</f>
        <v>2.82</v>
      </c>
      <c r="W1173" s="114"/>
      <c r="X1173" s="114" t="s">
        <v>332</v>
      </c>
      <c r="Y1173" s="114" t="s">
        <v>293</v>
      </c>
      <c r="Z1173" s="107"/>
      <c r="AA1173" s="107"/>
      <c r="AB1173" s="107"/>
      <c r="AC1173" s="107"/>
      <c r="AD1173" s="107"/>
      <c r="AE1173" s="107"/>
      <c r="AF1173" s="107"/>
      <c r="AG1173" s="107" t="s">
        <v>333</v>
      </c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</row>
    <row r="1174" spans="1:60" outlineLevel="2">
      <c r="A1174" s="110"/>
      <c r="B1174" s="111"/>
      <c r="C1174" s="146" t="s">
        <v>2180</v>
      </c>
      <c r="D1174" s="143"/>
      <c r="E1174" s="144">
        <v>29.7105</v>
      </c>
      <c r="F1174" s="114"/>
      <c r="G1174" s="114"/>
      <c r="H1174" s="114"/>
      <c r="I1174" s="114"/>
      <c r="J1174" s="114"/>
      <c r="K1174" s="114"/>
      <c r="L1174" s="114"/>
      <c r="M1174" s="114"/>
      <c r="N1174" s="113"/>
      <c r="O1174" s="113"/>
      <c r="P1174" s="113"/>
      <c r="Q1174" s="113"/>
      <c r="R1174" s="114"/>
      <c r="S1174" s="114"/>
      <c r="T1174" s="114"/>
      <c r="U1174" s="114"/>
      <c r="V1174" s="114"/>
      <c r="W1174" s="114"/>
      <c r="X1174" s="114"/>
      <c r="Y1174" s="114"/>
      <c r="Z1174" s="107"/>
      <c r="AA1174" s="107"/>
      <c r="AB1174" s="107"/>
      <c r="AC1174" s="107"/>
      <c r="AD1174" s="107"/>
      <c r="AE1174" s="107"/>
      <c r="AF1174" s="107"/>
      <c r="AG1174" s="107" t="s">
        <v>341</v>
      </c>
      <c r="AH1174" s="107">
        <v>5</v>
      </c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</row>
    <row r="1175" spans="1:60" outlineLevel="1">
      <c r="A1175" s="123">
        <v>170</v>
      </c>
      <c r="B1175" s="124" t="s">
        <v>2181</v>
      </c>
      <c r="C1175" s="139" t="s">
        <v>2182</v>
      </c>
      <c r="D1175" s="125" t="s">
        <v>1169</v>
      </c>
      <c r="E1175" s="126">
        <v>29.7105</v>
      </c>
      <c r="F1175" s="127"/>
      <c r="G1175" s="128">
        <f>ROUND(E1175*F1175,2)</f>
        <v>0</v>
      </c>
      <c r="H1175" s="127"/>
      <c r="I1175" s="128">
        <f>ROUND(E1175*H1175,2)</f>
        <v>0</v>
      </c>
      <c r="J1175" s="127"/>
      <c r="K1175" s="128">
        <f>ROUND(E1175*J1175,2)</f>
        <v>0</v>
      </c>
      <c r="L1175" s="128">
        <v>21</v>
      </c>
      <c r="M1175" s="128">
        <f>G1175*(1+L1175/100)</f>
        <v>0</v>
      </c>
      <c r="N1175" s="126">
        <v>1.2600000000000001E-3</v>
      </c>
      <c r="O1175" s="126">
        <f>ROUND(E1175*N1175,2)</f>
        <v>0.04</v>
      </c>
      <c r="P1175" s="126">
        <v>0</v>
      </c>
      <c r="Q1175" s="126">
        <f>ROUND(E1175*P1175,2)</f>
        <v>0</v>
      </c>
      <c r="R1175" s="128" t="s">
        <v>1732</v>
      </c>
      <c r="S1175" s="128" t="s">
        <v>310</v>
      </c>
      <c r="T1175" s="129" t="s">
        <v>331</v>
      </c>
      <c r="U1175" s="114">
        <v>0.24</v>
      </c>
      <c r="V1175" s="114">
        <f>ROUND(E1175*U1175,2)</f>
        <v>7.13</v>
      </c>
      <c r="W1175" s="114"/>
      <c r="X1175" s="114" t="s">
        <v>332</v>
      </c>
      <c r="Y1175" s="114" t="s">
        <v>293</v>
      </c>
      <c r="Z1175" s="107"/>
      <c r="AA1175" s="107"/>
      <c r="AB1175" s="107"/>
      <c r="AC1175" s="107"/>
      <c r="AD1175" s="107"/>
      <c r="AE1175" s="107"/>
      <c r="AF1175" s="107"/>
      <c r="AG1175" s="107" t="s">
        <v>333</v>
      </c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</row>
    <row r="1176" spans="1:60" outlineLevel="2">
      <c r="A1176" s="110"/>
      <c r="B1176" s="111"/>
      <c r="C1176" s="146" t="s">
        <v>2183</v>
      </c>
      <c r="D1176" s="143"/>
      <c r="E1176" s="144">
        <v>29.7105</v>
      </c>
      <c r="F1176" s="114"/>
      <c r="G1176" s="114"/>
      <c r="H1176" s="114"/>
      <c r="I1176" s="114"/>
      <c r="J1176" s="114"/>
      <c r="K1176" s="114"/>
      <c r="L1176" s="114"/>
      <c r="M1176" s="114"/>
      <c r="N1176" s="113"/>
      <c r="O1176" s="113"/>
      <c r="P1176" s="113"/>
      <c r="Q1176" s="113"/>
      <c r="R1176" s="114"/>
      <c r="S1176" s="114"/>
      <c r="T1176" s="114"/>
      <c r="U1176" s="114"/>
      <c r="V1176" s="114"/>
      <c r="W1176" s="114"/>
      <c r="X1176" s="114"/>
      <c r="Y1176" s="114"/>
      <c r="Z1176" s="107"/>
      <c r="AA1176" s="107"/>
      <c r="AB1176" s="107"/>
      <c r="AC1176" s="107"/>
      <c r="AD1176" s="107"/>
      <c r="AE1176" s="107"/>
      <c r="AF1176" s="107"/>
      <c r="AG1176" s="107" t="s">
        <v>341</v>
      </c>
      <c r="AH1176" s="107">
        <v>5</v>
      </c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</row>
    <row r="1177" spans="1:60" outlineLevel="1">
      <c r="A1177" s="110">
        <v>171</v>
      </c>
      <c r="B1177" s="111" t="s">
        <v>2184</v>
      </c>
      <c r="C1177" s="147" t="s">
        <v>2185</v>
      </c>
      <c r="D1177" s="112" t="s">
        <v>24</v>
      </c>
      <c r="E1177" s="145"/>
      <c r="F1177" s="115"/>
      <c r="G1177" s="114">
        <f>ROUND(E1177*F1177,2)</f>
        <v>0</v>
      </c>
      <c r="H1177" s="115"/>
      <c r="I1177" s="114">
        <f>ROUND(E1177*H1177,2)</f>
        <v>0</v>
      </c>
      <c r="J1177" s="115"/>
      <c r="K1177" s="114">
        <f>ROUND(E1177*J1177,2)</f>
        <v>0</v>
      </c>
      <c r="L1177" s="114">
        <v>21</v>
      </c>
      <c r="M1177" s="114">
        <f>G1177*(1+L1177/100)</f>
        <v>0</v>
      </c>
      <c r="N1177" s="113">
        <v>0</v>
      </c>
      <c r="O1177" s="113">
        <f>ROUND(E1177*N1177,2)</f>
        <v>0</v>
      </c>
      <c r="P1177" s="113">
        <v>0</v>
      </c>
      <c r="Q1177" s="113">
        <f>ROUND(E1177*P1177,2)</f>
        <v>0</v>
      </c>
      <c r="R1177" s="114" t="s">
        <v>1732</v>
      </c>
      <c r="S1177" s="114" t="s">
        <v>310</v>
      </c>
      <c r="T1177" s="114" t="s">
        <v>331</v>
      </c>
      <c r="U1177" s="114">
        <v>0</v>
      </c>
      <c r="V1177" s="114">
        <f>ROUND(E1177*U1177,2)</f>
        <v>0</v>
      </c>
      <c r="W1177" s="114"/>
      <c r="X1177" s="114" t="s">
        <v>448</v>
      </c>
      <c r="Y1177" s="114" t="s">
        <v>293</v>
      </c>
      <c r="Z1177" s="107"/>
      <c r="AA1177" s="107"/>
      <c r="AB1177" s="107"/>
      <c r="AC1177" s="107"/>
      <c r="AD1177" s="107"/>
      <c r="AE1177" s="107"/>
      <c r="AF1177" s="107"/>
      <c r="AG1177" s="107" t="s">
        <v>449</v>
      </c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</row>
    <row r="1178" spans="1:60" outlineLevel="2">
      <c r="A1178" s="110"/>
      <c r="B1178" s="111"/>
      <c r="C1178" s="205" t="s">
        <v>2186</v>
      </c>
      <c r="D1178" s="206"/>
      <c r="E1178" s="206"/>
      <c r="F1178" s="206"/>
      <c r="G1178" s="206"/>
      <c r="H1178" s="114"/>
      <c r="I1178" s="114"/>
      <c r="J1178" s="114"/>
      <c r="K1178" s="114"/>
      <c r="L1178" s="114"/>
      <c r="M1178" s="114"/>
      <c r="N1178" s="113"/>
      <c r="O1178" s="113"/>
      <c r="P1178" s="113"/>
      <c r="Q1178" s="113"/>
      <c r="R1178" s="114"/>
      <c r="S1178" s="114"/>
      <c r="T1178" s="114"/>
      <c r="U1178" s="114"/>
      <c r="V1178" s="114"/>
      <c r="W1178" s="114"/>
      <c r="X1178" s="114"/>
      <c r="Y1178" s="114"/>
      <c r="Z1178" s="107"/>
      <c r="AA1178" s="107"/>
      <c r="AB1178" s="107"/>
      <c r="AC1178" s="107"/>
      <c r="AD1178" s="107"/>
      <c r="AE1178" s="107"/>
      <c r="AF1178" s="107"/>
      <c r="AG1178" s="107" t="s">
        <v>451</v>
      </c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</row>
    <row r="1179" spans="1:60">
      <c r="A1179" s="117" t="s">
        <v>285</v>
      </c>
      <c r="B1179" s="118" t="s">
        <v>103</v>
      </c>
      <c r="C1179" s="138" t="s">
        <v>104</v>
      </c>
      <c r="D1179" s="119"/>
      <c r="E1179" s="120"/>
      <c r="F1179" s="121"/>
      <c r="G1179" s="121">
        <f>SUMIF(AG1180:AG1185,"&lt;&gt;NOR",G1180:G1185)</f>
        <v>0</v>
      </c>
      <c r="H1179" s="121"/>
      <c r="I1179" s="121">
        <f>SUM(I1180:I1185)</f>
        <v>0</v>
      </c>
      <c r="J1179" s="121"/>
      <c r="K1179" s="121">
        <f>SUM(K1180:K1185)</f>
        <v>0</v>
      </c>
      <c r="L1179" s="121"/>
      <c r="M1179" s="121">
        <f>SUM(M1180:M1185)</f>
        <v>0</v>
      </c>
      <c r="N1179" s="120"/>
      <c r="O1179" s="120">
        <f>SUM(O1180:O1185)</f>
        <v>0.05</v>
      </c>
      <c r="P1179" s="120"/>
      <c r="Q1179" s="120">
        <f>SUM(Q1180:Q1185)</f>
        <v>0</v>
      </c>
      <c r="R1179" s="121"/>
      <c r="S1179" s="121"/>
      <c r="T1179" s="122"/>
      <c r="U1179" s="116"/>
      <c r="V1179" s="116">
        <f>SUM(V1180:V1185)</f>
        <v>10.719999999999999</v>
      </c>
      <c r="W1179" s="116"/>
      <c r="X1179" s="116"/>
      <c r="Y1179" s="116"/>
      <c r="AG1179" t="s">
        <v>286</v>
      </c>
    </row>
    <row r="1180" spans="1:60" outlineLevel="1">
      <c r="A1180" s="123">
        <v>172</v>
      </c>
      <c r="B1180" s="124" t="s">
        <v>2178</v>
      </c>
      <c r="C1180" s="139" t="s">
        <v>2179</v>
      </c>
      <c r="D1180" s="125" t="s">
        <v>1169</v>
      </c>
      <c r="E1180" s="126">
        <v>32.005049999999997</v>
      </c>
      <c r="F1180" s="127"/>
      <c r="G1180" s="128">
        <f>ROUND(E1180*F1180,2)</f>
        <v>0</v>
      </c>
      <c r="H1180" s="127"/>
      <c r="I1180" s="128">
        <f>ROUND(E1180*H1180,2)</f>
        <v>0</v>
      </c>
      <c r="J1180" s="127"/>
      <c r="K1180" s="128">
        <f>ROUND(E1180*J1180,2)</f>
        <v>0</v>
      </c>
      <c r="L1180" s="128">
        <v>21</v>
      </c>
      <c r="M1180" s="128">
        <f>G1180*(1+L1180/100)</f>
        <v>0</v>
      </c>
      <c r="N1180" s="126">
        <v>2.1000000000000001E-4</v>
      </c>
      <c r="O1180" s="126">
        <f>ROUND(E1180*N1180,2)</f>
        <v>0.01</v>
      </c>
      <c r="P1180" s="126">
        <v>0</v>
      </c>
      <c r="Q1180" s="126">
        <f>ROUND(E1180*P1180,2)</f>
        <v>0</v>
      </c>
      <c r="R1180" s="128" t="s">
        <v>1732</v>
      </c>
      <c r="S1180" s="128" t="s">
        <v>310</v>
      </c>
      <c r="T1180" s="129" t="s">
        <v>331</v>
      </c>
      <c r="U1180" s="114">
        <v>9.5000000000000001E-2</v>
      </c>
      <c r="V1180" s="114">
        <f>ROUND(E1180*U1180,2)</f>
        <v>3.04</v>
      </c>
      <c r="W1180" s="114"/>
      <c r="X1180" s="114" t="s">
        <v>332</v>
      </c>
      <c r="Y1180" s="114" t="s">
        <v>293</v>
      </c>
      <c r="Z1180" s="107"/>
      <c r="AA1180" s="107"/>
      <c r="AB1180" s="107"/>
      <c r="AC1180" s="107"/>
      <c r="AD1180" s="107"/>
      <c r="AE1180" s="107"/>
      <c r="AF1180" s="107"/>
      <c r="AG1180" s="107" t="s">
        <v>333</v>
      </c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</row>
    <row r="1181" spans="1:60" outlineLevel="2">
      <c r="A1181" s="110"/>
      <c r="B1181" s="111"/>
      <c r="C1181" s="146" t="s">
        <v>2187</v>
      </c>
      <c r="D1181" s="143"/>
      <c r="E1181" s="144">
        <v>32.005049999999997</v>
      </c>
      <c r="F1181" s="114"/>
      <c r="G1181" s="114"/>
      <c r="H1181" s="114"/>
      <c r="I1181" s="114"/>
      <c r="J1181" s="114"/>
      <c r="K1181" s="114"/>
      <c r="L1181" s="114"/>
      <c r="M1181" s="114"/>
      <c r="N1181" s="113"/>
      <c r="O1181" s="113"/>
      <c r="P1181" s="113"/>
      <c r="Q1181" s="113"/>
      <c r="R1181" s="114"/>
      <c r="S1181" s="114"/>
      <c r="T1181" s="114"/>
      <c r="U1181" s="114"/>
      <c r="V1181" s="114"/>
      <c r="W1181" s="114"/>
      <c r="X1181" s="114"/>
      <c r="Y1181" s="114"/>
      <c r="Z1181" s="107"/>
      <c r="AA1181" s="107"/>
      <c r="AB1181" s="107"/>
      <c r="AC1181" s="107"/>
      <c r="AD1181" s="107"/>
      <c r="AE1181" s="107"/>
      <c r="AF1181" s="107"/>
      <c r="AG1181" s="107" t="s">
        <v>341</v>
      </c>
      <c r="AH1181" s="107">
        <v>5</v>
      </c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</row>
    <row r="1182" spans="1:60" outlineLevel="1">
      <c r="A1182" s="123">
        <v>173</v>
      </c>
      <c r="B1182" s="124" t="s">
        <v>2181</v>
      </c>
      <c r="C1182" s="139" t="s">
        <v>2182</v>
      </c>
      <c r="D1182" s="125" t="s">
        <v>1169</v>
      </c>
      <c r="E1182" s="126">
        <v>32.005049999999997</v>
      </c>
      <c r="F1182" s="127"/>
      <c r="G1182" s="128">
        <f>ROUND(E1182*F1182,2)</f>
        <v>0</v>
      </c>
      <c r="H1182" s="127"/>
      <c r="I1182" s="128">
        <f>ROUND(E1182*H1182,2)</f>
        <v>0</v>
      </c>
      <c r="J1182" s="127"/>
      <c r="K1182" s="128">
        <f>ROUND(E1182*J1182,2)</f>
        <v>0</v>
      </c>
      <c r="L1182" s="128">
        <v>21</v>
      </c>
      <c r="M1182" s="128">
        <f>G1182*(1+L1182/100)</f>
        <v>0</v>
      </c>
      <c r="N1182" s="126">
        <v>1.2600000000000001E-3</v>
      </c>
      <c r="O1182" s="126">
        <f>ROUND(E1182*N1182,2)</f>
        <v>0.04</v>
      </c>
      <c r="P1182" s="126">
        <v>0</v>
      </c>
      <c r="Q1182" s="126">
        <f>ROUND(E1182*P1182,2)</f>
        <v>0</v>
      </c>
      <c r="R1182" s="128" t="s">
        <v>1732</v>
      </c>
      <c r="S1182" s="128" t="s">
        <v>310</v>
      </c>
      <c r="T1182" s="129" t="s">
        <v>331</v>
      </c>
      <c r="U1182" s="114">
        <v>0.24</v>
      </c>
      <c r="V1182" s="114">
        <f>ROUND(E1182*U1182,2)</f>
        <v>7.68</v>
      </c>
      <c r="W1182" s="114"/>
      <c r="X1182" s="114" t="s">
        <v>332</v>
      </c>
      <c r="Y1182" s="114" t="s">
        <v>293</v>
      </c>
      <c r="Z1182" s="107"/>
      <c r="AA1182" s="107"/>
      <c r="AB1182" s="107"/>
      <c r="AC1182" s="107"/>
      <c r="AD1182" s="107"/>
      <c r="AE1182" s="107"/>
      <c r="AF1182" s="107"/>
      <c r="AG1182" s="107" t="s">
        <v>333</v>
      </c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</row>
    <row r="1183" spans="1:60" outlineLevel="2">
      <c r="A1183" s="110"/>
      <c r="B1183" s="111"/>
      <c r="C1183" s="146" t="s">
        <v>2188</v>
      </c>
      <c r="D1183" s="143"/>
      <c r="E1183" s="144">
        <v>32.005049999999997</v>
      </c>
      <c r="F1183" s="114"/>
      <c r="G1183" s="114"/>
      <c r="H1183" s="114"/>
      <c r="I1183" s="114"/>
      <c r="J1183" s="114"/>
      <c r="K1183" s="114"/>
      <c r="L1183" s="114"/>
      <c r="M1183" s="114"/>
      <c r="N1183" s="113"/>
      <c r="O1183" s="113"/>
      <c r="P1183" s="113"/>
      <c r="Q1183" s="113"/>
      <c r="R1183" s="114"/>
      <c r="S1183" s="114"/>
      <c r="T1183" s="114"/>
      <c r="U1183" s="114"/>
      <c r="V1183" s="114"/>
      <c r="W1183" s="114"/>
      <c r="X1183" s="114"/>
      <c r="Y1183" s="114"/>
      <c r="Z1183" s="107"/>
      <c r="AA1183" s="107"/>
      <c r="AB1183" s="107"/>
      <c r="AC1183" s="107"/>
      <c r="AD1183" s="107"/>
      <c r="AE1183" s="107"/>
      <c r="AF1183" s="107"/>
      <c r="AG1183" s="107" t="s">
        <v>341</v>
      </c>
      <c r="AH1183" s="107">
        <v>5</v>
      </c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</row>
    <row r="1184" spans="1:60" outlineLevel="1">
      <c r="A1184" s="110">
        <v>174</v>
      </c>
      <c r="B1184" s="111" t="s">
        <v>2184</v>
      </c>
      <c r="C1184" s="147" t="s">
        <v>2185</v>
      </c>
      <c r="D1184" s="112" t="s">
        <v>24</v>
      </c>
      <c r="E1184" s="145"/>
      <c r="F1184" s="115"/>
      <c r="G1184" s="114">
        <f>ROUND(E1184*F1184,2)</f>
        <v>0</v>
      </c>
      <c r="H1184" s="115"/>
      <c r="I1184" s="114">
        <f>ROUND(E1184*H1184,2)</f>
        <v>0</v>
      </c>
      <c r="J1184" s="115"/>
      <c r="K1184" s="114">
        <f>ROUND(E1184*J1184,2)</f>
        <v>0</v>
      </c>
      <c r="L1184" s="114">
        <v>21</v>
      </c>
      <c r="M1184" s="114">
        <f>G1184*(1+L1184/100)</f>
        <v>0</v>
      </c>
      <c r="N1184" s="113">
        <v>0</v>
      </c>
      <c r="O1184" s="113">
        <f>ROUND(E1184*N1184,2)</f>
        <v>0</v>
      </c>
      <c r="P1184" s="113">
        <v>0</v>
      </c>
      <c r="Q1184" s="113">
        <f>ROUND(E1184*P1184,2)</f>
        <v>0</v>
      </c>
      <c r="R1184" s="114" t="s">
        <v>1732</v>
      </c>
      <c r="S1184" s="114" t="s">
        <v>310</v>
      </c>
      <c r="T1184" s="114" t="s">
        <v>331</v>
      </c>
      <c r="U1184" s="114">
        <v>0</v>
      </c>
      <c r="V1184" s="114">
        <f>ROUND(E1184*U1184,2)</f>
        <v>0</v>
      </c>
      <c r="W1184" s="114"/>
      <c r="X1184" s="114" t="s">
        <v>448</v>
      </c>
      <c r="Y1184" s="114" t="s">
        <v>293</v>
      </c>
      <c r="Z1184" s="107"/>
      <c r="AA1184" s="107"/>
      <c r="AB1184" s="107"/>
      <c r="AC1184" s="107"/>
      <c r="AD1184" s="107"/>
      <c r="AE1184" s="107"/>
      <c r="AF1184" s="107"/>
      <c r="AG1184" s="107" t="s">
        <v>449</v>
      </c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</row>
    <row r="1185" spans="1:60" outlineLevel="2">
      <c r="A1185" s="110"/>
      <c r="B1185" s="111"/>
      <c r="C1185" s="205" t="s">
        <v>2186</v>
      </c>
      <c r="D1185" s="206"/>
      <c r="E1185" s="206"/>
      <c r="F1185" s="206"/>
      <c r="G1185" s="206"/>
      <c r="H1185" s="114"/>
      <c r="I1185" s="114"/>
      <c r="J1185" s="114"/>
      <c r="K1185" s="114"/>
      <c r="L1185" s="114"/>
      <c r="M1185" s="114"/>
      <c r="N1185" s="113"/>
      <c r="O1185" s="113"/>
      <c r="P1185" s="113"/>
      <c r="Q1185" s="113"/>
      <c r="R1185" s="114"/>
      <c r="S1185" s="114"/>
      <c r="T1185" s="114"/>
      <c r="U1185" s="114"/>
      <c r="V1185" s="114"/>
      <c r="W1185" s="114"/>
      <c r="X1185" s="114"/>
      <c r="Y1185" s="114"/>
      <c r="Z1185" s="107"/>
      <c r="AA1185" s="107"/>
      <c r="AB1185" s="107"/>
      <c r="AC1185" s="107"/>
      <c r="AD1185" s="107"/>
      <c r="AE1185" s="107"/>
      <c r="AF1185" s="107"/>
      <c r="AG1185" s="107" t="s">
        <v>451</v>
      </c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</row>
    <row r="1186" spans="1:60">
      <c r="A1186" s="117" t="s">
        <v>285</v>
      </c>
      <c r="B1186" s="118" t="s">
        <v>105</v>
      </c>
      <c r="C1186" s="138" t="s">
        <v>106</v>
      </c>
      <c r="D1186" s="119"/>
      <c r="E1186" s="120"/>
      <c r="F1186" s="121"/>
      <c r="G1186" s="121">
        <f>SUMIF(AG1187:AG1193,"&lt;&gt;NOR",G1187:G1193)</f>
        <v>0</v>
      </c>
      <c r="H1186" s="121"/>
      <c r="I1186" s="121">
        <f>SUM(I1187:I1193)</f>
        <v>0</v>
      </c>
      <c r="J1186" s="121"/>
      <c r="K1186" s="121">
        <f>SUM(K1187:K1193)</f>
        <v>0</v>
      </c>
      <c r="L1186" s="121"/>
      <c r="M1186" s="121">
        <f>SUM(M1187:M1193)</f>
        <v>0</v>
      </c>
      <c r="N1186" s="120"/>
      <c r="O1186" s="120">
        <f>SUM(O1187:O1193)</f>
        <v>6.0000000000000005E-2</v>
      </c>
      <c r="P1186" s="120"/>
      <c r="Q1186" s="120">
        <f>SUM(Q1187:Q1193)</f>
        <v>0</v>
      </c>
      <c r="R1186" s="121"/>
      <c r="S1186" s="121"/>
      <c r="T1186" s="122"/>
      <c r="U1186" s="116"/>
      <c r="V1186" s="116">
        <f>SUM(V1187:V1193)</f>
        <v>13.75</v>
      </c>
      <c r="W1186" s="116"/>
      <c r="X1186" s="116"/>
      <c r="Y1186" s="116"/>
      <c r="AG1186" t="s">
        <v>286</v>
      </c>
    </row>
    <row r="1187" spans="1:60" outlineLevel="1">
      <c r="A1187" s="123">
        <v>175</v>
      </c>
      <c r="B1187" s="124" t="s">
        <v>2178</v>
      </c>
      <c r="C1187" s="139" t="s">
        <v>2179</v>
      </c>
      <c r="D1187" s="125" t="s">
        <v>1169</v>
      </c>
      <c r="E1187" s="126">
        <v>41.057250000000003</v>
      </c>
      <c r="F1187" s="127"/>
      <c r="G1187" s="128">
        <f>ROUND(E1187*F1187,2)</f>
        <v>0</v>
      </c>
      <c r="H1187" s="127"/>
      <c r="I1187" s="128">
        <f>ROUND(E1187*H1187,2)</f>
        <v>0</v>
      </c>
      <c r="J1187" s="127"/>
      <c r="K1187" s="128">
        <f>ROUND(E1187*J1187,2)</f>
        <v>0</v>
      </c>
      <c r="L1187" s="128">
        <v>21</v>
      </c>
      <c r="M1187" s="128">
        <f>G1187*(1+L1187/100)</f>
        <v>0</v>
      </c>
      <c r="N1187" s="126">
        <v>2.1000000000000001E-4</v>
      </c>
      <c r="O1187" s="126">
        <f>ROUND(E1187*N1187,2)</f>
        <v>0.01</v>
      </c>
      <c r="P1187" s="126">
        <v>0</v>
      </c>
      <c r="Q1187" s="126">
        <f>ROUND(E1187*P1187,2)</f>
        <v>0</v>
      </c>
      <c r="R1187" s="128" t="s">
        <v>1732</v>
      </c>
      <c r="S1187" s="128" t="s">
        <v>310</v>
      </c>
      <c r="T1187" s="129" t="s">
        <v>331</v>
      </c>
      <c r="U1187" s="114">
        <v>9.5000000000000001E-2</v>
      </c>
      <c r="V1187" s="114">
        <f>ROUND(E1187*U1187,2)</f>
        <v>3.9</v>
      </c>
      <c r="W1187" s="114"/>
      <c r="X1187" s="114" t="s">
        <v>332</v>
      </c>
      <c r="Y1187" s="114" t="s">
        <v>293</v>
      </c>
      <c r="Z1187" s="107"/>
      <c r="AA1187" s="107"/>
      <c r="AB1187" s="107"/>
      <c r="AC1187" s="107"/>
      <c r="AD1187" s="107"/>
      <c r="AE1187" s="107"/>
      <c r="AF1187" s="107"/>
      <c r="AG1187" s="107" t="s">
        <v>333</v>
      </c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</row>
    <row r="1188" spans="1:60" outlineLevel="2">
      <c r="A1188" s="110"/>
      <c r="B1188" s="111"/>
      <c r="C1188" s="146" t="s">
        <v>2189</v>
      </c>
      <c r="D1188" s="143"/>
      <c r="E1188" s="144">
        <v>40.253250000000001</v>
      </c>
      <c r="F1188" s="114"/>
      <c r="G1188" s="114"/>
      <c r="H1188" s="114"/>
      <c r="I1188" s="114"/>
      <c r="J1188" s="114"/>
      <c r="K1188" s="114"/>
      <c r="L1188" s="114"/>
      <c r="M1188" s="114"/>
      <c r="N1188" s="113"/>
      <c r="O1188" s="113"/>
      <c r="P1188" s="113"/>
      <c r="Q1188" s="113"/>
      <c r="R1188" s="114"/>
      <c r="S1188" s="114"/>
      <c r="T1188" s="114"/>
      <c r="U1188" s="114"/>
      <c r="V1188" s="114"/>
      <c r="W1188" s="114"/>
      <c r="X1188" s="114"/>
      <c r="Y1188" s="114"/>
      <c r="Z1188" s="107"/>
      <c r="AA1188" s="107"/>
      <c r="AB1188" s="107"/>
      <c r="AC1188" s="107"/>
      <c r="AD1188" s="107"/>
      <c r="AE1188" s="107"/>
      <c r="AF1188" s="107"/>
      <c r="AG1188" s="107" t="s">
        <v>341</v>
      </c>
      <c r="AH1188" s="107">
        <v>5</v>
      </c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</row>
    <row r="1189" spans="1:60" outlineLevel="3">
      <c r="A1189" s="110"/>
      <c r="B1189" s="111"/>
      <c r="C1189" s="146" t="s">
        <v>2190</v>
      </c>
      <c r="D1189" s="143"/>
      <c r="E1189" s="144">
        <v>0.80400000000000005</v>
      </c>
      <c r="F1189" s="114"/>
      <c r="G1189" s="114"/>
      <c r="H1189" s="114"/>
      <c r="I1189" s="114"/>
      <c r="J1189" s="114"/>
      <c r="K1189" s="114"/>
      <c r="L1189" s="114"/>
      <c r="M1189" s="114"/>
      <c r="N1189" s="113"/>
      <c r="O1189" s="113"/>
      <c r="P1189" s="113"/>
      <c r="Q1189" s="113"/>
      <c r="R1189" s="114"/>
      <c r="S1189" s="114"/>
      <c r="T1189" s="114"/>
      <c r="U1189" s="114"/>
      <c r="V1189" s="114"/>
      <c r="W1189" s="114"/>
      <c r="X1189" s="114"/>
      <c r="Y1189" s="114"/>
      <c r="Z1189" s="107"/>
      <c r="AA1189" s="107"/>
      <c r="AB1189" s="107"/>
      <c r="AC1189" s="107"/>
      <c r="AD1189" s="107"/>
      <c r="AE1189" s="107"/>
      <c r="AF1189" s="107"/>
      <c r="AG1189" s="107" t="s">
        <v>341</v>
      </c>
      <c r="AH1189" s="107">
        <v>5</v>
      </c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</row>
    <row r="1190" spans="1:60" outlineLevel="1">
      <c r="A1190" s="123">
        <v>176</v>
      </c>
      <c r="B1190" s="124" t="s">
        <v>2181</v>
      </c>
      <c r="C1190" s="139" t="s">
        <v>2182</v>
      </c>
      <c r="D1190" s="125" t="s">
        <v>1169</v>
      </c>
      <c r="E1190" s="126">
        <v>41.057250000000003</v>
      </c>
      <c r="F1190" s="127"/>
      <c r="G1190" s="128">
        <f>ROUND(E1190*F1190,2)</f>
        <v>0</v>
      </c>
      <c r="H1190" s="127"/>
      <c r="I1190" s="128">
        <f>ROUND(E1190*H1190,2)</f>
        <v>0</v>
      </c>
      <c r="J1190" s="127"/>
      <c r="K1190" s="128">
        <f>ROUND(E1190*J1190,2)</f>
        <v>0</v>
      </c>
      <c r="L1190" s="128">
        <v>21</v>
      </c>
      <c r="M1190" s="128">
        <f>G1190*(1+L1190/100)</f>
        <v>0</v>
      </c>
      <c r="N1190" s="126">
        <v>1.2600000000000001E-3</v>
      </c>
      <c r="O1190" s="126">
        <f>ROUND(E1190*N1190,2)</f>
        <v>0.05</v>
      </c>
      <c r="P1190" s="126">
        <v>0</v>
      </c>
      <c r="Q1190" s="126">
        <f>ROUND(E1190*P1190,2)</f>
        <v>0</v>
      </c>
      <c r="R1190" s="128" t="s">
        <v>1732</v>
      </c>
      <c r="S1190" s="128" t="s">
        <v>310</v>
      </c>
      <c r="T1190" s="129" t="s">
        <v>331</v>
      </c>
      <c r="U1190" s="114">
        <v>0.24</v>
      </c>
      <c r="V1190" s="114">
        <f>ROUND(E1190*U1190,2)</f>
        <v>9.85</v>
      </c>
      <c r="W1190" s="114"/>
      <c r="X1190" s="114" t="s">
        <v>332</v>
      </c>
      <c r="Y1190" s="114" t="s">
        <v>293</v>
      </c>
      <c r="Z1190" s="107"/>
      <c r="AA1190" s="107"/>
      <c r="AB1190" s="107"/>
      <c r="AC1190" s="107"/>
      <c r="AD1190" s="107"/>
      <c r="AE1190" s="107"/>
      <c r="AF1190" s="107"/>
      <c r="AG1190" s="107" t="s">
        <v>333</v>
      </c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</row>
    <row r="1191" spans="1:60" outlineLevel="2">
      <c r="A1191" s="110"/>
      <c r="B1191" s="111"/>
      <c r="C1191" s="146" t="s">
        <v>2191</v>
      </c>
      <c r="D1191" s="143"/>
      <c r="E1191" s="144">
        <v>41.057250000000003</v>
      </c>
      <c r="F1191" s="114"/>
      <c r="G1191" s="114"/>
      <c r="H1191" s="114"/>
      <c r="I1191" s="114"/>
      <c r="J1191" s="114"/>
      <c r="K1191" s="114"/>
      <c r="L1191" s="114"/>
      <c r="M1191" s="114"/>
      <c r="N1191" s="113"/>
      <c r="O1191" s="113"/>
      <c r="P1191" s="113"/>
      <c r="Q1191" s="113"/>
      <c r="R1191" s="114"/>
      <c r="S1191" s="114"/>
      <c r="T1191" s="114"/>
      <c r="U1191" s="114"/>
      <c r="V1191" s="114"/>
      <c r="W1191" s="114"/>
      <c r="X1191" s="114"/>
      <c r="Y1191" s="114"/>
      <c r="Z1191" s="107"/>
      <c r="AA1191" s="107"/>
      <c r="AB1191" s="107"/>
      <c r="AC1191" s="107"/>
      <c r="AD1191" s="107"/>
      <c r="AE1191" s="107"/>
      <c r="AF1191" s="107"/>
      <c r="AG1191" s="107" t="s">
        <v>341</v>
      </c>
      <c r="AH1191" s="107">
        <v>5</v>
      </c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</row>
    <row r="1192" spans="1:60" outlineLevel="1">
      <c r="A1192" s="110">
        <v>177</v>
      </c>
      <c r="B1192" s="111" t="s">
        <v>2184</v>
      </c>
      <c r="C1192" s="147" t="s">
        <v>2185</v>
      </c>
      <c r="D1192" s="112" t="s">
        <v>24</v>
      </c>
      <c r="E1192" s="145"/>
      <c r="F1192" s="115"/>
      <c r="G1192" s="114">
        <f>ROUND(E1192*F1192,2)</f>
        <v>0</v>
      </c>
      <c r="H1192" s="115"/>
      <c r="I1192" s="114">
        <f>ROUND(E1192*H1192,2)</f>
        <v>0</v>
      </c>
      <c r="J1192" s="115"/>
      <c r="K1192" s="114">
        <f>ROUND(E1192*J1192,2)</f>
        <v>0</v>
      </c>
      <c r="L1192" s="114">
        <v>21</v>
      </c>
      <c r="M1192" s="114">
        <f>G1192*(1+L1192/100)</f>
        <v>0</v>
      </c>
      <c r="N1192" s="113">
        <v>0</v>
      </c>
      <c r="O1192" s="113">
        <f>ROUND(E1192*N1192,2)</f>
        <v>0</v>
      </c>
      <c r="P1192" s="113">
        <v>0</v>
      </c>
      <c r="Q1192" s="113">
        <f>ROUND(E1192*P1192,2)</f>
        <v>0</v>
      </c>
      <c r="R1192" s="114" t="s">
        <v>1732</v>
      </c>
      <c r="S1192" s="114" t="s">
        <v>310</v>
      </c>
      <c r="T1192" s="114" t="s">
        <v>331</v>
      </c>
      <c r="U1192" s="114">
        <v>0</v>
      </c>
      <c r="V1192" s="114">
        <f>ROUND(E1192*U1192,2)</f>
        <v>0</v>
      </c>
      <c r="W1192" s="114"/>
      <c r="X1192" s="114" t="s">
        <v>448</v>
      </c>
      <c r="Y1192" s="114" t="s">
        <v>293</v>
      </c>
      <c r="Z1192" s="107"/>
      <c r="AA1192" s="107"/>
      <c r="AB1192" s="107"/>
      <c r="AC1192" s="107"/>
      <c r="AD1192" s="107"/>
      <c r="AE1192" s="107"/>
      <c r="AF1192" s="107"/>
      <c r="AG1192" s="107" t="s">
        <v>449</v>
      </c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</row>
    <row r="1193" spans="1:60" outlineLevel="2">
      <c r="A1193" s="110"/>
      <c r="B1193" s="111"/>
      <c r="C1193" s="205" t="s">
        <v>2186</v>
      </c>
      <c r="D1193" s="206"/>
      <c r="E1193" s="206"/>
      <c r="F1193" s="206"/>
      <c r="G1193" s="206"/>
      <c r="H1193" s="114"/>
      <c r="I1193" s="114"/>
      <c r="J1193" s="114"/>
      <c r="K1193" s="114"/>
      <c r="L1193" s="114"/>
      <c r="M1193" s="114"/>
      <c r="N1193" s="113"/>
      <c r="O1193" s="113"/>
      <c r="P1193" s="113"/>
      <c r="Q1193" s="113"/>
      <c r="R1193" s="114"/>
      <c r="S1193" s="114"/>
      <c r="T1193" s="114"/>
      <c r="U1193" s="114"/>
      <c r="V1193" s="114"/>
      <c r="W1193" s="114"/>
      <c r="X1193" s="114"/>
      <c r="Y1193" s="114"/>
      <c r="Z1193" s="107"/>
      <c r="AA1193" s="107"/>
      <c r="AB1193" s="107"/>
      <c r="AC1193" s="107"/>
      <c r="AD1193" s="107"/>
      <c r="AE1193" s="107"/>
      <c r="AF1193" s="107"/>
      <c r="AG1193" s="107" t="s">
        <v>451</v>
      </c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</row>
    <row r="1194" spans="1:60">
      <c r="A1194" s="117" t="s">
        <v>285</v>
      </c>
      <c r="B1194" s="118" t="s">
        <v>107</v>
      </c>
      <c r="C1194" s="138" t="s">
        <v>108</v>
      </c>
      <c r="D1194" s="119"/>
      <c r="E1194" s="120"/>
      <c r="F1194" s="121"/>
      <c r="G1194" s="121">
        <f>SUMIF(AG1195:AG1201,"&lt;&gt;NOR",G1195:G1201)</f>
        <v>0</v>
      </c>
      <c r="H1194" s="121"/>
      <c r="I1194" s="121">
        <f>SUM(I1195:I1201)</f>
        <v>0</v>
      </c>
      <c r="J1194" s="121"/>
      <c r="K1194" s="121">
        <f>SUM(K1195:K1201)</f>
        <v>0</v>
      </c>
      <c r="L1194" s="121"/>
      <c r="M1194" s="121">
        <f>SUM(M1195:M1201)</f>
        <v>0</v>
      </c>
      <c r="N1194" s="120"/>
      <c r="O1194" s="120">
        <f>SUM(O1195:O1201)</f>
        <v>6.9999999999999993E-2</v>
      </c>
      <c r="P1194" s="120"/>
      <c r="Q1194" s="120">
        <f>SUM(Q1195:Q1201)</f>
        <v>0</v>
      </c>
      <c r="R1194" s="121"/>
      <c r="S1194" s="121"/>
      <c r="T1194" s="122"/>
      <c r="U1194" s="116"/>
      <c r="V1194" s="116">
        <f>SUM(V1195:V1201)</f>
        <v>17.18</v>
      </c>
      <c r="W1194" s="116"/>
      <c r="X1194" s="116"/>
      <c r="Y1194" s="116"/>
      <c r="AG1194" t="s">
        <v>286</v>
      </c>
    </row>
    <row r="1195" spans="1:60" outlineLevel="1">
      <c r="A1195" s="123">
        <v>178</v>
      </c>
      <c r="B1195" s="124" t="s">
        <v>2178</v>
      </c>
      <c r="C1195" s="139" t="s">
        <v>2179</v>
      </c>
      <c r="D1195" s="125" t="s">
        <v>1169</v>
      </c>
      <c r="E1195" s="126">
        <v>51.301000000000002</v>
      </c>
      <c r="F1195" s="127"/>
      <c r="G1195" s="128">
        <f>ROUND(E1195*F1195,2)</f>
        <v>0</v>
      </c>
      <c r="H1195" s="127"/>
      <c r="I1195" s="128">
        <f>ROUND(E1195*H1195,2)</f>
        <v>0</v>
      </c>
      <c r="J1195" s="127"/>
      <c r="K1195" s="128">
        <f>ROUND(E1195*J1195,2)</f>
        <v>0</v>
      </c>
      <c r="L1195" s="128">
        <v>21</v>
      </c>
      <c r="M1195" s="128">
        <f>G1195*(1+L1195/100)</f>
        <v>0</v>
      </c>
      <c r="N1195" s="126">
        <v>2.1000000000000001E-4</v>
      </c>
      <c r="O1195" s="126">
        <f>ROUND(E1195*N1195,2)</f>
        <v>0.01</v>
      </c>
      <c r="P1195" s="126">
        <v>0</v>
      </c>
      <c r="Q1195" s="126">
        <f>ROUND(E1195*P1195,2)</f>
        <v>0</v>
      </c>
      <c r="R1195" s="128" t="s">
        <v>1732</v>
      </c>
      <c r="S1195" s="128" t="s">
        <v>310</v>
      </c>
      <c r="T1195" s="129" t="s">
        <v>331</v>
      </c>
      <c r="U1195" s="114">
        <v>9.5000000000000001E-2</v>
      </c>
      <c r="V1195" s="114">
        <f>ROUND(E1195*U1195,2)</f>
        <v>4.87</v>
      </c>
      <c r="W1195" s="114"/>
      <c r="X1195" s="114" t="s">
        <v>332</v>
      </c>
      <c r="Y1195" s="114" t="s">
        <v>293</v>
      </c>
      <c r="Z1195" s="107"/>
      <c r="AA1195" s="107"/>
      <c r="AB1195" s="107"/>
      <c r="AC1195" s="107"/>
      <c r="AD1195" s="107"/>
      <c r="AE1195" s="107"/>
      <c r="AF1195" s="107"/>
      <c r="AG1195" s="107" t="s">
        <v>333</v>
      </c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</row>
    <row r="1196" spans="1:60" outlineLevel="2">
      <c r="A1196" s="110"/>
      <c r="B1196" s="111"/>
      <c r="C1196" s="146" t="s">
        <v>2192</v>
      </c>
      <c r="D1196" s="143"/>
      <c r="E1196" s="144">
        <v>50.686</v>
      </c>
      <c r="F1196" s="114"/>
      <c r="G1196" s="114"/>
      <c r="H1196" s="114"/>
      <c r="I1196" s="114"/>
      <c r="J1196" s="114"/>
      <c r="K1196" s="114"/>
      <c r="L1196" s="114"/>
      <c r="M1196" s="114"/>
      <c r="N1196" s="113"/>
      <c r="O1196" s="113"/>
      <c r="P1196" s="113"/>
      <c r="Q1196" s="113"/>
      <c r="R1196" s="114"/>
      <c r="S1196" s="114"/>
      <c r="T1196" s="114"/>
      <c r="U1196" s="114"/>
      <c r="V1196" s="114"/>
      <c r="W1196" s="114"/>
      <c r="X1196" s="114"/>
      <c r="Y1196" s="114"/>
      <c r="Z1196" s="107"/>
      <c r="AA1196" s="107"/>
      <c r="AB1196" s="107"/>
      <c r="AC1196" s="107"/>
      <c r="AD1196" s="107"/>
      <c r="AE1196" s="107"/>
      <c r="AF1196" s="107"/>
      <c r="AG1196" s="107" t="s">
        <v>341</v>
      </c>
      <c r="AH1196" s="107">
        <v>5</v>
      </c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</row>
    <row r="1197" spans="1:60" outlineLevel="3">
      <c r="A1197" s="110"/>
      <c r="B1197" s="111"/>
      <c r="C1197" s="146" t="s">
        <v>2193</v>
      </c>
      <c r="D1197" s="143"/>
      <c r="E1197" s="144">
        <v>0.61499999999999999</v>
      </c>
      <c r="F1197" s="114"/>
      <c r="G1197" s="114"/>
      <c r="H1197" s="114"/>
      <c r="I1197" s="114"/>
      <c r="J1197" s="114"/>
      <c r="K1197" s="114"/>
      <c r="L1197" s="114"/>
      <c r="M1197" s="114"/>
      <c r="N1197" s="113"/>
      <c r="O1197" s="113"/>
      <c r="P1197" s="113"/>
      <c r="Q1197" s="113"/>
      <c r="R1197" s="114"/>
      <c r="S1197" s="114"/>
      <c r="T1197" s="114"/>
      <c r="U1197" s="114"/>
      <c r="V1197" s="114"/>
      <c r="W1197" s="114"/>
      <c r="X1197" s="114"/>
      <c r="Y1197" s="114"/>
      <c r="Z1197" s="107"/>
      <c r="AA1197" s="107"/>
      <c r="AB1197" s="107"/>
      <c r="AC1197" s="107"/>
      <c r="AD1197" s="107"/>
      <c r="AE1197" s="107"/>
      <c r="AF1197" s="107"/>
      <c r="AG1197" s="107" t="s">
        <v>341</v>
      </c>
      <c r="AH1197" s="107">
        <v>5</v>
      </c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</row>
    <row r="1198" spans="1:60" outlineLevel="1">
      <c r="A1198" s="123">
        <v>179</v>
      </c>
      <c r="B1198" s="124" t="s">
        <v>2181</v>
      </c>
      <c r="C1198" s="139" t="s">
        <v>2182</v>
      </c>
      <c r="D1198" s="125" t="s">
        <v>1169</v>
      </c>
      <c r="E1198" s="126">
        <v>51.301000000000002</v>
      </c>
      <c r="F1198" s="127"/>
      <c r="G1198" s="128">
        <f>ROUND(E1198*F1198,2)</f>
        <v>0</v>
      </c>
      <c r="H1198" s="127"/>
      <c r="I1198" s="128">
        <f>ROUND(E1198*H1198,2)</f>
        <v>0</v>
      </c>
      <c r="J1198" s="127"/>
      <c r="K1198" s="128">
        <f>ROUND(E1198*J1198,2)</f>
        <v>0</v>
      </c>
      <c r="L1198" s="128">
        <v>21</v>
      </c>
      <c r="M1198" s="128">
        <f>G1198*(1+L1198/100)</f>
        <v>0</v>
      </c>
      <c r="N1198" s="126">
        <v>1.2600000000000001E-3</v>
      </c>
      <c r="O1198" s="126">
        <f>ROUND(E1198*N1198,2)</f>
        <v>0.06</v>
      </c>
      <c r="P1198" s="126">
        <v>0</v>
      </c>
      <c r="Q1198" s="126">
        <f>ROUND(E1198*P1198,2)</f>
        <v>0</v>
      </c>
      <c r="R1198" s="128" t="s">
        <v>1732</v>
      </c>
      <c r="S1198" s="128" t="s">
        <v>310</v>
      </c>
      <c r="T1198" s="129" t="s">
        <v>331</v>
      </c>
      <c r="U1198" s="114">
        <v>0.24</v>
      </c>
      <c r="V1198" s="114">
        <f>ROUND(E1198*U1198,2)</f>
        <v>12.31</v>
      </c>
      <c r="W1198" s="114"/>
      <c r="X1198" s="114" t="s">
        <v>332</v>
      </c>
      <c r="Y1198" s="114" t="s">
        <v>293</v>
      </c>
      <c r="Z1198" s="107"/>
      <c r="AA1198" s="107"/>
      <c r="AB1198" s="107"/>
      <c r="AC1198" s="107"/>
      <c r="AD1198" s="107"/>
      <c r="AE1198" s="107"/>
      <c r="AF1198" s="107"/>
      <c r="AG1198" s="107" t="s">
        <v>333</v>
      </c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</row>
    <row r="1199" spans="1:60" outlineLevel="2">
      <c r="A1199" s="110"/>
      <c r="B1199" s="111"/>
      <c r="C1199" s="146" t="s">
        <v>2194</v>
      </c>
      <c r="D1199" s="143"/>
      <c r="E1199" s="144">
        <v>51.301000000000002</v>
      </c>
      <c r="F1199" s="114"/>
      <c r="G1199" s="114"/>
      <c r="H1199" s="114"/>
      <c r="I1199" s="114"/>
      <c r="J1199" s="114"/>
      <c r="K1199" s="114"/>
      <c r="L1199" s="114"/>
      <c r="M1199" s="114"/>
      <c r="N1199" s="113"/>
      <c r="O1199" s="113"/>
      <c r="P1199" s="113"/>
      <c r="Q1199" s="113"/>
      <c r="R1199" s="114"/>
      <c r="S1199" s="114"/>
      <c r="T1199" s="114"/>
      <c r="U1199" s="114"/>
      <c r="V1199" s="114"/>
      <c r="W1199" s="114"/>
      <c r="X1199" s="114"/>
      <c r="Y1199" s="114"/>
      <c r="Z1199" s="107"/>
      <c r="AA1199" s="107"/>
      <c r="AB1199" s="107"/>
      <c r="AC1199" s="107"/>
      <c r="AD1199" s="107"/>
      <c r="AE1199" s="107"/>
      <c r="AF1199" s="107"/>
      <c r="AG1199" s="107" t="s">
        <v>341</v>
      </c>
      <c r="AH1199" s="107">
        <v>5</v>
      </c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</row>
    <row r="1200" spans="1:60" outlineLevel="1">
      <c r="A1200" s="110">
        <v>180</v>
      </c>
      <c r="B1200" s="111" t="s">
        <v>2184</v>
      </c>
      <c r="C1200" s="147" t="s">
        <v>2185</v>
      </c>
      <c r="D1200" s="112" t="s">
        <v>24</v>
      </c>
      <c r="E1200" s="145"/>
      <c r="F1200" s="115"/>
      <c r="G1200" s="114">
        <f>ROUND(E1200*F1200,2)</f>
        <v>0</v>
      </c>
      <c r="H1200" s="115"/>
      <c r="I1200" s="114">
        <f>ROUND(E1200*H1200,2)</f>
        <v>0</v>
      </c>
      <c r="J1200" s="115"/>
      <c r="K1200" s="114">
        <f>ROUND(E1200*J1200,2)</f>
        <v>0</v>
      </c>
      <c r="L1200" s="114">
        <v>21</v>
      </c>
      <c r="M1200" s="114">
        <f>G1200*(1+L1200/100)</f>
        <v>0</v>
      </c>
      <c r="N1200" s="113">
        <v>0</v>
      </c>
      <c r="O1200" s="113">
        <f>ROUND(E1200*N1200,2)</f>
        <v>0</v>
      </c>
      <c r="P1200" s="113">
        <v>0</v>
      </c>
      <c r="Q1200" s="113">
        <f>ROUND(E1200*P1200,2)</f>
        <v>0</v>
      </c>
      <c r="R1200" s="114" t="s">
        <v>1732</v>
      </c>
      <c r="S1200" s="114" t="s">
        <v>310</v>
      </c>
      <c r="T1200" s="114" t="s">
        <v>331</v>
      </c>
      <c r="U1200" s="114">
        <v>0</v>
      </c>
      <c r="V1200" s="114">
        <f>ROUND(E1200*U1200,2)</f>
        <v>0</v>
      </c>
      <c r="W1200" s="114"/>
      <c r="X1200" s="114" t="s">
        <v>448</v>
      </c>
      <c r="Y1200" s="114" t="s">
        <v>293</v>
      </c>
      <c r="Z1200" s="107"/>
      <c r="AA1200" s="107"/>
      <c r="AB1200" s="107"/>
      <c r="AC1200" s="107"/>
      <c r="AD1200" s="107"/>
      <c r="AE1200" s="107"/>
      <c r="AF1200" s="107"/>
      <c r="AG1200" s="107" t="s">
        <v>449</v>
      </c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</row>
    <row r="1201" spans="1:60" outlineLevel="2">
      <c r="A1201" s="110"/>
      <c r="B1201" s="111"/>
      <c r="C1201" s="205" t="s">
        <v>2186</v>
      </c>
      <c r="D1201" s="206"/>
      <c r="E1201" s="206"/>
      <c r="F1201" s="206"/>
      <c r="G1201" s="206"/>
      <c r="H1201" s="114"/>
      <c r="I1201" s="114"/>
      <c r="J1201" s="114"/>
      <c r="K1201" s="114"/>
      <c r="L1201" s="114"/>
      <c r="M1201" s="114"/>
      <c r="N1201" s="113"/>
      <c r="O1201" s="113"/>
      <c r="P1201" s="113"/>
      <c r="Q1201" s="113"/>
      <c r="R1201" s="114"/>
      <c r="S1201" s="114"/>
      <c r="T1201" s="114"/>
      <c r="U1201" s="114"/>
      <c r="V1201" s="114"/>
      <c r="W1201" s="114"/>
      <c r="X1201" s="114"/>
      <c r="Y1201" s="114"/>
      <c r="Z1201" s="107"/>
      <c r="AA1201" s="107"/>
      <c r="AB1201" s="107"/>
      <c r="AC1201" s="107"/>
      <c r="AD1201" s="107"/>
      <c r="AE1201" s="107"/>
      <c r="AF1201" s="107"/>
      <c r="AG1201" s="107" t="s">
        <v>451</v>
      </c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</row>
    <row r="1202" spans="1:60">
      <c r="A1202" s="117" t="s">
        <v>285</v>
      </c>
      <c r="B1202" s="118" t="s">
        <v>109</v>
      </c>
      <c r="C1202" s="138" t="s">
        <v>110</v>
      </c>
      <c r="D1202" s="119"/>
      <c r="E1202" s="120"/>
      <c r="F1202" s="121"/>
      <c r="G1202" s="121">
        <f>SUMIF(AG1203:AG1208,"&lt;&gt;NOR",G1203:G1208)</f>
        <v>0</v>
      </c>
      <c r="H1202" s="121"/>
      <c r="I1202" s="121">
        <f>SUM(I1203:I1208)</f>
        <v>0</v>
      </c>
      <c r="J1202" s="121"/>
      <c r="K1202" s="121">
        <f>SUM(K1203:K1208)</f>
        <v>0</v>
      </c>
      <c r="L1202" s="121"/>
      <c r="M1202" s="121">
        <f>SUM(M1203:M1208)</f>
        <v>0</v>
      </c>
      <c r="N1202" s="120"/>
      <c r="O1202" s="120">
        <f>SUM(O1203:O1208)</f>
        <v>0</v>
      </c>
      <c r="P1202" s="120"/>
      <c r="Q1202" s="120">
        <f>SUM(Q1203:Q1208)</f>
        <v>0</v>
      </c>
      <c r="R1202" s="121"/>
      <c r="S1202" s="121"/>
      <c r="T1202" s="122"/>
      <c r="U1202" s="116"/>
      <c r="V1202" s="116">
        <f>SUM(V1203:V1208)</f>
        <v>0.28000000000000003</v>
      </c>
      <c r="W1202" s="116"/>
      <c r="X1202" s="116"/>
      <c r="Y1202" s="116"/>
      <c r="AG1202" t="s">
        <v>286</v>
      </c>
    </row>
    <row r="1203" spans="1:60" outlineLevel="1">
      <c r="A1203" s="123">
        <v>181</v>
      </c>
      <c r="B1203" s="124" t="s">
        <v>2178</v>
      </c>
      <c r="C1203" s="139" t="s">
        <v>2179</v>
      </c>
      <c r="D1203" s="125" t="s">
        <v>1169</v>
      </c>
      <c r="E1203" s="126">
        <v>0.84</v>
      </c>
      <c r="F1203" s="127"/>
      <c r="G1203" s="128">
        <f>ROUND(E1203*F1203,2)</f>
        <v>0</v>
      </c>
      <c r="H1203" s="127"/>
      <c r="I1203" s="128">
        <f>ROUND(E1203*H1203,2)</f>
        <v>0</v>
      </c>
      <c r="J1203" s="127"/>
      <c r="K1203" s="128">
        <f>ROUND(E1203*J1203,2)</f>
        <v>0</v>
      </c>
      <c r="L1203" s="128">
        <v>21</v>
      </c>
      <c r="M1203" s="128">
        <f>G1203*(1+L1203/100)</f>
        <v>0</v>
      </c>
      <c r="N1203" s="126">
        <v>2.1000000000000001E-4</v>
      </c>
      <c r="O1203" s="126">
        <f>ROUND(E1203*N1203,2)</f>
        <v>0</v>
      </c>
      <c r="P1203" s="126">
        <v>0</v>
      </c>
      <c r="Q1203" s="126">
        <f>ROUND(E1203*P1203,2)</f>
        <v>0</v>
      </c>
      <c r="R1203" s="128" t="s">
        <v>1732</v>
      </c>
      <c r="S1203" s="128" t="s">
        <v>310</v>
      </c>
      <c r="T1203" s="129" t="s">
        <v>331</v>
      </c>
      <c r="U1203" s="114">
        <v>9.5000000000000001E-2</v>
      </c>
      <c r="V1203" s="114">
        <f>ROUND(E1203*U1203,2)</f>
        <v>0.08</v>
      </c>
      <c r="W1203" s="114"/>
      <c r="X1203" s="114" t="s">
        <v>332</v>
      </c>
      <c r="Y1203" s="114" t="s">
        <v>293</v>
      </c>
      <c r="Z1203" s="107"/>
      <c r="AA1203" s="107"/>
      <c r="AB1203" s="107"/>
      <c r="AC1203" s="107"/>
      <c r="AD1203" s="107"/>
      <c r="AE1203" s="107"/>
      <c r="AF1203" s="107"/>
      <c r="AG1203" s="107" t="s">
        <v>333</v>
      </c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</row>
    <row r="1204" spans="1:60" outlineLevel="2">
      <c r="A1204" s="110"/>
      <c r="B1204" s="111"/>
      <c r="C1204" s="146" t="s">
        <v>2195</v>
      </c>
      <c r="D1204" s="143"/>
      <c r="E1204" s="144">
        <v>0.84</v>
      </c>
      <c r="F1204" s="114"/>
      <c r="G1204" s="114"/>
      <c r="H1204" s="114"/>
      <c r="I1204" s="114"/>
      <c r="J1204" s="114"/>
      <c r="K1204" s="114"/>
      <c r="L1204" s="114"/>
      <c r="M1204" s="114"/>
      <c r="N1204" s="113"/>
      <c r="O1204" s="113"/>
      <c r="P1204" s="113"/>
      <c r="Q1204" s="113"/>
      <c r="R1204" s="114"/>
      <c r="S1204" s="114"/>
      <c r="T1204" s="114"/>
      <c r="U1204" s="114"/>
      <c r="V1204" s="114"/>
      <c r="W1204" s="114"/>
      <c r="X1204" s="114"/>
      <c r="Y1204" s="114"/>
      <c r="Z1204" s="107"/>
      <c r="AA1204" s="107"/>
      <c r="AB1204" s="107"/>
      <c r="AC1204" s="107"/>
      <c r="AD1204" s="107"/>
      <c r="AE1204" s="107"/>
      <c r="AF1204" s="107"/>
      <c r="AG1204" s="107" t="s">
        <v>341</v>
      </c>
      <c r="AH1204" s="107">
        <v>5</v>
      </c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</row>
    <row r="1205" spans="1:60" outlineLevel="1">
      <c r="A1205" s="123">
        <v>182</v>
      </c>
      <c r="B1205" s="124" t="s">
        <v>2181</v>
      </c>
      <c r="C1205" s="139" t="s">
        <v>2182</v>
      </c>
      <c r="D1205" s="125" t="s">
        <v>1169</v>
      </c>
      <c r="E1205" s="126">
        <v>0.84</v>
      </c>
      <c r="F1205" s="127"/>
      <c r="G1205" s="128">
        <f>ROUND(E1205*F1205,2)</f>
        <v>0</v>
      </c>
      <c r="H1205" s="127"/>
      <c r="I1205" s="128">
        <f>ROUND(E1205*H1205,2)</f>
        <v>0</v>
      </c>
      <c r="J1205" s="127"/>
      <c r="K1205" s="128">
        <f>ROUND(E1205*J1205,2)</f>
        <v>0</v>
      </c>
      <c r="L1205" s="128">
        <v>21</v>
      </c>
      <c r="M1205" s="128">
        <f>G1205*(1+L1205/100)</f>
        <v>0</v>
      </c>
      <c r="N1205" s="126">
        <v>1.2600000000000001E-3</v>
      </c>
      <c r="O1205" s="126">
        <f>ROUND(E1205*N1205,2)</f>
        <v>0</v>
      </c>
      <c r="P1205" s="126">
        <v>0</v>
      </c>
      <c r="Q1205" s="126">
        <f>ROUND(E1205*P1205,2)</f>
        <v>0</v>
      </c>
      <c r="R1205" s="128" t="s">
        <v>1732</v>
      </c>
      <c r="S1205" s="128" t="s">
        <v>310</v>
      </c>
      <c r="T1205" s="129" t="s">
        <v>331</v>
      </c>
      <c r="U1205" s="114">
        <v>0.24</v>
      </c>
      <c r="V1205" s="114">
        <f>ROUND(E1205*U1205,2)</f>
        <v>0.2</v>
      </c>
      <c r="W1205" s="114"/>
      <c r="X1205" s="114" t="s">
        <v>332</v>
      </c>
      <c r="Y1205" s="114" t="s">
        <v>293</v>
      </c>
      <c r="Z1205" s="107"/>
      <c r="AA1205" s="107"/>
      <c r="AB1205" s="107"/>
      <c r="AC1205" s="107"/>
      <c r="AD1205" s="107"/>
      <c r="AE1205" s="107"/>
      <c r="AF1205" s="107"/>
      <c r="AG1205" s="107" t="s">
        <v>333</v>
      </c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</row>
    <row r="1206" spans="1:60" outlineLevel="2">
      <c r="A1206" s="110"/>
      <c r="B1206" s="111"/>
      <c r="C1206" s="146" t="s">
        <v>2196</v>
      </c>
      <c r="D1206" s="143"/>
      <c r="E1206" s="144">
        <v>0.84</v>
      </c>
      <c r="F1206" s="114"/>
      <c r="G1206" s="114"/>
      <c r="H1206" s="114"/>
      <c r="I1206" s="114"/>
      <c r="J1206" s="114"/>
      <c r="K1206" s="114"/>
      <c r="L1206" s="114"/>
      <c r="M1206" s="114"/>
      <c r="N1206" s="113"/>
      <c r="O1206" s="113"/>
      <c r="P1206" s="113"/>
      <c r="Q1206" s="113"/>
      <c r="R1206" s="114"/>
      <c r="S1206" s="114"/>
      <c r="T1206" s="114"/>
      <c r="U1206" s="114"/>
      <c r="V1206" s="114"/>
      <c r="W1206" s="114"/>
      <c r="X1206" s="114"/>
      <c r="Y1206" s="114"/>
      <c r="Z1206" s="107"/>
      <c r="AA1206" s="107"/>
      <c r="AB1206" s="107"/>
      <c r="AC1206" s="107"/>
      <c r="AD1206" s="107"/>
      <c r="AE1206" s="107"/>
      <c r="AF1206" s="107"/>
      <c r="AG1206" s="107" t="s">
        <v>341</v>
      </c>
      <c r="AH1206" s="107">
        <v>5</v>
      </c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</row>
    <row r="1207" spans="1:60" outlineLevel="1">
      <c r="A1207" s="110">
        <v>183</v>
      </c>
      <c r="B1207" s="111" t="s">
        <v>2184</v>
      </c>
      <c r="C1207" s="147" t="s">
        <v>2185</v>
      </c>
      <c r="D1207" s="112" t="s">
        <v>24</v>
      </c>
      <c r="E1207" s="145"/>
      <c r="F1207" s="115"/>
      <c r="G1207" s="114">
        <f>ROUND(E1207*F1207,2)</f>
        <v>0</v>
      </c>
      <c r="H1207" s="115"/>
      <c r="I1207" s="114">
        <f>ROUND(E1207*H1207,2)</f>
        <v>0</v>
      </c>
      <c r="J1207" s="115"/>
      <c r="K1207" s="114">
        <f>ROUND(E1207*J1207,2)</f>
        <v>0</v>
      </c>
      <c r="L1207" s="114">
        <v>21</v>
      </c>
      <c r="M1207" s="114">
        <f>G1207*(1+L1207/100)</f>
        <v>0</v>
      </c>
      <c r="N1207" s="113">
        <v>0</v>
      </c>
      <c r="O1207" s="113">
        <f>ROUND(E1207*N1207,2)</f>
        <v>0</v>
      </c>
      <c r="P1207" s="113">
        <v>0</v>
      </c>
      <c r="Q1207" s="113">
        <f>ROUND(E1207*P1207,2)</f>
        <v>0</v>
      </c>
      <c r="R1207" s="114" t="s">
        <v>1732</v>
      </c>
      <c r="S1207" s="114" t="s">
        <v>310</v>
      </c>
      <c r="T1207" s="114" t="s">
        <v>331</v>
      </c>
      <c r="U1207" s="114">
        <v>0</v>
      </c>
      <c r="V1207" s="114">
        <f>ROUND(E1207*U1207,2)</f>
        <v>0</v>
      </c>
      <c r="W1207" s="114"/>
      <c r="X1207" s="114" t="s">
        <v>448</v>
      </c>
      <c r="Y1207" s="114" t="s">
        <v>293</v>
      </c>
      <c r="Z1207" s="107"/>
      <c r="AA1207" s="107"/>
      <c r="AB1207" s="107"/>
      <c r="AC1207" s="107"/>
      <c r="AD1207" s="107"/>
      <c r="AE1207" s="107"/>
      <c r="AF1207" s="107"/>
      <c r="AG1207" s="107" t="s">
        <v>449</v>
      </c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</row>
    <row r="1208" spans="1:60" outlineLevel="2">
      <c r="A1208" s="110"/>
      <c r="B1208" s="111"/>
      <c r="C1208" s="205" t="s">
        <v>2186</v>
      </c>
      <c r="D1208" s="206"/>
      <c r="E1208" s="206"/>
      <c r="F1208" s="206"/>
      <c r="G1208" s="206"/>
      <c r="H1208" s="114"/>
      <c r="I1208" s="114"/>
      <c r="J1208" s="114"/>
      <c r="K1208" s="114"/>
      <c r="L1208" s="114"/>
      <c r="M1208" s="114"/>
      <c r="N1208" s="113"/>
      <c r="O1208" s="113"/>
      <c r="P1208" s="113"/>
      <c r="Q1208" s="113"/>
      <c r="R1208" s="114"/>
      <c r="S1208" s="114"/>
      <c r="T1208" s="114"/>
      <c r="U1208" s="114"/>
      <c r="V1208" s="114"/>
      <c r="W1208" s="114"/>
      <c r="X1208" s="114"/>
      <c r="Y1208" s="114"/>
      <c r="Z1208" s="107"/>
      <c r="AA1208" s="107"/>
      <c r="AB1208" s="107"/>
      <c r="AC1208" s="107"/>
      <c r="AD1208" s="107"/>
      <c r="AE1208" s="107"/>
      <c r="AF1208" s="107"/>
      <c r="AG1208" s="107" t="s">
        <v>451</v>
      </c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</row>
    <row r="1209" spans="1:60">
      <c r="A1209" s="117" t="s">
        <v>285</v>
      </c>
      <c r="B1209" s="118" t="s">
        <v>189</v>
      </c>
      <c r="C1209" s="138" t="s">
        <v>190</v>
      </c>
      <c r="D1209" s="119"/>
      <c r="E1209" s="120"/>
      <c r="F1209" s="121"/>
      <c r="G1209" s="121">
        <f>SUMIF(AG1210:AG1220,"&lt;&gt;NOR",G1210:G1220)</f>
        <v>0</v>
      </c>
      <c r="H1209" s="121"/>
      <c r="I1209" s="121">
        <f>SUM(I1210:I1220)</f>
        <v>0</v>
      </c>
      <c r="J1209" s="121"/>
      <c r="K1209" s="121">
        <f>SUM(K1210:K1220)</f>
        <v>0</v>
      </c>
      <c r="L1209" s="121"/>
      <c r="M1209" s="121">
        <f>SUM(M1210:M1220)</f>
        <v>0</v>
      </c>
      <c r="N1209" s="120"/>
      <c r="O1209" s="120">
        <f>SUM(O1210:O1220)</f>
        <v>1.61</v>
      </c>
      <c r="P1209" s="120"/>
      <c r="Q1209" s="120">
        <f>SUM(Q1210:Q1220)</f>
        <v>28.25</v>
      </c>
      <c r="R1209" s="121"/>
      <c r="S1209" s="121"/>
      <c r="T1209" s="122"/>
      <c r="U1209" s="116"/>
      <c r="V1209" s="116">
        <f>SUM(V1210:V1220)</f>
        <v>201.82</v>
      </c>
      <c r="W1209" s="116"/>
      <c r="X1209" s="116"/>
      <c r="Y1209" s="116"/>
      <c r="AG1209" t="s">
        <v>286</v>
      </c>
    </row>
    <row r="1210" spans="1:60" ht="22.5" outlineLevel="1">
      <c r="A1210" s="123">
        <v>184</v>
      </c>
      <c r="B1210" s="124" t="s">
        <v>2197</v>
      </c>
      <c r="C1210" s="139" t="s">
        <v>2198</v>
      </c>
      <c r="D1210" s="125" t="s">
        <v>1169</v>
      </c>
      <c r="E1210" s="126">
        <v>807.28025000000002</v>
      </c>
      <c r="F1210" s="127"/>
      <c r="G1210" s="128">
        <f>ROUND(E1210*F1210,2)</f>
        <v>0</v>
      </c>
      <c r="H1210" s="127"/>
      <c r="I1210" s="128">
        <f>ROUND(E1210*H1210,2)</f>
        <v>0</v>
      </c>
      <c r="J1210" s="127"/>
      <c r="K1210" s="128">
        <f>ROUND(E1210*J1210,2)</f>
        <v>0</v>
      </c>
      <c r="L1210" s="128">
        <v>21</v>
      </c>
      <c r="M1210" s="128">
        <f>G1210*(1+L1210/100)</f>
        <v>0</v>
      </c>
      <c r="N1210" s="126">
        <v>0</v>
      </c>
      <c r="O1210" s="126">
        <f>ROUND(E1210*N1210,2)</f>
        <v>0</v>
      </c>
      <c r="P1210" s="126">
        <v>3.5000000000000003E-2</v>
      </c>
      <c r="Q1210" s="126">
        <f>ROUND(E1210*P1210,2)</f>
        <v>28.25</v>
      </c>
      <c r="R1210" s="128" t="s">
        <v>2199</v>
      </c>
      <c r="S1210" s="128" t="s">
        <v>310</v>
      </c>
      <c r="T1210" s="129" t="s">
        <v>331</v>
      </c>
      <c r="U1210" s="114">
        <v>0.09</v>
      </c>
      <c r="V1210" s="114">
        <f>ROUND(E1210*U1210,2)</f>
        <v>72.66</v>
      </c>
      <c r="W1210" s="114"/>
      <c r="X1210" s="114" t="s">
        <v>332</v>
      </c>
      <c r="Y1210" s="114" t="s">
        <v>293</v>
      </c>
      <c r="Z1210" s="107"/>
      <c r="AA1210" s="107"/>
      <c r="AB1210" s="107"/>
      <c r="AC1210" s="107"/>
      <c r="AD1210" s="107"/>
      <c r="AE1210" s="107"/>
      <c r="AF1210" s="107"/>
      <c r="AG1210" s="107" t="s">
        <v>333</v>
      </c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</row>
    <row r="1211" spans="1:60" outlineLevel="2">
      <c r="A1211" s="110"/>
      <c r="B1211" s="111"/>
      <c r="C1211" s="198" t="s">
        <v>2200</v>
      </c>
      <c r="D1211" s="199"/>
      <c r="E1211" s="199"/>
      <c r="F1211" s="199"/>
      <c r="G1211" s="199"/>
      <c r="H1211" s="114"/>
      <c r="I1211" s="114"/>
      <c r="J1211" s="114"/>
      <c r="K1211" s="114"/>
      <c r="L1211" s="114"/>
      <c r="M1211" s="114"/>
      <c r="N1211" s="113"/>
      <c r="O1211" s="113"/>
      <c r="P1211" s="113"/>
      <c r="Q1211" s="113"/>
      <c r="R1211" s="114"/>
      <c r="S1211" s="114"/>
      <c r="T1211" s="114"/>
      <c r="U1211" s="114"/>
      <c r="V1211" s="114"/>
      <c r="W1211" s="114"/>
      <c r="X1211" s="114"/>
      <c r="Y1211" s="114"/>
      <c r="Z1211" s="107"/>
      <c r="AA1211" s="107"/>
      <c r="AB1211" s="107"/>
      <c r="AC1211" s="107"/>
      <c r="AD1211" s="107"/>
      <c r="AE1211" s="107"/>
      <c r="AF1211" s="107"/>
      <c r="AG1211" s="107" t="s">
        <v>296</v>
      </c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</row>
    <row r="1212" spans="1:60" outlineLevel="2">
      <c r="A1212" s="110"/>
      <c r="B1212" s="111"/>
      <c r="C1212" s="146" t="s">
        <v>2201</v>
      </c>
      <c r="D1212" s="143"/>
      <c r="E1212" s="144">
        <v>807.28025000000002</v>
      </c>
      <c r="F1212" s="114"/>
      <c r="G1212" s="114"/>
      <c r="H1212" s="114"/>
      <c r="I1212" s="114"/>
      <c r="J1212" s="114"/>
      <c r="K1212" s="114"/>
      <c r="L1212" s="114"/>
      <c r="M1212" s="114"/>
      <c r="N1212" s="113"/>
      <c r="O1212" s="113"/>
      <c r="P1212" s="113"/>
      <c r="Q1212" s="113"/>
      <c r="R1212" s="114"/>
      <c r="S1212" s="114"/>
      <c r="T1212" s="114"/>
      <c r="U1212" s="114"/>
      <c r="V1212" s="114"/>
      <c r="W1212" s="114"/>
      <c r="X1212" s="114"/>
      <c r="Y1212" s="114"/>
      <c r="Z1212" s="107"/>
      <c r="AA1212" s="107"/>
      <c r="AB1212" s="107"/>
      <c r="AC1212" s="107"/>
      <c r="AD1212" s="107"/>
      <c r="AE1212" s="107"/>
      <c r="AF1212" s="107"/>
      <c r="AG1212" s="107" t="s">
        <v>341</v>
      </c>
      <c r="AH1212" s="107">
        <v>5</v>
      </c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</row>
    <row r="1213" spans="1:60" ht="22.5" outlineLevel="1">
      <c r="A1213" s="123">
        <v>185</v>
      </c>
      <c r="B1213" s="124" t="s">
        <v>2202</v>
      </c>
      <c r="C1213" s="139" t="s">
        <v>2203</v>
      </c>
      <c r="D1213" s="125" t="s">
        <v>1169</v>
      </c>
      <c r="E1213" s="126">
        <v>807.28025000000002</v>
      </c>
      <c r="F1213" s="127"/>
      <c r="G1213" s="128">
        <f>ROUND(E1213*F1213,2)</f>
        <v>0</v>
      </c>
      <c r="H1213" s="127"/>
      <c r="I1213" s="128">
        <f>ROUND(E1213*H1213,2)</f>
        <v>0</v>
      </c>
      <c r="J1213" s="127"/>
      <c r="K1213" s="128">
        <f>ROUND(E1213*J1213,2)</f>
        <v>0</v>
      </c>
      <c r="L1213" s="128">
        <v>21</v>
      </c>
      <c r="M1213" s="128">
        <f>G1213*(1+L1213/100)</f>
        <v>0</v>
      </c>
      <c r="N1213" s="126">
        <v>0</v>
      </c>
      <c r="O1213" s="126">
        <f>ROUND(E1213*N1213,2)</f>
        <v>0</v>
      </c>
      <c r="P1213" s="126">
        <v>0</v>
      </c>
      <c r="Q1213" s="126">
        <f>ROUND(E1213*P1213,2)</f>
        <v>0</v>
      </c>
      <c r="R1213" s="128" t="s">
        <v>2199</v>
      </c>
      <c r="S1213" s="128" t="s">
        <v>310</v>
      </c>
      <c r="T1213" s="129" t="s">
        <v>331</v>
      </c>
      <c r="U1213" s="114">
        <v>0.16</v>
      </c>
      <c r="V1213" s="114">
        <f>ROUND(E1213*U1213,2)</f>
        <v>129.16</v>
      </c>
      <c r="W1213" s="114"/>
      <c r="X1213" s="114" t="s">
        <v>332</v>
      </c>
      <c r="Y1213" s="114" t="s">
        <v>293</v>
      </c>
      <c r="Z1213" s="107"/>
      <c r="AA1213" s="107"/>
      <c r="AB1213" s="107"/>
      <c r="AC1213" s="107"/>
      <c r="AD1213" s="107"/>
      <c r="AE1213" s="107"/>
      <c r="AF1213" s="107"/>
      <c r="AG1213" s="107" t="s">
        <v>333</v>
      </c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</row>
    <row r="1214" spans="1:60" outlineLevel="2">
      <c r="A1214" s="110"/>
      <c r="B1214" s="111"/>
      <c r="C1214" s="198" t="s">
        <v>2200</v>
      </c>
      <c r="D1214" s="199"/>
      <c r="E1214" s="199"/>
      <c r="F1214" s="199"/>
      <c r="G1214" s="199"/>
      <c r="H1214" s="114"/>
      <c r="I1214" s="114"/>
      <c r="J1214" s="114"/>
      <c r="K1214" s="114"/>
      <c r="L1214" s="114"/>
      <c r="M1214" s="114"/>
      <c r="N1214" s="113"/>
      <c r="O1214" s="113"/>
      <c r="P1214" s="113"/>
      <c r="Q1214" s="113"/>
      <c r="R1214" s="114"/>
      <c r="S1214" s="114"/>
      <c r="T1214" s="114"/>
      <c r="U1214" s="114"/>
      <c r="V1214" s="114"/>
      <c r="W1214" s="114"/>
      <c r="X1214" s="114"/>
      <c r="Y1214" s="114"/>
      <c r="Z1214" s="107"/>
      <c r="AA1214" s="107"/>
      <c r="AB1214" s="107"/>
      <c r="AC1214" s="107"/>
      <c r="AD1214" s="107"/>
      <c r="AE1214" s="107"/>
      <c r="AF1214" s="107"/>
      <c r="AG1214" s="107" t="s">
        <v>296</v>
      </c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</row>
    <row r="1215" spans="1:60" outlineLevel="2">
      <c r="A1215" s="110"/>
      <c r="B1215" s="111"/>
      <c r="C1215" s="146" t="s">
        <v>2204</v>
      </c>
      <c r="D1215" s="143"/>
      <c r="E1215" s="144">
        <v>807.28025000000002</v>
      </c>
      <c r="F1215" s="114"/>
      <c r="G1215" s="114"/>
      <c r="H1215" s="114"/>
      <c r="I1215" s="114"/>
      <c r="J1215" s="114"/>
      <c r="K1215" s="114"/>
      <c r="L1215" s="114"/>
      <c r="M1215" s="114"/>
      <c r="N1215" s="113"/>
      <c r="O1215" s="113"/>
      <c r="P1215" s="113"/>
      <c r="Q1215" s="113"/>
      <c r="R1215" s="114"/>
      <c r="S1215" s="114"/>
      <c r="T1215" s="114"/>
      <c r="U1215" s="114"/>
      <c r="V1215" s="114"/>
      <c r="W1215" s="114"/>
      <c r="X1215" s="114"/>
      <c r="Y1215" s="114"/>
      <c r="Z1215" s="107"/>
      <c r="AA1215" s="107"/>
      <c r="AB1215" s="107"/>
      <c r="AC1215" s="107"/>
      <c r="AD1215" s="107"/>
      <c r="AE1215" s="107"/>
      <c r="AF1215" s="107"/>
      <c r="AG1215" s="107" t="s">
        <v>341</v>
      </c>
      <c r="AH1215" s="107">
        <v>5</v>
      </c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</row>
    <row r="1216" spans="1:60" outlineLevel="1">
      <c r="A1216" s="123">
        <v>186</v>
      </c>
      <c r="B1216" s="124" t="s">
        <v>2205</v>
      </c>
      <c r="C1216" s="139" t="s">
        <v>2206</v>
      </c>
      <c r="D1216" s="125" t="s">
        <v>1169</v>
      </c>
      <c r="E1216" s="126">
        <v>266.40248000000003</v>
      </c>
      <c r="F1216" s="127"/>
      <c r="G1216" s="128">
        <f>ROUND(E1216*F1216,2)</f>
        <v>0</v>
      </c>
      <c r="H1216" s="127"/>
      <c r="I1216" s="128">
        <f>ROUND(E1216*H1216,2)</f>
        <v>0</v>
      </c>
      <c r="J1216" s="127"/>
      <c r="K1216" s="128">
        <f>ROUND(E1216*J1216,2)</f>
        <v>0</v>
      </c>
      <c r="L1216" s="128">
        <v>21</v>
      </c>
      <c r="M1216" s="128">
        <f>G1216*(1+L1216/100)</f>
        <v>0</v>
      </c>
      <c r="N1216" s="126">
        <v>6.0499999999999998E-3</v>
      </c>
      <c r="O1216" s="126">
        <f>ROUND(E1216*N1216,2)</f>
        <v>1.61</v>
      </c>
      <c r="P1216" s="126">
        <v>0</v>
      </c>
      <c r="Q1216" s="126">
        <f>ROUND(E1216*P1216,2)</f>
        <v>0</v>
      </c>
      <c r="R1216" s="128" t="s">
        <v>413</v>
      </c>
      <c r="S1216" s="128" t="s">
        <v>310</v>
      </c>
      <c r="T1216" s="129" t="s">
        <v>331</v>
      </c>
      <c r="U1216" s="114">
        <v>0</v>
      </c>
      <c r="V1216" s="114">
        <f>ROUND(E1216*U1216,2)</f>
        <v>0</v>
      </c>
      <c r="W1216" s="114"/>
      <c r="X1216" s="114" t="s">
        <v>414</v>
      </c>
      <c r="Y1216" s="114" t="s">
        <v>293</v>
      </c>
      <c r="Z1216" s="107"/>
      <c r="AA1216" s="107"/>
      <c r="AB1216" s="107"/>
      <c r="AC1216" s="107"/>
      <c r="AD1216" s="107"/>
      <c r="AE1216" s="107"/>
      <c r="AF1216" s="107"/>
      <c r="AG1216" s="107" t="s">
        <v>415</v>
      </c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</row>
    <row r="1217" spans="1:60" outlineLevel="2">
      <c r="A1217" s="110"/>
      <c r="B1217" s="111"/>
      <c r="C1217" s="146" t="s">
        <v>2207</v>
      </c>
      <c r="D1217" s="143"/>
      <c r="E1217" s="144"/>
      <c r="F1217" s="114"/>
      <c r="G1217" s="114"/>
      <c r="H1217" s="114"/>
      <c r="I1217" s="114"/>
      <c r="J1217" s="114"/>
      <c r="K1217" s="114"/>
      <c r="L1217" s="114"/>
      <c r="M1217" s="114"/>
      <c r="N1217" s="113"/>
      <c r="O1217" s="113"/>
      <c r="P1217" s="113"/>
      <c r="Q1217" s="113"/>
      <c r="R1217" s="114"/>
      <c r="S1217" s="114"/>
      <c r="T1217" s="114"/>
      <c r="U1217" s="114"/>
      <c r="V1217" s="114"/>
      <c r="W1217" s="114"/>
      <c r="X1217" s="114"/>
      <c r="Y1217" s="114"/>
      <c r="Z1217" s="107"/>
      <c r="AA1217" s="107"/>
      <c r="AB1217" s="107"/>
      <c r="AC1217" s="107"/>
      <c r="AD1217" s="107"/>
      <c r="AE1217" s="107"/>
      <c r="AF1217" s="107"/>
      <c r="AG1217" s="107" t="s">
        <v>341</v>
      </c>
      <c r="AH1217" s="107">
        <v>0</v>
      </c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</row>
    <row r="1218" spans="1:60" outlineLevel="3">
      <c r="A1218" s="110"/>
      <c r="B1218" s="111"/>
      <c r="C1218" s="146" t="s">
        <v>2208</v>
      </c>
      <c r="D1218" s="143"/>
      <c r="E1218" s="144">
        <v>266.40248000000003</v>
      </c>
      <c r="F1218" s="114"/>
      <c r="G1218" s="114"/>
      <c r="H1218" s="114"/>
      <c r="I1218" s="114"/>
      <c r="J1218" s="114"/>
      <c r="K1218" s="114"/>
      <c r="L1218" s="114"/>
      <c r="M1218" s="114"/>
      <c r="N1218" s="113"/>
      <c r="O1218" s="113"/>
      <c r="P1218" s="113"/>
      <c r="Q1218" s="113"/>
      <c r="R1218" s="114"/>
      <c r="S1218" s="114"/>
      <c r="T1218" s="114"/>
      <c r="U1218" s="114"/>
      <c r="V1218" s="114"/>
      <c r="W1218" s="114"/>
      <c r="X1218" s="114"/>
      <c r="Y1218" s="114"/>
      <c r="Z1218" s="107"/>
      <c r="AA1218" s="107"/>
      <c r="AB1218" s="107"/>
      <c r="AC1218" s="107"/>
      <c r="AD1218" s="107"/>
      <c r="AE1218" s="107"/>
      <c r="AF1218" s="107"/>
      <c r="AG1218" s="107" t="s">
        <v>341</v>
      </c>
      <c r="AH1218" s="107">
        <v>5</v>
      </c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</row>
    <row r="1219" spans="1:60" outlineLevel="1">
      <c r="A1219" s="110">
        <v>187</v>
      </c>
      <c r="B1219" s="111" t="s">
        <v>2209</v>
      </c>
      <c r="C1219" s="147" t="s">
        <v>2210</v>
      </c>
      <c r="D1219" s="112" t="s">
        <v>24</v>
      </c>
      <c r="E1219" s="145"/>
      <c r="F1219" s="115"/>
      <c r="G1219" s="114">
        <f>ROUND(E1219*F1219,2)</f>
        <v>0</v>
      </c>
      <c r="H1219" s="115"/>
      <c r="I1219" s="114">
        <f>ROUND(E1219*H1219,2)</f>
        <v>0</v>
      </c>
      <c r="J1219" s="115"/>
      <c r="K1219" s="114">
        <f>ROUND(E1219*J1219,2)</f>
        <v>0</v>
      </c>
      <c r="L1219" s="114">
        <v>21</v>
      </c>
      <c r="M1219" s="114">
        <f>G1219*(1+L1219/100)</f>
        <v>0</v>
      </c>
      <c r="N1219" s="113">
        <v>0</v>
      </c>
      <c r="O1219" s="113">
        <f>ROUND(E1219*N1219,2)</f>
        <v>0</v>
      </c>
      <c r="P1219" s="113">
        <v>0</v>
      </c>
      <c r="Q1219" s="113">
        <f>ROUND(E1219*P1219,2)</f>
        <v>0</v>
      </c>
      <c r="R1219" s="114" t="s">
        <v>2199</v>
      </c>
      <c r="S1219" s="114" t="s">
        <v>310</v>
      </c>
      <c r="T1219" s="114" t="s">
        <v>331</v>
      </c>
      <c r="U1219" s="114">
        <v>0</v>
      </c>
      <c r="V1219" s="114">
        <f>ROUND(E1219*U1219,2)</f>
        <v>0</v>
      </c>
      <c r="W1219" s="114"/>
      <c r="X1219" s="114" t="s">
        <v>448</v>
      </c>
      <c r="Y1219" s="114" t="s">
        <v>293</v>
      </c>
      <c r="Z1219" s="107"/>
      <c r="AA1219" s="107"/>
      <c r="AB1219" s="107"/>
      <c r="AC1219" s="107"/>
      <c r="AD1219" s="107"/>
      <c r="AE1219" s="107"/>
      <c r="AF1219" s="107"/>
      <c r="AG1219" s="107" t="s">
        <v>449</v>
      </c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</row>
    <row r="1220" spans="1:60" outlineLevel="2">
      <c r="A1220" s="110"/>
      <c r="B1220" s="111"/>
      <c r="C1220" s="205" t="s">
        <v>450</v>
      </c>
      <c r="D1220" s="206"/>
      <c r="E1220" s="206"/>
      <c r="F1220" s="206"/>
      <c r="G1220" s="206"/>
      <c r="H1220" s="114"/>
      <c r="I1220" s="114"/>
      <c r="J1220" s="114"/>
      <c r="K1220" s="114"/>
      <c r="L1220" s="114"/>
      <c r="M1220" s="114"/>
      <c r="N1220" s="113"/>
      <c r="O1220" s="113"/>
      <c r="P1220" s="113"/>
      <c r="Q1220" s="113"/>
      <c r="R1220" s="114"/>
      <c r="S1220" s="114"/>
      <c r="T1220" s="114"/>
      <c r="U1220" s="114"/>
      <c r="V1220" s="114"/>
      <c r="W1220" s="114"/>
      <c r="X1220" s="114"/>
      <c r="Y1220" s="114"/>
      <c r="Z1220" s="107"/>
      <c r="AA1220" s="107"/>
      <c r="AB1220" s="107"/>
      <c r="AC1220" s="107"/>
      <c r="AD1220" s="107"/>
      <c r="AE1220" s="107"/>
      <c r="AF1220" s="107"/>
      <c r="AG1220" s="107" t="s">
        <v>451</v>
      </c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</row>
    <row r="1221" spans="1:60">
      <c r="A1221" s="117" t="s">
        <v>285</v>
      </c>
      <c r="B1221" s="118" t="s">
        <v>191</v>
      </c>
      <c r="C1221" s="138" t="s">
        <v>192</v>
      </c>
      <c r="D1221" s="119"/>
      <c r="E1221" s="120"/>
      <c r="F1221" s="121"/>
      <c r="G1221" s="121">
        <f>SUMIF(AG1222:AG1232,"&lt;&gt;NOR",G1222:G1232)</f>
        <v>0</v>
      </c>
      <c r="H1221" s="121"/>
      <c r="I1221" s="121">
        <f>SUM(I1222:I1232)</f>
        <v>0</v>
      </c>
      <c r="J1221" s="121"/>
      <c r="K1221" s="121">
        <f>SUM(K1222:K1232)</f>
        <v>0</v>
      </c>
      <c r="L1221" s="121"/>
      <c r="M1221" s="121">
        <f>SUM(M1222:M1232)</f>
        <v>0</v>
      </c>
      <c r="N1221" s="120"/>
      <c r="O1221" s="120">
        <f>SUM(O1222:O1232)</f>
        <v>1.32</v>
      </c>
      <c r="P1221" s="120"/>
      <c r="Q1221" s="120">
        <f>SUM(Q1222:Q1232)</f>
        <v>23.06</v>
      </c>
      <c r="R1221" s="121"/>
      <c r="S1221" s="121"/>
      <c r="T1221" s="122"/>
      <c r="U1221" s="116"/>
      <c r="V1221" s="116">
        <f>SUM(V1222:V1232)</f>
        <v>164.74</v>
      </c>
      <c r="W1221" s="116"/>
      <c r="X1221" s="116"/>
      <c r="Y1221" s="116"/>
      <c r="AG1221" t="s">
        <v>286</v>
      </c>
    </row>
    <row r="1222" spans="1:60" ht="22.5" outlineLevel="1">
      <c r="A1222" s="123">
        <v>188</v>
      </c>
      <c r="B1222" s="124" t="s">
        <v>2197</v>
      </c>
      <c r="C1222" s="139" t="s">
        <v>2198</v>
      </c>
      <c r="D1222" s="125" t="s">
        <v>1169</v>
      </c>
      <c r="E1222" s="126">
        <v>658.95163000000002</v>
      </c>
      <c r="F1222" s="127"/>
      <c r="G1222" s="128">
        <f>ROUND(E1222*F1222,2)</f>
        <v>0</v>
      </c>
      <c r="H1222" s="127"/>
      <c r="I1222" s="128">
        <f>ROUND(E1222*H1222,2)</f>
        <v>0</v>
      </c>
      <c r="J1222" s="127"/>
      <c r="K1222" s="128">
        <f>ROUND(E1222*J1222,2)</f>
        <v>0</v>
      </c>
      <c r="L1222" s="128">
        <v>21</v>
      </c>
      <c r="M1222" s="128">
        <f>G1222*(1+L1222/100)</f>
        <v>0</v>
      </c>
      <c r="N1222" s="126">
        <v>0</v>
      </c>
      <c r="O1222" s="126">
        <f>ROUND(E1222*N1222,2)</f>
        <v>0</v>
      </c>
      <c r="P1222" s="126">
        <v>3.5000000000000003E-2</v>
      </c>
      <c r="Q1222" s="126">
        <f>ROUND(E1222*P1222,2)</f>
        <v>23.06</v>
      </c>
      <c r="R1222" s="128" t="s">
        <v>2199</v>
      </c>
      <c r="S1222" s="128" t="s">
        <v>310</v>
      </c>
      <c r="T1222" s="129" t="s">
        <v>331</v>
      </c>
      <c r="U1222" s="114">
        <v>0.09</v>
      </c>
      <c r="V1222" s="114">
        <f>ROUND(E1222*U1222,2)</f>
        <v>59.31</v>
      </c>
      <c r="W1222" s="114"/>
      <c r="X1222" s="114" t="s">
        <v>332</v>
      </c>
      <c r="Y1222" s="114" t="s">
        <v>293</v>
      </c>
      <c r="Z1222" s="107"/>
      <c r="AA1222" s="107"/>
      <c r="AB1222" s="107"/>
      <c r="AC1222" s="107"/>
      <c r="AD1222" s="107"/>
      <c r="AE1222" s="107"/>
      <c r="AF1222" s="107"/>
      <c r="AG1222" s="107" t="s">
        <v>333</v>
      </c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</row>
    <row r="1223" spans="1:60" outlineLevel="2">
      <c r="A1223" s="110"/>
      <c r="B1223" s="111"/>
      <c r="C1223" s="198" t="s">
        <v>2200</v>
      </c>
      <c r="D1223" s="199"/>
      <c r="E1223" s="199"/>
      <c r="F1223" s="199"/>
      <c r="G1223" s="199"/>
      <c r="H1223" s="114"/>
      <c r="I1223" s="114"/>
      <c r="J1223" s="114"/>
      <c r="K1223" s="114"/>
      <c r="L1223" s="114"/>
      <c r="M1223" s="114"/>
      <c r="N1223" s="113"/>
      <c r="O1223" s="113"/>
      <c r="P1223" s="113"/>
      <c r="Q1223" s="113"/>
      <c r="R1223" s="114"/>
      <c r="S1223" s="114"/>
      <c r="T1223" s="114"/>
      <c r="U1223" s="114"/>
      <c r="V1223" s="114"/>
      <c r="W1223" s="114"/>
      <c r="X1223" s="114"/>
      <c r="Y1223" s="114"/>
      <c r="Z1223" s="107"/>
      <c r="AA1223" s="107"/>
      <c r="AB1223" s="107"/>
      <c r="AC1223" s="107"/>
      <c r="AD1223" s="107"/>
      <c r="AE1223" s="107"/>
      <c r="AF1223" s="107"/>
      <c r="AG1223" s="107" t="s">
        <v>296</v>
      </c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</row>
    <row r="1224" spans="1:60" outlineLevel="2">
      <c r="A1224" s="110"/>
      <c r="B1224" s="111"/>
      <c r="C1224" s="146" t="s">
        <v>2211</v>
      </c>
      <c r="D1224" s="143"/>
      <c r="E1224" s="144">
        <v>658.95163000000002</v>
      </c>
      <c r="F1224" s="114"/>
      <c r="G1224" s="114"/>
      <c r="H1224" s="114"/>
      <c r="I1224" s="114"/>
      <c r="J1224" s="114"/>
      <c r="K1224" s="114"/>
      <c r="L1224" s="114"/>
      <c r="M1224" s="114"/>
      <c r="N1224" s="113"/>
      <c r="O1224" s="113"/>
      <c r="P1224" s="113"/>
      <c r="Q1224" s="113"/>
      <c r="R1224" s="114"/>
      <c r="S1224" s="114"/>
      <c r="T1224" s="114"/>
      <c r="U1224" s="114"/>
      <c r="V1224" s="114"/>
      <c r="W1224" s="114"/>
      <c r="X1224" s="114"/>
      <c r="Y1224" s="114"/>
      <c r="Z1224" s="107"/>
      <c r="AA1224" s="107"/>
      <c r="AB1224" s="107"/>
      <c r="AC1224" s="107"/>
      <c r="AD1224" s="107"/>
      <c r="AE1224" s="107"/>
      <c r="AF1224" s="107"/>
      <c r="AG1224" s="107" t="s">
        <v>341</v>
      </c>
      <c r="AH1224" s="107">
        <v>5</v>
      </c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</row>
    <row r="1225" spans="1:60" ht="22.5" outlineLevel="1">
      <c r="A1225" s="123">
        <v>189</v>
      </c>
      <c r="B1225" s="124" t="s">
        <v>2202</v>
      </c>
      <c r="C1225" s="139" t="s">
        <v>2203</v>
      </c>
      <c r="D1225" s="125" t="s">
        <v>1169</v>
      </c>
      <c r="E1225" s="126">
        <v>658.95163000000002</v>
      </c>
      <c r="F1225" s="127"/>
      <c r="G1225" s="128">
        <f>ROUND(E1225*F1225,2)</f>
        <v>0</v>
      </c>
      <c r="H1225" s="127"/>
      <c r="I1225" s="128">
        <f>ROUND(E1225*H1225,2)</f>
        <v>0</v>
      </c>
      <c r="J1225" s="127"/>
      <c r="K1225" s="128">
        <f>ROUND(E1225*J1225,2)</f>
        <v>0</v>
      </c>
      <c r="L1225" s="128">
        <v>21</v>
      </c>
      <c r="M1225" s="128">
        <f>G1225*(1+L1225/100)</f>
        <v>0</v>
      </c>
      <c r="N1225" s="126">
        <v>0</v>
      </c>
      <c r="O1225" s="126">
        <f>ROUND(E1225*N1225,2)</f>
        <v>0</v>
      </c>
      <c r="P1225" s="126">
        <v>0</v>
      </c>
      <c r="Q1225" s="126">
        <f>ROUND(E1225*P1225,2)</f>
        <v>0</v>
      </c>
      <c r="R1225" s="128" t="s">
        <v>2199</v>
      </c>
      <c r="S1225" s="128" t="s">
        <v>310</v>
      </c>
      <c r="T1225" s="129" t="s">
        <v>331</v>
      </c>
      <c r="U1225" s="114">
        <v>0.16</v>
      </c>
      <c r="V1225" s="114">
        <f>ROUND(E1225*U1225,2)</f>
        <v>105.43</v>
      </c>
      <c r="W1225" s="114"/>
      <c r="X1225" s="114" t="s">
        <v>332</v>
      </c>
      <c r="Y1225" s="114" t="s">
        <v>293</v>
      </c>
      <c r="Z1225" s="107"/>
      <c r="AA1225" s="107"/>
      <c r="AB1225" s="107"/>
      <c r="AC1225" s="107"/>
      <c r="AD1225" s="107"/>
      <c r="AE1225" s="107"/>
      <c r="AF1225" s="107"/>
      <c r="AG1225" s="107" t="s">
        <v>333</v>
      </c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</row>
    <row r="1226" spans="1:60" outlineLevel="2">
      <c r="A1226" s="110"/>
      <c r="B1226" s="111"/>
      <c r="C1226" s="198" t="s">
        <v>2200</v>
      </c>
      <c r="D1226" s="199"/>
      <c r="E1226" s="199"/>
      <c r="F1226" s="199"/>
      <c r="G1226" s="199"/>
      <c r="H1226" s="114"/>
      <c r="I1226" s="114"/>
      <c r="J1226" s="114"/>
      <c r="K1226" s="114"/>
      <c r="L1226" s="114"/>
      <c r="M1226" s="114"/>
      <c r="N1226" s="113"/>
      <c r="O1226" s="113"/>
      <c r="P1226" s="113"/>
      <c r="Q1226" s="113"/>
      <c r="R1226" s="114"/>
      <c r="S1226" s="114"/>
      <c r="T1226" s="114"/>
      <c r="U1226" s="114"/>
      <c r="V1226" s="114"/>
      <c r="W1226" s="114"/>
      <c r="X1226" s="114"/>
      <c r="Y1226" s="114"/>
      <c r="Z1226" s="107"/>
      <c r="AA1226" s="107"/>
      <c r="AB1226" s="107"/>
      <c r="AC1226" s="107"/>
      <c r="AD1226" s="107"/>
      <c r="AE1226" s="107"/>
      <c r="AF1226" s="107"/>
      <c r="AG1226" s="107" t="s">
        <v>296</v>
      </c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</row>
    <row r="1227" spans="1:60" outlineLevel="2">
      <c r="A1227" s="110"/>
      <c r="B1227" s="111"/>
      <c r="C1227" s="146" t="s">
        <v>2212</v>
      </c>
      <c r="D1227" s="143"/>
      <c r="E1227" s="144">
        <v>658.95163000000002</v>
      </c>
      <c r="F1227" s="114"/>
      <c r="G1227" s="114"/>
      <c r="H1227" s="114"/>
      <c r="I1227" s="114"/>
      <c r="J1227" s="114"/>
      <c r="K1227" s="114"/>
      <c r="L1227" s="114"/>
      <c r="M1227" s="114"/>
      <c r="N1227" s="113"/>
      <c r="O1227" s="113"/>
      <c r="P1227" s="113"/>
      <c r="Q1227" s="113"/>
      <c r="R1227" s="114"/>
      <c r="S1227" s="114"/>
      <c r="T1227" s="114"/>
      <c r="U1227" s="114"/>
      <c r="V1227" s="114"/>
      <c r="W1227" s="114"/>
      <c r="X1227" s="114"/>
      <c r="Y1227" s="114"/>
      <c r="Z1227" s="107"/>
      <c r="AA1227" s="107"/>
      <c r="AB1227" s="107"/>
      <c r="AC1227" s="107"/>
      <c r="AD1227" s="107"/>
      <c r="AE1227" s="107"/>
      <c r="AF1227" s="107"/>
      <c r="AG1227" s="107" t="s">
        <v>341</v>
      </c>
      <c r="AH1227" s="107">
        <v>5</v>
      </c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</row>
    <row r="1228" spans="1:60" outlineLevel="1">
      <c r="A1228" s="123">
        <v>190</v>
      </c>
      <c r="B1228" s="124" t="s">
        <v>2205</v>
      </c>
      <c r="C1228" s="139" t="s">
        <v>2206</v>
      </c>
      <c r="D1228" s="125" t="s">
        <v>1169</v>
      </c>
      <c r="E1228" s="126">
        <v>217.45403999999999</v>
      </c>
      <c r="F1228" s="127"/>
      <c r="G1228" s="128">
        <f>ROUND(E1228*F1228,2)</f>
        <v>0</v>
      </c>
      <c r="H1228" s="127"/>
      <c r="I1228" s="128">
        <f>ROUND(E1228*H1228,2)</f>
        <v>0</v>
      </c>
      <c r="J1228" s="127"/>
      <c r="K1228" s="128">
        <f>ROUND(E1228*J1228,2)</f>
        <v>0</v>
      </c>
      <c r="L1228" s="128">
        <v>21</v>
      </c>
      <c r="M1228" s="128">
        <f>G1228*(1+L1228/100)</f>
        <v>0</v>
      </c>
      <c r="N1228" s="126">
        <v>6.0499999999999998E-3</v>
      </c>
      <c r="O1228" s="126">
        <f>ROUND(E1228*N1228,2)</f>
        <v>1.32</v>
      </c>
      <c r="P1228" s="126">
        <v>0</v>
      </c>
      <c r="Q1228" s="126">
        <f>ROUND(E1228*P1228,2)</f>
        <v>0</v>
      </c>
      <c r="R1228" s="128" t="s">
        <v>413</v>
      </c>
      <c r="S1228" s="128" t="s">
        <v>310</v>
      </c>
      <c r="T1228" s="129" t="s">
        <v>331</v>
      </c>
      <c r="U1228" s="114">
        <v>0</v>
      </c>
      <c r="V1228" s="114">
        <f>ROUND(E1228*U1228,2)</f>
        <v>0</v>
      </c>
      <c r="W1228" s="114"/>
      <c r="X1228" s="114" t="s">
        <v>414</v>
      </c>
      <c r="Y1228" s="114" t="s">
        <v>293</v>
      </c>
      <c r="Z1228" s="107"/>
      <c r="AA1228" s="107"/>
      <c r="AB1228" s="107"/>
      <c r="AC1228" s="107"/>
      <c r="AD1228" s="107"/>
      <c r="AE1228" s="107"/>
      <c r="AF1228" s="107"/>
      <c r="AG1228" s="107" t="s">
        <v>415</v>
      </c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</row>
    <row r="1229" spans="1:60" outlineLevel="2">
      <c r="A1229" s="110"/>
      <c r="B1229" s="111"/>
      <c r="C1229" s="146" t="s">
        <v>2207</v>
      </c>
      <c r="D1229" s="143"/>
      <c r="E1229" s="144"/>
      <c r="F1229" s="114"/>
      <c r="G1229" s="114"/>
      <c r="H1229" s="114"/>
      <c r="I1229" s="114"/>
      <c r="J1229" s="114"/>
      <c r="K1229" s="114"/>
      <c r="L1229" s="114"/>
      <c r="M1229" s="114"/>
      <c r="N1229" s="113"/>
      <c r="O1229" s="113"/>
      <c r="P1229" s="113"/>
      <c r="Q1229" s="113"/>
      <c r="R1229" s="114"/>
      <c r="S1229" s="114"/>
      <c r="T1229" s="114"/>
      <c r="U1229" s="114"/>
      <c r="V1229" s="114"/>
      <c r="W1229" s="114"/>
      <c r="X1229" s="114"/>
      <c r="Y1229" s="114"/>
      <c r="Z1229" s="107"/>
      <c r="AA1229" s="107"/>
      <c r="AB1229" s="107"/>
      <c r="AC1229" s="107"/>
      <c r="AD1229" s="107"/>
      <c r="AE1229" s="107"/>
      <c r="AF1229" s="107"/>
      <c r="AG1229" s="107" t="s">
        <v>341</v>
      </c>
      <c r="AH1229" s="107">
        <v>0</v>
      </c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</row>
    <row r="1230" spans="1:60" outlineLevel="3">
      <c r="A1230" s="110"/>
      <c r="B1230" s="111"/>
      <c r="C1230" s="146" t="s">
        <v>2213</v>
      </c>
      <c r="D1230" s="143"/>
      <c r="E1230" s="144">
        <v>217.45403999999999</v>
      </c>
      <c r="F1230" s="114"/>
      <c r="G1230" s="114"/>
      <c r="H1230" s="114"/>
      <c r="I1230" s="114"/>
      <c r="J1230" s="114"/>
      <c r="K1230" s="114"/>
      <c r="L1230" s="114"/>
      <c r="M1230" s="114"/>
      <c r="N1230" s="113"/>
      <c r="O1230" s="113"/>
      <c r="P1230" s="113"/>
      <c r="Q1230" s="113"/>
      <c r="R1230" s="114"/>
      <c r="S1230" s="114"/>
      <c r="T1230" s="114"/>
      <c r="U1230" s="114"/>
      <c r="V1230" s="114"/>
      <c r="W1230" s="114"/>
      <c r="X1230" s="114"/>
      <c r="Y1230" s="114"/>
      <c r="Z1230" s="107"/>
      <c r="AA1230" s="107"/>
      <c r="AB1230" s="107"/>
      <c r="AC1230" s="107"/>
      <c r="AD1230" s="107"/>
      <c r="AE1230" s="107"/>
      <c r="AF1230" s="107"/>
      <c r="AG1230" s="107" t="s">
        <v>341</v>
      </c>
      <c r="AH1230" s="107">
        <v>5</v>
      </c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</row>
    <row r="1231" spans="1:60" outlineLevel="1">
      <c r="A1231" s="110">
        <v>191</v>
      </c>
      <c r="B1231" s="111" t="s">
        <v>2209</v>
      </c>
      <c r="C1231" s="147" t="s">
        <v>2210</v>
      </c>
      <c r="D1231" s="112" t="s">
        <v>24</v>
      </c>
      <c r="E1231" s="145"/>
      <c r="F1231" s="115"/>
      <c r="G1231" s="114">
        <f>ROUND(E1231*F1231,2)</f>
        <v>0</v>
      </c>
      <c r="H1231" s="115"/>
      <c r="I1231" s="114">
        <f>ROUND(E1231*H1231,2)</f>
        <v>0</v>
      </c>
      <c r="J1231" s="115"/>
      <c r="K1231" s="114">
        <f>ROUND(E1231*J1231,2)</f>
        <v>0</v>
      </c>
      <c r="L1231" s="114">
        <v>21</v>
      </c>
      <c r="M1231" s="114">
        <f>G1231*(1+L1231/100)</f>
        <v>0</v>
      </c>
      <c r="N1231" s="113">
        <v>0</v>
      </c>
      <c r="O1231" s="113">
        <f>ROUND(E1231*N1231,2)</f>
        <v>0</v>
      </c>
      <c r="P1231" s="113">
        <v>0</v>
      </c>
      <c r="Q1231" s="113">
        <f>ROUND(E1231*P1231,2)</f>
        <v>0</v>
      </c>
      <c r="R1231" s="114" t="s">
        <v>2199</v>
      </c>
      <c r="S1231" s="114" t="s">
        <v>310</v>
      </c>
      <c r="T1231" s="114" t="s">
        <v>331</v>
      </c>
      <c r="U1231" s="114">
        <v>0</v>
      </c>
      <c r="V1231" s="114">
        <f>ROUND(E1231*U1231,2)</f>
        <v>0</v>
      </c>
      <c r="W1231" s="114"/>
      <c r="X1231" s="114" t="s">
        <v>448</v>
      </c>
      <c r="Y1231" s="114" t="s">
        <v>293</v>
      </c>
      <c r="Z1231" s="107"/>
      <c r="AA1231" s="107"/>
      <c r="AB1231" s="107"/>
      <c r="AC1231" s="107"/>
      <c r="AD1231" s="107"/>
      <c r="AE1231" s="107"/>
      <c r="AF1231" s="107"/>
      <c r="AG1231" s="107" t="s">
        <v>449</v>
      </c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</row>
    <row r="1232" spans="1:60" outlineLevel="2">
      <c r="A1232" s="110"/>
      <c r="B1232" s="111"/>
      <c r="C1232" s="205" t="s">
        <v>450</v>
      </c>
      <c r="D1232" s="206"/>
      <c r="E1232" s="206"/>
      <c r="F1232" s="206"/>
      <c r="G1232" s="206"/>
      <c r="H1232" s="114"/>
      <c r="I1232" s="114"/>
      <c r="J1232" s="114"/>
      <c r="K1232" s="114"/>
      <c r="L1232" s="114"/>
      <c r="M1232" s="114"/>
      <c r="N1232" s="113"/>
      <c r="O1232" s="113"/>
      <c r="P1232" s="113"/>
      <c r="Q1232" s="113"/>
      <c r="R1232" s="114"/>
      <c r="S1232" s="114"/>
      <c r="T1232" s="114"/>
      <c r="U1232" s="114"/>
      <c r="V1232" s="114"/>
      <c r="W1232" s="114"/>
      <c r="X1232" s="114"/>
      <c r="Y1232" s="114"/>
      <c r="Z1232" s="107"/>
      <c r="AA1232" s="107"/>
      <c r="AB1232" s="107"/>
      <c r="AC1232" s="107"/>
      <c r="AD1232" s="107"/>
      <c r="AE1232" s="107"/>
      <c r="AF1232" s="107"/>
      <c r="AG1232" s="107" t="s">
        <v>451</v>
      </c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</row>
    <row r="1233" spans="1:60">
      <c r="A1233" s="117" t="s">
        <v>285</v>
      </c>
      <c r="B1233" s="118" t="s">
        <v>193</v>
      </c>
      <c r="C1233" s="138" t="s">
        <v>194</v>
      </c>
      <c r="D1233" s="119"/>
      <c r="E1233" s="120"/>
      <c r="F1233" s="121"/>
      <c r="G1233" s="121">
        <f>SUMIF(AG1234:AG1244,"&lt;&gt;NOR",G1234:G1244)</f>
        <v>0</v>
      </c>
      <c r="H1233" s="121"/>
      <c r="I1233" s="121">
        <f>SUM(I1234:I1244)</f>
        <v>0</v>
      </c>
      <c r="J1233" s="121"/>
      <c r="K1233" s="121">
        <f>SUM(K1234:K1244)</f>
        <v>0</v>
      </c>
      <c r="L1233" s="121"/>
      <c r="M1233" s="121">
        <f>SUM(M1234:M1244)</f>
        <v>0</v>
      </c>
      <c r="N1233" s="120"/>
      <c r="O1233" s="120">
        <f>SUM(O1234:O1244)</f>
        <v>2.2200000000000002</v>
      </c>
      <c r="P1233" s="120"/>
      <c r="Q1233" s="120">
        <f>SUM(Q1234:Q1244)</f>
        <v>38.950000000000003</v>
      </c>
      <c r="R1233" s="121"/>
      <c r="S1233" s="121"/>
      <c r="T1233" s="122"/>
      <c r="U1233" s="116"/>
      <c r="V1233" s="116">
        <f>SUM(V1234:V1244)</f>
        <v>278.19</v>
      </c>
      <c r="W1233" s="116"/>
      <c r="X1233" s="116"/>
      <c r="Y1233" s="116"/>
      <c r="AG1233" t="s">
        <v>286</v>
      </c>
    </row>
    <row r="1234" spans="1:60" ht="22.5" outlineLevel="1">
      <c r="A1234" s="123">
        <v>192</v>
      </c>
      <c r="B1234" s="124" t="s">
        <v>2197</v>
      </c>
      <c r="C1234" s="139" t="s">
        <v>2198</v>
      </c>
      <c r="D1234" s="125" t="s">
        <v>1169</v>
      </c>
      <c r="E1234" s="126">
        <v>1112.77935</v>
      </c>
      <c r="F1234" s="127"/>
      <c r="G1234" s="128">
        <f>ROUND(E1234*F1234,2)</f>
        <v>0</v>
      </c>
      <c r="H1234" s="127"/>
      <c r="I1234" s="128">
        <f>ROUND(E1234*H1234,2)</f>
        <v>0</v>
      </c>
      <c r="J1234" s="127"/>
      <c r="K1234" s="128">
        <f>ROUND(E1234*J1234,2)</f>
        <v>0</v>
      </c>
      <c r="L1234" s="128">
        <v>21</v>
      </c>
      <c r="M1234" s="128">
        <f>G1234*(1+L1234/100)</f>
        <v>0</v>
      </c>
      <c r="N1234" s="126">
        <v>0</v>
      </c>
      <c r="O1234" s="126">
        <f>ROUND(E1234*N1234,2)</f>
        <v>0</v>
      </c>
      <c r="P1234" s="126">
        <v>3.5000000000000003E-2</v>
      </c>
      <c r="Q1234" s="126">
        <f>ROUND(E1234*P1234,2)</f>
        <v>38.950000000000003</v>
      </c>
      <c r="R1234" s="128" t="s">
        <v>2199</v>
      </c>
      <c r="S1234" s="128" t="s">
        <v>310</v>
      </c>
      <c r="T1234" s="129" t="s">
        <v>331</v>
      </c>
      <c r="U1234" s="114">
        <v>0.09</v>
      </c>
      <c r="V1234" s="114">
        <f>ROUND(E1234*U1234,2)</f>
        <v>100.15</v>
      </c>
      <c r="W1234" s="114"/>
      <c r="X1234" s="114" t="s">
        <v>332</v>
      </c>
      <c r="Y1234" s="114" t="s">
        <v>293</v>
      </c>
      <c r="Z1234" s="107"/>
      <c r="AA1234" s="107"/>
      <c r="AB1234" s="107"/>
      <c r="AC1234" s="107"/>
      <c r="AD1234" s="107"/>
      <c r="AE1234" s="107"/>
      <c r="AF1234" s="107"/>
      <c r="AG1234" s="107" t="s">
        <v>333</v>
      </c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</row>
    <row r="1235" spans="1:60" outlineLevel="2">
      <c r="A1235" s="110"/>
      <c r="B1235" s="111"/>
      <c r="C1235" s="198" t="s">
        <v>2200</v>
      </c>
      <c r="D1235" s="199"/>
      <c r="E1235" s="199"/>
      <c r="F1235" s="199"/>
      <c r="G1235" s="199"/>
      <c r="H1235" s="114"/>
      <c r="I1235" s="114"/>
      <c r="J1235" s="114"/>
      <c r="K1235" s="114"/>
      <c r="L1235" s="114"/>
      <c r="M1235" s="114"/>
      <c r="N1235" s="113"/>
      <c r="O1235" s="113"/>
      <c r="P1235" s="113"/>
      <c r="Q1235" s="113"/>
      <c r="R1235" s="114"/>
      <c r="S1235" s="114"/>
      <c r="T1235" s="114"/>
      <c r="U1235" s="114"/>
      <c r="V1235" s="114"/>
      <c r="W1235" s="114"/>
      <c r="X1235" s="114"/>
      <c r="Y1235" s="114"/>
      <c r="Z1235" s="107"/>
      <c r="AA1235" s="107"/>
      <c r="AB1235" s="107"/>
      <c r="AC1235" s="107"/>
      <c r="AD1235" s="107"/>
      <c r="AE1235" s="107"/>
      <c r="AF1235" s="107"/>
      <c r="AG1235" s="107" t="s">
        <v>296</v>
      </c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</row>
    <row r="1236" spans="1:60" outlineLevel="2">
      <c r="A1236" s="110"/>
      <c r="B1236" s="111"/>
      <c r="C1236" s="146" t="s">
        <v>2214</v>
      </c>
      <c r="D1236" s="143"/>
      <c r="E1236" s="144">
        <v>1112.77935</v>
      </c>
      <c r="F1236" s="114"/>
      <c r="G1236" s="114"/>
      <c r="H1236" s="114"/>
      <c r="I1236" s="114"/>
      <c r="J1236" s="114"/>
      <c r="K1236" s="114"/>
      <c r="L1236" s="114"/>
      <c r="M1236" s="114"/>
      <c r="N1236" s="113"/>
      <c r="O1236" s="113"/>
      <c r="P1236" s="113"/>
      <c r="Q1236" s="113"/>
      <c r="R1236" s="114"/>
      <c r="S1236" s="114"/>
      <c r="T1236" s="114"/>
      <c r="U1236" s="114"/>
      <c r="V1236" s="114"/>
      <c r="W1236" s="114"/>
      <c r="X1236" s="114"/>
      <c r="Y1236" s="114"/>
      <c r="Z1236" s="107"/>
      <c r="AA1236" s="107"/>
      <c r="AB1236" s="107"/>
      <c r="AC1236" s="107"/>
      <c r="AD1236" s="107"/>
      <c r="AE1236" s="107"/>
      <c r="AF1236" s="107"/>
      <c r="AG1236" s="107" t="s">
        <v>341</v>
      </c>
      <c r="AH1236" s="107">
        <v>5</v>
      </c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</row>
    <row r="1237" spans="1:60" ht="22.5" outlineLevel="1">
      <c r="A1237" s="123">
        <v>193</v>
      </c>
      <c r="B1237" s="124" t="s">
        <v>2202</v>
      </c>
      <c r="C1237" s="139" t="s">
        <v>2203</v>
      </c>
      <c r="D1237" s="125" t="s">
        <v>1169</v>
      </c>
      <c r="E1237" s="126">
        <v>1112.77935</v>
      </c>
      <c r="F1237" s="127"/>
      <c r="G1237" s="128">
        <f>ROUND(E1237*F1237,2)</f>
        <v>0</v>
      </c>
      <c r="H1237" s="127"/>
      <c r="I1237" s="128">
        <f>ROUND(E1237*H1237,2)</f>
        <v>0</v>
      </c>
      <c r="J1237" s="127"/>
      <c r="K1237" s="128">
        <f>ROUND(E1237*J1237,2)</f>
        <v>0</v>
      </c>
      <c r="L1237" s="128">
        <v>21</v>
      </c>
      <c r="M1237" s="128">
        <f>G1237*(1+L1237/100)</f>
        <v>0</v>
      </c>
      <c r="N1237" s="126">
        <v>0</v>
      </c>
      <c r="O1237" s="126">
        <f>ROUND(E1237*N1237,2)</f>
        <v>0</v>
      </c>
      <c r="P1237" s="126">
        <v>0</v>
      </c>
      <c r="Q1237" s="126">
        <f>ROUND(E1237*P1237,2)</f>
        <v>0</v>
      </c>
      <c r="R1237" s="128" t="s">
        <v>2199</v>
      </c>
      <c r="S1237" s="128" t="s">
        <v>310</v>
      </c>
      <c r="T1237" s="129" t="s">
        <v>331</v>
      </c>
      <c r="U1237" s="114">
        <v>0.16</v>
      </c>
      <c r="V1237" s="114">
        <f>ROUND(E1237*U1237,2)</f>
        <v>178.04</v>
      </c>
      <c r="W1237" s="114"/>
      <c r="X1237" s="114" t="s">
        <v>332</v>
      </c>
      <c r="Y1237" s="114" t="s">
        <v>293</v>
      </c>
      <c r="Z1237" s="107"/>
      <c r="AA1237" s="107"/>
      <c r="AB1237" s="107"/>
      <c r="AC1237" s="107"/>
      <c r="AD1237" s="107"/>
      <c r="AE1237" s="107"/>
      <c r="AF1237" s="107"/>
      <c r="AG1237" s="107" t="s">
        <v>333</v>
      </c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</row>
    <row r="1238" spans="1:60" outlineLevel="2">
      <c r="A1238" s="110"/>
      <c r="B1238" s="111"/>
      <c r="C1238" s="198" t="s">
        <v>2200</v>
      </c>
      <c r="D1238" s="199"/>
      <c r="E1238" s="199"/>
      <c r="F1238" s="199"/>
      <c r="G1238" s="199"/>
      <c r="H1238" s="114"/>
      <c r="I1238" s="114"/>
      <c r="J1238" s="114"/>
      <c r="K1238" s="114"/>
      <c r="L1238" s="114"/>
      <c r="M1238" s="114"/>
      <c r="N1238" s="113"/>
      <c r="O1238" s="113"/>
      <c r="P1238" s="113"/>
      <c r="Q1238" s="113"/>
      <c r="R1238" s="114"/>
      <c r="S1238" s="114"/>
      <c r="T1238" s="114"/>
      <c r="U1238" s="114"/>
      <c r="V1238" s="114"/>
      <c r="W1238" s="114"/>
      <c r="X1238" s="114"/>
      <c r="Y1238" s="114"/>
      <c r="Z1238" s="107"/>
      <c r="AA1238" s="107"/>
      <c r="AB1238" s="107"/>
      <c r="AC1238" s="107"/>
      <c r="AD1238" s="107"/>
      <c r="AE1238" s="107"/>
      <c r="AF1238" s="107"/>
      <c r="AG1238" s="107" t="s">
        <v>296</v>
      </c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</row>
    <row r="1239" spans="1:60" outlineLevel="2">
      <c r="A1239" s="110"/>
      <c r="B1239" s="111"/>
      <c r="C1239" s="146" t="s">
        <v>2215</v>
      </c>
      <c r="D1239" s="143"/>
      <c r="E1239" s="144">
        <v>1112.77935</v>
      </c>
      <c r="F1239" s="114"/>
      <c r="G1239" s="114"/>
      <c r="H1239" s="114"/>
      <c r="I1239" s="114"/>
      <c r="J1239" s="114"/>
      <c r="K1239" s="114"/>
      <c r="L1239" s="114"/>
      <c r="M1239" s="114"/>
      <c r="N1239" s="113"/>
      <c r="O1239" s="113"/>
      <c r="P1239" s="113"/>
      <c r="Q1239" s="113"/>
      <c r="R1239" s="114"/>
      <c r="S1239" s="114"/>
      <c r="T1239" s="114"/>
      <c r="U1239" s="114"/>
      <c r="V1239" s="114"/>
      <c r="W1239" s="114"/>
      <c r="X1239" s="114"/>
      <c r="Y1239" s="114"/>
      <c r="Z1239" s="107"/>
      <c r="AA1239" s="107"/>
      <c r="AB1239" s="107"/>
      <c r="AC1239" s="107"/>
      <c r="AD1239" s="107"/>
      <c r="AE1239" s="107"/>
      <c r="AF1239" s="107"/>
      <c r="AG1239" s="107" t="s">
        <v>341</v>
      </c>
      <c r="AH1239" s="107">
        <v>5</v>
      </c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</row>
    <row r="1240" spans="1:60" outlineLevel="1">
      <c r="A1240" s="123">
        <v>194</v>
      </c>
      <c r="B1240" s="124" t="s">
        <v>2205</v>
      </c>
      <c r="C1240" s="139" t="s">
        <v>2206</v>
      </c>
      <c r="D1240" s="125" t="s">
        <v>1169</v>
      </c>
      <c r="E1240" s="126">
        <v>367.21719000000002</v>
      </c>
      <c r="F1240" s="127"/>
      <c r="G1240" s="128">
        <f>ROUND(E1240*F1240,2)</f>
        <v>0</v>
      </c>
      <c r="H1240" s="127"/>
      <c r="I1240" s="128">
        <f>ROUND(E1240*H1240,2)</f>
        <v>0</v>
      </c>
      <c r="J1240" s="127"/>
      <c r="K1240" s="128">
        <f>ROUND(E1240*J1240,2)</f>
        <v>0</v>
      </c>
      <c r="L1240" s="128">
        <v>21</v>
      </c>
      <c r="M1240" s="128">
        <f>G1240*(1+L1240/100)</f>
        <v>0</v>
      </c>
      <c r="N1240" s="126">
        <v>6.0499999999999998E-3</v>
      </c>
      <c r="O1240" s="126">
        <f>ROUND(E1240*N1240,2)</f>
        <v>2.2200000000000002</v>
      </c>
      <c r="P1240" s="126">
        <v>0</v>
      </c>
      <c r="Q1240" s="126">
        <f>ROUND(E1240*P1240,2)</f>
        <v>0</v>
      </c>
      <c r="R1240" s="128" t="s">
        <v>413</v>
      </c>
      <c r="S1240" s="128" t="s">
        <v>310</v>
      </c>
      <c r="T1240" s="129" t="s">
        <v>331</v>
      </c>
      <c r="U1240" s="114">
        <v>0</v>
      </c>
      <c r="V1240" s="114">
        <f>ROUND(E1240*U1240,2)</f>
        <v>0</v>
      </c>
      <c r="W1240" s="114"/>
      <c r="X1240" s="114" t="s">
        <v>414</v>
      </c>
      <c r="Y1240" s="114" t="s">
        <v>293</v>
      </c>
      <c r="Z1240" s="107"/>
      <c r="AA1240" s="107"/>
      <c r="AB1240" s="107"/>
      <c r="AC1240" s="107"/>
      <c r="AD1240" s="107"/>
      <c r="AE1240" s="107"/>
      <c r="AF1240" s="107"/>
      <c r="AG1240" s="107" t="s">
        <v>415</v>
      </c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</row>
    <row r="1241" spans="1:60" outlineLevel="2">
      <c r="A1241" s="110"/>
      <c r="B1241" s="111"/>
      <c r="C1241" s="146" t="s">
        <v>2207</v>
      </c>
      <c r="D1241" s="143"/>
      <c r="E1241" s="144"/>
      <c r="F1241" s="114"/>
      <c r="G1241" s="114"/>
      <c r="H1241" s="114"/>
      <c r="I1241" s="114"/>
      <c r="J1241" s="114"/>
      <c r="K1241" s="114"/>
      <c r="L1241" s="114"/>
      <c r="M1241" s="114"/>
      <c r="N1241" s="113"/>
      <c r="O1241" s="113"/>
      <c r="P1241" s="113"/>
      <c r="Q1241" s="113"/>
      <c r="R1241" s="114"/>
      <c r="S1241" s="114"/>
      <c r="T1241" s="114"/>
      <c r="U1241" s="114"/>
      <c r="V1241" s="114"/>
      <c r="W1241" s="114"/>
      <c r="X1241" s="114"/>
      <c r="Y1241" s="114"/>
      <c r="Z1241" s="107"/>
      <c r="AA1241" s="107"/>
      <c r="AB1241" s="107"/>
      <c r="AC1241" s="107"/>
      <c r="AD1241" s="107"/>
      <c r="AE1241" s="107"/>
      <c r="AF1241" s="107"/>
      <c r="AG1241" s="107" t="s">
        <v>341</v>
      </c>
      <c r="AH1241" s="107">
        <v>0</v>
      </c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</row>
    <row r="1242" spans="1:60" outlineLevel="3">
      <c r="A1242" s="110"/>
      <c r="B1242" s="111"/>
      <c r="C1242" s="146" t="s">
        <v>2216</v>
      </c>
      <c r="D1242" s="143"/>
      <c r="E1242" s="144">
        <v>367.21719000000002</v>
      </c>
      <c r="F1242" s="114"/>
      <c r="G1242" s="114"/>
      <c r="H1242" s="114"/>
      <c r="I1242" s="114"/>
      <c r="J1242" s="114"/>
      <c r="K1242" s="114"/>
      <c r="L1242" s="114"/>
      <c r="M1242" s="114"/>
      <c r="N1242" s="113"/>
      <c r="O1242" s="113"/>
      <c r="P1242" s="113"/>
      <c r="Q1242" s="113"/>
      <c r="R1242" s="114"/>
      <c r="S1242" s="114"/>
      <c r="T1242" s="114"/>
      <c r="U1242" s="114"/>
      <c r="V1242" s="114"/>
      <c r="W1242" s="114"/>
      <c r="X1242" s="114"/>
      <c r="Y1242" s="114"/>
      <c r="Z1242" s="107"/>
      <c r="AA1242" s="107"/>
      <c r="AB1242" s="107"/>
      <c r="AC1242" s="107"/>
      <c r="AD1242" s="107"/>
      <c r="AE1242" s="107"/>
      <c r="AF1242" s="107"/>
      <c r="AG1242" s="107" t="s">
        <v>341</v>
      </c>
      <c r="AH1242" s="107">
        <v>5</v>
      </c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</row>
    <row r="1243" spans="1:60" outlineLevel="1">
      <c r="A1243" s="110">
        <v>195</v>
      </c>
      <c r="B1243" s="111" t="s">
        <v>2209</v>
      </c>
      <c r="C1243" s="147" t="s">
        <v>2210</v>
      </c>
      <c r="D1243" s="112" t="s">
        <v>24</v>
      </c>
      <c r="E1243" s="145"/>
      <c r="F1243" s="115"/>
      <c r="G1243" s="114">
        <f>ROUND(E1243*F1243,2)</f>
        <v>0</v>
      </c>
      <c r="H1243" s="115"/>
      <c r="I1243" s="114">
        <f>ROUND(E1243*H1243,2)</f>
        <v>0</v>
      </c>
      <c r="J1243" s="115"/>
      <c r="K1243" s="114">
        <f>ROUND(E1243*J1243,2)</f>
        <v>0</v>
      </c>
      <c r="L1243" s="114">
        <v>21</v>
      </c>
      <c r="M1243" s="114">
        <f>G1243*(1+L1243/100)</f>
        <v>0</v>
      </c>
      <c r="N1243" s="113">
        <v>0</v>
      </c>
      <c r="O1243" s="113">
        <f>ROUND(E1243*N1243,2)</f>
        <v>0</v>
      </c>
      <c r="P1243" s="113">
        <v>0</v>
      </c>
      <c r="Q1243" s="113">
        <f>ROUND(E1243*P1243,2)</f>
        <v>0</v>
      </c>
      <c r="R1243" s="114" t="s">
        <v>2199</v>
      </c>
      <c r="S1243" s="114" t="s">
        <v>310</v>
      </c>
      <c r="T1243" s="114" t="s">
        <v>331</v>
      </c>
      <c r="U1243" s="114">
        <v>0</v>
      </c>
      <c r="V1243" s="114">
        <f>ROUND(E1243*U1243,2)</f>
        <v>0</v>
      </c>
      <c r="W1243" s="114"/>
      <c r="X1243" s="114" t="s">
        <v>448</v>
      </c>
      <c r="Y1243" s="114" t="s">
        <v>293</v>
      </c>
      <c r="Z1243" s="107"/>
      <c r="AA1243" s="107"/>
      <c r="AB1243" s="107"/>
      <c r="AC1243" s="107"/>
      <c r="AD1243" s="107"/>
      <c r="AE1243" s="107"/>
      <c r="AF1243" s="107"/>
      <c r="AG1243" s="107" t="s">
        <v>449</v>
      </c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</row>
    <row r="1244" spans="1:60" outlineLevel="2">
      <c r="A1244" s="110"/>
      <c r="B1244" s="111"/>
      <c r="C1244" s="205" t="s">
        <v>450</v>
      </c>
      <c r="D1244" s="206"/>
      <c r="E1244" s="206"/>
      <c r="F1244" s="206"/>
      <c r="G1244" s="206"/>
      <c r="H1244" s="114"/>
      <c r="I1244" s="114"/>
      <c r="J1244" s="114"/>
      <c r="K1244" s="114"/>
      <c r="L1244" s="114"/>
      <c r="M1244" s="114"/>
      <c r="N1244" s="113"/>
      <c r="O1244" s="113"/>
      <c r="P1244" s="113"/>
      <c r="Q1244" s="113"/>
      <c r="R1244" s="114"/>
      <c r="S1244" s="114"/>
      <c r="T1244" s="114"/>
      <c r="U1244" s="114"/>
      <c r="V1244" s="114"/>
      <c r="W1244" s="114"/>
      <c r="X1244" s="114"/>
      <c r="Y1244" s="114"/>
      <c r="Z1244" s="107"/>
      <c r="AA1244" s="107"/>
      <c r="AB1244" s="107"/>
      <c r="AC1244" s="107"/>
      <c r="AD1244" s="107"/>
      <c r="AE1244" s="107"/>
      <c r="AF1244" s="107"/>
      <c r="AG1244" s="107" t="s">
        <v>451</v>
      </c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</row>
    <row r="1245" spans="1:60">
      <c r="A1245" s="117" t="s">
        <v>285</v>
      </c>
      <c r="B1245" s="118" t="s">
        <v>195</v>
      </c>
      <c r="C1245" s="138" t="s">
        <v>196</v>
      </c>
      <c r="D1245" s="119"/>
      <c r="E1245" s="120"/>
      <c r="F1245" s="121"/>
      <c r="G1245" s="121">
        <f>SUMIF(AG1246:AG1256,"&lt;&gt;NOR",G1246:G1256)</f>
        <v>0</v>
      </c>
      <c r="H1245" s="121"/>
      <c r="I1245" s="121">
        <f>SUM(I1246:I1256)</f>
        <v>0</v>
      </c>
      <c r="J1245" s="121"/>
      <c r="K1245" s="121">
        <f>SUM(K1246:K1256)</f>
        <v>0</v>
      </c>
      <c r="L1245" s="121"/>
      <c r="M1245" s="121">
        <f>SUM(M1246:M1256)</f>
        <v>0</v>
      </c>
      <c r="N1245" s="120"/>
      <c r="O1245" s="120">
        <f>SUM(O1246:O1256)</f>
        <v>2.3199999999999998</v>
      </c>
      <c r="P1245" s="120"/>
      <c r="Q1245" s="120">
        <f>SUM(Q1246:Q1256)</f>
        <v>40.71</v>
      </c>
      <c r="R1245" s="121"/>
      <c r="S1245" s="121"/>
      <c r="T1245" s="122"/>
      <c r="U1245" s="116"/>
      <c r="V1245" s="116">
        <f>SUM(V1246:V1256)</f>
        <v>290.81</v>
      </c>
      <c r="W1245" s="116"/>
      <c r="X1245" s="116"/>
      <c r="Y1245" s="116"/>
      <c r="AG1245" t="s">
        <v>286</v>
      </c>
    </row>
    <row r="1246" spans="1:60" ht="22.5" outlineLevel="1">
      <c r="A1246" s="123">
        <v>196</v>
      </c>
      <c r="B1246" s="124" t="s">
        <v>2197</v>
      </c>
      <c r="C1246" s="139" t="s">
        <v>2198</v>
      </c>
      <c r="D1246" s="125" t="s">
        <v>1169</v>
      </c>
      <c r="E1246" s="126">
        <v>1163.2648899999999</v>
      </c>
      <c r="F1246" s="127"/>
      <c r="G1246" s="128">
        <f>ROUND(E1246*F1246,2)</f>
        <v>0</v>
      </c>
      <c r="H1246" s="127"/>
      <c r="I1246" s="128">
        <f>ROUND(E1246*H1246,2)</f>
        <v>0</v>
      </c>
      <c r="J1246" s="127"/>
      <c r="K1246" s="128">
        <f>ROUND(E1246*J1246,2)</f>
        <v>0</v>
      </c>
      <c r="L1246" s="128">
        <v>21</v>
      </c>
      <c r="M1246" s="128">
        <f>G1246*(1+L1246/100)</f>
        <v>0</v>
      </c>
      <c r="N1246" s="126">
        <v>0</v>
      </c>
      <c r="O1246" s="126">
        <f>ROUND(E1246*N1246,2)</f>
        <v>0</v>
      </c>
      <c r="P1246" s="126">
        <v>3.5000000000000003E-2</v>
      </c>
      <c r="Q1246" s="126">
        <f>ROUND(E1246*P1246,2)</f>
        <v>40.71</v>
      </c>
      <c r="R1246" s="128" t="s">
        <v>2199</v>
      </c>
      <c r="S1246" s="128" t="s">
        <v>310</v>
      </c>
      <c r="T1246" s="129" t="s">
        <v>331</v>
      </c>
      <c r="U1246" s="114">
        <v>0.09</v>
      </c>
      <c r="V1246" s="114">
        <f>ROUND(E1246*U1246,2)</f>
        <v>104.69</v>
      </c>
      <c r="W1246" s="114"/>
      <c r="X1246" s="114" t="s">
        <v>332</v>
      </c>
      <c r="Y1246" s="114" t="s">
        <v>293</v>
      </c>
      <c r="Z1246" s="107"/>
      <c r="AA1246" s="107"/>
      <c r="AB1246" s="107"/>
      <c r="AC1246" s="107"/>
      <c r="AD1246" s="107"/>
      <c r="AE1246" s="107"/>
      <c r="AF1246" s="107"/>
      <c r="AG1246" s="107" t="s">
        <v>333</v>
      </c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</row>
    <row r="1247" spans="1:60" outlineLevel="2">
      <c r="A1247" s="110"/>
      <c r="B1247" s="111"/>
      <c r="C1247" s="198" t="s">
        <v>2200</v>
      </c>
      <c r="D1247" s="199"/>
      <c r="E1247" s="199"/>
      <c r="F1247" s="199"/>
      <c r="G1247" s="199"/>
      <c r="H1247" s="114"/>
      <c r="I1247" s="114"/>
      <c r="J1247" s="114"/>
      <c r="K1247" s="114"/>
      <c r="L1247" s="114"/>
      <c r="M1247" s="114"/>
      <c r="N1247" s="113"/>
      <c r="O1247" s="113"/>
      <c r="P1247" s="113"/>
      <c r="Q1247" s="113"/>
      <c r="R1247" s="114"/>
      <c r="S1247" s="114"/>
      <c r="T1247" s="114"/>
      <c r="U1247" s="114"/>
      <c r="V1247" s="114"/>
      <c r="W1247" s="114"/>
      <c r="X1247" s="114"/>
      <c r="Y1247" s="114"/>
      <c r="Z1247" s="107"/>
      <c r="AA1247" s="107"/>
      <c r="AB1247" s="107"/>
      <c r="AC1247" s="107"/>
      <c r="AD1247" s="107"/>
      <c r="AE1247" s="107"/>
      <c r="AF1247" s="107"/>
      <c r="AG1247" s="107" t="s">
        <v>296</v>
      </c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</row>
    <row r="1248" spans="1:60" outlineLevel="2">
      <c r="A1248" s="110"/>
      <c r="B1248" s="111"/>
      <c r="C1248" s="146" t="s">
        <v>2217</v>
      </c>
      <c r="D1248" s="143"/>
      <c r="E1248" s="144">
        <v>1163.2648899999999</v>
      </c>
      <c r="F1248" s="114"/>
      <c r="G1248" s="114"/>
      <c r="H1248" s="114"/>
      <c r="I1248" s="114"/>
      <c r="J1248" s="114"/>
      <c r="K1248" s="114"/>
      <c r="L1248" s="114"/>
      <c r="M1248" s="114"/>
      <c r="N1248" s="113"/>
      <c r="O1248" s="113"/>
      <c r="P1248" s="113"/>
      <c r="Q1248" s="113"/>
      <c r="R1248" s="114"/>
      <c r="S1248" s="114"/>
      <c r="T1248" s="114"/>
      <c r="U1248" s="114"/>
      <c r="V1248" s="114"/>
      <c r="W1248" s="114"/>
      <c r="X1248" s="114"/>
      <c r="Y1248" s="114"/>
      <c r="Z1248" s="107"/>
      <c r="AA1248" s="107"/>
      <c r="AB1248" s="107"/>
      <c r="AC1248" s="107"/>
      <c r="AD1248" s="107"/>
      <c r="AE1248" s="107"/>
      <c r="AF1248" s="107"/>
      <c r="AG1248" s="107" t="s">
        <v>341</v>
      </c>
      <c r="AH1248" s="107">
        <v>5</v>
      </c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</row>
    <row r="1249" spans="1:60" ht="22.5" outlineLevel="1">
      <c r="A1249" s="123">
        <v>197</v>
      </c>
      <c r="B1249" s="124" t="s">
        <v>2202</v>
      </c>
      <c r="C1249" s="139" t="s">
        <v>2203</v>
      </c>
      <c r="D1249" s="125" t="s">
        <v>1169</v>
      </c>
      <c r="E1249" s="126">
        <v>1163.2648899999999</v>
      </c>
      <c r="F1249" s="127"/>
      <c r="G1249" s="128">
        <f>ROUND(E1249*F1249,2)</f>
        <v>0</v>
      </c>
      <c r="H1249" s="127"/>
      <c r="I1249" s="128">
        <f>ROUND(E1249*H1249,2)</f>
        <v>0</v>
      </c>
      <c r="J1249" s="127"/>
      <c r="K1249" s="128">
        <f>ROUND(E1249*J1249,2)</f>
        <v>0</v>
      </c>
      <c r="L1249" s="128">
        <v>21</v>
      </c>
      <c r="M1249" s="128">
        <f>G1249*(1+L1249/100)</f>
        <v>0</v>
      </c>
      <c r="N1249" s="126">
        <v>0</v>
      </c>
      <c r="O1249" s="126">
        <f>ROUND(E1249*N1249,2)</f>
        <v>0</v>
      </c>
      <c r="P1249" s="126">
        <v>0</v>
      </c>
      <c r="Q1249" s="126">
        <f>ROUND(E1249*P1249,2)</f>
        <v>0</v>
      </c>
      <c r="R1249" s="128" t="s">
        <v>2199</v>
      </c>
      <c r="S1249" s="128" t="s">
        <v>310</v>
      </c>
      <c r="T1249" s="129" t="s">
        <v>331</v>
      </c>
      <c r="U1249" s="114">
        <v>0.16</v>
      </c>
      <c r="V1249" s="114">
        <f>ROUND(E1249*U1249,2)</f>
        <v>186.12</v>
      </c>
      <c r="W1249" s="114"/>
      <c r="X1249" s="114" t="s">
        <v>332</v>
      </c>
      <c r="Y1249" s="114" t="s">
        <v>293</v>
      </c>
      <c r="Z1249" s="107"/>
      <c r="AA1249" s="107"/>
      <c r="AB1249" s="107"/>
      <c r="AC1249" s="107"/>
      <c r="AD1249" s="107"/>
      <c r="AE1249" s="107"/>
      <c r="AF1249" s="107"/>
      <c r="AG1249" s="107" t="s">
        <v>333</v>
      </c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</row>
    <row r="1250" spans="1:60" outlineLevel="2">
      <c r="A1250" s="110"/>
      <c r="B1250" s="111"/>
      <c r="C1250" s="198" t="s">
        <v>2200</v>
      </c>
      <c r="D1250" s="199"/>
      <c r="E1250" s="199"/>
      <c r="F1250" s="199"/>
      <c r="G1250" s="199"/>
      <c r="H1250" s="114"/>
      <c r="I1250" s="114"/>
      <c r="J1250" s="114"/>
      <c r="K1250" s="114"/>
      <c r="L1250" s="114"/>
      <c r="M1250" s="114"/>
      <c r="N1250" s="113"/>
      <c r="O1250" s="113"/>
      <c r="P1250" s="113"/>
      <c r="Q1250" s="113"/>
      <c r="R1250" s="114"/>
      <c r="S1250" s="114"/>
      <c r="T1250" s="114"/>
      <c r="U1250" s="114"/>
      <c r="V1250" s="114"/>
      <c r="W1250" s="114"/>
      <c r="X1250" s="114"/>
      <c r="Y1250" s="114"/>
      <c r="Z1250" s="107"/>
      <c r="AA1250" s="107"/>
      <c r="AB1250" s="107"/>
      <c r="AC1250" s="107"/>
      <c r="AD1250" s="107"/>
      <c r="AE1250" s="107"/>
      <c r="AF1250" s="107"/>
      <c r="AG1250" s="107" t="s">
        <v>296</v>
      </c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</row>
    <row r="1251" spans="1:60" outlineLevel="2">
      <c r="A1251" s="110"/>
      <c r="B1251" s="111"/>
      <c r="C1251" s="146" t="s">
        <v>2218</v>
      </c>
      <c r="D1251" s="143"/>
      <c r="E1251" s="144">
        <v>1163.2648899999999</v>
      </c>
      <c r="F1251" s="114"/>
      <c r="G1251" s="114"/>
      <c r="H1251" s="114"/>
      <c r="I1251" s="114"/>
      <c r="J1251" s="114"/>
      <c r="K1251" s="114"/>
      <c r="L1251" s="114"/>
      <c r="M1251" s="114"/>
      <c r="N1251" s="113"/>
      <c r="O1251" s="113"/>
      <c r="P1251" s="113"/>
      <c r="Q1251" s="113"/>
      <c r="R1251" s="114"/>
      <c r="S1251" s="114"/>
      <c r="T1251" s="114"/>
      <c r="U1251" s="114"/>
      <c r="V1251" s="114"/>
      <c r="W1251" s="114"/>
      <c r="X1251" s="114"/>
      <c r="Y1251" s="114"/>
      <c r="Z1251" s="107"/>
      <c r="AA1251" s="107"/>
      <c r="AB1251" s="107"/>
      <c r="AC1251" s="107"/>
      <c r="AD1251" s="107"/>
      <c r="AE1251" s="107"/>
      <c r="AF1251" s="107"/>
      <c r="AG1251" s="107" t="s">
        <v>341</v>
      </c>
      <c r="AH1251" s="107">
        <v>5</v>
      </c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</row>
    <row r="1252" spans="1:60" outlineLevel="1">
      <c r="A1252" s="123">
        <v>198</v>
      </c>
      <c r="B1252" s="124" t="s">
        <v>2205</v>
      </c>
      <c r="C1252" s="139" t="s">
        <v>2206</v>
      </c>
      <c r="D1252" s="125" t="s">
        <v>1169</v>
      </c>
      <c r="E1252" s="126">
        <v>383.87741</v>
      </c>
      <c r="F1252" s="127"/>
      <c r="G1252" s="128">
        <f>ROUND(E1252*F1252,2)</f>
        <v>0</v>
      </c>
      <c r="H1252" s="127"/>
      <c r="I1252" s="128">
        <f>ROUND(E1252*H1252,2)</f>
        <v>0</v>
      </c>
      <c r="J1252" s="127"/>
      <c r="K1252" s="128">
        <f>ROUND(E1252*J1252,2)</f>
        <v>0</v>
      </c>
      <c r="L1252" s="128">
        <v>21</v>
      </c>
      <c r="M1252" s="128">
        <f>G1252*(1+L1252/100)</f>
        <v>0</v>
      </c>
      <c r="N1252" s="126">
        <v>6.0499999999999998E-3</v>
      </c>
      <c r="O1252" s="126">
        <f>ROUND(E1252*N1252,2)</f>
        <v>2.3199999999999998</v>
      </c>
      <c r="P1252" s="126">
        <v>0</v>
      </c>
      <c r="Q1252" s="126">
        <f>ROUND(E1252*P1252,2)</f>
        <v>0</v>
      </c>
      <c r="R1252" s="128" t="s">
        <v>413</v>
      </c>
      <c r="S1252" s="128" t="s">
        <v>310</v>
      </c>
      <c r="T1252" s="129" t="s">
        <v>331</v>
      </c>
      <c r="U1252" s="114">
        <v>0</v>
      </c>
      <c r="V1252" s="114">
        <f>ROUND(E1252*U1252,2)</f>
        <v>0</v>
      </c>
      <c r="W1252" s="114"/>
      <c r="X1252" s="114" t="s">
        <v>414</v>
      </c>
      <c r="Y1252" s="114" t="s">
        <v>293</v>
      </c>
      <c r="Z1252" s="107"/>
      <c r="AA1252" s="107"/>
      <c r="AB1252" s="107"/>
      <c r="AC1252" s="107"/>
      <c r="AD1252" s="107"/>
      <c r="AE1252" s="107"/>
      <c r="AF1252" s="107"/>
      <c r="AG1252" s="107" t="s">
        <v>415</v>
      </c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</row>
    <row r="1253" spans="1:60" outlineLevel="2">
      <c r="A1253" s="110"/>
      <c r="B1253" s="111"/>
      <c r="C1253" s="146" t="s">
        <v>2207</v>
      </c>
      <c r="D1253" s="143"/>
      <c r="E1253" s="144"/>
      <c r="F1253" s="114"/>
      <c r="G1253" s="114"/>
      <c r="H1253" s="114"/>
      <c r="I1253" s="114"/>
      <c r="J1253" s="114"/>
      <c r="K1253" s="114"/>
      <c r="L1253" s="114"/>
      <c r="M1253" s="114"/>
      <c r="N1253" s="113"/>
      <c r="O1253" s="113"/>
      <c r="P1253" s="113"/>
      <c r="Q1253" s="113"/>
      <c r="R1253" s="114"/>
      <c r="S1253" s="114"/>
      <c r="T1253" s="114"/>
      <c r="U1253" s="114"/>
      <c r="V1253" s="114"/>
      <c r="W1253" s="114"/>
      <c r="X1253" s="114"/>
      <c r="Y1253" s="114"/>
      <c r="Z1253" s="107"/>
      <c r="AA1253" s="107"/>
      <c r="AB1253" s="107"/>
      <c r="AC1253" s="107"/>
      <c r="AD1253" s="107"/>
      <c r="AE1253" s="107"/>
      <c r="AF1253" s="107"/>
      <c r="AG1253" s="107" t="s">
        <v>341</v>
      </c>
      <c r="AH1253" s="107">
        <v>0</v>
      </c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</row>
    <row r="1254" spans="1:60" outlineLevel="3">
      <c r="A1254" s="110"/>
      <c r="B1254" s="111"/>
      <c r="C1254" s="146" t="s">
        <v>2219</v>
      </c>
      <c r="D1254" s="143"/>
      <c r="E1254" s="144">
        <v>383.87741</v>
      </c>
      <c r="F1254" s="114"/>
      <c r="G1254" s="114"/>
      <c r="H1254" s="114"/>
      <c r="I1254" s="114"/>
      <c r="J1254" s="114"/>
      <c r="K1254" s="114"/>
      <c r="L1254" s="114"/>
      <c r="M1254" s="114"/>
      <c r="N1254" s="113"/>
      <c r="O1254" s="113"/>
      <c r="P1254" s="113"/>
      <c r="Q1254" s="113"/>
      <c r="R1254" s="114"/>
      <c r="S1254" s="114"/>
      <c r="T1254" s="114"/>
      <c r="U1254" s="114"/>
      <c r="V1254" s="114"/>
      <c r="W1254" s="114"/>
      <c r="X1254" s="114"/>
      <c r="Y1254" s="114"/>
      <c r="Z1254" s="107"/>
      <c r="AA1254" s="107"/>
      <c r="AB1254" s="107"/>
      <c r="AC1254" s="107"/>
      <c r="AD1254" s="107"/>
      <c r="AE1254" s="107"/>
      <c r="AF1254" s="107"/>
      <c r="AG1254" s="107" t="s">
        <v>341</v>
      </c>
      <c r="AH1254" s="107">
        <v>5</v>
      </c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</row>
    <row r="1255" spans="1:60" outlineLevel="1">
      <c r="A1255" s="110">
        <v>199</v>
      </c>
      <c r="B1255" s="111" t="s">
        <v>2209</v>
      </c>
      <c r="C1255" s="147" t="s">
        <v>2210</v>
      </c>
      <c r="D1255" s="112" t="s">
        <v>24</v>
      </c>
      <c r="E1255" s="145"/>
      <c r="F1255" s="115"/>
      <c r="G1255" s="114">
        <f>ROUND(E1255*F1255,2)</f>
        <v>0</v>
      </c>
      <c r="H1255" s="115"/>
      <c r="I1255" s="114">
        <f>ROUND(E1255*H1255,2)</f>
        <v>0</v>
      </c>
      <c r="J1255" s="115"/>
      <c r="K1255" s="114">
        <f>ROUND(E1255*J1255,2)</f>
        <v>0</v>
      </c>
      <c r="L1255" s="114">
        <v>21</v>
      </c>
      <c r="M1255" s="114">
        <f>G1255*(1+L1255/100)</f>
        <v>0</v>
      </c>
      <c r="N1255" s="113">
        <v>0</v>
      </c>
      <c r="O1255" s="113">
        <f>ROUND(E1255*N1255,2)</f>
        <v>0</v>
      </c>
      <c r="P1255" s="113">
        <v>0</v>
      </c>
      <c r="Q1255" s="113">
        <f>ROUND(E1255*P1255,2)</f>
        <v>0</v>
      </c>
      <c r="R1255" s="114" t="s">
        <v>2199</v>
      </c>
      <c r="S1255" s="114" t="s">
        <v>310</v>
      </c>
      <c r="T1255" s="114" t="s">
        <v>331</v>
      </c>
      <c r="U1255" s="114">
        <v>0</v>
      </c>
      <c r="V1255" s="114">
        <f>ROUND(E1255*U1255,2)</f>
        <v>0</v>
      </c>
      <c r="W1255" s="114"/>
      <c r="X1255" s="114" t="s">
        <v>448</v>
      </c>
      <c r="Y1255" s="114" t="s">
        <v>293</v>
      </c>
      <c r="Z1255" s="107"/>
      <c r="AA1255" s="107"/>
      <c r="AB1255" s="107"/>
      <c r="AC1255" s="107"/>
      <c r="AD1255" s="107"/>
      <c r="AE1255" s="107"/>
      <c r="AF1255" s="107"/>
      <c r="AG1255" s="107" t="s">
        <v>449</v>
      </c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</row>
    <row r="1256" spans="1:60" outlineLevel="2">
      <c r="A1256" s="110"/>
      <c r="B1256" s="111"/>
      <c r="C1256" s="205" t="s">
        <v>450</v>
      </c>
      <c r="D1256" s="206"/>
      <c r="E1256" s="206"/>
      <c r="F1256" s="206"/>
      <c r="G1256" s="206"/>
      <c r="H1256" s="114"/>
      <c r="I1256" s="114"/>
      <c r="J1256" s="114"/>
      <c r="K1256" s="114"/>
      <c r="L1256" s="114"/>
      <c r="M1256" s="114"/>
      <c r="N1256" s="113"/>
      <c r="O1256" s="113"/>
      <c r="P1256" s="113"/>
      <c r="Q1256" s="113"/>
      <c r="R1256" s="114"/>
      <c r="S1256" s="114"/>
      <c r="T1256" s="114"/>
      <c r="U1256" s="114"/>
      <c r="V1256" s="114"/>
      <c r="W1256" s="114"/>
      <c r="X1256" s="114"/>
      <c r="Y1256" s="114"/>
      <c r="Z1256" s="107"/>
      <c r="AA1256" s="107"/>
      <c r="AB1256" s="107"/>
      <c r="AC1256" s="107"/>
      <c r="AD1256" s="107"/>
      <c r="AE1256" s="107"/>
      <c r="AF1256" s="107"/>
      <c r="AG1256" s="107" t="s">
        <v>451</v>
      </c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</row>
    <row r="1257" spans="1:60">
      <c r="A1257" s="117" t="s">
        <v>285</v>
      </c>
      <c r="B1257" s="118" t="s">
        <v>197</v>
      </c>
      <c r="C1257" s="138" t="s">
        <v>198</v>
      </c>
      <c r="D1257" s="119"/>
      <c r="E1257" s="120"/>
      <c r="F1257" s="121"/>
      <c r="G1257" s="121">
        <f>SUMIF(AG1258:AG1268,"&lt;&gt;NOR",G1258:G1268)</f>
        <v>0</v>
      </c>
      <c r="H1257" s="121"/>
      <c r="I1257" s="121">
        <f>SUM(I1258:I1268)</f>
        <v>0</v>
      </c>
      <c r="J1257" s="121"/>
      <c r="K1257" s="121">
        <f>SUM(K1258:K1268)</f>
        <v>0</v>
      </c>
      <c r="L1257" s="121"/>
      <c r="M1257" s="121">
        <f>SUM(M1258:M1268)</f>
        <v>0</v>
      </c>
      <c r="N1257" s="120"/>
      <c r="O1257" s="120">
        <f>SUM(O1258:O1268)</f>
        <v>0.48</v>
      </c>
      <c r="P1257" s="120"/>
      <c r="Q1257" s="120">
        <f>SUM(Q1258:Q1268)</f>
        <v>8.36</v>
      </c>
      <c r="R1257" s="121"/>
      <c r="S1257" s="121"/>
      <c r="T1257" s="122"/>
      <c r="U1257" s="116"/>
      <c r="V1257" s="116">
        <f>SUM(V1258:V1268)</f>
        <v>59.69</v>
      </c>
      <c r="W1257" s="116"/>
      <c r="X1257" s="116"/>
      <c r="Y1257" s="116"/>
      <c r="AG1257" t="s">
        <v>286</v>
      </c>
    </row>
    <row r="1258" spans="1:60" ht="22.5" outlineLevel="1">
      <c r="A1258" s="123">
        <v>200</v>
      </c>
      <c r="B1258" s="124" t="s">
        <v>2197</v>
      </c>
      <c r="C1258" s="139" t="s">
        <v>2198</v>
      </c>
      <c r="D1258" s="125" t="s">
        <v>1169</v>
      </c>
      <c r="E1258" s="126">
        <v>238.755</v>
      </c>
      <c r="F1258" s="127"/>
      <c r="G1258" s="128">
        <f>ROUND(E1258*F1258,2)</f>
        <v>0</v>
      </c>
      <c r="H1258" s="127"/>
      <c r="I1258" s="128">
        <f>ROUND(E1258*H1258,2)</f>
        <v>0</v>
      </c>
      <c r="J1258" s="127"/>
      <c r="K1258" s="128">
        <f>ROUND(E1258*J1258,2)</f>
        <v>0</v>
      </c>
      <c r="L1258" s="128">
        <v>21</v>
      </c>
      <c r="M1258" s="128">
        <f>G1258*(1+L1258/100)</f>
        <v>0</v>
      </c>
      <c r="N1258" s="126">
        <v>0</v>
      </c>
      <c r="O1258" s="126">
        <f>ROUND(E1258*N1258,2)</f>
        <v>0</v>
      </c>
      <c r="P1258" s="126">
        <v>3.5000000000000003E-2</v>
      </c>
      <c r="Q1258" s="126">
        <f>ROUND(E1258*P1258,2)</f>
        <v>8.36</v>
      </c>
      <c r="R1258" s="128" t="s">
        <v>2199</v>
      </c>
      <c r="S1258" s="128" t="s">
        <v>310</v>
      </c>
      <c r="T1258" s="129" t="s">
        <v>331</v>
      </c>
      <c r="U1258" s="114">
        <v>0.09</v>
      </c>
      <c r="V1258" s="114">
        <f>ROUND(E1258*U1258,2)</f>
        <v>21.49</v>
      </c>
      <c r="W1258" s="114"/>
      <c r="X1258" s="114" t="s">
        <v>332</v>
      </c>
      <c r="Y1258" s="114" t="s">
        <v>293</v>
      </c>
      <c r="Z1258" s="107"/>
      <c r="AA1258" s="107"/>
      <c r="AB1258" s="107"/>
      <c r="AC1258" s="107"/>
      <c r="AD1258" s="107"/>
      <c r="AE1258" s="107"/>
      <c r="AF1258" s="107"/>
      <c r="AG1258" s="107" t="s">
        <v>333</v>
      </c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</row>
    <row r="1259" spans="1:60" outlineLevel="2">
      <c r="A1259" s="110"/>
      <c r="B1259" s="111"/>
      <c r="C1259" s="198" t="s">
        <v>2200</v>
      </c>
      <c r="D1259" s="199"/>
      <c r="E1259" s="199"/>
      <c r="F1259" s="199"/>
      <c r="G1259" s="199"/>
      <c r="H1259" s="114"/>
      <c r="I1259" s="114"/>
      <c r="J1259" s="114"/>
      <c r="K1259" s="114"/>
      <c r="L1259" s="114"/>
      <c r="M1259" s="114"/>
      <c r="N1259" s="113"/>
      <c r="O1259" s="113"/>
      <c r="P1259" s="113"/>
      <c r="Q1259" s="113"/>
      <c r="R1259" s="114"/>
      <c r="S1259" s="114"/>
      <c r="T1259" s="114"/>
      <c r="U1259" s="114"/>
      <c r="V1259" s="114"/>
      <c r="W1259" s="114"/>
      <c r="X1259" s="114"/>
      <c r="Y1259" s="114"/>
      <c r="Z1259" s="107"/>
      <c r="AA1259" s="107"/>
      <c r="AB1259" s="107"/>
      <c r="AC1259" s="107"/>
      <c r="AD1259" s="107"/>
      <c r="AE1259" s="107"/>
      <c r="AF1259" s="107"/>
      <c r="AG1259" s="107" t="s">
        <v>296</v>
      </c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</row>
    <row r="1260" spans="1:60" outlineLevel="2">
      <c r="A1260" s="110"/>
      <c r="B1260" s="111"/>
      <c r="C1260" s="146" t="s">
        <v>2220</v>
      </c>
      <c r="D1260" s="143"/>
      <c r="E1260" s="144">
        <v>238.755</v>
      </c>
      <c r="F1260" s="114"/>
      <c r="G1260" s="114"/>
      <c r="H1260" s="114"/>
      <c r="I1260" s="114"/>
      <c r="J1260" s="114"/>
      <c r="K1260" s="114"/>
      <c r="L1260" s="114"/>
      <c r="M1260" s="114"/>
      <c r="N1260" s="113"/>
      <c r="O1260" s="113"/>
      <c r="P1260" s="113"/>
      <c r="Q1260" s="113"/>
      <c r="R1260" s="114"/>
      <c r="S1260" s="114"/>
      <c r="T1260" s="114"/>
      <c r="U1260" s="114"/>
      <c r="V1260" s="114"/>
      <c r="W1260" s="114"/>
      <c r="X1260" s="114"/>
      <c r="Y1260" s="114"/>
      <c r="Z1260" s="107"/>
      <c r="AA1260" s="107"/>
      <c r="AB1260" s="107"/>
      <c r="AC1260" s="107"/>
      <c r="AD1260" s="107"/>
      <c r="AE1260" s="107"/>
      <c r="AF1260" s="107"/>
      <c r="AG1260" s="107" t="s">
        <v>341</v>
      </c>
      <c r="AH1260" s="107">
        <v>5</v>
      </c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</row>
    <row r="1261" spans="1:60" ht="22.5" outlineLevel="1">
      <c r="A1261" s="123">
        <v>201</v>
      </c>
      <c r="B1261" s="124" t="s">
        <v>2202</v>
      </c>
      <c r="C1261" s="139" t="s">
        <v>2203</v>
      </c>
      <c r="D1261" s="125" t="s">
        <v>1169</v>
      </c>
      <c r="E1261" s="126">
        <v>238.755</v>
      </c>
      <c r="F1261" s="127"/>
      <c r="G1261" s="128">
        <f>ROUND(E1261*F1261,2)</f>
        <v>0</v>
      </c>
      <c r="H1261" s="127"/>
      <c r="I1261" s="128">
        <f>ROUND(E1261*H1261,2)</f>
        <v>0</v>
      </c>
      <c r="J1261" s="127"/>
      <c r="K1261" s="128">
        <f>ROUND(E1261*J1261,2)</f>
        <v>0</v>
      </c>
      <c r="L1261" s="128">
        <v>21</v>
      </c>
      <c r="M1261" s="128">
        <f>G1261*(1+L1261/100)</f>
        <v>0</v>
      </c>
      <c r="N1261" s="126">
        <v>0</v>
      </c>
      <c r="O1261" s="126">
        <f>ROUND(E1261*N1261,2)</f>
        <v>0</v>
      </c>
      <c r="P1261" s="126">
        <v>0</v>
      </c>
      <c r="Q1261" s="126">
        <f>ROUND(E1261*P1261,2)</f>
        <v>0</v>
      </c>
      <c r="R1261" s="128" t="s">
        <v>2199</v>
      </c>
      <c r="S1261" s="128" t="s">
        <v>310</v>
      </c>
      <c r="T1261" s="129" t="s">
        <v>331</v>
      </c>
      <c r="U1261" s="114">
        <v>0.16</v>
      </c>
      <c r="V1261" s="114">
        <f>ROUND(E1261*U1261,2)</f>
        <v>38.200000000000003</v>
      </c>
      <c r="W1261" s="114"/>
      <c r="X1261" s="114" t="s">
        <v>332</v>
      </c>
      <c r="Y1261" s="114" t="s">
        <v>293</v>
      </c>
      <c r="Z1261" s="107"/>
      <c r="AA1261" s="107"/>
      <c r="AB1261" s="107"/>
      <c r="AC1261" s="107"/>
      <c r="AD1261" s="107"/>
      <c r="AE1261" s="107"/>
      <c r="AF1261" s="107"/>
      <c r="AG1261" s="107" t="s">
        <v>333</v>
      </c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</row>
    <row r="1262" spans="1:60" outlineLevel="2">
      <c r="A1262" s="110"/>
      <c r="B1262" s="111"/>
      <c r="C1262" s="198" t="s">
        <v>2200</v>
      </c>
      <c r="D1262" s="199"/>
      <c r="E1262" s="199"/>
      <c r="F1262" s="199"/>
      <c r="G1262" s="199"/>
      <c r="H1262" s="114"/>
      <c r="I1262" s="114"/>
      <c r="J1262" s="114"/>
      <c r="K1262" s="114"/>
      <c r="L1262" s="114"/>
      <c r="M1262" s="114"/>
      <c r="N1262" s="113"/>
      <c r="O1262" s="113"/>
      <c r="P1262" s="113"/>
      <c r="Q1262" s="113"/>
      <c r="R1262" s="114"/>
      <c r="S1262" s="114"/>
      <c r="T1262" s="114"/>
      <c r="U1262" s="114"/>
      <c r="V1262" s="114"/>
      <c r="W1262" s="114"/>
      <c r="X1262" s="114"/>
      <c r="Y1262" s="114"/>
      <c r="Z1262" s="107"/>
      <c r="AA1262" s="107"/>
      <c r="AB1262" s="107"/>
      <c r="AC1262" s="107"/>
      <c r="AD1262" s="107"/>
      <c r="AE1262" s="107"/>
      <c r="AF1262" s="107"/>
      <c r="AG1262" s="107" t="s">
        <v>296</v>
      </c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</row>
    <row r="1263" spans="1:60" outlineLevel="2">
      <c r="A1263" s="110"/>
      <c r="B1263" s="111"/>
      <c r="C1263" s="146" t="s">
        <v>2221</v>
      </c>
      <c r="D1263" s="143"/>
      <c r="E1263" s="144">
        <v>238.755</v>
      </c>
      <c r="F1263" s="114"/>
      <c r="G1263" s="114"/>
      <c r="H1263" s="114"/>
      <c r="I1263" s="114"/>
      <c r="J1263" s="114"/>
      <c r="K1263" s="114"/>
      <c r="L1263" s="114"/>
      <c r="M1263" s="114"/>
      <c r="N1263" s="113"/>
      <c r="O1263" s="113"/>
      <c r="P1263" s="113"/>
      <c r="Q1263" s="113"/>
      <c r="R1263" s="114"/>
      <c r="S1263" s="114"/>
      <c r="T1263" s="114"/>
      <c r="U1263" s="114"/>
      <c r="V1263" s="114"/>
      <c r="W1263" s="114"/>
      <c r="X1263" s="114"/>
      <c r="Y1263" s="114"/>
      <c r="Z1263" s="107"/>
      <c r="AA1263" s="107"/>
      <c r="AB1263" s="107"/>
      <c r="AC1263" s="107"/>
      <c r="AD1263" s="107"/>
      <c r="AE1263" s="107"/>
      <c r="AF1263" s="107"/>
      <c r="AG1263" s="107" t="s">
        <v>341</v>
      </c>
      <c r="AH1263" s="107">
        <v>5</v>
      </c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</row>
    <row r="1264" spans="1:60" outlineLevel="1">
      <c r="A1264" s="123">
        <v>202</v>
      </c>
      <c r="B1264" s="124" t="s">
        <v>2205</v>
      </c>
      <c r="C1264" s="139" t="s">
        <v>2206</v>
      </c>
      <c r="D1264" s="125" t="s">
        <v>1169</v>
      </c>
      <c r="E1264" s="126">
        <v>78.789150000000006</v>
      </c>
      <c r="F1264" s="127"/>
      <c r="G1264" s="128">
        <f>ROUND(E1264*F1264,2)</f>
        <v>0</v>
      </c>
      <c r="H1264" s="127"/>
      <c r="I1264" s="128">
        <f>ROUND(E1264*H1264,2)</f>
        <v>0</v>
      </c>
      <c r="J1264" s="127"/>
      <c r="K1264" s="128">
        <f>ROUND(E1264*J1264,2)</f>
        <v>0</v>
      </c>
      <c r="L1264" s="128">
        <v>21</v>
      </c>
      <c r="M1264" s="128">
        <f>G1264*(1+L1264/100)</f>
        <v>0</v>
      </c>
      <c r="N1264" s="126">
        <v>6.0499999999999998E-3</v>
      </c>
      <c r="O1264" s="126">
        <f>ROUND(E1264*N1264,2)</f>
        <v>0.48</v>
      </c>
      <c r="P1264" s="126">
        <v>0</v>
      </c>
      <c r="Q1264" s="126">
        <f>ROUND(E1264*P1264,2)</f>
        <v>0</v>
      </c>
      <c r="R1264" s="128" t="s">
        <v>413</v>
      </c>
      <c r="S1264" s="128" t="s">
        <v>310</v>
      </c>
      <c r="T1264" s="129" t="s">
        <v>331</v>
      </c>
      <c r="U1264" s="114">
        <v>0</v>
      </c>
      <c r="V1264" s="114">
        <f>ROUND(E1264*U1264,2)</f>
        <v>0</v>
      </c>
      <c r="W1264" s="114"/>
      <c r="X1264" s="114" t="s">
        <v>414</v>
      </c>
      <c r="Y1264" s="114" t="s">
        <v>293</v>
      </c>
      <c r="Z1264" s="107"/>
      <c r="AA1264" s="107"/>
      <c r="AB1264" s="107"/>
      <c r="AC1264" s="107"/>
      <c r="AD1264" s="107"/>
      <c r="AE1264" s="107"/>
      <c r="AF1264" s="107"/>
      <c r="AG1264" s="107" t="s">
        <v>415</v>
      </c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</row>
    <row r="1265" spans="1:60" outlineLevel="2">
      <c r="A1265" s="110"/>
      <c r="B1265" s="111"/>
      <c r="C1265" s="146" t="s">
        <v>2207</v>
      </c>
      <c r="D1265" s="143"/>
      <c r="E1265" s="144"/>
      <c r="F1265" s="114"/>
      <c r="G1265" s="114"/>
      <c r="H1265" s="114"/>
      <c r="I1265" s="114"/>
      <c r="J1265" s="114"/>
      <c r="K1265" s="114"/>
      <c r="L1265" s="114"/>
      <c r="M1265" s="114"/>
      <c r="N1265" s="113"/>
      <c r="O1265" s="113"/>
      <c r="P1265" s="113"/>
      <c r="Q1265" s="113"/>
      <c r="R1265" s="114"/>
      <c r="S1265" s="114"/>
      <c r="T1265" s="114"/>
      <c r="U1265" s="114"/>
      <c r="V1265" s="114"/>
      <c r="W1265" s="114"/>
      <c r="X1265" s="114"/>
      <c r="Y1265" s="114"/>
      <c r="Z1265" s="107"/>
      <c r="AA1265" s="107"/>
      <c r="AB1265" s="107"/>
      <c r="AC1265" s="107"/>
      <c r="AD1265" s="107"/>
      <c r="AE1265" s="107"/>
      <c r="AF1265" s="107"/>
      <c r="AG1265" s="107" t="s">
        <v>341</v>
      </c>
      <c r="AH1265" s="107">
        <v>0</v>
      </c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</row>
    <row r="1266" spans="1:60" outlineLevel="3">
      <c r="A1266" s="110"/>
      <c r="B1266" s="111"/>
      <c r="C1266" s="146" t="s">
        <v>2222</v>
      </c>
      <c r="D1266" s="143"/>
      <c r="E1266" s="144">
        <v>78.789150000000006</v>
      </c>
      <c r="F1266" s="114"/>
      <c r="G1266" s="114"/>
      <c r="H1266" s="114"/>
      <c r="I1266" s="114"/>
      <c r="J1266" s="114"/>
      <c r="K1266" s="114"/>
      <c r="L1266" s="114"/>
      <c r="M1266" s="114"/>
      <c r="N1266" s="113"/>
      <c r="O1266" s="113"/>
      <c r="P1266" s="113"/>
      <c r="Q1266" s="113"/>
      <c r="R1266" s="114"/>
      <c r="S1266" s="114"/>
      <c r="T1266" s="114"/>
      <c r="U1266" s="114"/>
      <c r="V1266" s="114"/>
      <c r="W1266" s="114"/>
      <c r="X1266" s="114"/>
      <c r="Y1266" s="114"/>
      <c r="Z1266" s="107"/>
      <c r="AA1266" s="107"/>
      <c r="AB1266" s="107"/>
      <c r="AC1266" s="107"/>
      <c r="AD1266" s="107"/>
      <c r="AE1266" s="107"/>
      <c r="AF1266" s="107"/>
      <c r="AG1266" s="107" t="s">
        <v>341</v>
      </c>
      <c r="AH1266" s="107">
        <v>5</v>
      </c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</row>
    <row r="1267" spans="1:60" outlineLevel="1">
      <c r="A1267" s="110">
        <v>203</v>
      </c>
      <c r="B1267" s="111" t="s">
        <v>2209</v>
      </c>
      <c r="C1267" s="147" t="s">
        <v>2210</v>
      </c>
      <c r="D1267" s="112" t="s">
        <v>24</v>
      </c>
      <c r="E1267" s="145"/>
      <c r="F1267" s="115"/>
      <c r="G1267" s="114">
        <f>ROUND(E1267*F1267,2)</f>
        <v>0</v>
      </c>
      <c r="H1267" s="115"/>
      <c r="I1267" s="114">
        <f>ROUND(E1267*H1267,2)</f>
        <v>0</v>
      </c>
      <c r="J1267" s="115"/>
      <c r="K1267" s="114">
        <f>ROUND(E1267*J1267,2)</f>
        <v>0</v>
      </c>
      <c r="L1267" s="114">
        <v>21</v>
      </c>
      <c r="M1267" s="114">
        <f>G1267*(1+L1267/100)</f>
        <v>0</v>
      </c>
      <c r="N1267" s="113">
        <v>0</v>
      </c>
      <c r="O1267" s="113">
        <f>ROUND(E1267*N1267,2)</f>
        <v>0</v>
      </c>
      <c r="P1267" s="113">
        <v>0</v>
      </c>
      <c r="Q1267" s="113">
        <f>ROUND(E1267*P1267,2)</f>
        <v>0</v>
      </c>
      <c r="R1267" s="114" t="s">
        <v>2199</v>
      </c>
      <c r="S1267" s="114" t="s">
        <v>310</v>
      </c>
      <c r="T1267" s="114" t="s">
        <v>331</v>
      </c>
      <c r="U1267" s="114">
        <v>0</v>
      </c>
      <c r="V1267" s="114">
        <f>ROUND(E1267*U1267,2)</f>
        <v>0</v>
      </c>
      <c r="W1267" s="114"/>
      <c r="X1267" s="114" t="s">
        <v>448</v>
      </c>
      <c r="Y1267" s="114" t="s">
        <v>293</v>
      </c>
      <c r="Z1267" s="107"/>
      <c r="AA1267" s="107"/>
      <c r="AB1267" s="107"/>
      <c r="AC1267" s="107"/>
      <c r="AD1267" s="107"/>
      <c r="AE1267" s="107"/>
      <c r="AF1267" s="107"/>
      <c r="AG1267" s="107" t="s">
        <v>449</v>
      </c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</row>
    <row r="1268" spans="1:60" outlineLevel="2">
      <c r="A1268" s="110"/>
      <c r="B1268" s="111"/>
      <c r="C1268" s="205" t="s">
        <v>450</v>
      </c>
      <c r="D1268" s="206"/>
      <c r="E1268" s="206"/>
      <c r="F1268" s="206"/>
      <c r="G1268" s="206"/>
      <c r="H1268" s="114"/>
      <c r="I1268" s="114"/>
      <c r="J1268" s="114"/>
      <c r="K1268" s="114"/>
      <c r="L1268" s="114"/>
      <c r="M1268" s="114"/>
      <c r="N1268" s="113"/>
      <c r="O1268" s="113"/>
      <c r="P1268" s="113"/>
      <c r="Q1268" s="113"/>
      <c r="R1268" s="114"/>
      <c r="S1268" s="114"/>
      <c r="T1268" s="114"/>
      <c r="U1268" s="114"/>
      <c r="V1268" s="114"/>
      <c r="W1268" s="114"/>
      <c r="X1268" s="114"/>
      <c r="Y1268" s="114"/>
      <c r="Z1268" s="107"/>
      <c r="AA1268" s="107"/>
      <c r="AB1268" s="107"/>
      <c r="AC1268" s="107"/>
      <c r="AD1268" s="107"/>
      <c r="AE1268" s="107"/>
      <c r="AF1268" s="107"/>
      <c r="AG1268" s="107" t="s">
        <v>451</v>
      </c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</row>
    <row r="1269" spans="1:60">
      <c r="A1269" s="117" t="s">
        <v>285</v>
      </c>
      <c r="B1269" s="118" t="s">
        <v>199</v>
      </c>
      <c r="C1269" s="138" t="s">
        <v>200</v>
      </c>
      <c r="D1269" s="119"/>
      <c r="E1269" s="120"/>
      <c r="F1269" s="121"/>
      <c r="G1269" s="121">
        <f>SUMIF(AG1270:AG1284,"&lt;&gt;NOR",G1270:G1284)</f>
        <v>0</v>
      </c>
      <c r="H1269" s="121"/>
      <c r="I1269" s="121">
        <f>SUM(I1270:I1284)</f>
        <v>0</v>
      </c>
      <c r="J1269" s="121"/>
      <c r="K1269" s="121">
        <f>SUM(K1270:K1284)</f>
        <v>0</v>
      </c>
      <c r="L1269" s="121"/>
      <c r="M1269" s="121">
        <f>SUM(M1270:M1284)</f>
        <v>0</v>
      </c>
      <c r="N1269" s="120"/>
      <c r="O1269" s="120">
        <f>SUM(O1270:O1284)</f>
        <v>0</v>
      </c>
      <c r="P1269" s="120"/>
      <c r="Q1269" s="120">
        <f>SUM(Q1270:Q1284)</f>
        <v>2.14</v>
      </c>
      <c r="R1269" s="121"/>
      <c r="S1269" s="121"/>
      <c r="T1269" s="122"/>
      <c r="U1269" s="116"/>
      <c r="V1269" s="116">
        <f>SUM(V1270:V1284)</f>
        <v>100.08</v>
      </c>
      <c r="W1269" s="116"/>
      <c r="X1269" s="116"/>
      <c r="Y1269" s="116"/>
      <c r="AG1269" t="s">
        <v>286</v>
      </c>
    </row>
    <row r="1270" spans="1:60" outlineLevel="1">
      <c r="A1270" s="123">
        <v>204</v>
      </c>
      <c r="B1270" s="124" t="s">
        <v>2223</v>
      </c>
      <c r="C1270" s="139" t="s">
        <v>2224</v>
      </c>
      <c r="D1270" s="125" t="s">
        <v>330</v>
      </c>
      <c r="E1270" s="126">
        <v>16.3</v>
      </c>
      <c r="F1270" s="127"/>
      <c r="G1270" s="128">
        <f>ROUND(E1270*F1270,2)</f>
        <v>0</v>
      </c>
      <c r="H1270" s="127"/>
      <c r="I1270" s="128">
        <f>ROUND(E1270*H1270,2)</f>
        <v>0</v>
      </c>
      <c r="J1270" s="127"/>
      <c r="K1270" s="128">
        <f>ROUND(E1270*J1270,2)</f>
        <v>0</v>
      </c>
      <c r="L1270" s="128">
        <v>21</v>
      </c>
      <c r="M1270" s="128">
        <f>G1270*(1+L1270/100)</f>
        <v>0</v>
      </c>
      <c r="N1270" s="126">
        <v>0</v>
      </c>
      <c r="O1270" s="126">
        <f>ROUND(E1270*N1270,2)</f>
        <v>0</v>
      </c>
      <c r="P1270" s="126">
        <v>0</v>
      </c>
      <c r="Q1270" s="126">
        <f>ROUND(E1270*P1270,2)</f>
        <v>0</v>
      </c>
      <c r="R1270" s="128"/>
      <c r="S1270" s="128" t="s">
        <v>290</v>
      </c>
      <c r="T1270" s="129" t="s">
        <v>291</v>
      </c>
      <c r="U1270" s="114">
        <v>5.37</v>
      </c>
      <c r="V1270" s="114">
        <f>ROUND(E1270*U1270,2)</f>
        <v>87.53</v>
      </c>
      <c r="W1270" s="114"/>
      <c r="X1270" s="114" t="s">
        <v>332</v>
      </c>
      <c r="Y1270" s="114" t="s">
        <v>293</v>
      </c>
      <c r="Z1270" s="107"/>
      <c r="AA1270" s="107"/>
      <c r="AB1270" s="107"/>
      <c r="AC1270" s="107"/>
      <c r="AD1270" s="107"/>
      <c r="AE1270" s="107"/>
      <c r="AF1270" s="107"/>
      <c r="AG1270" s="107" t="s">
        <v>333</v>
      </c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</row>
    <row r="1271" spans="1:60" outlineLevel="2">
      <c r="A1271" s="110"/>
      <c r="B1271" s="111"/>
      <c r="C1271" s="198" t="s">
        <v>2225</v>
      </c>
      <c r="D1271" s="199"/>
      <c r="E1271" s="199"/>
      <c r="F1271" s="199"/>
      <c r="G1271" s="199"/>
      <c r="H1271" s="114"/>
      <c r="I1271" s="114"/>
      <c r="J1271" s="114"/>
      <c r="K1271" s="114"/>
      <c r="L1271" s="114"/>
      <c r="M1271" s="114"/>
      <c r="N1271" s="113"/>
      <c r="O1271" s="113"/>
      <c r="P1271" s="113"/>
      <c r="Q1271" s="113"/>
      <c r="R1271" s="114"/>
      <c r="S1271" s="114"/>
      <c r="T1271" s="114"/>
      <c r="U1271" s="114"/>
      <c r="V1271" s="114"/>
      <c r="W1271" s="114"/>
      <c r="X1271" s="114"/>
      <c r="Y1271" s="114"/>
      <c r="Z1271" s="107"/>
      <c r="AA1271" s="107"/>
      <c r="AB1271" s="107"/>
      <c r="AC1271" s="107"/>
      <c r="AD1271" s="107"/>
      <c r="AE1271" s="107"/>
      <c r="AF1271" s="107"/>
      <c r="AG1271" s="107" t="s">
        <v>296</v>
      </c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</row>
    <row r="1272" spans="1:60" outlineLevel="2">
      <c r="A1272" s="110"/>
      <c r="B1272" s="111"/>
      <c r="C1272" s="146" t="s">
        <v>2226</v>
      </c>
      <c r="D1272" s="143"/>
      <c r="E1272" s="144">
        <v>16.3</v>
      </c>
      <c r="F1272" s="114"/>
      <c r="G1272" s="114"/>
      <c r="H1272" s="114"/>
      <c r="I1272" s="114"/>
      <c r="J1272" s="114"/>
      <c r="K1272" s="114"/>
      <c r="L1272" s="114"/>
      <c r="M1272" s="114"/>
      <c r="N1272" s="113"/>
      <c r="O1272" s="113"/>
      <c r="P1272" s="113"/>
      <c r="Q1272" s="113"/>
      <c r="R1272" s="114"/>
      <c r="S1272" s="114"/>
      <c r="T1272" s="114"/>
      <c r="U1272" s="114"/>
      <c r="V1272" s="114"/>
      <c r="W1272" s="114"/>
      <c r="X1272" s="114"/>
      <c r="Y1272" s="114"/>
      <c r="Z1272" s="107"/>
      <c r="AA1272" s="107"/>
      <c r="AB1272" s="107"/>
      <c r="AC1272" s="107"/>
      <c r="AD1272" s="107"/>
      <c r="AE1272" s="107"/>
      <c r="AF1272" s="107"/>
      <c r="AG1272" s="107" t="s">
        <v>341</v>
      </c>
      <c r="AH1272" s="107">
        <v>5</v>
      </c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</row>
    <row r="1273" spans="1:60" outlineLevel="1">
      <c r="A1273" s="123">
        <v>205</v>
      </c>
      <c r="B1273" s="124" t="s">
        <v>2227</v>
      </c>
      <c r="C1273" s="139" t="s">
        <v>2228</v>
      </c>
      <c r="D1273" s="125" t="s">
        <v>330</v>
      </c>
      <c r="E1273" s="126">
        <v>16.3</v>
      </c>
      <c r="F1273" s="127"/>
      <c r="G1273" s="128">
        <f>ROUND(E1273*F1273,2)</f>
        <v>0</v>
      </c>
      <c r="H1273" s="127"/>
      <c r="I1273" s="128">
        <f>ROUND(E1273*H1273,2)</f>
        <v>0</v>
      </c>
      <c r="J1273" s="127"/>
      <c r="K1273" s="128">
        <f>ROUND(E1273*J1273,2)</f>
        <v>0</v>
      </c>
      <c r="L1273" s="128">
        <v>21</v>
      </c>
      <c r="M1273" s="128">
        <f>G1273*(1+L1273/100)</f>
        <v>0</v>
      </c>
      <c r="N1273" s="126">
        <v>0</v>
      </c>
      <c r="O1273" s="126">
        <f>ROUND(E1273*N1273,2)</f>
        <v>0</v>
      </c>
      <c r="P1273" s="126">
        <v>0.13100000000000001</v>
      </c>
      <c r="Q1273" s="126">
        <f>ROUND(E1273*P1273,2)</f>
        <v>2.14</v>
      </c>
      <c r="R1273" s="128"/>
      <c r="S1273" s="128" t="s">
        <v>290</v>
      </c>
      <c r="T1273" s="129" t="s">
        <v>291</v>
      </c>
      <c r="U1273" s="114">
        <v>0.77</v>
      </c>
      <c r="V1273" s="114">
        <f>ROUND(E1273*U1273,2)</f>
        <v>12.55</v>
      </c>
      <c r="W1273" s="114"/>
      <c r="X1273" s="114" t="s">
        <v>332</v>
      </c>
      <c r="Y1273" s="114" t="s">
        <v>293</v>
      </c>
      <c r="Z1273" s="107"/>
      <c r="AA1273" s="107"/>
      <c r="AB1273" s="107"/>
      <c r="AC1273" s="107"/>
      <c r="AD1273" s="107"/>
      <c r="AE1273" s="107"/>
      <c r="AF1273" s="107"/>
      <c r="AG1273" s="107" t="s">
        <v>333</v>
      </c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</row>
    <row r="1274" spans="1:60" outlineLevel="2">
      <c r="A1274" s="110"/>
      <c r="B1274" s="111"/>
      <c r="C1274" s="198" t="s">
        <v>2225</v>
      </c>
      <c r="D1274" s="199"/>
      <c r="E1274" s="199"/>
      <c r="F1274" s="199"/>
      <c r="G1274" s="199"/>
      <c r="H1274" s="114"/>
      <c r="I1274" s="114"/>
      <c r="J1274" s="114"/>
      <c r="K1274" s="114"/>
      <c r="L1274" s="114"/>
      <c r="M1274" s="114"/>
      <c r="N1274" s="113"/>
      <c r="O1274" s="113"/>
      <c r="P1274" s="113"/>
      <c r="Q1274" s="113"/>
      <c r="R1274" s="114"/>
      <c r="S1274" s="114"/>
      <c r="T1274" s="114"/>
      <c r="U1274" s="114"/>
      <c r="V1274" s="114"/>
      <c r="W1274" s="114"/>
      <c r="X1274" s="114"/>
      <c r="Y1274" s="114"/>
      <c r="Z1274" s="107"/>
      <c r="AA1274" s="107"/>
      <c r="AB1274" s="107"/>
      <c r="AC1274" s="107"/>
      <c r="AD1274" s="107"/>
      <c r="AE1274" s="107"/>
      <c r="AF1274" s="107"/>
      <c r="AG1274" s="107" t="s">
        <v>296</v>
      </c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</row>
    <row r="1275" spans="1:60" outlineLevel="2">
      <c r="A1275" s="110"/>
      <c r="B1275" s="111"/>
      <c r="C1275" s="146" t="s">
        <v>2229</v>
      </c>
      <c r="D1275" s="143"/>
      <c r="E1275" s="144">
        <v>0.85</v>
      </c>
      <c r="F1275" s="114"/>
      <c r="G1275" s="114"/>
      <c r="H1275" s="114"/>
      <c r="I1275" s="114"/>
      <c r="J1275" s="114"/>
      <c r="K1275" s="114"/>
      <c r="L1275" s="114"/>
      <c r="M1275" s="114"/>
      <c r="N1275" s="113"/>
      <c r="O1275" s="113"/>
      <c r="P1275" s="113"/>
      <c r="Q1275" s="113"/>
      <c r="R1275" s="114"/>
      <c r="S1275" s="114"/>
      <c r="T1275" s="114"/>
      <c r="U1275" s="114"/>
      <c r="V1275" s="114"/>
      <c r="W1275" s="114"/>
      <c r="X1275" s="114"/>
      <c r="Y1275" s="114"/>
      <c r="Z1275" s="107"/>
      <c r="AA1275" s="107"/>
      <c r="AB1275" s="107"/>
      <c r="AC1275" s="107"/>
      <c r="AD1275" s="107"/>
      <c r="AE1275" s="107"/>
      <c r="AF1275" s="107"/>
      <c r="AG1275" s="107" t="s">
        <v>341</v>
      </c>
      <c r="AH1275" s="107">
        <v>0</v>
      </c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</row>
    <row r="1276" spans="1:60" outlineLevel="3">
      <c r="A1276" s="110"/>
      <c r="B1276" s="111"/>
      <c r="C1276" s="146" t="s">
        <v>2230</v>
      </c>
      <c r="D1276" s="143"/>
      <c r="E1276" s="144">
        <v>1.8</v>
      </c>
      <c r="F1276" s="114"/>
      <c r="G1276" s="114"/>
      <c r="H1276" s="114"/>
      <c r="I1276" s="114"/>
      <c r="J1276" s="114"/>
      <c r="K1276" s="114"/>
      <c r="L1276" s="114"/>
      <c r="M1276" s="114"/>
      <c r="N1276" s="113"/>
      <c r="O1276" s="113"/>
      <c r="P1276" s="113"/>
      <c r="Q1276" s="113"/>
      <c r="R1276" s="114"/>
      <c r="S1276" s="114"/>
      <c r="T1276" s="114"/>
      <c r="U1276" s="114"/>
      <c r="V1276" s="114"/>
      <c r="W1276" s="114"/>
      <c r="X1276" s="114"/>
      <c r="Y1276" s="114"/>
      <c r="Z1276" s="107"/>
      <c r="AA1276" s="107"/>
      <c r="AB1276" s="107"/>
      <c r="AC1276" s="107"/>
      <c r="AD1276" s="107"/>
      <c r="AE1276" s="107"/>
      <c r="AF1276" s="107"/>
      <c r="AG1276" s="107" t="s">
        <v>341</v>
      </c>
      <c r="AH1276" s="107">
        <v>0</v>
      </c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</row>
    <row r="1277" spans="1:60" outlineLevel="3">
      <c r="A1277" s="110"/>
      <c r="B1277" s="111"/>
      <c r="C1277" s="146" t="s">
        <v>2231</v>
      </c>
      <c r="D1277" s="143"/>
      <c r="E1277" s="144">
        <v>1.8</v>
      </c>
      <c r="F1277" s="114"/>
      <c r="G1277" s="114"/>
      <c r="H1277" s="114"/>
      <c r="I1277" s="114"/>
      <c r="J1277" s="114"/>
      <c r="K1277" s="114"/>
      <c r="L1277" s="114"/>
      <c r="M1277" s="114"/>
      <c r="N1277" s="113"/>
      <c r="O1277" s="113"/>
      <c r="P1277" s="113"/>
      <c r="Q1277" s="113"/>
      <c r="R1277" s="114"/>
      <c r="S1277" s="114"/>
      <c r="T1277" s="114"/>
      <c r="U1277" s="114"/>
      <c r="V1277" s="114"/>
      <c r="W1277" s="114"/>
      <c r="X1277" s="114"/>
      <c r="Y1277" s="114"/>
      <c r="Z1277" s="107"/>
      <c r="AA1277" s="107"/>
      <c r="AB1277" s="107"/>
      <c r="AC1277" s="107"/>
      <c r="AD1277" s="107"/>
      <c r="AE1277" s="107"/>
      <c r="AF1277" s="107"/>
      <c r="AG1277" s="107" t="s">
        <v>341</v>
      </c>
      <c r="AH1277" s="107">
        <v>0</v>
      </c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</row>
    <row r="1278" spans="1:60" outlineLevel="3">
      <c r="A1278" s="110"/>
      <c r="B1278" s="111"/>
      <c r="C1278" s="146" t="s">
        <v>2232</v>
      </c>
      <c r="D1278" s="143"/>
      <c r="E1278" s="144">
        <v>1.8</v>
      </c>
      <c r="F1278" s="114"/>
      <c r="G1278" s="114"/>
      <c r="H1278" s="114"/>
      <c r="I1278" s="114"/>
      <c r="J1278" s="114"/>
      <c r="K1278" s="114"/>
      <c r="L1278" s="114"/>
      <c r="M1278" s="114"/>
      <c r="N1278" s="113"/>
      <c r="O1278" s="113"/>
      <c r="P1278" s="113"/>
      <c r="Q1278" s="113"/>
      <c r="R1278" s="114"/>
      <c r="S1278" s="114"/>
      <c r="T1278" s="114"/>
      <c r="U1278" s="114"/>
      <c r="V1278" s="114"/>
      <c r="W1278" s="114"/>
      <c r="X1278" s="114"/>
      <c r="Y1278" s="114"/>
      <c r="Z1278" s="107"/>
      <c r="AA1278" s="107"/>
      <c r="AB1278" s="107"/>
      <c r="AC1278" s="107"/>
      <c r="AD1278" s="107"/>
      <c r="AE1278" s="107"/>
      <c r="AF1278" s="107"/>
      <c r="AG1278" s="107" t="s">
        <v>341</v>
      </c>
      <c r="AH1278" s="107">
        <v>0</v>
      </c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</row>
    <row r="1279" spans="1:60" outlineLevel="3">
      <c r="A1279" s="110"/>
      <c r="B1279" s="111"/>
      <c r="C1279" s="146" t="s">
        <v>2233</v>
      </c>
      <c r="D1279" s="143"/>
      <c r="E1279" s="144">
        <v>3.6</v>
      </c>
      <c r="F1279" s="114"/>
      <c r="G1279" s="114"/>
      <c r="H1279" s="114"/>
      <c r="I1279" s="114"/>
      <c r="J1279" s="114"/>
      <c r="K1279" s="114"/>
      <c r="L1279" s="114"/>
      <c r="M1279" s="114"/>
      <c r="N1279" s="113"/>
      <c r="O1279" s="113"/>
      <c r="P1279" s="113"/>
      <c r="Q1279" s="113"/>
      <c r="R1279" s="114"/>
      <c r="S1279" s="114"/>
      <c r="T1279" s="114"/>
      <c r="U1279" s="114"/>
      <c r="V1279" s="114"/>
      <c r="W1279" s="114"/>
      <c r="X1279" s="114"/>
      <c r="Y1279" s="114"/>
      <c r="Z1279" s="107"/>
      <c r="AA1279" s="107"/>
      <c r="AB1279" s="107"/>
      <c r="AC1279" s="107"/>
      <c r="AD1279" s="107"/>
      <c r="AE1279" s="107"/>
      <c r="AF1279" s="107"/>
      <c r="AG1279" s="107" t="s">
        <v>341</v>
      </c>
      <c r="AH1279" s="107">
        <v>0</v>
      </c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</row>
    <row r="1280" spans="1:60" outlineLevel="3">
      <c r="A1280" s="110"/>
      <c r="B1280" s="111"/>
      <c r="C1280" s="146" t="s">
        <v>2234</v>
      </c>
      <c r="D1280" s="143"/>
      <c r="E1280" s="144">
        <v>2.25</v>
      </c>
      <c r="F1280" s="114"/>
      <c r="G1280" s="114"/>
      <c r="H1280" s="114"/>
      <c r="I1280" s="114"/>
      <c r="J1280" s="114"/>
      <c r="K1280" s="114"/>
      <c r="L1280" s="114"/>
      <c r="M1280" s="114"/>
      <c r="N1280" s="113"/>
      <c r="O1280" s="113"/>
      <c r="P1280" s="113"/>
      <c r="Q1280" s="113"/>
      <c r="R1280" s="114"/>
      <c r="S1280" s="114"/>
      <c r="T1280" s="114"/>
      <c r="U1280" s="114"/>
      <c r="V1280" s="114"/>
      <c r="W1280" s="114"/>
      <c r="X1280" s="114"/>
      <c r="Y1280" s="114"/>
      <c r="Z1280" s="107"/>
      <c r="AA1280" s="107"/>
      <c r="AB1280" s="107"/>
      <c r="AC1280" s="107"/>
      <c r="AD1280" s="107"/>
      <c r="AE1280" s="107"/>
      <c r="AF1280" s="107"/>
      <c r="AG1280" s="107" t="s">
        <v>341</v>
      </c>
      <c r="AH1280" s="107">
        <v>0</v>
      </c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</row>
    <row r="1281" spans="1:60" outlineLevel="3">
      <c r="A1281" s="110"/>
      <c r="B1281" s="111"/>
      <c r="C1281" s="146" t="s">
        <v>2235</v>
      </c>
      <c r="D1281" s="143"/>
      <c r="E1281" s="144">
        <v>1.8</v>
      </c>
      <c r="F1281" s="114"/>
      <c r="G1281" s="114"/>
      <c r="H1281" s="114"/>
      <c r="I1281" s="114"/>
      <c r="J1281" s="114"/>
      <c r="K1281" s="114"/>
      <c r="L1281" s="114"/>
      <c r="M1281" s="114"/>
      <c r="N1281" s="113"/>
      <c r="O1281" s="113"/>
      <c r="P1281" s="113"/>
      <c r="Q1281" s="113"/>
      <c r="R1281" s="114"/>
      <c r="S1281" s="114"/>
      <c r="T1281" s="114"/>
      <c r="U1281" s="114"/>
      <c r="V1281" s="114"/>
      <c r="W1281" s="114"/>
      <c r="X1281" s="114"/>
      <c r="Y1281" s="114"/>
      <c r="Z1281" s="107"/>
      <c r="AA1281" s="107"/>
      <c r="AB1281" s="107"/>
      <c r="AC1281" s="107"/>
      <c r="AD1281" s="107"/>
      <c r="AE1281" s="107"/>
      <c r="AF1281" s="107"/>
      <c r="AG1281" s="107" t="s">
        <v>341</v>
      </c>
      <c r="AH1281" s="107">
        <v>0</v>
      </c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</row>
    <row r="1282" spans="1:60" outlineLevel="3">
      <c r="A1282" s="110"/>
      <c r="B1282" s="111"/>
      <c r="C1282" s="146" t="s">
        <v>2236</v>
      </c>
      <c r="D1282" s="143"/>
      <c r="E1282" s="144">
        <v>2.4</v>
      </c>
      <c r="F1282" s="114"/>
      <c r="G1282" s="114"/>
      <c r="H1282" s="114"/>
      <c r="I1282" s="114"/>
      <c r="J1282" s="114"/>
      <c r="K1282" s="114"/>
      <c r="L1282" s="114"/>
      <c r="M1282" s="114"/>
      <c r="N1282" s="113"/>
      <c r="O1282" s="113"/>
      <c r="P1282" s="113"/>
      <c r="Q1282" s="113"/>
      <c r="R1282" s="114"/>
      <c r="S1282" s="114"/>
      <c r="T1282" s="114"/>
      <c r="U1282" s="114"/>
      <c r="V1282" s="114"/>
      <c r="W1282" s="114"/>
      <c r="X1282" s="114"/>
      <c r="Y1282" s="114"/>
      <c r="Z1282" s="107"/>
      <c r="AA1282" s="107"/>
      <c r="AB1282" s="107"/>
      <c r="AC1282" s="107"/>
      <c r="AD1282" s="107"/>
      <c r="AE1282" s="107"/>
      <c r="AF1282" s="107"/>
      <c r="AG1282" s="107" t="s">
        <v>341</v>
      </c>
      <c r="AH1282" s="107">
        <v>0</v>
      </c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</row>
    <row r="1283" spans="1:60" outlineLevel="1">
      <c r="A1283" s="110">
        <v>206</v>
      </c>
      <c r="B1283" s="111" t="s">
        <v>2237</v>
      </c>
      <c r="C1283" s="147" t="s">
        <v>2238</v>
      </c>
      <c r="D1283" s="112" t="s">
        <v>24</v>
      </c>
      <c r="E1283" s="145"/>
      <c r="F1283" s="115"/>
      <c r="G1283" s="114">
        <f>ROUND(E1283*F1283,2)</f>
        <v>0</v>
      </c>
      <c r="H1283" s="115"/>
      <c r="I1283" s="114">
        <f>ROUND(E1283*H1283,2)</f>
        <v>0</v>
      </c>
      <c r="J1283" s="115"/>
      <c r="K1283" s="114">
        <f>ROUND(E1283*J1283,2)</f>
        <v>0</v>
      </c>
      <c r="L1283" s="114">
        <v>21</v>
      </c>
      <c r="M1283" s="114">
        <f>G1283*(1+L1283/100)</f>
        <v>0</v>
      </c>
      <c r="N1283" s="113">
        <v>0</v>
      </c>
      <c r="O1283" s="113">
        <f>ROUND(E1283*N1283,2)</f>
        <v>0</v>
      </c>
      <c r="P1283" s="113">
        <v>0</v>
      </c>
      <c r="Q1283" s="113">
        <f>ROUND(E1283*P1283,2)</f>
        <v>0</v>
      </c>
      <c r="R1283" s="114" t="s">
        <v>1487</v>
      </c>
      <c r="S1283" s="114" t="s">
        <v>310</v>
      </c>
      <c r="T1283" s="114" t="s">
        <v>331</v>
      </c>
      <c r="U1283" s="114">
        <v>0</v>
      </c>
      <c r="V1283" s="114">
        <f>ROUND(E1283*U1283,2)</f>
        <v>0</v>
      </c>
      <c r="W1283" s="114"/>
      <c r="X1283" s="114" t="s">
        <v>448</v>
      </c>
      <c r="Y1283" s="114" t="s">
        <v>293</v>
      </c>
      <c r="Z1283" s="107"/>
      <c r="AA1283" s="107"/>
      <c r="AB1283" s="107"/>
      <c r="AC1283" s="107"/>
      <c r="AD1283" s="107"/>
      <c r="AE1283" s="107"/>
      <c r="AF1283" s="107"/>
      <c r="AG1283" s="107" t="s">
        <v>449</v>
      </c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</row>
    <row r="1284" spans="1:60" outlineLevel="2">
      <c r="A1284" s="110"/>
      <c r="B1284" s="111"/>
      <c r="C1284" s="205" t="s">
        <v>450</v>
      </c>
      <c r="D1284" s="206"/>
      <c r="E1284" s="206"/>
      <c r="F1284" s="206"/>
      <c r="G1284" s="206"/>
      <c r="H1284" s="114"/>
      <c r="I1284" s="114"/>
      <c r="J1284" s="114"/>
      <c r="K1284" s="114"/>
      <c r="L1284" s="114"/>
      <c r="M1284" s="114"/>
      <c r="N1284" s="113"/>
      <c r="O1284" s="113"/>
      <c r="P1284" s="113"/>
      <c r="Q1284" s="113"/>
      <c r="R1284" s="114"/>
      <c r="S1284" s="114"/>
      <c r="T1284" s="114"/>
      <c r="U1284" s="114"/>
      <c r="V1284" s="114"/>
      <c r="W1284" s="114"/>
      <c r="X1284" s="114"/>
      <c r="Y1284" s="114"/>
      <c r="Z1284" s="107"/>
      <c r="AA1284" s="107"/>
      <c r="AB1284" s="107"/>
      <c r="AC1284" s="107"/>
      <c r="AD1284" s="107"/>
      <c r="AE1284" s="107"/>
      <c r="AF1284" s="107"/>
      <c r="AG1284" s="107" t="s">
        <v>451</v>
      </c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</row>
    <row r="1285" spans="1:60">
      <c r="A1285" s="117" t="s">
        <v>285</v>
      </c>
      <c r="B1285" s="118" t="s">
        <v>201</v>
      </c>
      <c r="C1285" s="138" t="s">
        <v>202</v>
      </c>
      <c r="D1285" s="119"/>
      <c r="E1285" s="120"/>
      <c r="F1285" s="121"/>
      <c r="G1285" s="121">
        <f>SUMIF(AG1286:AG1302,"&lt;&gt;NOR",G1286:G1302)</f>
        <v>0</v>
      </c>
      <c r="H1285" s="121"/>
      <c r="I1285" s="121">
        <f>SUM(I1286:I1302)</f>
        <v>0</v>
      </c>
      <c r="J1285" s="121"/>
      <c r="K1285" s="121">
        <f>SUM(K1286:K1302)</f>
        <v>0</v>
      </c>
      <c r="L1285" s="121"/>
      <c r="M1285" s="121">
        <f>SUM(M1286:M1302)</f>
        <v>0</v>
      </c>
      <c r="N1285" s="120"/>
      <c r="O1285" s="120">
        <f>SUM(O1286:O1302)</f>
        <v>0</v>
      </c>
      <c r="P1285" s="120"/>
      <c r="Q1285" s="120">
        <f>SUM(Q1286:Q1302)</f>
        <v>2.2200000000000002</v>
      </c>
      <c r="R1285" s="121"/>
      <c r="S1285" s="121"/>
      <c r="T1285" s="122"/>
      <c r="U1285" s="116"/>
      <c r="V1285" s="116">
        <f>SUM(V1286:V1302)</f>
        <v>103.92</v>
      </c>
      <c r="W1285" s="116"/>
      <c r="X1285" s="116"/>
      <c r="Y1285" s="116"/>
      <c r="AG1285" t="s">
        <v>286</v>
      </c>
    </row>
    <row r="1286" spans="1:60" outlineLevel="1">
      <c r="A1286" s="123">
        <v>207</v>
      </c>
      <c r="B1286" s="124" t="s">
        <v>2223</v>
      </c>
      <c r="C1286" s="139" t="s">
        <v>2224</v>
      </c>
      <c r="D1286" s="125" t="s">
        <v>330</v>
      </c>
      <c r="E1286" s="126">
        <v>16.925000000000001</v>
      </c>
      <c r="F1286" s="127"/>
      <c r="G1286" s="128">
        <f>ROUND(E1286*F1286,2)</f>
        <v>0</v>
      </c>
      <c r="H1286" s="127"/>
      <c r="I1286" s="128">
        <f>ROUND(E1286*H1286,2)</f>
        <v>0</v>
      </c>
      <c r="J1286" s="127"/>
      <c r="K1286" s="128">
        <f>ROUND(E1286*J1286,2)</f>
        <v>0</v>
      </c>
      <c r="L1286" s="128">
        <v>21</v>
      </c>
      <c r="M1286" s="128">
        <f>G1286*(1+L1286/100)</f>
        <v>0</v>
      </c>
      <c r="N1286" s="126">
        <v>0</v>
      </c>
      <c r="O1286" s="126">
        <f>ROUND(E1286*N1286,2)</f>
        <v>0</v>
      </c>
      <c r="P1286" s="126">
        <v>0</v>
      </c>
      <c r="Q1286" s="126">
        <f>ROUND(E1286*P1286,2)</f>
        <v>0</v>
      </c>
      <c r="R1286" s="128"/>
      <c r="S1286" s="128" t="s">
        <v>290</v>
      </c>
      <c r="T1286" s="129" t="s">
        <v>291</v>
      </c>
      <c r="U1286" s="114">
        <v>5.37</v>
      </c>
      <c r="V1286" s="114">
        <f>ROUND(E1286*U1286,2)</f>
        <v>90.89</v>
      </c>
      <c r="W1286" s="114"/>
      <c r="X1286" s="114" t="s">
        <v>332</v>
      </c>
      <c r="Y1286" s="114" t="s">
        <v>293</v>
      </c>
      <c r="Z1286" s="107"/>
      <c r="AA1286" s="107"/>
      <c r="AB1286" s="107"/>
      <c r="AC1286" s="107"/>
      <c r="AD1286" s="107"/>
      <c r="AE1286" s="107"/>
      <c r="AF1286" s="107"/>
      <c r="AG1286" s="107" t="s">
        <v>333</v>
      </c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</row>
    <row r="1287" spans="1:60" outlineLevel="2">
      <c r="A1287" s="110"/>
      <c r="B1287" s="111"/>
      <c r="C1287" s="198" t="s">
        <v>2225</v>
      </c>
      <c r="D1287" s="199"/>
      <c r="E1287" s="199"/>
      <c r="F1287" s="199"/>
      <c r="G1287" s="199"/>
      <c r="H1287" s="114"/>
      <c r="I1287" s="114"/>
      <c r="J1287" s="114"/>
      <c r="K1287" s="114"/>
      <c r="L1287" s="114"/>
      <c r="M1287" s="114"/>
      <c r="N1287" s="113"/>
      <c r="O1287" s="113"/>
      <c r="P1287" s="113"/>
      <c r="Q1287" s="113"/>
      <c r="R1287" s="114"/>
      <c r="S1287" s="114"/>
      <c r="T1287" s="114"/>
      <c r="U1287" s="114"/>
      <c r="V1287" s="114"/>
      <c r="W1287" s="114"/>
      <c r="X1287" s="114"/>
      <c r="Y1287" s="114"/>
      <c r="Z1287" s="107"/>
      <c r="AA1287" s="107"/>
      <c r="AB1287" s="107"/>
      <c r="AC1287" s="107"/>
      <c r="AD1287" s="107"/>
      <c r="AE1287" s="107"/>
      <c r="AF1287" s="107"/>
      <c r="AG1287" s="107" t="s">
        <v>296</v>
      </c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</row>
    <row r="1288" spans="1:60" outlineLevel="2">
      <c r="A1288" s="110"/>
      <c r="B1288" s="111"/>
      <c r="C1288" s="146" t="s">
        <v>2239</v>
      </c>
      <c r="D1288" s="143"/>
      <c r="E1288" s="144">
        <v>16.925000000000001</v>
      </c>
      <c r="F1288" s="114"/>
      <c r="G1288" s="114"/>
      <c r="H1288" s="114"/>
      <c r="I1288" s="114"/>
      <c r="J1288" s="114"/>
      <c r="K1288" s="114"/>
      <c r="L1288" s="114"/>
      <c r="M1288" s="114"/>
      <c r="N1288" s="113"/>
      <c r="O1288" s="113"/>
      <c r="P1288" s="113"/>
      <c r="Q1288" s="113"/>
      <c r="R1288" s="114"/>
      <c r="S1288" s="114"/>
      <c r="T1288" s="114"/>
      <c r="U1288" s="114"/>
      <c r="V1288" s="114"/>
      <c r="W1288" s="114"/>
      <c r="X1288" s="114"/>
      <c r="Y1288" s="114"/>
      <c r="Z1288" s="107"/>
      <c r="AA1288" s="107"/>
      <c r="AB1288" s="107"/>
      <c r="AC1288" s="107"/>
      <c r="AD1288" s="107"/>
      <c r="AE1288" s="107"/>
      <c r="AF1288" s="107"/>
      <c r="AG1288" s="107" t="s">
        <v>341</v>
      </c>
      <c r="AH1288" s="107">
        <v>5</v>
      </c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</row>
    <row r="1289" spans="1:60" outlineLevel="1">
      <c r="A1289" s="123">
        <v>208</v>
      </c>
      <c r="B1289" s="124" t="s">
        <v>2227</v>
      </c>
      <c r="C1289" s="139" t="s">
        <v>2228</v>
      </c>
      <c r="D1289" s="125" t="s">
        <v>330</v>
      </c>
      <c r="E1289" s="126">
        <v>16.925000000000001</v>
      </c>
      <c r="F1289" s="127"/>
      <c r="G1289" s="128">
        <f>ROUND(E1289*F1289,2)</f>
        <v>0</v>
      </c>
      <c r="H1289" s="127"/>
      <c r="I1289" s="128">
        <f>ROUND(E1289*H1289,2)</f>
        <v>0</v>
      </c>
      <c r="J1289" s="127"/>
      <c r="K1289" s="128">
        <f>ROUND(E1289*J1289,2)</f>
        <v>0</v>
      </c>
      <c r="L1289" s="128">
        <v>21</v>
      </c>
      <c r="M1289" s="128">
        <f>G1289*(1+L1289/100)</f>
        <v>0</v>
      </c>
      <c r="N1289" s="126">
        <v>0</v>
      </c>
      <c r="O1289" s="126">
        <f>ROUND(E1289*N1289,2)</f>
        <v>0</v>
      </c>
      <c r="P1289" s="126">
        <v>0.13100000000000001</v>
      </c>
      <c r="Q1289" s="126">
        <f>ROUND(E1289*P1289,2)</f>
        <v>2.2200000000000002</v>
      </c>
      <c r="R1289" s="128"/>
      <c r="S1289" s="128" t="s">
        <v>290</v>
      </c>
      <c r="T1289" s="129" t="s">
        <v>291</v>
      </c>
      <c r="U1289" s="114">
        <v>0.77</v>
      </c>
      <c r="V1289" s="114">
        <f>ROUND(E1289*U1289,2)</f>
        <v>13.03</v>
      </c>
      <c r="W1289" s="114"/>
      <c r="X1289" s="114" t="s">
        <v>332</v>
      </c>
      <c r="Y1289" s="114" t="s">
        <v>293</v>
      </c>
      <c r="Z1289" s="107"/>
      <c r="AA1289" s="107"/>
      <c r="AB1289" s="107"/>
      <c r="AC1289" s="107"/>
      <c r="AD1289" s="107"/>
      <c r="AE1289" s="107"/>
      <c r="AF1289" s="107"/>
      <c r="AG1289" s="107" t="s">
        <v>333</v>
      </c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</row>
    <row r="1290" spans="1:60" outlineLevel="2">
      <c r="A1290" s="110"/>
      <c r="B1290" s="111"/>
      <c r="C1290" s="198" t="s">
        <v>2225</v>
      </c>
      <c r="D1290" s="199"/>
      <c r="E1290" s="199"/>
      <c r="F1290" s="199"/>
      <c r="G1290" s="199"/>
      <c r="H1290" s="114"/>
      <c r="I1290" s="114"/>
      <c r="J1290" s="114"/>
      <c r="K1290" s="114"/>
      <c r="L1290" s="114"/>
      <c r="M1290" s="114"/>
      <c r="N1290" s="113"/>
      <c r="O1290" s="113"/>
      <c r="P1290" s="113"/>
      <c r="Q1290" s="113"/>
      <c r="R1290" s="114"/>
      <c r="S1290" s="114"/>
      <c r="T1290" s="114"/>
      <c r="U1290" s="114"/>
      <c r="V1290" s="114"/>
      <c r="W1290" s="114"/>
      <c r="X1290" s="114"/>
      <c r="Y1290" s="114"/>
      <c r="Z1290" s="107"/>
      <c r="AA1290" s="107"/>
      <c r="AB1290" s="107"/>
      <c r="AC1290" s="107"/>
      <c r="AD1290" s="107"/>
      <c r="AE1290" s="107"/>
      <c r="AF1290" s="107"/>
      <c r="AG1290" s="107" t="s">
        <v>296</v>
      </c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</row>
    <row r="1291" spans="1:60" outlineLevel="2">
      <c r="A1291" s="110"/>
      <c r="B1291" s="111"/>
      <c r="C1291" s="146" t="s">
        <v>2240</v>
      </c>
      <c r="D1291" s="143"/>
      <c r="E1291" s="144">
        <v>0.9</v>
      </c>
      <c r="F1291" s="114"/>
      <c r="G1291" s="114"/>
      <c r="H1291" s="114"/>
      <c r="I1291" s="114"/>
      <c r="J1291" s="114"/>
      <c r="K1291" s="114"/>
      <c r="L1291" s="114"/>
      <c r="M1291" s="114"/>
      <c r="N1291" s="113"/>
      <c r="O1291" s="113"/>
      <c r="P1291" s="113"/>
      <c r="Q1291" s="113"/>
      <c r="R1291" s="114"/>
      <c r="S1291" s="114"/>
      <c r="T1291" s="114"/>
      <c r="U1291" s="114"/>
      <c r="V1291" s="114"/>
      <c r="W1291" s="114"/>
      <c r="X1291" s="114"/>
      <c r="Y1291" s="114"/>
      <c r="Z1291" s="107"/>
      <c r="AA1291" s="107"/>
      <c r="AB1291" s="107"/>
      <c r="AC1291" s="107"/>
      <c r="AD1291" s="107"/>
      <c r="AE1291" s="107"/>
      <c r="AF1291" s="107"/>
      <c r="AG1291" s="107" t="s">
        <v>341</v>
      </c>
      <c r="AH1291" s="107">
        <v>0</v>
      </c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</row>
    <row r="1292" spans="1:60" outlineLevel="3">
      <c r="A1292" s="110"/>
      <c r="B1292" s="111"/>
      <c r="C1292" s="146" t="s">
        <v>2241</v>
      </c>
      <c r="D1292" s="143"/>
      <c r="E1292" s="144">
        <v>1.5</v>
      </c>
      <c r="F1292" s="114"/>
      <c r="G1292" s="114"/>
      <c r="H1292" s="114"/>
      <c r="I1292" s="114"/>
      <c r="J1292" s="114"/>
      <c r="K1292" s="114"/>
      <c r="L1292" s="114"/>
      <c r="M1292" s="114"/>
      <c r="N1292" s="113"/>
      <c r="O1292" s="113"/>
      <c r="P1292" s="113"/>
      <c r="Q1292" s="113"/>
      <c r="R1292" s="114"/>
      <c r="S1292" s="114"/>
      <c r="T1292" s="114"/>
      <c r="U1292" s="114"/>
      <c r="V1292" s="114"/>
      <c r="W1292" s="114"/>
      <c r="X1292" s="114"/>
      <c r="Y1292" s="114"/>
      <c r="Z1292" s="107"/>
      <c r="AA1292" s="107"/>
      <c r="AB1292" s="107"/>
      <c r="AC1292" s="107"/>
      <c r="AD1292" s="107"/>
      <c r="AE1292" s="107"/>
      <c r="AF1292" s="107"/>
      <c r="AG1292" s="107" t="s">
        <v>341</v>
      </c>
      <c r="AH1292" s="107">
        <v>0</v>
      </c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</row>
    <row r="1293" spans="1:60" outlineLevel="3">
      <c r="A1293" s="110"/>
      <c r="B1293" s="111"/>
      <c r="C1293" s="146" t="s">
        <v>2242</v>
      </c>
      <c r="D1293" s="143"/>
      <c r="E1293" s="144">
        <v>2.1</v>
      </c>
      <c r="F1293" s="114"/>
      <c r="G1293" s="114"/>
      <c r="H1293" s="114"/>
      <c r="I1293" s="114"/>
      <c r="J1293" s="114"/>
      <c r="K1293" s="114"/>
      <c r="L1293" s="114"/>
      <c r="M1293" s="114"/>
      <c r="N1293" s="113"/>
      <c r="O1293" s="113"/>
      <c r="P1293" s="113"/>
      <c r="Q1293" s="113"/>
      <c r="R1293" s="114"/>
      <c r="S1293" s="114"/>
      <c r="T1293" s="114"/>
      <c r="U1293" s="114"/>
      <c r="V1293" s="114"/>
      <c r="W1293" s="114"/>
      <c r="X1293" s="114"/>
      <c r="Y1293" s="114"/>
      <c r="Z1293" s="107"/>
      <c r="AA1293" s="107"/>
      <c r="AB1293" s="107"/>
      <c r="AC1293" s="107"/>
      <c r="AD1293" s="107"/>
      <c r="AE1293" s="107"/>
      <c r="AF1293" s="107"/>
      <c r="AG1293" s="107" t="s">
        <v>341</v>
      </c>
      <c r="AH1293" s="107">
        <v>0</v>
      </c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</row>
    <row r="1294" spans="1:60" outlineLevel="3">
      <c r="A1294" s="110"/>
      <c r="B1294" s="111"/>
      <c r="C1294" s="146" t="s">
        <v>2243</v>
      </c>
      <c r="D1294" s="143"/>
      <c r="E1294" s="144">
        <v>1.05</v>
      </c>
      <c r="F1294" s="114"/>
      <c r="G1294" s="114"/>
      <c r="H1294" s="114"/>
      <c r="I1294" s="114"/>
      <c r="J1294" s="114"/>
      <c r="K1294" s="114"/>
      <c r="L1294" s="114"/>
      <c r="M1294" s="114"/>
      <c r="N1294" s="113"/>
      <c r="O1294" s="113"/>
      <c r="P1294" s="113"/>
      <c r="Q1294" s="113"/>
      <c r="R1294" s="114"/>
      <c r="S1294" s="114"/>
      <c r="T1294" s="114"/>
      <c r="U1294" s="114"/>
      <c r="V1294" s="114"/>
      <c r="W1294" s="114"/>
      <c r="X1294" s="114"/>
      <c r="Y1294" s="114"/>
      <c r="Z1294" s="107"/>
      <c r="AA1294" s="107"/>
      <c r="AB1294" s="107"/>
      <c r="AC1294" s="107"/>
      <c r="AD1294" s="107"/>
      <c r="AE1294" s="107"/>
      <c r="AF1294" s="107"/>
      <c r="AG1294" s="107" t="s">
        <v>341</v>
      </c>
      <c r="AH1294" s="107">
        <v>0</v>
      </c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</row>
    <row r="1295" spans="1:60" outlineLevel="3">
      <c r="A1295" s="110"/>
      <c r="B1295" s="111"/>
      <c r="C1295" s="146" t="s">
        <v>2244</v>
      </c>
      <c r="D1295" s="143"/>
      <c r="E1295" s="144">
        <v>2.2749999999999999</v>
      </c>
      <c r="F1295" s="114"/>
      <c r="G1295" s="114"/>
      <c r="H1295" s="114"/>
      <c r="I1295" s="114"/>
      <c r="J1295" s="114"/>
      <c r="K1295" s="114"/>
      <c r="L1295" s="114"/>
      <c r="M1295" s="114"/>
      <c r="N1295" s="113"/>
      <c r="O1295" s="113"/>
      <c r="P1295" s="113"/>
      <c r="Q1295" s="113"/>
      <c r="R1295" s="114"/>
      <c r="S1295" s="114"/>
      <c r="T1295" s="114"/>
      <c r="U1295" s="114"/>
      <c r="V1295" s="114"/>
      <c r="W1295" s="114"/>
      <c r="X1295" s="114"/>
      <c r="Y1295" s="114"/>
      <c r="Z1295" s="107"/>
      <c r="AA1295" s="107"/>
      <c r="AB1295" s="107"/>
      <c r="AC1295" s="107"/>
      <c r="AD1295" s="107"/>
      <c r="AE1295" s="107"/>
      <c r="AF1295" s="107"/>
      <c r="AG1295" s="107" t="s">
        <v>341</v>
      </c>
      <c r="AH1295" s="107">
        <v>0</v>
      </c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</row>
    <row r="1296" spans="1:60" outlineLevel="3">
      <c r="A1296" s="110"/>
      <c r="B1296" s="111"/>
      <c r="C1296" s="146" t="s">
        <v>2245</v>
      </c>
      <c r="D1296" s="143"/>
      <c r="E1296" s="144">
        <v>1.9</v>
      </c>
      <c r="F1296" s="114"/>
      <c r="G1296" s="114"/>
      <c r="H1296" s="114"/>
      <c r="I1296" s="114"/>
      <c r="J1296" s="114"/>
      <c r="K1296" s="114"/>
      <c r="L1296" s="114"/>
      <c r="M1296" s="114"/>
      <c r="N1296" s="113"/>
      <c r="O1296" s="113"/>
      <c r="P1296" s="113"/>
      <c r="Q1296" s="113"/>
      <c r="R1296" s="114"/>
      <c r="S1296" s="114"/>
      <c r="T1296" s="114"/>
      <c r="U1296" s="114"/>
      <c r="V1296" s="114"/>
      <c r="W1296" s="114"/>
      <c r="X1296" s="114"/>
      <c r="Y1296" s="114"/>
      <c r="Z1296" s="107"/>
      <c r="AA1296" s="107"/>
      <c r="AB1296" s="107"/>
      <c r="AC1296" s="107"/>
      <c r="AD1296" s="107"/>
      <c r="AE1296" s="107"/>
      <c r="AF1296" s="107"/>
      <c r="AG1296" s="107" t="s">
        <v>341</v>
      </c>
      <c r="AH1296" s="107">
        <v>0</v>
      </c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</row>
    <row r="1297" spans="1:60" outlineLevel="3">
      <c r="A1297" s="110"/>
      <c r="B1297" s="111"/>
      <c r="C1297" s="146" t="s">
        <v>2246</v>
      </c>
      <c r="D1297" s="143"/>
      <c r="E1297" s="144">
        <v>1.9</v>
      </c>
      <c r="F1297" s="114"/>
      <c r="G1297" s="114"/>
      <c r="H1297" s="114"/>
      <c r="I1297" s="114"/>
      <c r="J1297" s="114"/>
      <c r="K1297" s="114"/>
      <c r="L1297" s="114"/>
      <c r="M1297" s="114"/>
      <c r="N1297" s="113"/>
      <c r="O1297" s="113"/>
      <c r="P1297" s="113"/>
      <c r="Q1297" s="113"/>
      <c r="R1297" s="114"/>
      <c r="S1297" s="114"/>
      <c r="T1297" s="114"/>
      <c r="U1297" s="114"/>
      <c r="V1297" s="114"/>
      <c r="W1297" s="114"/>
      <c r="X1297" s="114"/>
      <c r="Y1297" s="114"/>
      <c r="Z1297" s="107"/>
      <c r="AA1297" s="107"/>
      <c r="AB1297" s="107"/>
      <c r="AC1297" s="107"/>
      <c r="AD1297" s="107"/>
      <c r="AE1297" s="107"/>
      <c r="AF1297" s="107"/>
      <c r="AG1297" s="107" t="s">
        <v>341</v>
      </c>
      <c r="AH1297" s="107">
        <v>0</v>
      </c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</row>
    <row r="1298" spans="1:60" outlineLevel="3">
      <c r="A1298" s="110"/>
      <c r="B1298" s="111"/>
      <c r="C1298" s="146" t="s">
        <v>2247</v>
      </c>
      <c r="D1298" s="143"/>
      <c r="E1298" s="144">
        <v>1.7</v>
      </c>
      <c r="F1298" s="114"/>
      <c r="G1298" s="114"/>
      <c r="H1298" s="114"/>
      <c r="I1298" s="114"/>
      <c r="J1298" s="114"/>
      <c r="K1298" s="114"/>
      <c r="L1298" s="114"/>
      <c r="M1298" s="114"/>
      <c r="N1298" s="113"/>
      <c r="O1298" s="113"/>
      <c r="P1298" s="113"/>
      <c r="Q1298" s="113"/>
      <c r="R1298" s="114"/>
      <c r="S1298" s="114"/>
      <c r="T1298" s="114"/>
      <c r="U1298" s="114"/>
      <c r="V1298" s="114"/>
      <c r="W1298" s="114"/>
      <c r="X1298" s="114"/>
      <c r="Y1298" s="114"/>
      <c r="Z1298" s="107"/>
      <c r="AA1298" s="107"/>
      <c r="AB1298" s="107"/>
      <c r="AC1298" s="107"/>
      <c r="AD1298" s="107"/>
      <c r="AE1298" s="107"/>
      <c r="AF1298" s="107"/>
      <c r="AG1298" s="107" t="s">
        <v>341</v>
      </c>
      <c r="AH1298" s="107">
        <v>0</v>
      </c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</row>
    <row r="1299" spans="1:60" outlineLevel="3">
      <c r="A1299" s="110"/>
      <c r="B1299" s="111"/>
      <c r="C1299" s="146" t="s">
        <v>2248</v>
      </c>
      <c r="D1299" s="143"/>
      <c r="E1299" s="144">
        <v>1.6</v>
      </c>
      <c r="F1299" s="114"/>
      <c r="G1299" s="114"/>
      <c r="H1299" s="114"/>
      <c r="I1299" s="114"/>
      <c r="J1299" s="114"/>
      <c r="K1299" s="114"/>
      <c r="L1299" s="114"/>
      <c r="M1299" s="114"/>
      <c r="N1299" s="113"/>
      <c r="O1299" s="113"/>
      <c r="P1299" s="113"/>
      <c r="Q1299" s="113"/>
      <c r="R1299" s="114"/>
      <c r="S1299" s="114"/>
      <c r="T1299" s="114"/>
      <c r="U1299" s="114"/>
      <c r="V1299" s="114"/>
      <c r="W1299" s="114"/>
      <c r="X1299" s="114"/>
      <c r="Y1299" s="114"/>
      <c r="Z1299" s="107"/>
      <c r="AA1299" s="107"/>
      <c r="AB1299" s="107"/>
      <c r="AC1299" s="107"/>
      <c r="AD1299" s="107"/>
      <c r="AE1299" s="107"/>
      <c r="AF1299" s="107"/>
      <c r="AG1299" s="107" t="s">
        <v>341</v>
      </c>
      <c r="AH1299" s="107">
        <v>0</v>
      </c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</row>
    <row r="1300" spans="1:60" outlineLevel="3">
      <c r="A1300" s="110"/>
      <c r="B1300" s="111"/>
      <c r="C1300" s="146" t="s">
        <v>2249</v>
      </c>
      <c r="D1300" s="143"/>
      <c r="E1300" s="144">
        <v>2</v>
      </c>
      <c r="F1300" s="114"/>
      <c r="G1300" s="114"/>
      <c r="H1300" s="114"/>
      <c r="I1300" s="114"/>
      <c r="J1300" s="114"/>
      <c r="K1300" s="114"/>
      <c r="L1300" s="114"/>
      <c r="M1300" s="114"/>
      <c r="N1300" s="113"/>
      <c r="O1300" s="113"/>
      <c r="P1300" s="113"/>
      <c r="Q1300" s="113"/>
      <c r="R1300" s="114"/>
      <c r="S1300" s="114"/>
      <c r="T1300" s="114"/>
      <c r="U1300" s="114"/>
      <c r="V1300" s="114"/>
      <c r="W1300" s="114"/>
      <c r="X1300" s="114"/>
      <c r="Y1300" s="114"/>
      <c r="Z1300" s="107"/>
      <c r="AA1300" s="107"/>
      <c r="AB1300" s="107"/>
      <c r="AC1300" s="107"/>
      <c r="AD1300" s="107"/>
      <c r="AE1300" s="107"/>
      <c r="AF1300" s="107"/>
      <c r="AG1300" s="107" t="s">
        <v>341</v>
      </c>
      <c r="AH1300" s="107">
        <v>0</v>
      </c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</row>
    <row r="1301" spans="1:60" outlineLevel="1">
      <c r="A1301" s="110">
        <v>209</v>
      </c>
      <c r="B1301" s="111" t="s">
        <v>2237</v>
      </c>
      <c r="C1301" s="147" t="s">
        <v>2238</v>
      </c>
      <c r="D1301" s="112" t="s">
        <v>24</v>
      </c>
      <c r="E1301" s="145"/>
      <c r="F1301" s="115"/>
      <c r="G1301" s="114">
        <f>ROUND(E1301*F1301,2)</f>
        <v>0</v>
      </c>
      <c r="H1301" s="115"/>
      <c r="I1301" s="114">
        <f>ROUND(E1301*H1301,2)</f>
        <v>0</v>
      </c>
      <c r="J1301" s="115"/>
      <c r="K1301" s="114">
        <f>ROUND(E1301*J1301,2)</f>
        <v>0</v>
      </c>
      <c r="L1301" s="114">
        <v>21</v>
      </c>
      <c r="M1301" s="114">
        <f>G1301*(1+L1301/100)</f>
        <v>0</v>
      </c>
      <c r="N1301" s="113">
        <v>0</v>
      </c>
      <c r="O1301" s="113">
        <f>ROUND(E1301*N1301,2)</f>
        <v>0</v>
      </c>
      <c r="P1301" s="113">
        <v>0</v>
      </c>
      <c r="Q1301" s="113">
        <f>ROUND(E1301*P1301,2)</f>
        <v>0</v>
      </c>
      <c r="R1301" s="114" t="s">
        <v>1487</v>
      </c>
      <c r="S1301" s="114" t="s">
        <v>310</v>
      </c>
      <c r="T1301" s="114" t="s">
        <v>331</v>
      </c>
      <c r="U1301" s="114">
        <v>0</v>
      </c>
      <c r="V1301" s="114">
        <f>ROUND(E1301*U1301,2)</f>
        <v>0</v>
      </c>
      <c r="W1301" s="114"/>
      <c r="X1301" s="114" t="s">
        <v>448</v>
      </c>
      <c r="Y1301" s="114" t="s">
        <v>293</v>
      </c>
      <c r="Z1301" s="107"/>
      <c r="AA1301" s="107"/>
      <c r="AB1301" s="107"/>
      <c r="AC1301" s="107"/>
      <c r="AD1301" s="107"/>
      <c r="AE1301" s="107"/>
      <c r="AF1301" s="107"/>
      <c r="AG1301" s="107" t="s">
        <v>449</v>
      </c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</row>
    <row r="1302" spans="1:60" outlineLevel="2">
      <c r="A1302" s="110"/>
      <c r="B1302" s="111"/>
      <c r="C1302" s="205" t="s">
        <v>450</v>
      </c>
      <c r="D1302" s="206"/>
      <c r="E1302" s="206"/>
      <c r="F1302" s="206"/>
      <c r="G1302" s="206"/>
      <c r="H1302" s="114"/>
      <c r="I1302" s="114"/>
      <c r="J1302" s="114"/>
      <c r="K1302" s="114"/>
      <c r="L1302" s="114"/>
      <c r="M1302" s="114"/>
      <c r="N1302" s="113"/>
      <c r="O1302" s="113"/>
      <c r="P1302" s="113"/>
      <c r="Q1302" s="113"/>
      <c r="R1302" s="114"/>
      <c r="S1302" s="114"/>
      <c r="T1302" s="114"/>
      <c r="U1302" s="114"/>
      <c r="V1302" s="114"/>
      <c r="W1302" s="114"/>
      <c r="X1302" s="114"/>
      <c r="Y1302" s="114"/>
      <c r="Z1302" s="107"/>
      <c r="AA1302" s="107"/>
      <c r="AB1302" s="107"/>
      <c r="AC1302" s="107"/>
      <c r="AD1302" s="107"/>
      <c r="AE1302" s="107"/>
      <c r="AF1302" s="107"/>
      <c r="AG1302" s="107" t="s">
        <v>451</v>
      </c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</row>
    <row r="1303" spans="1:60">
      <c r="A1303" s="117" t="s">
        <v>285</v>
      </c>
      <c r="B1303" s="118" t="s">
        <v>203</v>
      </c>
      <c r="C1303" s="138" t="s">
        <v>204</v>
      </c>
      <c r="D1303" s="119"/>
      <c r="E1303" s="120"/>
      <c r="F1303" s="121"/>
      <c r="G1303" s="121">
        <f>SUMIF(AG1304:AG1328,"&lt;&gt;NOR",G1304:G1328)</f>
        <v>0</v>
      </c>
      <c r="H1303" s="121"/>
      <c r="I1303" s="121">
        <f>SUM(I1304:I1328)</f>
        <v>0</v>
      </c>
      <c r="J1303" s="121"/>
      <c r="K1303" s="121">
        <f>SUM(K1304:K1328)</f>
        <v>0</v>
      </c>
      <c r="L1303" s="121"/>
      <c r="M1303" s="121">
        <f>SUM(M1304:M1328)</f>
        <v>0</v>
      </c>
      <c r="N1303" s="120"/>
      <c r="O1303" s="120">
        <f>SUM(O1304:O1328)</f>
        <v>0</v>
      </c>
      <c r="P1303" s="120"/>
      <c r="Q1303" s="120">
        <f>SUM(Q1304:Q1328)</f>
        <v>4.95</v>
      </c>
      <c r="R1303" s="121"/>
      <c r="S1303" s="121"/>
      <c r="T1303" s="122"/>
      <c r="U1303" s="116"/>
      <c r="V1303" s="116">
        <f>SUM(V1304:V1328)</f>
        <v>231.79</v>
      </c>
      <c r="W1303" s="116"/>
      <c r="X1303" s="116"/>
      <c r="Y1303" s="116"/>
      <c r="AG1303" t="s">
        <v>286</v>
      </c>
    </row>
    <row r="1304" spans="1:60" outlineLevel="1">
      <c r="A1304" s="123">
        <v>210</v>
      </c>
      <c r="B1304" s="124" t="s">
        <v>2223</v>
      </c>
      <c r="C1304" s="139" t="s">
        <v>2224</v>
      </c>
      <c r="D1304" s="125" t="s">
        <v>330</v>
      </c>
      <c r="E1304" s="126">
        <v>37.75</v>
      </c>
      <c r="F1304" s="127"/>
      <c r="G1304" s="128">
        <f>ROUND(E1304*F1304,2)</f>
        <v>0</v>
      </c>
      <c r="H1304" s="127"/>
      <c r="I1304" s="128">
        <f>ROUND(E1304*H1304,2)</f>
        <v>0</v>
      </c>
      <c r="J1304" s="127"/>
      <c r="K1304" s="128">
        <f>ROUND(E1304*J1304,2)</f>
        <v>0</v>
      </c>
      <c r="L1304" s="128">
        <v>21</v>
      </c>
      <c r="M1304" s="128">
        <f>G1304*(1+L1304/100)</f>
        <v>0</v>
      </c>
      <c r="N1304" s="126">
        <v>0</v>
      </c>
      <c r="O1304" s="126">
        <f>ROUND(E1304*N1304,2)</f>
        <v>0</v>
      </c>
      <c r="P1304" s="126">
        <v>0</v>
      </c>
      <c r="Q1304" s="126">
        <f>ROUND(E1304*P1304,2)</f>
        <v>0</v>
      </c>
      <c r="R1304" s="128"/>
      <c r="S1304" s="128" t="s">
        <v>290</v>
      </c>
      <c r="T1304" s="129" t="s">
        <v>291</v>
      </c>
      <c r="U1304" s="114">
        <v>5.37</v>
      </c>
      <c r="V1304" s="114">
        <f>ROUND(E1304*U1304,2)</f>
        <v>202.72</v>
      </c>
      <c r="W1304" s="114"/>
      <c r="X1304" s="114" t="s">
        <v>332</v>
      </c>
      <c r="Y1304" s="114" t="s">
        <v>293</v>
      </c>
      <c r="Z1304" s="107"/>
      <c r="AA1304" s="107"/>
      <c r="AB1304" s="107"/>
      <c r="AC1304" s="107"/>
      <c r="AD1304" s="107"/>
      <c r="AE1304" s="107"/>
      <c r="AF1304" s="107"/>
      <c r="AG1304" s="107" t="s">
        <v>333</v>
      </c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</row>
    <row r="1305" spans="1:60" outlineLevel="2">
      <c r="A1305" s="110"/>
      <c r="B1305" s="111"/>
      <c r="C1305" s="198" t="s">
        <v>2225</v>
      </c>
      <c r="D1305" s="199"/>
      <c r="E1305" s="199"/>
      <c r="F1305" s="199"/>
      <c r="G1305" s="199"/>
      <c r="H1305" s="114"/>
      <c r="I1305" s="114"/>
      <c r="J1305" s="114"/>
      <c r="K1305" s="114"/>
      <c r="L1305" s="114"/>
      <c r="M1305" s="114"/>
      <c r="N1305" s="113"/>
      <c r="O1305" s="113"/>
      <c r="P1305" s="113"/>
      <c r="Q1305" s="113"/>
      <c r="R1305" s="114"/>
      <c r="S1305" s="114"/>
      <c r="T1305" s="114"/>
      <c r="U1305" s="114"/>
      <c r="V1305" s="114"/>
      <c r="W1305" s="114"/>
      <c r="X1305" s="114"/>
      <c r="Y1305" s="114"/>
      <c r="Z1305" s="107"/>
      <c r="AA1305" s="107"/>
      <c r="AB1305" s="107"/>
      <c r="AC1305" s="107"/>
      <c r="AD1305" s="107"/>
      <c r="AE1305" s="107"/>
      <c r="AF1305" s="107"/>
      <c r="AG1305" s="107" t="s">
        <v>296</v>
      </c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</row>
    <row r="1306" spans="1:60" outlineLevel="2">
      <c r="A1306" s="110"/>
      <c r="B1306" s="111"/>
      <c r="C1306" s="146" t="s">
        <v>2250</v>
      </c>
      <c r="D1306" s="143"/>
      <c r="E1306" s="144">
        <v>37.75</v>
      </c>
      <c r="F1306" s="114"/>
      <c r="G1306" s="114"/>
      <c r="H1306" s="114"/>
      <c r="I1306" s="114"/>
      <c r="J1306" s="114"/>
      <c r="K1306" s="114"/>
      <c r="L1306" s="114"/>
      <c r="M1306" s="114"/>
      <c r="N1306" s="113"/>
      <c r="O1306" s="113"/>
      <c r="P1306" s="113"/>
      <c r="Q1306" s="113"/>
      <c r="R1306" s="114"/>
      <c r="S1306" s="114"/>
      <c r="T1306" s="114"/>
      <c r="U1306" s="114"/>
      <c r="V1306" s="114"/>
      <c r="W1306" s="114"/>
      <c r="X1306" s="114"/>
      <c r="Y1306" s="114"/>
      <c r="Z1306" s="107"/>
      <c r="AA1306" s="107"/>
      <c r="AB1306" s="107"/>
      <c r="AC1306" s="107"/>
      <c r="AD1306" s="107"/>
      <c r="AE1306" s="107"/>
      <c r="AF1306" s="107"/>
      <c r="AG1306" s="107" t="s">
        <v>341</v>
      </c>
      <c r="AH1306" s="107">
        <v>5</v>
      </c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</row>
    <row r="1307" spans="1:60" outlineLevel="1">
      <c r="A1307" s="123">
        <v>211</v>
      </c>
      <c r="B1307" s="124" t="s">
        <v>2227</v>
      </c>
      <c r="C1307" s="139" t="s">
        <v>2228</v>
      </c>
      <c r="D1307" s="125" t="s">
        <v>330</v>
      </c>
      <c r="E1307" s="126">
        <v>37.75</v>
      </c>
      <c r="F1307" s="127"/>
      <c r="G1307" s="128">
        <f>ROUND(E1307*F1307,2)</f>
        <v>0</v>
      </c>
      <c r="H1307" s="127"/>
      <c r="I1307" s="128">
        <f>ROUND(E1307*H1307,2)</f>
        <v>0</v>
      </c>
      <c r="J1307" s="127"/>
      <c r="K1307" s="128">
        <f>ROUND(E1307*J1307,2)</f>
        <v>0</v>
      </c>
      <c r="L1307" s="128">
        <v>21</v>
      </c>
      <c r="M1307" s="128">
        <f>G1307*(1+L1307/100)</f>
        <v>0</v>
      </c>
      <c r="N1307" s="126">
        <v>0</v>
      </c>
      <c r="O1307" s="126">
        <f>ROUND(E1307*N1307,2)</f>
        <v>0</v>
      </c>
      <c r="P1307" s="126">
        <v>0.13100000000000001</v>
      </c>
      <c r="Q1307" s="126">
        <f>ROUND(E1307*P1307,2)</f>
        <v>4.95</v>
      </c>
      <c r="R1307" s="128"/>
      <c r="S1307" s="128" t="s">
        <v>290</v>
      </c>
      <c r="T1307" s="129" t="s">
        <v>291</v>
      </c>
      <c r="U1307" s="114">
        <v>0.77</v>
      </c>
      <c r="V1307" s="114">
        <f>ROUND(E1307*U1307,2)</f>
        <v>29.07</v>
      </c>
      <c r="W1307" s="114"/>
      <c r="X1307" s="114" t="s">
        <v>332</v>
      </c>
      <c r="Y1307" s="114" t="s">
        <v>293</v>
      </c>
      <c r="Z1307" s="107"/>
      <c r="AA1307" s="107"/>
      <c r="AB1307" s="107"/>
      <c r="AC1307" s="107"/>
      <c r="AD1307" s="107"/>
      <c r="AE1307" s="107"/>
      <c r="AF1307" s="107"/>
      <c r="AG1307" s="107" t="s">
        <v>333</v>
      </c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</row>
    <row r="1308" spans="1:60" outlineLevel="2">
      <c r="A1308" s="110"/>
      <c r="B1308" s="111"/>
      <c r="C1308" s="198" t="s">
        <v>2225</v>
      </c>
      <c r="D1308" s="199"/>
      <c r="E1308" s="199"/>
      <c r="F1308" s="199"/>
      <c r="G1308" s="199"/>
      <c r="H1308" s="114"/>
      <c r="I1308" s="114"/>
      <c r="J1308" s="114"/>
      <c r="K1308" s="114"/>
      <c r="L1308" s="114"/>
      <c r="M1308" s="114"/>
      <c r="N1308" s="113"/>
      <c r="O1308" s="113"/>
      <c r="P1308" s="113"/>
      <c r="Q1308" s="113"/>
      <c r="R1308" s="114"/>
      <c r="S1308" s="114"/>
      <c r="T1308" s="114"/>
      <c r="U1308" s="114"/>
      <c r="V1308" s="114"/>
      <c r="W1308" s="114"/>
      <c r="X1308" s="114"/>
      <c r="Y1308" s="114"/>
      <c r="Z1308" s="107"/>
      <c r="AA1308" s="107"/>
      <c r="AB1308" s="107"/>
      <c r="AC1308" s="107"/>
      <c r="AD1308" s="107"/>
      <c r="AE1308" s="107"/>
      <c r="AF1308" s="107"/>
      <c r="AG1308" s="107" t="s">
        <v>296</v>
      </c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</row>
    <row r="1309" spans="1:60" outlineLevel="2">
      <c r="A1309" s="110"/>
      <c r="B1309" s="111"/>
      <c r="C1309" s="146" t="s">
        <v>2251</v>
      </c>
      <c r="D1309" s="143"/>
      <c r="E1309" s="144">
        <v>2.5</v>
      </c>
      <c r="F1309" s="114"/>
      <c r="G1309" s="114"/>
      <c r="H1309" s="114"/>
      <c r="I1309" s="114"/>
      <c r="J1309" s="114"/>
      <c r="K1309" s="114"/>
      <c r="L1309" s="114"/>
      <c r="M1309" s="114"/>
      <c r="N1309" s="113"/>
      <c r="O1309" s="113"/>
      <c r="P1309" s="113"/>
      <c r="Q1309" s="113"/>
      <c r="R1309" s="114"/>
      <c r="S1309" s="114"/>
      <c r="T1309" s="114"/>
      <c r="U1309" s="114"/>
      <c r="V1309" s="114"/>
      <c r="W1309" s="114"/>
      <c r="X1309" s="114"/>
      <c r="Y1309" s="114"/>
      <c r="Z1309" s="107"/>
      <c r="AA1309" s="107"/>
      <c r="AB1309" s="107"/>
      <c r="AC1309" s="107"/>
      <c r="AD1309" s="107"/>
      <c r="AE1309" s="107"/>
      <c r="AF1309" s="107"/>
      <c r="AG1309" s="107" t="s">
        <v>341</v>
      </c>
      <c r="AH1309" s="107">
        <v>0</v>
      </c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</row>
    <row r="1310" spans="1:60" outlineLevel="3">
      <c r="A1310" s="110"/>
      <c r="B1310" s="111"/>
      <c r="C1310" s="146" t="s">
        <v>2252</v>
      </c>
      <c r="D1310" s="143"/>
      <c r="E1310" s="144">
        <v>0.6</v>
      </c>
      <c r="F1310" s="114"/>
      <c r="G1310" s="114"/>
      <c r="H1310" s="114"/>
      <c r="I1310" s="114"/>
      <c r="J1310" s="114"/>
      <c r="K1310" s="114"/>
      <c r="L1310" s="114"/>
      <c r="M1310" s="114"/>
      <c r="N1310" s="113"/>
      <c r="O1310" s="113"/>
      <c r="P1310" s="113"/>
      <c r="Q1310" s="113"/>
      <c r="R1310" s="114"/>
      <c r="S1310" s="114"/>
      <c r="T1310" s="114"/>
      <c r="U1310" s="114"/>
      <c r="V1310" s="114"/>
      <c r="W1310" s="114"/>
      <c r="X1310" s="114"/>
      <c r="Y1310" s="114"/>
      <c r="Z1310" s="107"/>
      <c r="AA1310" s="107"/>
      <c r="AB1310" s="107"/>
      <c r="AC1310" s="107"/>
      <c r="AD1310" s="107"/>
      <c r="AE1310" s="107"/>
      <c r="AF1310" s="107"/>
      <c r="AG1310" s="107" t="s">
        <v>341</v>
      </c>
      <c r="AH1310" s="107">
        <v>0</v>
      </c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</row>
    <row r="1311" spans="1:60" outlineLevel="3">
      <c r="A1311" s="110"/>
      <c r="B1311" s="111"/>
      <c r="C1311" s="146" t="s">
        <v>2253</v>
      </c>
      <c r="D1311" s="143"/>
      <c r="E1311" s="144">
        <v>0.85</v>
      </c>
      <c r="F1311" s="114"/>
      <c r="G1311" s="114"/>
      <c r="H1311" s="114"/>
      <c r="I1311" s="114"/>
      <c r="J1311" s="114"/>
      <c r="K1311" s="114"/>
      <c r="L1311" s="114"/>
      <c r="M1311" s="114"/>
      <c r="N1311" s="113"/>
      <c r="O1311" s="113"/>
      <c r="P1311" s="113"/>
      <c r="Q1311" s="113"/>
      <c r="R1311" s="114"/>
      <c r="S1311" s="114"/>
      <c r="T1311" s="114"/>
      <c r="U1311" s="114"/>
      <c r="V1311" s="114"/>
      <c r="W1311" s="114"/>
      <c r="X1311" s="114"/>
      <c r="Y1311" s="114"/>
      <c r="Z1311" s="107"/>
      <c r="AA1311" s="107"/>
      <c r="AB1311" s="107"/>
      <c r="AC1311" s="107"/>
      <c r="AD1311" s="107"/>
      <c r="AE1311" s="107"/>
      <c r="AF1311" s="107"/>
      <c r="AG1311" s="107" t="s">
        <v>341</v>
      </c>
      <c r="AH1311" s="107">
        <v>0</v>
      </c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</row>
    <row r="1312" spans="1:60" outlineLevel="3">
      <c r="A1312" s="110"/>
      <c r="B1312" s="111"/>
      <c r="C1312" s="146" t="s">
        <v>2254</v>
      </c>
      <c r="D1312" s="143"/>
      <c r="E1312" s="144">
        <v>1.5</v>
      </c>
      <c r="F1312" s="114"/>
      <c r="G1312" s="114"/>
      <c r="H1312" s="114"/>
      <c r="I1312" s="114"/>
      <c r="J1312" s="114"/>
      <c r="K1312" s="114"/>
      <c r="L1312" s="114"/>
      <c r="M1312" s="114"/>
      <c r="N1312" s="113"/>
      <c r="O1312" s="113"/>
      <c r="P1312" s="113"/>
      <c r="Q1312" s="113"/>
      <c r="R1312" s="114"/>
      <c r="S1312" s="114"/>
      <c r="T1312" s="114"/>
      <c r="U1312" s="114"/>
      <c r="V1312" s="114"/>
      <c r="W1312" s="114"/>
      <c r="X1312" s="114"/>
      <c r="Y1312" s="114"/>
      <c r="Z1312" s="107"/>
      <c r="AA1312" s="107"/>
      <c r="AB1312" s="107"/>
      <c r="AC1312" s="107"/>
      <c r="AD1312" s="107"/>
      <c r="AE1312" s="107"/>
      <c r="AF1312" s="107"/>
      <c r="AG1312" s="107" t="s">
        <v>341</v>
      </c>
      <c r="AH1312" s="107">
        <v>0</v>
      </c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</row>
    <row r="1313" spans="1:60" outlineLevel="3">
      <c r="A1313" s="110"/>
      <c r="B1313" s="111"/>
      <c r="C1313" s="146" t="s">
        <v>2255</v>
      </c>
      <c r="D1313" s="143"/>
      <c r="E1313" s="144">
        <v>1.8</v>
      </c>
      <c r="F1313" s="114"/>
      <c r="G1313" s="114"/>
      <c r="H1313" s="114"/>
      <c r="I1313" s="114"/>
      <c r="J1313" s="114"/>
      <c r="K1313" s="114"/>
      <c r="L1313" s="114"/>
      <c r="M1313" s="114"/>
      <c r="N1313" s="113"/>
      <c r="O1313" s="113"/>
      <c r="P1313" s="113"/>
      <c r="Q1313" s="113"/>
      <c r="R1313" s="114"/>
      <c r="S1313" s="114"/>
      <c r="T1313" s="114"/>
      <c r="U1313" s="114"/>
      <c r="V1313" s="114"/>
      <c r="W1313" s="114"/>
      <c r="X1313" s="114"/>
      <c r="Y1313" s="114"/>
      <c r="Z1313" s="107"/>
      <c r="AA1313" s="107"/>
      <c r="AB1313" s="107"/>
      <c r="AC1313" s="107"/>
      <c r="AD1313" s="107"/>
      <c r="AE1313" s="107"/>
      <c r="AF1313" s="107"/>
      <c r="AG1313" s="107" t="s">
        <v>341</v>
      </c>
      <c r="AH1313" s="107">
        <v>0</v>
      </c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</row>
    <row r="1314" spans="1:60" outlineLevel="3">
      <c r="A1314" s="110"/>
      <c r="B1314" s="111"/>
      <c r="C1314" s="146" t="s">
        <v>2256</v>
      </c>
      <c r="D1314" s="143"/>
      <c r="E1314" s="144">
        <v>6</v>
      </c>
      <c r="F1314" s="114"/>
      <c r="G1314" s="114"/>
      <c r="H1314" s="114"/>
      <c r="I1314" s="114"/>
      <c r="J1314" s="114"/>
      <c r="K1314" s="114"/>
      <c r="L1314" s="114"/>
      <c r="M1314" s="114"/>
      <c r="N1314" s="113"/>
      <c r="O1314" s="113"/>
      <c r="P1314" s="113"/>
      <c r="Q1314" s="113"/>
      <c r="R1314" s="114"/>
      <c r="S1314" s="114"/>
      <c r="T1314" s="114"/>
      <c r="U1314" s="114"/>
      <c r="V1314" s="114"/>
      <c r="W1314" s="114"/>
      <c r="X1314" s="114"/>
      <c r="Y1314" s="114"/>
      <c r="Z1314" s="107"/>
      <c r="AA1314" s="107"/>
      <c r="AB1314" s="107"/>
      <c r="AC1314" s="107"/>
      <c r="AD1314" s="107"/>
      <c r="AE1314" s="107"/>
      <c r="AF1314" s="107"/>
      <c r="AG1314" s="107" t="s">
        <v>341</v>
      </c>
      <c r="AH1314" s="107">
        <v>0</v>
      </c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</row>
    <row r="1315" spans="1:60" outlineLevel="3">
      <c r="A1315" s="110"/>
      <c r="B1315" s="111"/>
      <c r="C1315" s="146" t="s">
        <v>2257</v>
      </c>
      <c r="D1315" s="143"/>
      <c r="E1315" s="144">
        <v>0.85</v>
      </c>
      <c r="F1315" s="114"/>
      <c r="G1315" s="114"/>
      <c r="H1315" s="114"/>
      <c r="I1315" s="114"/>
      <c r="J1315" s="114"/>
      <c r="K1315" s="114"/>
      <c r="L1315" s="114"/>
      <c r="M1315" s="114"/>
      <c r="N1315" s="113"/>
      <c r="O1315" s="113"/>
      <c r="P1315" s="113"/>
      <c r="Q1315" s="113"/>
      <c r="R1315" s="114"/>
      <c r="S1315" s="114"/>
      <c r="T1315" s="114"/>
      <c r="U1315" s="114"/>
      <c r="V1315" s="114"/>
      <c r="W1315" s="114"/>
      <c r="X1315" s="114"/>
      <c r="Y1315" s="114"/>
      <c r="Z1315" s="107"/>
      <c r="AA1315" s="107"/>
      <c r="AB1315" s="107"/>
      <c r="AC1315" s="107"/>
      <c r="AD1315" s="107"/>
      <c r="AE1315" s="107"/>
      <c r="AF1315" s="107"/>
      <c r="AG1315" s="107" t="s">
        <v>341</v>
      </c>
      <c r="AH1315" s="107">
        <v>0</v>
      </c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</row>
    <row r="1316" spans="1:60" outlineLevel="3">
      <c r="A1316" s="110"/>
      <c r="B1316" s="111"/>
      <c r="C1316" s="146" t="s">
        <v>2258</v>
      </c>
      <c r="D1316" s="143"/>
      <c r="E1316" s="144">
        <v>0.85</v>
      </c>
      <c r="F1316" s="114"/>
      <c r="G1316" s="114"/>
      <c r="H1316" s="114"/>
      <c r="I1316" s="114"/>
      <c r="J1316" s="114"/>
      <c r="K1316" s="114"/>
      <c r="L1316" s="114"/>
      <c r="M1316" s="114"/>
      <c r="N1316" s="113"/>
      <c r="O1316" s="113"/>
      <c r="P1316" s="113"/>
      <c r="Q1316" s="113"/>
      <c r="R1316" s="114"/>
      <c r="S1316" s="114"/>
      <c r="T1316" s="114"/>
      <c r="U1316" s="114"/>
      <c r="V1316" s="114"/>
      <c r="W1316" s="114"/>
      <c r="X1316" s="114"/>
      <c r="Y1316" s="114"/>
      <c r="Z1316" s="107"/>
      <c r="AA1316" s="107"/>
      <c r="AB1316" s="107"/>
      <c r="AC1316" s="107"/>
      <c r="AD1316" s="107"/>
      <c r="AE1316" s="107"/>
      <c r="AF1316" s="107"/>
      <c r="AG1316" s="107" t="s">
        <v>341</v>
      </c>
      <c r="AH1316" s="107">
        <v>0</v>
      </c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</row>
    <row r="1317" spans="1:60" outlineLevel="3">
      <c r="A1317" s="110"/>
      <c r="B1317" s="111"/>
      <c r="C1317" s="146" t="s">
        <v>2259</v>
      </c>
      <c r="D1317" s="143"/>
      <c r="E1317" s="144">
        <v>4.1500000000000004</v>
      </c>
      <c r="F1317" s="114"/>
      <c r="G1317" s="114"/>
      <c r="H1317" s="114"/>
      <c r="I1317" s="114"/>
      <c r="J1317" s="114"/>
      <c r="K1317" s="114"/>
      <c r="L1317" s="114"/>
      <c r="M1317" s="114"/>
      <c r="N1317" s="113"/>
      <c r="O1317" s="113"/>
      <c r="P1317" s="113"/>
      <c r="Q1317" s="113"/>
      <c r="R1317" s="114"/>
      <c r="S1317" s="114"/>
      <c r="T1317" s="114"/>
      <c r="U1317" s="114"/>
      <c r="V1317" s="114"/>
      <c r="W1317" s="114"/>
      <c r="X1317" s="114"/>
      <c r="Y1317" s="114"/>
      <c r="Z1317" s="107"/>
      <c r="AA1317" s="107"/>
      <c r="AB1317" s="107"/>
      <c r="AC1317" s="107"/>
      <c r="AD1317" s="107"/>
      <c r="AE1317" s="107"/>
      <c r="AF1317" s="107"/>
      <c r="AG1317" s="107" t="s">
        <v>341</v>
      </c>
      <c r="AH1317" s="107">
        <v>0</v>
      </c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</row>
    <row r="1318" spans="1:60" outlineLevel="3">
      <c r="A1318" s="110"/>
      <c r="B1318" s="111"/>
      <c r="C1318" s="146" t="s">
        <v>2260</v>
      </c>
      <c r="D1318" s="143"/>
      <c r="E1318" s="144">
        <v>3.5</v>
      </c>
      <c r="F1318" s="114"/>
      <c r="G1318" s="114"/>
      <c r="H1318" s="114"/>
      <c r="I1318" s="114"/>
      <c r="J1318" s="114"/>
      <c r="K1318" s="114"/>
      <c r="L1318" s="114"/>
      <c r="M1318" s="114"/>
      <c r="N1318" s="113"/>
      <c r="O1318" s="113"/>
      <c r="P1318" s="113"/>
      <c r="Q1318" s="113"/>
      <c r="R1318" s="114"/>
      <c r="S1318" s="114"/>
      <c r="T1318" s="114"/>
      <c r="U1318" s="114"/>
      <c r="V1318" s="114"/>
      <c r="W1318" s="114"/>
      <c r="X1318" s="114"/>
      <c r="Y1318" s="114"/>
      <c r="Z1318" s="107"/>
      <c r="AA1318" s="107"/>
      <c r="AB1318" s="107"/>
      <c r="AC1318" s="107"/>
      <c r="AD1318" s="107"/>
      <c r="AE1318" s="107"/>
      <c r="AF1318" s="107"/>
      <c r="AG1318" s="107" t="s">
        <v>341</v>
      </c>
      <c r="AH1318" s="107">
        <v>0</v>
      </c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</row>
    <row r="1319" spans="1:60" outlineLevel="3">
      <c r="A1319" s="110"/>
      <c r="B1319" s="111"/>
      <c r="C1319" s="146" t="s">
        <v>2261</v>
      </c>
      <c r="D1319" s="143"/>
      <c r="E1319" s="144">
        <v>4.4000000000000004</v>
      </c>
      <c r="F1319" s="114"/>
      <c r="G1319" s="114"/>
      <c r="H1319" s="114"/>
      <c r="I1319" s="114"/>
      <c r="J1319" s="114"/>
      <c r="K1319" s="114"/>
      <c r="L1319" s="114"/>
      <c r="M1319" s="114"/>
      <c r="N1319" s="113"/>
      <c r="O1319" s="113"/>
      <c r="P1319" s="113"/>
      <c r="Q1319" s="113"/>
      <c r="R1319" s="114"/>
      <c r="S1319" s="114"/>
      <c r="T1319" s="114"/>
      <c r="U1319" s="114"/>
      <c r="V1319" s="114"/>
      <c r="W1319" s="114"/>
      <c r="X1319" s="114"/>
      <c r="Y1319" s="114"/>
      <c r="Z1319" s="107"/>
      <c r="AA1319" s="107"/>
      <c r="AB1319" s="107"/>
      <c r="AC1319" s="107"/>
      <c r="AD1319" s="107"/>
      <c r="AE1319" s="107"/>
      <c r="AF1319" s="107"/>
      <c r="AG1319" s="107" t="s">
        <v>341</v>
      </c>
      <c r="AH1319" s="107">
        <v>0</v>
      </c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</row>
    <row r="1320" spans="1:60" outlineLevel="3">
      <c r="A1320" s="110"/>
      <c r="B1320" s="111"/>
      <c r="C1320" s="146" t="s">
        <v>2262</v>
      </c>
      <c r="D1320" s="143"/>
      <c r="E1320" s="144">
        <v>0.6</v>
      </c>
      <c r="F1320" s="114"/>
      <c r="G1320" s="114"/>
      <c r="H1320" s="114"/>
      <c r="I1320" s="114"/>
      <c r="J1320" s="114"/>
      <c r="K1320" s="114"/>
      <c r="L1320" s="114"/>
      <c r="M1320" s="114"/>
      <c r="N1320" s="113"/>
      <c r="O1320" s="113"/>
      <c r="P1320" s="113"/>
      <c r="Q1320" s="113"/>
      <c r="R1320" s="114"/>
      <c r="S1320" s="114"/>
      <c r="T1320" s="114"/>
      <c r="U1320" s="114"/>
      <c r="V1320" s="114"/>
      <c r="W1320" s="114"/>
      <c r="X1320" s="114"/>
      <c r="Y1320" s="114"/>
      <c r="Z1320" s="107"/>
      <c r="AA1320" s="107"/>
      <c r="AB1320" s="107"/>
      <c r="AC1320" s="107"/>
      <c r="AD1320" s="107"/>
      <c r="AE1320" s="107"/>
      <c r="AF1320" s="107"/>
      <c r="AG1320" s="107" t="s">
        <v>341</v>
      </c>
      <c r="AH1320" s="107">
        <v>0</v>
      </c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</row>
    <row r="1321" spans="1:60" outlineLevel="3">
      <c r="A1321" s="110"/>
      <c r="B1321" s="111"/>
      <c r="C1321" s="146" t="s">
        <v>2263</v>
      </c>
      <c r="D1321" s="143"/>
      <c r="E1321" s="144">
        <v>0.6</v>
      </c>
      <c r="F1321" s="114"/>
      <c r="G1321" s="114"/>
      <c r="H1321" s="114"/>
      <c r="I1321" s="114"/>
      <c r="J1321" s="114"/>
      <c r="K1321" s="114"/>
      <c r="L1321" s="114"/>
      <c r="M1321" s="114"/>
      <c r="N1321" s="113"/>
      <c r="O1321" s="113"/>
      <c r="P1321" s="113"/>
      <c r="Q1321" s="113"/>
      <c r="R1321" s="114"/>
      <c r="S1321" s="114"/>
      <c r="T1321" s="114"/>
      <c r="U1321" s="114"/>
      <c r="V1321" s="114"/>
      <c r="W1321" s="114"/>
      <c r="X1321" s="114"/>
      <c r="Y1321" s="114"/>
      <c r="Z1321" s="107"/>
      <c r="AA1321" s="107"/>
      <c r="AB1321" s="107"/>
      <c r="AC1321" s="107"/>
      <c r="AD1321" s="107"/>
      <c r="AE1321" s="107"/>
      <c r="AF1321" s="107"/>
      <c r="AG1321" s="107" t="s">
        <v>341</v>
      </c>
      <c r="AH1321" s="107">
        <v>0</v>
      </c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</row>
    <row r="1322" spans="1:60" outlineLevel="3">
      <c r="A1322" s="110"/>
      <c r="B1322" s="111"/>
      <c r="C1322" s="146" t="s">
        <v>2264</v>
      </c>
      <c r="D1322" s="143"/>
      <c r="E1322" s="144">
        <v>3.9</v>
      </c>
      <c r="F1322" s="114"/>
      <c r="G1322" s="114"/>
      <c r="H1322" s="114"/>
      <c r="I1322" s="114"/>
      <c r="J1322" s="114"/>
      <c r="K1322" s="114"/>
      <c r="L1322" s="114"/>
      <c r="M1322" s="114"/>
      <c r="N1322" s="113"/>
      <c r="O1322" s="113"/>
      <c r="P1322" s="113"/>
      <c r="Q1322" s="113"/>
      <c r="R1322" s="114"/>
      <c r="S1322" s="114"/>
      <c r="T1322" s="114"/>
      <c r="U1322" s="114"/>
      <c r="V1322" s="114"/>
      <c r="W1322" s="114"/>
      <c r="X1322" s="114"/>
      <c r="Y1322" s="114"/>
      <c r="Z1322" s="107"/>
      <c r="AA1322" s="107"/>
      <c r="AB1322" s="107"/>
      <c r="AC1322" s="107"/>
      <c r="AD1322" s="107"/>
      <c r="AE1322" s="107"/>
      <c r="AF1322" s="107"/>
      <c r="AG1322" s="107" t="s">
        <v>341</v>
      </c>
      <c r="AH1322" s="107">
        <v>0</v>
      </c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</row>
    <row r="1323" spans="1:60" outlineLevel="3">
      <c r="A1323" s="110"/>
      <c r="B1323" s="111"/>
      <c r="C1323" s="146" t="s">
        <v>2265</v>
      </c>
      <c r="D1323" s="143"/>
      <c r="E1323" s="144">
        <v>1.5</v>
      </c>
      <c r="F1323" s="114"/>
      <c r="G1323" s="114"/>
      <c r="H1323" s="114"/>
      <c r="I1323" s="114"/>
      <c r="J1323" s="114"/>
      <c r="K1323" s="114"/>
      <c r="L1323" s="114"/>
      <c r="M1323" s="114"/>
      <c r="N1323" s="113"/>
      <c r="O1323" s="113"/>
      <c r="P1323" s="113"/>
      <c r="Q1323" s="113"/>
      <c r="R1323" s="114"/>
      <c r="S1323" s="114"/>
      <c r="T1323" s="114"/>
      <c r="U1323" s="114"/>
      <c r="V1323" s="114"/>
      <c r="W1323" s="114"/>
      <c r="X1323" s="114"/>
      <c r="Y1323" s="114"/>
      <c r="Z1323" s="107"/>
      <c r="AA1323" s="107"/>
      <c r="AB1323" s="107"/>
      <c r="AC1323" s="107"/>
      <c r="AD1323" s="107"/>
      <c r="AE1323" s="107"/>
      <c r="AF1323" s="107"/>
      <c r="AG1323" s="107" t="s">
        <v>341</v>
      </c>
      <c r="AH1323" s="107">
        <v>0</v>
      </c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</row>
    <row r="1324" spans="1:60" outlineLevel="3">
      <c r="A1324" s="110"/>
      <c r="B1324" s="111"/>
      <c r="C1324" s="146" t="s">
        <v>2266</v>
      </c>
      <c r="D1324" s="143"/>
      <c r="E1324" s="144">
        <v>1.5</v>
      </c>
      <c r="F1324" s="114"/>
      <c r="G1324" s="114"/>
      <c r="H1324" s="114"/>
      <c r="I1324" s="114"/>
      <c r="J1324" s="114"/>
      <c r="K1324" s="114"/>
      <c r="L1324" s="114"/>
      <c r="M1324" s="114"/>
      <c r="N1324" s="113"/>
      <c r="O1324" s="113"/>
      <c r="P1324" s="113"/>
      <c r="Q1324" s="113"/>
      <c r="R1324" s="114"/>
      <c r="S1324" s="114"/>
      <c r="T1324" s="114"/>
      <c r="U1324" s="114"/>
      <c r="V1324" s="114"/>
      <c r="W1324" s="114"/>
      <c r="X1324" s="114"/>
      <c r="Y1324" s="114"/>
      <c r="Z1324" s="107"/>
      <c r="AA1324" s="107"/>
      <c r="AB1324" s="107"/>
      <c r="AC1324" s="107"/>
      <c r="AD1324" s="107"/>
      <c r="AE1324" s="107"/>
      <c r="AF1324" s="107"/>
      <c r="AG1324" s="107" t="s">
        <v>341</v>
      </c>
      <c r="AH1324" s="107">
        <v>0</v>
      </c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</row>
    <row r="1325" spans="1:60" outlineLevel="3">
      <c r="A1325" s="110"/>
      <c r="B1325" s="111"/>
      <c r="C1325" s="146" t="s">
        <v>1936</v>
      </c>
      <c r="D1325" s="143"/>
      <c r="E1325" s="144">
        <v>0.9</v>
      </c>
      <c r="F1325" s="114"/>
      <c r="G1325" s="114"/>
      <c r="H1325" s="114"/>
      <c r="I1325" s="114"/>
      <c r="J1325" s="114"/>
      <c r="K1325" s="114"/>
      <c r="L1325" s="114"/>
      <c r="M1325" s="114"/>
      <c r="N1325" s="113"/>
      <c r="O1325" s="113"/>
      <c r="P1325" s="113"/>
      <c r="Q1325" s="113"/>
      <c r="R1325" s="114"/>
      <c r="S1325" s="114"/>
      <c r="T1325" s="114"/>
      <c r="U1325" s="114"/>
      <c r="V1325" s="114"/>
      <c r="W1325" s="114"/>
      <c r="X1325" s="114"/>
      <c r="Y1325" s="114"/>
      <c r="Z1325" s="107"/>
      <c r="AA1325" s="107"/>
      <c r="AB1325" s="107"/>
      <c r="AC1325" s="107"/>
      <c r="AD1325" s="107"/>
      <c r="AE1325" s="107"/>
      <c r="AF1325" s="107"/>
      <c r="AG1325" s="107" t="s">
        <v>341</v>
      </c>
      <c r="AH1325" s="107">
        <v>0</v>
      </c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</row>
    <row r="1326" spans="1:60" outlineLevel="3">
      <c r="A1326" s="110"/>
      <c r="B1326" s="111"/>
      <c r="C1326" s="146" t="s">
        <v>2267</v>
      </c>
      <c r="D1326" s="143"/>
      <c r="E1326" s="144">
        <v>1.75</v>
      </c>
      <c r="F1326" s="114"/>
      <c r="G1326" s="114"/>
      <c r="H1326" s="114"/>
      <c r="I1326" s="114"/>
      <c r="J1326" s="114"/>
      <c r="K1326" s="114"/>
      <c r="L1326" s="114"/>
      <c r="M1326" s="114"/>
      <c r="N1326" s="113"/>
      <c r="O1326" s="113"/>
      <c r="P1326" s="113"/>
      <c r="Q1326" s="113"/>
      <c r="R1326" s="114"/>
      <c r="S1326" s="114"/>
      <c r="T1326" s="114"/>
      <c r="U1326" s="114"/>
      <c r="V1326" s="114"/>
      <c r="W1326" s="114"/>
      <c r="X1326" s="114"/>
      <c r="Y1326" s="114"/>
      <c r="Z1326" s="107"/>
      <c r="AA1326" s="107"/>
      <c r="AB1326" s="107"/>
      <c r="AC1326" s="107"/>
      <c r="AD1326" s="107"/>
      <c r="AE1326" s="107"/>
      <c r="AF1326" s="107"/>
      <c r="AG1326" s="107" t="s">
        <v>341</v>
      </c>
      <c r="AH1326" s="107">
        <v>0</v>
      </c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</row>
    <row r="1327" spans="1:60" outlineLevel="1">
      <c r="A1327" s="110">
        <v>212</v>
      </c>
      <c r="B1327" s="111" t="s">
        <v>2237</v>
      </c>
      <c r="C1327" s="147" t="s">
        <v>2238</v>
      </c>
      <c r="D1327" s="112" t="s">
        <v>24</v>
      </c>
      <c r="E1327" s="145"/>
      <c r="F1327" s="115"/>
      <c r="G1327" s="114">
        <f>ROUND(E1327*F1327,2)</f>
        <v>0</v>
      </c>
      <c r="H1327" s="115"/>
      <c r="I1327" s="114">
        <f>ROUND(E1327*H1327,2)</f>
        <v>0</v>
      </c>
      <c r="J1327" s="115"/>
      <c r="K1327" s="114">
        <f>ROUND(E1327*J1327,2)</f>
        <v>0</v>
      </c>
      <c r="L1327" s="114">
        <v>21</v>
      </c>
      <c r="M1327" s="114">
        <f>G1327*(1+L1327/100)</f>
        <v>0</v>
      </c>
      <c r="N1327" s="113">
        <v>0</v>
      </c>
      <c r="O1327" s="113">
        <f>ROUND(E1327*N1327,2)</f>
        <v>0</v>
      </c>
      <c r="P1327" s="113">
        <v>0</v>
      </c>
      <c r="Q1327" s="113">
        <f>ROUND(E1327*P1327,2)</f>
        <v>0</v>
      </c>
      <c r="R1327" s="114" t="s">
        <v>1487</v>
      </c>
      <c r="S1327" s="114" t="s">
        <v>310</v>
      </c>
      <c r="T1327" s="114" t="s">
        <v>331</v>
      </c>
      <c r="U1327" s="114">
        <v>0</v>
      </c>
      <c r="V1327" s="114">
        <f>ROUND(E1327*U1327,2)</f>
        <v>0</v>
      </c>
      <c r="W1327" s="114"/>
      <c r="X1327" s="114" t="s">
        <v>448</v>
      </c>
      <c r="Y1327" s="114" t="s">
        <v>293</v>
      </c>
      <c r="Z1327" s="107"/>
      <c r="AA1327" s="107"/>
      <c r="AB1327" s="107"/>
      <c r="AC1327" s="107"/>
      <c r="AD1327" s="107"/>
      <c r="AE1327" s="107"/>
      <c r="AF1327" s="107"/>
      <c r="AG1327" s="107" t="s">
        <v>449</v>
      </c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</row>
    <row r="1328" spans="1:60" outlineLevel="2">
      <c r="A1328" s="110"/>
      <c r="B1328" s="111"/>
      <c r="C1328" s="205" t="s">
        <v>450</v>
      </c>
      <c r="D1328" s="206"/>
      <c r="E1328" s="206"/>
      <c r="F1328" s="206"/>
      <c r="G1328" s="206"/>
      <c r="H1328" s="114"/>
      <c r="I1328" s="114"/>
      <c r="J1328" s="114"/>
      <c r="K1328" s="114"/>
      <c r="L1328" s="114"/>
      <c r="M1328" s="114"/>
      <c r="N1328" s="113"/>
      <c r="O1328" s="113"/>
      <c r="P1328" s="113"/>
      <c r="Q1328" s="113"/>
      <c r="R1328" s="114"/>
      <c r="S1328" s="114"/>
      <c r="T1328" s="114"/>
      <c r="U1328" s="114"/>
      <c r="V1328" s="114"/>
      <c r="W1328" s="114"/>
      <c r="X1328" s="114"/>
      <c r="Y1328" s="114"/>
      <c r="Z1328" s="107"/>
      <c r="AA1328" s="107"/>
      <c r="AB1328" s="107"/>
      <c r="AC1328" s="107"/>
      <c r="AD1328" s="107"/>
      <c r="AE1328" s="107"/>
      <c r="AF1328" s="107"/>
      <c r="AG1328" s="107" t="s">
        <v>451</v>
      </c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</row>
    <row r="1329" spans="1:60">
      <c r="A1329" s="117" t="s">
        <v>285</v>
      </c>
      <c r="B1329" s="118" t="s">
        <v>205</v>
      </c>
      <c r="C1329" s="138" t="s">
        <v>206</v>
      </c>
      <c r="D1329" s="119"/>
      <c r="E1329" s="120"/>
      <c r="F1329" s="121"/>
      <c r="G1329" s="121">
        <f>SUMIF(AG1330:AG1357,"&lt;&gt;NOR",G1330:G1357)</f>
        <v>0</v>
      </c>
      <c r="H1329" s="121"/>
      <c r="I1329" s="121">
        <f>SUM(I1330:I1357)</f>
        <v>0</v>
      </c>
      <c r="J1329" s="121"/>
      <c r="K1329" s="121">
        <f>SUM(K1330:K1357)</f>
        <v>0</v>
      </c>
      <c r="L1329" s="121"/>
      <c r="M1329" s="121">
        <f>SUM(M1330:M1357)</f>
        <v>0</v>
      </c>
      <c r="N1329" s="120"/>
      <c r="O1329" s="120">
        <f>SUM(O1330:O1357)</f>
        <v>0</v>
      </c>
      <c r="P1329" s="120"/>
      <c r="Q1329" s="120">
        <f>SUM(Q1330:Q1357)</f>
        <v>6.02</v>
      </c>
      <c r="R1329" s="121"/>
      <c r="S1329" s="121"/>
      <c r="T1329" s="122"/>
      <c r="U1329" s="116"/>
      <c r="V1329" s="116">
        <f>SUM(V1330:V1357)</f>
        <v>282.31</v>
      </c>
      <c r="W1329" s="116"/>
      <c r="X1329" s="116"/>
      <c r="Y1329" s="116"/>
      <c r="AG1329" t="s">
        <v>286</v>
      </c>
    </row>
    <row r="1330" spans="1:60" outlineLevel="1">
      <c r="A1330" s="123">
        <v>213</v>
      </c>
      <c r="B1330" s="124" t="s">
        <v>2223</v>
      </c>
      <c r="C1330" s="139" t="s">
        <v>2224</v>
      </c>
      <c r="D1330" s="125" t="s">
        <v>330</v>
      </c>
      <c r="E1330" s="126">
        <v>45.98</v>
      </c>
      <c r="F1330" s="127"/>
      <c r="G1330" s="128">
        <f>ROUND(E1330*F1330,2)</f>
        <v>0</v>
      </c>
      <c r="H1330" s="127"/>
      <c r="I1330" s="128">
        <f>ROUND(E1330*H1330,2)</f>
        <v>0</v>
      </c>
      <c r="J1330" s="127"/>
      <c r="K1330" s="128">
        <f>ROUND(E1330*J1330,2)</f>
        <v>0</v>
      </c>
      <c r="L1330" s="128">
        <v>21</v>
      </c>
      <c r="M1330" s="128">
        <f>G1330*(1+L1330/100)</f>
        <v>0</v>
      </c>
      <c r="N1330" s="126">
        <v>0</v>
      </c>
      <c r="O1330" s="126">
        <f>ROUND(E1330*N1330,2)</f>
        <v>0</v>
      </c>
      <c r="P1330" s="126">
        <v>0</v>
      </c>
      <c r="Q1330" s="126">
        <f>ROUND(E1330*P1330,2)</f>
        <v>0</v>
      </c>
      <c r="R1330" s="128"/>
      <c r="S1330" s="128" t="s">
        <v>290</v>
      </c>
      <c r="T1330" s="129" t="s">
        <v>291</v>
      </c>
      <c r="U1330" s="114">
        <v>5.37</v>
      </c>
      <c r="V1330" s="114">
        <f>ROUND(E1330*U1330,2)</f>
        <v>246.91</v>
      </c>
      <c r="W1330" s="114"/>
      <c r="X1330" s="114" t="s">
        <v>332</v>
      </c>
      <c r="Y1330" s="114" t="s">
        <v>293</v>
      </c>
      <c r="Z1330" s="107"/>
      <c r="AA1330" s="107"/>
      <c r="AB1330" s="107"/>
      <c r="AC1330" s="107"/>
      <c r="AD1330" s="107"/>
      <c r="AE1330" s="107"/>
      <c r="AF1330" s="107"/>
      <c r="AG1330" s="107" t="s">
        <v>333</v>
      </c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</row>
    <row r="1331" spans="1:60" outlineLevel="2">
      <c r="A1331" s="110"/>
      <c r="B1331" s="111"/>
      <c r="C1331" s="198" t="s">
        <v>2225</v>
      </c>
      <c r="D1331" s="199"/>
      <c r="E1331" s="199"/>
      <c r="F1331" s="199"/>
      <c r="G1331" s="199"/>
      <c r="H1331" s="114"/>
      <c r="I1331" s="114"/>
      <c r="J1331" s="114"/>
      <c r="K1331" s="114"/>
      <c r="L1331" s="114"/>
      <c r="M1331" s="114"/>
      <c r="N1331" s="113"/>
      <c r="O1331" s="113"/>
      <c r="P1331" s="113"/>
      <c r="Q1331" s="113"/>
      <c r="R1331" s="114"/>
      <c r="S1331" s="114"/>
      <c r="T1331" s="114"/>
      <c r="U1331" s="114"/>
      <c r="V1331" s="114"/>
      <c r="W1331" s="114"/>
      <c r="X1331" s="114"/>
      <c r="Y1331" s="114"/>
      <c r="Z1331" s="107"/>
      <c r="AA1331" s="107"/>
      <c r="AB1331" s="107"/>
      <c r="AC1331" s="107"/>
      <c r="AD1331" s="107"/>
      <c r="AE1331" s="107"/>
      <c r="AF1331" s="107"/>
      <c r="AG1331" s="107" t="s">
        <v>296</v>
      </c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</row>
    <row r="1332" spans="1:60" outlineLevel="2">
      <c r="A1332" s="110"/>
      <c r="B1332" s="111"/>
      <c r="C1332" s="146" t="s">
        <v>2268</v>
      </c>
      <c r="D1332" s="143"/>
      <c r="E1332" s="144">
        <v>45.98</v>
      </c>
      <c r="F1332" s="114"/>
      <c r="G1332" s="114"/>
      <c r="H1332" s="114"/>
      <c r="I1332" s="114"/>
      <c r="J1332" s="114"/>
      <c r="K1332" s="114"/>
      <c r="L1332" s="114"/>
      <c r="M1332" s="114"/>
      <c r="N1332" s="113"/>
      <c r="O1332" s="113"/>
      <c r="P1332" s="113"/>
      <c r="Q1332" s="113"/>
      <c r="R1332" s="114"/>
      <c r="S1332" s="114"/>
      <c r="T1332" s="114"/>
      <c r="U1332" s="114"/>
      <c r="V1332" s="114"/>
      <c r="W1332" s="114"/>
      <c r="X1332" s="114"/>
      <c r="Y1332" s="114"/>
      <c r="Z1332" s="107"/>
      <c r="AA1332" s="107"/>
      <c r="AB1332" s="107"/>
      <c r="AC1332" s="107"/>
      <c r="AD1332" s="107"/>
      <c r="AE1332" s="107"/>
      <c r="AF1332" s="107"/>
      <c r="AG1332" s="107" t="s">
        <v>341</v>
      </c>
      <c r="AH1332" s="107">
        <v>5</v>
      </c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</row>
    <row r="1333" spans="1:60" outlineLevel="1">
      <c r="A1333" s="123">
        <v>214</v>
      </c>
      <c r="B1333" s="124" t="s">
        <v>2227</v>
      </c>
      <c r="C1333" s="139" t="s">
        <v>2228</v>
      </c>
      <c r="D1333" s="125" t="s">
        <v>330</v>
      </c>
      <c r="E1333" s="126">
        <v>45.98</v>
      </c>
      <c r="F1333" s="127"/>
      <c r="G1333" s="128">
        <f>ROUND(E1333*F1333,2)</f>
        <v>0</v>
      </c>
      <c r="H1333" s="127"/>
      <c r="I1333" s="128">
        <f>ROUND(E1333*H1333,2)</f>
        <v>0</v>
      </c>
      <c r="J1333" s="127"/>
      <c r="K1333" s="128">
        <f>ROUND(E1333*J1333,2)</f>
        <v>0</v>
      </c>
      <c r="L1333" s="128">
        <v>21</v>
      </c>
      <c r="M1333" s="128">
        <f>G1333*(1+L1333/100)</f>
        <v>0</v>
      </c>
      <c r="N1333" s="126">
        <v>0</v>
      </c>
      <c r="O1333" s="126">
        <f>ROUND(E1333*N1333,2)</f>
        <v>0</v>
      </c>
      <c r="P1333" s="126">
        <v>0.13100000000000001</v>
      </c>
      <c r="Q1333" s="126">
        <f>ROUND(E1333*P1333,2)</f>
        <v>6.02</v>
      </c>
      <c r="R1333" s="128"/>
      <c r="S1333" s="128" t="s">
        <v>290</v>
      </c>
      <c r="T1333" s="129" t="s">
        <v>291</v>
      </c>
      <c r="U1333" s="114">
        <v>0.77</v>
      </c>
      <c r="V1333" s="114">
        <f>ROUND(E1333*U1333,2)</f>
        <v>35.4</v>
      </c>
      <c r="W1333" s="114"/>
      <c r="X1333" s="114" t="s">
        <v>332</v>
      </c>
      <c r="Y1333" s="114" t="s">
        <v>293</v>
      </c>
      <c r="Z1333" s="107"/>
      <c r="AA1333" s="107"/>
      <c r="AB1333" s="107"/>
      <c r="AC1333" s="107"/>
      <c r="AD1333" s="107"/>
      <c r="AE1333" s="107"/>
      <c r="AF1333" s="107"/>
      <c r="AG1333" s="107" t="s">
        <v>333</v>
      </c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</row>
    <row r="1334" spans="1:60" outlineLevel="2">
      <c r="A1334" s="110"/>
      <c r="B1334" s="111"/>
      <c r="C1334" s="198" t="s">
        <v>2225</v>
      </c>
      <c r="D1334" s="199"/>
      <c r="E1334" s="199"/>
      <c r="F1334" s="199"/>
      <c r="G1334" s="199"/>
      <c r="H1334" s="114"/>
      <c r="I1334" s="114"/>
      <c r="J1334" s="114"/>
      <c r="K1334" s="114"/>
      <c r="L1334" s="114"/>
      <c r="M1334" s="114"/>
      <c r="N1334" s="113"/>
      <c r="O1334" s="113"/>
      <c r="P1334" s="113"/>
      <c r="Q1334" s="113"/>
      <c r="R1334" s="114"/>
      <c r="S1334" s="114"/>
      <c r="T1334" s="114"/>
      <c r="U1334" s="114"/>
      <c r="V1334" s="114"/>
      <c r="W1334" s="114"/>
      <c r="X1334" s="114"/>
      <c r="Y1334" s="114"/>
      <c r="Z1334" s="107"/>
      <c r="AA1334" s="107"/>
      <c r="AB1334" s="107"/>
      <c r="AC1334" s="107"/>
      <c r="AD1334" s="107"/>
      <c r="AE1334" s="107"/>
      <c r="AF1334" s="107"/>
      <c r="AG1334" s="107" t="s">
        <v>296</v>
      </c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</row>
    <row r="1335" spans="1:60" outlineLevel="2">
      <c r="A1335" s="110"/>
      <c r="B1335" s="111"/>
      <c r="C1335" s="146" t="s">
        <v>2269</v>
      </c>
      <c r="D1335" s="143"/>
      <c r="E1335" s="144">
        <v>2</v>
      </c>
      <c r="F1335" s="114"/>
      <c r="G1335" s="114"/>
      <c r="H1335" s="114"/>
      <c r="I1335" s="114"/>
      <c r="J1335" s="114"/>
      <c r="K1335" s="114"/>
      <c r="L1335" s="114"/>
      <c r="M1335" s="114"/>
      <c r="N1335" s="113"/>
      <c r="O1335" s="113"/>
      <c r="P1335" s="113"/>
      <c r="Q1335" s="113"/>
      <c r="R1335" s="114"/>
      <c r="S1335" s="114"/>
      <c r="T1335" s="114"/>
      <c r="U1335" s="114"/>
      <c r="V1335" s="114"/>
      <c r="W1335" s="114"/>
      <c r="X1335" s="114"/>
      <c r="Y1335" s="114"/>
      <c r="Z1335" s="107"/>
      <c r="AA1335" s="107"/>
      <c r="AB1335" s="107"/>
      <c r="AC1335" s="107"/>
      <c r="AD1335" s="107"/>
      <c r="AE1335" s="107"/>
      <c r="AF1335" s="107"/>
      <c r="AG1335" s="107" t="s">
        <v>341</v>
      </c>
      <c r="AH1335" s="107">
        <v>0</v>
      </c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</row>
    <row r="1336" spans="1:60" outlineLevel="3">
      <c r="A1336" s="110"/>
      <c r="B1336" s="111"/>
      <c r="C1336" s="146" t="s">
        <v>2270</v>
      </c>
      <c r="D1336" s="143"/>
      <c r="E1336" s="144">
        <v>2.12</v>
      </c>
      <c r="F1336" s="114"/>
      <c r="G1336" s="114"/>
      <c r="H1336" s="114"/>
      <c r="I1336" s="114"/>
      <c r="J1336" s="114"/>
      <c r="K1336" s="114"/>
      <c r="L1336" s="114"/>
      <c r="M1336" s="114"/>
      <c r="N1336" s="113"/>
      <c r="O1336" s="113"/>
      <c r="P1336" s="113"/>
      <c r="Q1336" s="113"/>
      <c r="R1336" s="114"/>
      <c r="S1336" s="114"/>
      <c r="T1336" s="114"/>
      <c r="U1336" s="114"/>
      <c r="V1336" s="114"/>
      <c r="W1336" s="114"/>
      <c r="X1336" s="114"/>
      <c r="Y1336" s="114"/>
      <c r="Z1336" s="107"/>
      <c r="AA1336" s="107"/>
      <c r="AB1336" s="107"/>
      <c r="AC1336" s="107"/>
      <c r="AD1336" s="107"/>
      <c r="AE1336" s="107"/>
      <c r="AF1336" s="107"/>
      <c r="AG1336" s="107" t="s">
        <v>341</v>
      </c>
      <c r="AH1336" s="107">
        <v>0</v>
      </c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</row>
    <row r="1337" spans="1:60" outlineLevel="3">
      <c r="A1337" s="110"/>
      <c r="B1337" s="111"/>
      <c r="C1337" s="146" t="s">
        <v>2271</v>
      </c>
      <c r="D1337" s="143"/>
      <c r="E1337" s="144">
        <v>1.5</v>
      </c>
      <c r="F1337" s="114"/>
      <c r="G1337" s="114"/>
      <c r="H1337" s="114"/>
      <c r="I1337" s="114"/>
      <c r="J1337" s="114"/>
      <c r="K1337" s="114"/>
      <c r="L1337" s="114"/>
      <c r="M1337" s="114"/>
      <c r="N1337" s="113"/>
      <c r="O1337" s="113"/>
      <c r="P1337" s="113"/>
      <c r="Q1337" s="113"/>
      <c r="R1337" s="114"/>
      <c r="S1337" s="114"/>
      <c r="T1337" s="114"/>
      <c r="U1337" s="114"/>
      <c r="V1337" s="114"/>
      <c r="W1337" s="114"/>
      <c r="X1337" s="114"/>
      <c r="Y1337" s="114"/>
      <c r="Z1337" s="107"/>
      <c r="AA1337" s="107"/>
      <c r="AB1337" s="107"/>
      <c r="AC1337" s="107"/>
      <c r="AD1337" s="107"/>
      <c r="AE1337" s="107"/>
      <c r="AF1337" s="107"/>
      <c r="AG1337" s="107" t="s">
        <v>341</v>
      </c>
      <c r="AH1337" s="107">
        <v>0</v>
      </c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</row>
    <row r="1338" spans="1:60" outlineLevel="3">
      <c r="A1338" s="110"/>
      <c r="B1338" s="111"/>
      <c r="C1338" s="146" t="s">
        <v>2272</v>
      </c>
      <c r="D1338" s="143"/>
      <c r="E1338" s="144">
        <v>1.85</v>
      </c>
      <c r="F1338" s="114"/>
      <c r="G1338" s="114"/>
      <c r="H1338" s="114"/>
      <c r="I1338" s="114"/>
      <c r="J1338" s="114"/>
      <c r="K1338" s="114"/>
      <c r="L1338" s="114"/>
      <c r="M1338" s="114"/>
      <c r="N1338" s="113"/>
      <c r="O1338" s="113"/>
      <c r="P1338" s="113"/>
      <c r="Q1338" s="113"/>
      <c r="R1338" s="114"/>
      <c r="S1338" s="114"/>
      <c r="T1338" s="114"/>
      <c r="U1338" s="114"/>
      <c r="V1338" s="114"/>
      <c r="W1338" s="114"/>
      <c r="X1338" s="114"/>
      <c r="Y1338" s="114"/>
      <c r="Z1338" s="107"/>
      <c r="AA1338" s="107"/>
      <c r="AB1338" s="107"/>
      <c r="AC1338" s="107"/>
      <c r="AD1338" s="107"/>
      <c r="AE1338" s="107"/>
      <c r="AF1338" s="107"/>
      <c r="AG1338" s="107" t="s">
        <v>341</v>
      </c>
      <c r="AH1338" s="107">
        <v>0</v>
      </c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</row>
    <row r="1339" spans="1:60" outlineLevel="3">
      <c r="A1339" s="110"/>
      <c r="B1339" s="111"/>
      <c r="C1339" s="146" t="s">
        <v>2273</v>
      </c>
      <c r="D1339" s="143"/>
      <c r="E1339" s="144">
        <v>1.85</v>
      </c>
      <c r="F1339" s="114"/>
      <c r="G1339" s="114"/>
      <c r="H1339" s="114"/>
      <c r="I1339" s="114"/>
      <c r="J1339" s="114"/>
      <c r="K1339" s="114"/>
      <c r="L1339" s="114"/>
      <c r="M1339" s="114"/>
      <c r="N1339" s="113"/>
      <c r="O1339" s="113"/>
      <c r="P1339" s="113"/>
      <c r="Q1339" s="113"/>
      <c r="R1339" s="114"/>
      <c r="S1339" s="114"/>
      <c r="T1339" s="114"/>
      <c r="U1339" s="114"/>
      <c r="V1339" s="114"/>
      <c r="W1339" s="114"/>
      <c r="X1339" s="114"/>
      <c r="Y1339" s="114"/>
      <c r="Z1339" s="107"/>
      <c r="AA1339" s="107"/>
      <c r="AB1339" s="107"/>
      <c r="AC1339" s="107"/>
      <c r="AD1339" s="107"/>
      <c r="AE1339" s="107"/>
      <c r="AF1339" s="107"/>
      <c r="AG1339" s="107" t="s">
        <v>341</v>
      </c>
      <c r="AH1339" s="107">
        <v>0</v>
      </c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</row>
    <row r="1340" spans="1:60" outlineLevel="3">
      <c r="A1340" s="110"/>
      <c r="B1340" s="111"/>
      <c r="C1340" s="146" t="s">
        <v>2274</v>
      </c>
      <c r="D1340" s="143"/>
      <c r="E1340" s="144">
        <v>1.85</v>
      </c>
      <c r="F1340" s="114"/>
      <c r="G1340" s="114"/>
      <c r="H1340" s="114"/>
      <c r="I1340" s="114"/>
      <c r="J1340" s="114"/>
      <c r="K1340" s="114"/>
      <c r="L1340" s="114"/>
      <c r="M1340" s="114"/>
      <c r="N1340" s="113"/>
      <c r="O1340" s="113"/>
      <c r="P1340" s="113"/>
      <c r="Q1340" s="113"/>
      <c r="R1340" s="114"/>
      <c r="S1340" s="114"/>
      <c r="T1340" s="114"/>
      <c r="U1340" s="114"/>
      <c r="V1340" s="114"/>
      <c r="W1340" s="114"/>
      <c r="X1340" s="114"/>
      <c r="Y1340" s="114"/>
      <c r="Z1340" s="107"/>
      <c r="AA1340" s="107"/>
      <c r="AB1340" s="107"/>
      <c r="AC1340" s="107"/>
      <c r="AD1340" s="107"/>
      <c r="AE1340" s="107"/>
      <c r="AF1340" s="107"/>
      <c r="AG1340" s="107" t="s">
        <v>341</v>
      </c>
      <c r="AH1340" s="107">
        <v>0</v>
      </c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</row>
    <row r="1341" spans="1:60" outlineLevel="3">
      <c r="A1341" s="110"/>
      <c r="B1341" s="111"/>
      <c r="C1341" s="146" t="s">
        <v>2275</v>
      </c>
      <c r="D1341" s="143"/>
      <c r="E1341" s="144">
        <v>1.8</v>
      </c>
      <c r="F1341" s="114"/>
      <c r="G1341" s="114"/>
      <c r="H1341" s="114"/>
      <c r="I1341" s="114"/>
      <c r="J1341" s="114"/>
      <c r="K1341" s="114"/>
      <c r="L1341" s="114"/>
      <c r="M1341" s="114"/>
      <c r="N1341" s="113"/>
      <c r="O1341" s="113"/>
      <c r="P1341" s="113"/>
      <c r="Q1341" s="113"/>
      <c r="R1341" s="114"/>
      <c r="S1341" s="114"/>
      <c r="T1341" s="114"/>
      <c r="U1341" s="114"/>
      <c r="V1341" s="114"/>
      <c r="W1341" s="114"/>
      <c r="X1341" s="114"/>
      <c r="Y1341" s="114"/>
      <c r="Z1341" s="107"/>
      <c r="AA1341" s="107"/>
      <c r="AB1341" s="107"/>
      <c r="AC1341" s="107"/>
      <c r="AD1341" s="107"/>
      <c r="AE1341" s="107"/>
      <c r="AF1341" s="107"/>
      <c r="AG1341" s="107" t="s">
        <v>341</v>
      </c>
      <c r="AH1341" s="107">
        <v>0</v>
      </c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</row>
    <row r="1342" spans="1:60" outlineLevel="3">
      <c r="A1342" s="110"/>
      <c r="B1342" s="111"/>
      <c r="C1342" s="146" t="s">
        <v>2276</v>
      </c>
      <c r="D1342" s="143"/>
      <c r="E1342" s="144">
        <v>2.4</v>
      </c>
      <c r="F1342" s="114"/>
      <c r="G1342" s="114"/>
      <c r="H1342" s="114"/>
      <c r="I1342" s="114"/>
      <c r="J1342" s="114"/>
      <c r="K1342" s="114"/>
      <c r="L1342" s="114"/>
      <c r="M1342" s="114"/>
      <c r="N1342" s="113"/>
      <c r="O1342" s="113"/>
      <c r="P1342" s="113"/>
      <c r="Q1342" s="113"/>
      <c r="R1342" s="114"/>
      <c r="S1342" s="114"/>
      <c r="T1342" s="114"/>
      <c r="U1342" s="114"/>
      <c r="V1342" s="114"/>
      <c r="W1342" s="114"/>
      <c r="X1342" s="114"/>
      <c r="Y1342" s="114"/>
      <c r="Z1342" s="107"/>
      <c r="AA1342" s="107"/>
      <c r="AB1342" s="107"/>
      <c r="AC1342" s="107"/>
      <c r="AD1342" s="107"/>
      <c r="AE1342" s="107"/>
      <c r="AF1342" s="107"/>
      <c r="AG1342" s="107" t="s">
        <v>341</v>
      </c>
      <c r="AH1342" s="107">
        <v>0</v>
      </c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</row>
    <row r="1343" spans="1:60" outlineLevel="3">
      <c r="A1343" s="110"/>
      <c r="B1343" s="111"/>
      <c r="C1343" s="146" t="s">
        <v>2277</v>
      </c>
      <c r="D1343" s="143"/>
      <c r="E1343" s="144">
        <v>1.85</v>
      </c>
      <c r="F1343" s="114"/>
      <c r="G1343" s="114"/>
      <c r="H1343" s="114"/>
      <c r="I1343" s="114"/>
      <c r="J1343" s="114"/>
      <c r="K1343" s="114"/>
      <c r="L1343" s="114"/>
      <c r="M1343" s="114"/>
      <c r="N1343" s="113"/>
      <c r="O1343" s="113"/>
      <c r="P1343" s="113"/>
      <c r="Q1343" s="113"/>
      <c r="R1343" s="114"/>
      <c r="S1343" s="114"/>
      <c r="T1343" s="114"/>
      <c r="U1343" s="114"/>
      <c r="V1343" s="114"/>
      <c r="W1343" s="114"/>
      <c r="X1343" s="114"/>
      <c r="Y1343" s="114"/>
      <c r="Z1343" s="107"/>
      <c r="AA1343" s="107"/>
      <c r="AB1343" s="107"/>
      <c r="AC1343" s="107"/>
      <c r="AD1343" s="107"/>
      <c r="AE1343" s="107"/>
      <c r="AF1343" s="107"/>
      <c r="AG1343" s="107" t="s">
        <v>341</v>
      </c>
      <c r="AH1343" s="107">
        <v>0</v>
      </c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</row>
    <row r="1344" spans="1:60" outlineLevel="3">
      <c r="A1344" s="110"/>
      <c r="B1344" s="111"/>
      <c r="C1344" s="146" t="s">
        <v>2278</v>
      </c>
      <c r="D1344" s="143"/>
      <c r="E1344" s="144">
        <v>1.85</v>
      </c>
      <c r="F1344" s="114"/>
      <c r="G1344" s="114"/>
      <c r="H1344" s="114"/>
      <c r="I1344" s="114"/>
      <c r="J1344" s="114"/>
      <c r="K1344" s="114"/>
      <c r="L1344" s="114"/>
      <c r="M1344" s="114"/>
      <c r="N1344" s="113"/>
      <c r="O1344" s="113"/>
      <c r="P1344" s="113"/>
      <c r="Q1344" s="113"/>
      <c r="R1344" s="114"/>
      <c r="S1344" s="114"/>
      <c r="T1344" s="114"/>
      <c r="U1344" s="114"/>
      <c r="V1344" s="114"/>
      <c r="W1344" s="114"/>
      <c r="X1344" s="114"/>
      <c r="Y1344" s="114"/>
      <c r="Z1344" s="107"/>
      <c r="AA1344" s="107"/>
      <c r="AB1344" s="107"/>
      <c r="AC1344" s="107"/>
      <c r="AD1344" s="107"/>
      <c r="AE1344" s="107"/>
      <c r="AF1344" s="107"/>
      <c r="AG1344" s="107" t="s">
        <v>341</v>
      </c>
      <c r="AH1344" s="107">
        <v>0</v>
      </c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</row>
    <row r="1345" spans="1:60" outlineLevel="3">
      <c r="A1345" s="110"/>
      <c r="B1345" s="111"/>
      <c r="C1345" s="146" t="s">
        <v>2279</v>
      </c>
      <c r="D1345" s="143"/>
      <c r="E1345" s="144">
        <v>1.85</v>
      </c>
      <c r="F1345" s="114"/>
      <c r="G1345" s="114"/>
      <c r="H1345" s="114"/>
      <c r="I1345" s="114"/>
      <c r="J1345" s="114"/>
      <c r="K1345" s="114"/>
      <c r="L1345" s="114"/>
      <c r="M1345" s="114"/>
      <c r="N1345" s="113"/>
      <c r="O1345" s="113"/>
      <c r="P1345" s="113"/>
      <c r="Q1345" s="113"/>
      <c r="R1345" s="114"/>
      <c r="S1345" s="114"/>
      <c r="T1345" s="114"/>
      <c r="U1345" s="114"/>
      <c r="V1345" s="114"/>
      <c r="W1345" s="114"/>
      <c r="X1345" s="114"/>
      <c r="Y1345" s="114"/>
      <c r="Z1345" s="107"/>
      <c r="AA1345" s="107"/>
      <c r="AB1345" s="107"/>
      <c r="AC1345" s="107"/>
      <c r="AD1345" s="107"/>
      <c r="AE1345" s="107"/>
      <c r="AF1345" s="107"/>
      <c r="AG1345" s="107" t="s">
        <v>341</v>
      </c>
      <c r="AH1345" s="107">
        <v>0</v>
      </c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</row>
    <row r="1346" spans="1:60" outlineLevel="3">
      <c r="A1346" s="110"/>
      <c r="B1346" s="111"/>
      <c r="C1346" s="146" t="s">
        <v>2280</v>
      </c>
      <c r="D1346" s="143"/>
      <c r="E1346" s="144">
        <v>2.4</v>
      </c>
      <c r="F1346" s="114"/>
      <c r="G1346" s="114"/>
      <c r="H1346" s="114"/>
      <c r="I1346" s="114"/>
      <c r="J1346" s="114"/>
      <c r="K1346" s="114"/>
      <c r="L1346" s="114"/>
      <c r="M1346" s="114"/>
      <c r="N1346" s="113"/>
      <c r="O1346" s="113"/>
      <c r="P1346" s="113"/>
      <c r="Q1346" s="113"/>
      <c r="R1346" s="114"/>
      <c r="S1346" s="114"/>
      <c r="T1346" s="114"/>
      <c r="U1346" s="114"/>
      <c r="V1346" s="114"/>
      <c r="W1346" s="114"/>
      <c r="X1346" s="114"/>
      <c r="Y1346" s="114"/>
      <c r="Z1346" s="107"/>
      <c r="AA1346" s="107"/>
      <c r="AB1346" s="107"/>
      <c r="AC1346" s="107"/>
      <c r="AD1346" s="107"/>
      <c r="AE1346" s="107"/>
      <c r="AF1346" s="107"/>
      <c r="AG1346" s="107" t="s">
        <v>341</v>
      </c>
      <c r="AH1346" s="107">
        <v>0</v>
      </c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</row>
    <row r="1347" spans="1:60" outlineLevel="3">
      <c r="A1347" s="110"/>
      <c r="B1347" s="111"/>
      <c r="C1347" s="146" t="s">
        <v>2281</v>
      </c>
      <c r="D1347" s="143"/>
      <c r="E1347" s="144">
        <v>2.12</v>
      </c>
      <c r="F1347" s="114"/>
      <c r="G1347" s="114"/>
      <c r="H1347" s="114"/>
      <c r="I1347" s="114"/>
      <c r="J1347" s="114"/>
      <c r="K1347" s="114"/>
      <c r="L1347" s="114"/>
      <c r="M1347" s="114"/>
      <c r="N1347" s="113"/>
      <c r="O1347" s="113"/>
      <c r="P1347" s="113"/>
      <c r="Q1347" s="113"/>
      <c r="R1347" s="114"/>
      <c r="S1347" s="114"/>
      <c r="T1347" s="114"/>
      <c r="U1347" s="114"/>
      <c r="V1347" s="114"/>
      <c r="W1347" s="114"/>
      <c r="X1347" s="114"/>
      <c r="Y1347" s="114"/>
      <c r="Z1347" s="107"/>
      <c r="AA1347" s="107"/>
      <c r="AB1347" s="107"/>
      <c r="AC1347" s="107"/>
      <c r="AD1347" s="107"/>
      <c r="AE1347" s="107"/>
      <c r="AF1347" s="107"/>
      <c r="AG1347" s="107" t="s">
        <v>341</v>
      </c>
      <c r="AH1347" s="107">
        <v>0</v>
      </c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</row>
    <row r="1348" spans="1:60" outlineLevel="3">
      <c r="A1348" s="110"/>
      <c r="B1348" s="111"/>
      <c r="C1348" s="146" t="s">
        <v>2282</v>
      </c>
      <c r="D1348" s="143"/>
      <c r="E1348" s="144">
        <v>2.77</v>
      </c>
      <c r="F1348" s="114"/>
      <c r="G1348" s="114"/>
      <c r="H1348" s="114"/>
      <c r="I1348" s="114"/>
      <c r="J1348" s="114"/>
      <c r="K1348" s="114"/>
      <c r="L1348" s="114"/>
      <c r="M1348" s="114"/>
      <c r="N1348" s="113"/>
      <c r="O1348" s="113"/>
      <c r="P1348" s="113"/>
      <c r="Q1348" s="113"/>
      <c r="R1348" s="114"/>
      <c r="S1348" s="114"/>
      <c r="T1348" s="114"/>
      <c r="U1348" s="114"/>
      <c r="V1348" s="114"/>
      <c r="W1348" s="114"/>
      <c r="X1348" s="114"/>
      <c r="Y1348" s="114"/>
      <c r="Z1348" s="107"/>
      <c r="AA1348" s="107"/>
      <c r="AB1348" s="107"/>
      <c r="AC1348" s="107"/>
      <c r="AD1348" s="107"/>
      <c r="AE1348" s="107"/>
      <c r="AF1348" s="107"/>
      <c r="AG1348" s="107" t="s">
        <v>341</v>
      </c>
      <c r="AH1348" s="107">
        <v>0</v>
      </c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</row>
    <row r="1349" spans="1:60" outlineLevel="3">
      <c r="A1349" s="110"/>
      <c r="B1349" s="111"/>
      <c r="C1349" s="146" t="s">
        <v>2283</v>
      </c>
      <c r="D1349" s="143"/>
      <c r="E1349" s="144">
        <v>2.4500000000000002</v>
      </c>
      <c r="F1349" s="114"/>
      <c r="G1349" s="114"/>
      <c r="H1349" s="114"/>
      <c r="I1349" s="114"/>
      <c r="J1349" s="114"/>
      <c r="K1349" s="114"/>
      <c r="L1349" s="114"/>
      <c r="M1349" s="114"/>
      <c r="N1349" s="113"/>
      <c r="O1349" s="113"/>
      <c r="P1349" s="113"/>
      <c r="Q1349" s="113"/>
      <c r="R1349" s="114"/>
      <c r="S1349" s="114"/>
      <c r="T1349" s="114"/>
      <c r="U1349" s="114"/>
      <c r="V1349" s="114"/>
      <c r="W1349" s="114"/>
      <c r="X1349" s="114"/>
      <c r="Y1349" s="114"/>
      <c r="Z1349" s="107"/>
      <c r="AA1349" s="107"/>
      <c r="AB1349" s="107"/>
      <c r="AC1349" s="107"/>
      <c r="AD1349" s="107"/>
      <c r="AE1349" s="107"/>
      <c r="AF1349" s="107"/>
      <c r="AG1349" s="107" t="s">
        <v>341</v>
      </c>
      <c r="AH1349" s="107">
        <v>0</v>
      </c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</row>
    <row r="1350" spans="1:60" outlineLevel="3">
      <c r="A1350" s="110"/>
      <c r="B1350" s="111"/>
      <c r="C1350" s="146" t="s">
        <v>2284</v>
      </c>
      <c r="D1350" s="143"/>
      <c r="E1350" s="144">
        <v>1.85</v>
      </c>
      <c r="F1350" s="114"/>
      <c r="G1350" s="114"/>
      <c r="H1350" s="114"/>
      <c r="I1350" s="114"/>
      <c r="J1350" s="114"/>
      <c r="K1350" s="114"/>
      <c r="L1350" s="114"/>
      <c r="M1350" s="114"/>
      <c r="N1350" s="113"/>
      <c r="O1350" s="113"/>
      <c r="P1350" s="113"/>
      <c r="Q1350" s="113"/>
      <c r="R1350" s="114"/>
      <c r="S1350" s="114"/>
      <c r="T1350" s="114"/>
      <c r="U1350" s="114"/>
      <c r="V1350" s="114"/>
      <c r="W1350" s="114"/>
      <c r="X1350" s="114"/>
      <c r="Y1350" s="114"/>
      <c r="Z1350" s="107"/>
      <c r="AA1350" s="107"/>
      <c r="AB1350" s="107"/>
      <c r="AC1350" s="107"/>
      <c r="AD1350" s="107"/>
      <c r="AE1350" s="107"/>
      <c r="AF1350" s="107"/>
      <c r="AG1350" s="107" t="s">
        <v>341</v>
      </c>
      <c r="AH1350" s="107">
        <v>0</v>
      </c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</row>
    <row r="1351" spans="1:60" outlineLevel="3">
      <c r="A1351" s="110"/>
      <c r="B1351" s="111"/>
      <c r="C1351" s="146" t="s">
        <v>2285</v>
      </c>
      <c r="D1351" s="143"/>
      <c r="E1351" s="144">
        <v>1.85</v>
      </c>
      <c r="F1351" s="114"/>
      <c r="G1351" s="114"/>
      <c r="H1351" s="114"/>
      <c r="I1351" s="114"/>
      <c r="J1351" s="114"/>
      <c r="K1351" s="114"/>
      <c r="L1351" s="114"/>
      <c r="M1351" s="114"/>
      <c r="N1351" s="113"/>
      <c r="O1351" s="113"/>
      <c r="P1351" s="113"/>
      <c r="Q1351" s="113"/>
      <c r="R1351" s="114"/>
      <c r="S1351" s="114"/>
      <c r="T1351" s="114"/>
      <c r="U1351" s="114"/>
      <c r="V1351" s="114"/>
      <c r="W1351" s="114"/>
      <c r="X1351" s="114"/>
      <c r="Y1351" s="114"/>
      <c r="Z1351" s="107"/>
      <c r="AA1351" s="107"/>
      <c r="AB1351" s="107"/>
      <c r="AC1351" s="107"/>
      <c r="AD1351" s="107"/>
      <c r="AE1351" s="107"/>
      <c r="AF1351" s="107"/>
      <c r="AG1351" s="107" t="s">
        <v>341</v>
      </c>
      <c r="AH1351" s="107">
        <v>0</v>
      </c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</row>
    <row r="1352" spans="1:60" outlineLevel="3">
      <c r="A1352" s="110"/>
      <c r="B1352" s="111"/>
      <c r="C1352" s="146" t="s">
        <v>2286</v>
      </c>
      <c r="D1352" s="143"/>
      <c r="E1352" s="144">
        <v>4.38</v>
      </c>
      <c r="F1352" s="114"/>
      <c r="G1352" s="114"/>
      <c r="H1352" s="114"/>
      <c r="I1352" s="114"/>
      <c r="J1352" s="114"/>
      <c r="K1352" s="114"/>
      <c r="L1352" s="114"/>
      <c r="M1352" s="114"/>
      <c r="N1352" s="113"/>
      <c r="O1352" s="113"/>
      <c r="P1352" s="113"/>
      <c r="Q1352" s="113"/>
      <c r="R1352" s="114"/>
      <c r="S1352" s="114"/>
      <c r="T1352" s="114"/>
      <c r="U1352" s="114"/>
      <c r="V1352" s="114"/>
      <c r="W1352" s="114"/>
      <c r="X1352" s="114"/>
      <c r="Y1352" s="114"/>
      <c r="Z1352" s="107"/>
      <c r="AA1352" s="107"/>
      <c r="AB1352" s="107"/>
      <c r="AC1352" s="107"/>
      <c r="AD1352" s="107"/>
      <c r="AE1352" s="107"/>
      <c r="AF1352" s="107"/>
      <c r="AG1352" s="107" t="s">
        <v>341</v>
      </c>
      <c r="AH1352" s="107">
        <v>0</v>
      </c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</row>
    <row r="1353" spans="1:60" outlineLevel="3">
      <c r="A1353" s="110"/>
      <c r="B1353" s="111"/>
      <c r="C1353" s="146" t="s">
        <v>2287</v>
      </c>
      <c r="D1353" s="143"/>
      <c r="E1353" s="144">
        <v>2.42</v>
      </c>
      <c r="F1353" s="114"/>
      <c r="G1353" s="114"/>
      <c r="H1353" s="114"/>
      <c r="I1353" s="114"/>
      <c r="J1353" s="114"/>
      <c r="K1353" s="114"/>
      <c r="L1353" s="114"/>
      <c r="M1353" s="114"/>
      <c r="N1353" s="113"/>
      <c r="O1353" s="113"/>
      <c r="P1353" s="113"/>
      <c r="Q1353" s="113"/>
      <c r="R1353" s="114"/>
      <c r="S1353" s="114"/>
      <c r="T1353" s="114"/>
      <c r="U1353" s="114"/>
      <c r="V1353" s="114"/>
      <c r="W1353" s="114"/>
      <c r="X1353" s="114"/>
      <c r="Y1353" s="114"/>
      <c r="Z1353" s="107"/>
      <c r="AA1353" s="107"/>
      <c r="AB1353" s="107"/>
      <c r="AC1353" s="107"/>
      <c r="AD1353" s="107"/>
      <c r="AE1353" s="107"/>
      <c r="AF1353" s="107"/>
      <c r="AG1353" s="107" t="s">
        <v>341</v>
      </c>
      <c r="AH1353" s="107">
        <v>0</v>
      </c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</row>
    <row r="1354" spans="1:60" outlineLevel="3">
      <c r="A1354" s="110"/>
      <c r="B1354" s="111"/>
      <c r="C1354" s="146" t="s">
        <v>2288</v>
      </c>
      <c r="D1354" s="143"/>
      <c r="E1354" s="144">
        <v>2.72</v>
      </c>
      <c r="F1354" s="114"/>
      <c r="G1354" s="114"/>
      <c r="H1354" s="114"/>
      <c r="I1354" s="114"/>
      <c r="J1354" s="114"/>
      <c r="K1354" s="114"/>
      <c r="L1354" s="114"/>
      <c r="M1354" s="114"/>
      <c r="N1354" s="113"/>
      <c r="O1354" s="113"/>
      <c r="P1354" s="113"/>
      <c r="Q1354" s="113"/>
      <c r="R1354" s="114"/>
      <c r="S1354" s="114"/>
      <c r="T1354" s="114"/>
      <c r="U1354" s="114"/>
      <c r="V1354" s="114"/>
      <c r="W1354" s="114"/>
      <c r="X1354" s="114"/>
      <c r="Y1354" s="114"/>
      <c r="Z1354" s="107"/>
      <c r="AA1354" s="107"/>
      <c r="AB1354" s="107"/>
      <c r="AC1354" s="107"/>
      <c r="AD1354" s="107"/>
      <c r="AE1354" s="107"/>
      <c r="AF1354" s="107"/>
      <c r="AG1354" s="107" t="s">
        <v>341</v>
      </c>
      <c r="AH1354" s="107">
        <v>0</v>
      </c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</row>
    <row r="1355" spans="1:60" outlineLevel="3">
      <c r="A1355" s="110"/>
      <c r="B1355" s="111"/>
      <c r="C1355" s="146" t="s">
        <v>2289</v>
      </c>
      <c r="D1355" s="143"/>
      <c r="E1355" s="144">
        <v>2.1</v>
      </c>
      <c r="F1355" s="114"/>
      <c r="G1355" s="114"/>
      <c r="H1355" s="114"/>
      <c r="I1355" s="114"/>
      <c r="J1355" s="114"/>
      <c r="K1355" s="114"/>
      <c r="L1355" s="114"/>
      <c r="M1355" s="114"/>
      <c r="N1355" s="113"/>
      <c r="O1355" s="113"/>
      <c r="P1355" s="113"/>
      <c r="Q1355" s="113"/>
      <c r="R1355" s="114"/>
      <c r="S1355" s="114"/>
      <c r="T1355" s="114"/>
      <c r="U1355" s="114"/>
      <c r="V1355" s="114"/>
      <c r="W1355" s="114"/>
      <c r="X1355" s="114"/>
      <c r="Y1355" s="114"/>
      <c r="Z1355" s="107"/>
      <c r="AA1355" s="107"/>
      <c r="AB1355" s="107"/>
      <c r="AC1355" s="107"/>
      <c r="AD1355" s="107"/>
      <c r="AE1355" s="107"/>
      <c r="AF1355" s="107"/>
      <c r="AG1355" s="107" t="s">
        <v>341</v>
      </c>
      <c r="AH1355" s="107">
        <v>0</v>
      </c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</row>
    <row r="1356" spans="1:60" outlineLevel="1">
      <c r="A1356" s="110">
        <v>215</v>
      </c>
      <c r="B1356" s="111" t="s">
        <v>2237</v>
      </c>
      <c r="C1356" s="147" t="s">
        <v>2238</v>
      </c>
      <c r="D1356" s="112" t="s">
        <v>24</v>
      </c>
      <c r="E1356" s="145"/>
      <c r="F1356" s="115"/>
      <c r="G1356" s="114">
        <f>ROUND(E1356*F1356,2)</f>
        <v>0</v>
      </c>
      <c r="H1356" s="115"/>
      <c r="I1356" s="114">
        <f>ROUND(E1356*H1356,2)</f>
        <v>0</v>
      </c>
      <c r="J1356" s="115"/>
      <c r="K1356" s="114">
        <f>ROUND(E1356*J1356,2)</f>
        <v>0</v>
      </c>
      <c r="L1356" s="114">
        <v>21</v>
      </c>
      <c r="M1356" s="114">
        <f>G1356*(1+L1356/100)</f>
        <v>0</v>
      </c>
      <c r="N1356" s="113">
        <v>0</v>
      </c>
      <c r="O1356" s="113">
        <f>ROUND(E1356*N1356,2)</f>
        <v>0</v>
      </c>
      <c r="P1356" s="113">
        <v>0</v>
      </c>
      <c r="Q1356" s="113">
        <f>ROUND(E1356*P1356,2)</f>
        <v>0</v>
      </c>
      <c r="R1356" s="114" t="s">
        <v>1487</v>
      </c>
      <c r="S1356" s="114" t="s">
        <v>310</v>
      </c>
      <c r="T1356" s="114" t="s">
        <v>331</v>
      </c>
      <c r="U1356" s="114">
        <v>0</v>
      </c>
      <c r="V1356" s="114">
        <f>ROUND(E1356*U1356,2)</f>
        <v>0</v>
      </c>
      <c r="W1356" s="114"/>
      <c r="X1356" s="114" t="s">
        <v>448</v>
      </c>
      <c r="Y1356" s="114" t="s">
        <v>293</v>
      </c>
      <c r="Z1356" s="107"/>
      <c r="AA1356" s="107"/>
      <c r="AB1356" s="107"/>
      <c r="AC1356" s="107"/>
      <c r="AD1356" s="107"/>
      <c r="AE1356" s="107"/>
      <c r="AF1356" s="107"/>
      <c r="AG1356" s="107" t="s">
        <v>449</v>
      </c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</row>
    <row r="1357" spans="1:60" outlineLevel="2">
      <c r="A1357" s="110"/>
      <c r="B1357" s="111"/>
      <c r="C1357" s="205" t="s">
        <v>450</v>
      </c>
      <c r="D1357" s="206"/>
      <c r="E1357" s="206"/>
      <c r="F1357" s="206"/>
      <c r="G1357" s="206"/>
      <c r="H1357" s="114"/>
      <c r="I1357" s="114"/>
      <c r="J1357" s="114"/>
      <c r="K1357" s="114"/>
      <c r="L1357" s="114"/>
      <c r="M1357" s="114"/>
      <c r="N1357" s="113"/>
      <c r="O1357" s="113"/>
      <c r="P1357" s="113"/>
      <c r="Q1357" s="113"/>
      <c r="R1357" s="114"/>
      <c r="S1357" s="114"/>
      <c r="T1357" s="114"/>
      <c r="U1357" s="114"/>
      <c r="V1357" s="114"/>
      <c r="W1357" s="114"/>
      <c r="X1357" s="114"/>
      <c r="Y1357" s="114"/>
      <c r="Z1357" s="107"/>
      <c r="AA1357" s="107"/>
      <c r="AB1357" s="107"/>
      <c r="AC1357" s="107"/>
      <c r="AD1357" s="107"/>
      <c r="AE1357" s="107"/>
      <c r="AF1357" s="107"/>
      <c r="AG1357" s="107" t="s">
        <v>451</v>
      </c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</row>
    <row r="1358" spans="1:60">
      <c r="A1358" s="117" t="s">
        <v>285</v>
      </c>
      <c r="B1358" s="118" t="s">
        <v>207</v>
      </c>
      <c r="C1358" s="138" t="s">
        <v>208</v>
      </c>
      <c r="D1358" s="119"/>
      <c r="E1358" s="120"/>
      <c r="F1358" s="121"/>
      <c r="G1358" s="121">
        <f>SUMIF(AG1359:AG1394,"&lt;&gt;NOR",G1359:G1394)</f>
        <v>0</v>
      </c>
      <c r="H1358" s="121"/>
      <c r="I1358" s="121">
        <f>SUM(I1359:I1394)</f>
        <v>0</v>
      </c>
      <c r="J1358" s="121"/>
      <c r="K1358" s="121">
        <f>SUM(K1359:K1394)</f>
        <v>0</v>
      </c>
      <c r="L1358" s="121"/>
      <c r="M1358" s="121">
        <f>SUM(M1359:M1394)</f>
        <v>0</v>
      </c>
      <c r="N1358" s="120"/>
      <c r="O1358" s="120">
        <f>SUM(O1359:O1394)</f>
        <v>3.2399999999999998</v>
      </c>
      <c r="P1358" s="120"/>
      <c r="Q1358" s="120">
        <f>SUM(Q1359:Q1394)</f>
        <v>0</v>
      </c>
      <c r="R1358" s="121"/>
      <c r="S1358" s="121"/>
      <c r="T1358" s="122"/>
      <c r="U1358" s="116"/>
      <c r="V1358" s="116">
        <f>SUM(V1359:V1394)</f>
        <v>391.65</v>
      </c>
      <c r="W1358" s="116"/>
      <c r="X1358" s="116"/>
      <c r="Y1358" s="116"/>
      <c r="AG1358" t="s">
        <v>286</v>
      </c>
    </row>
    <row r="1359" spans="1:60" outlineLevel="1">
      <c r="A1359" s="123">
        <v>216</v>
      </c>
      <c r="B1359" s="124" t="s">
        <v>1231</v>
      </c>
      <c r="C1359" s="139" t="s">
        <v>1232</v>
      </c>
      <c r="D1359" s="125" t="s">
        <v>1169</v>
      </c>
      <c r="E1359" s="126">
        <v>261.06625000000003</v>
      </c>
      <c r="F1359" s="127"/>
      <c r="G1359" s="128">
        <f>ROUND(E1359*F1359,2)</f>
        <v>0</v>
      </c>
      <c r="H1359" s="127"/>
      <c r="I1359" s="128">
        <f>ROUND(E1359*H1359,2)</f>
        <v>0</v>
      </c>
      <c r="J1359" s="127"/>
      <c r="K1359" s="128">
        <f>ROUND(E1359*J1359,2)</f>
        <v>0</v>
      </c>
      <c r="L1359" s="128">
        <v>21</v>
      </c>
      <c r="M1359" s="128">
        <f>G1359*(1+L1359/100)</f>
        <v>0</v>
      </c>
      <c r="N1359" s="126">
        <v>5.9100000000000003E-3</v>
      </c>
      <c r="O1359" s="126">
        <f>ROUND(E1359*N1359,2)</f>
        <v>1.54</v>
      </c>
      <c r="P1359" s="126">
        <v>0</v>
      </c>
      <c r="Q1359" s="126">
        <f>ROUND(E1359*P1359,2)</f>
        <v>0</v>
      </c>
      <c r="R1359" s="128" t="s">
        <v>1233</v>
      </c>
      <c r="S1359" s="128" t="s">
        <v>310</v>
      </c>
      <c r="T1359" s="129" t="s">
        <v>331</v>
      </c>
      <c r="U1359" s="114">
        <v>0.26</v>
      </c>
      <c r="V1359" s="114">
        <f>ROUND(E1359*U1359,2)</f>
        <v>67.88</v>
      </c>
      <c r="W1359" s="114"/>
      <c r="X1359" s="114" t="s">
        <v>332</v>
      </c>
      <c r="Y1359" s="114" t="s">
        <v>293</v>
      </c>
      <c r="Z1359" s="107"/>
      <c r="AA1359" s="107"/>
      <c r="AB1359" s="107"/>
      <c r="AC1359" s="107"/>
      <c r="AD1359" s="107"/>
      <c r="AE1359" s="107"/>
      <c r="AF1359" s="107"/>
      <c r="AG1359" s="107" t="s">
        <v>333</v>
      </c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</row>
    <row r="1360" spans="1:60" outlineLevel="2">
      <c r="A1360" s="110"/>
      <c r="B1360" s="111"/>
      <c r="C1360" s="146" t="s">
        <v>2290</v>
      </c>
      <c r="D1360" s="143"/>
      <c r="E1360" s="144">
        <v>153.60374999999999</v>
      </c>
      <c r="F1360" s="114"/>
      <c r="G1360" s="114"/>
      <c r="H1360" s="114"/>
      <c r="I1360" s="114"/>
      <c r="J1360" s="114"/>
      <c r="K1360" s="114"/>
      <c r="L1360" s="114"/>
      <c r="M1360" s="114"/>
      <c r="N1360" s="113"/>
      <c r="O1360" s="113"/>
      <c r="P1360" s="113"/>
      <c r="Q1360" s="113"/>
      <c r="R1360" s="114"/>
      <c r="S1360" s="114"/>
      <c r="T1360" s="114"/>
      <c r="U1360" s="114"/>
      <c r="V1360" s="114"/>
      <c r="W1360" s="114"/>
      <c r="X1360" s="114"/>
      <c r="Y1360" s="114"/>
      <c r="Z1360" s="107"/>
      <c r="AA1360" s="107"/>
      <c r="AB1360" s="107"/>
      <c r="AC1360" s="107"/>
      <c r="AD1360" s="107"/>
      <c r="AE1360" s="107"/>
      <c r="AF1360" s="107"/>
      <c r="AG1360" s="107" t="s">
        <v>341</v>
      </c>
      <c r="AH1360" s="107">
        <v>5</v>
      </c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</row>
    <row r="1361" spans="1:60" outlineLevel="3">
      <c r="A1361" s="110"/>
      <c r="B1361" s="111"/>
      <c r="C1361" s="146" t="s">
        <v>2291</v>
      </c>
      <c r="D1361" s="143"/>
      <c r="E1361" s="144">
        <v>107.46250000000001</v>
      </c>
      <c r="F1361" s="114"/>
      <c r="G1361" s="114"/>
      <c r="H1361" s="114"/>
      <c r="I1361" s="114"/>
      <c r="J1361" s="114"/>
      <c r="K1361" s="114"/>
      <c r="L1361" s="114"/>
      <c r="M1361" s="114"/>
      <c r="N1361" s="113"/>
      <c r="O1361" s="113"/>
      <c r="P1361" s="113"/>
      <c r="Q1361" s="113"/>
      <c r="R1361" s="114"/>
      <c r="S1361" s="114"/>
      <c r="T1361" s="114"/>
      <c r="U1361" s="114"/>
      <c r="V1361" s="114"/>
      <c r="W1361" s="114"/>
      <c r="X1361" s="114"/>
      <c r="Y1361" s="114"/>
      <c r="Z1361" s="107"/>
      <c r="AA1361" s="107"/>
      <c r="AB1361" s="107"/>
      <c r="AC1361" s="107"/>
      <c r="AD1361" s="107"/>
      <c r="AE1361" s="107"/>
      <c r="AF1361" s="107"/>
      <c r="AG1361" s="107" t="s">
        <v>341</v>
      </c>
      <c r="AH1361" s="107">
        <v>5</v>
      </c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</row>
    <row r="1362" spans="1:60" outlineLevel="1">
      <c r="A1362" s="123">
        <v>217</v>
      </c>
      <c r="B1362" s="124" t="s">
        <v>2292</v>
      </c>
      <c r="C1362" s="139" t="s">
        <v>2293</v>
      </c>
      <c r="D1362" s="125" t="s">
        <v>330</v>
      </c>
      <c r="E1362" s="126">
        <v>614.41499999999996</v>
      </c>
      <c r="F1362" s="127"/>
      <c r="G1362" s="128">
        <f>ROUND(E1362*F1362,2)</f>
        <v>0</v>
      </c>
      <c r="H1362" s="127"/>
      <c r="I1362" s="128">
        <f>ROUND(E1362*H1362,2)</f>
        <v>0</v>
      </c>
      <c r="J1362" s="127"/>
      <c r="K1362" s="128">
        <f>ROUND(E1362*J1362,2)</f>
        <v>0</v>
      </c>
      <c r="L1362" s="128">
        <v>21</v>
      </c>
      <c r="M1362" s="128">
        <f>G1362*(1+L1362/100)</f>
        <v>0</v>
      </c>
      <c r="N1362" s="126">
        <v>0</v>
      </c>
      <c r="O1362" s="126">
        <f>ROUND(E1362*N1362,2)</f>
        <v>0</v>
      </c>
      <c r="P1362" s="126">
        <v>0</v>
      </c>
      <c r="Q1362" s="126">
        <f>ROUND(E1362*P1362,2)</f>
        <v>0</v>
      </c>
      <c r="R1362" s="128" t="s">
        <v>2294</v>
      </c>
      <c r="S1362" s="128" t="s">
        <v>310</v>
      </c>
      <c r="T1362" s="129" t="s">
        <v>331</v>
      </c>
      <c r="U1362" s="114">
        <v>0.1</v>
      </c>
      <c r="V1362" s="114">
        <f>ROUND(E1362*U1362,2)</f>
        <v>61.44</v>
      </c>
      <c r="W1362" s="114"/>
      <c r="X1362" s="114" t="s">
        <v>332</v>
      </c>
      <c r="Y1362" s="114" t="s">
        <v>293</v>
      </c>
      <c r="Z1362" s="107"/>
      <c r="AA1362" s="107"/>
      <c r="AB1362" s="107"/>
      <c r="AC1362" s="107"/>
      <c r="AD1362" s="107"/>
      <c r="AE1362" s="107"/>
      <c r="AF1362" s="107"/>
      <c r="AG1362" s="107" t="s">
        <v>333</v>
      </c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</row>
    <row r="1363" spans="1:60" outlineLevel="2">
      <c r="A1363" s="110"/>
      <c r="B1363" s="111"/>
      <c r="C1363" s="146" t="s">
        <v>2295</v>
      </c>
      <c r="D1363" s="143"/>
      <c r="E1363" s="144"/>
      <c r="F1363" s="114"/>
      <c r="G1363" s="114"/>
      <c r="H1363" s="114"/>
      <c r="I1363" s="114"/>
      <c r="J1363" s="114"/>
      <c r="K1363" s="114"/>
      <c r="L1363" s="114"/>
      <c r="M1363" s="114"/>
      <c r="N1363" s="113"/>
      <c r="O1363" s="113"/>
      <c r="P1363" s="113"/>
      <c r="Q1363" s="113"/>
      <c r="R1363" s="114"/>
      <c r="S1363" s="114"/>
      <c r="T1363" s="114"/>
      <c r="U1363" s="114"/>
      <c r="V1363" s="114"/>
      <c r="W1363" s="114"/>
      <c r="X1363" s="114"/>
      <c r="Y1363" s="114"/>
      <c r="Z1363" s="107"/>
      <c r="AA1363" s="107"/>
      <c r="AB1363" s="107"/>
      <c r="AC1363" s="107"/>
      <c r="AD1363" s="107"/>
      <c r="AE1363" s="107"/>
      <c r="AF1363" s="107"/>
      <c r="AG1363" s="107" t="s">
        <v>341</v>
      </c>
      <c r="AH1363" s="107">
        <v>0</v>
      </c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</row>
    <row r="1364" spans="1:60" outlineLevel="3">
      <c r="A1364" s="110"/>
      <c r="B1364" s="111"/>
      <c r="C1364" s="146" t="s">
        <v>2296</v>
      </c>
      <c r="D1364" s="143"/>
      <c r="E1364" s="144"/>
      <c r="F1364" s="114"/>
      <c r="G1364" s="114"/>
      <c r="H1364" s="114"/>
      <c r="I1364" s="114"/>
      <c r="J1364" s="114"/>
      <c r="K1364" s="114"/>
      <c r="L1364" s="114"/>
      <c r="M1364" s="114"/>
      <c r="N1364" s="113"/>
      <c r="O1364" s="113"/>
      <c r="P1364" s="113"/>
      <c r="Q1364" s="113"/>
      <c r="R1364" s="114"/>
      <c r="S1364" s="114"/>
      <c r="T1364" s="114"/>
      <c r="U1364" s="114"/>
      <c r="V1364" s="114"/>
      <c r="W1364" s="114"/>
      <c r="X1364" s="114"/>
      <c r="Y1364" s="114"/>
      <c r="Z1364" s="107"/>
      <c r="AA1364" s="107"/>
      <c r="AB1364" s="107"/>
      <c r="AC1364" s="107"/>
      <c r="AD1364" s="107"/>
      <c r="AE1364" s="107"/>
      <c r="AF1364" s="107"/>
      <c r="AG1364" s="107" t="s">
        <v>341</v>
      </c>
      <c r="AH1364" s="107">
        <v>0</v>
      </c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</row>
    <row r="1365" spans="1:60" outlineLevel="3">
      <c r="A1365" s="110"/>
      <c r="B1365" s="111"/>
      <c r="C1365" s="146" t="s">
        <v>2297</v>
      </c>
      <c r="D1365" s="143"/>
      <c r="E1365" s="144">
        <v>614.41499999999996</v>
      </c>
      <c r="F1365" s="114"/>
      <c r="G1365" s="114"/>
      <c r="H1365" s="114"/>
      <c r="I1365" s="114"/>
      <c r="J1365" s="114"/>
      <c r="K1365" s="114"/>
      <c r="L1365" s="114"/>
      <c r="M1365" s="114"/>
      <c r="N1365" s="113"/>
      <c r="O1365" s="113"/>
      <c r="P1365" s="113"/>
      <c r="Q1365" s="113"/>
      <c r="R1365" s="114"/>
      <c r="S1365" s="114"/>
      <c r="T1365" s="114"/>
      <c r="U1365" s="114"/>
      <c r="V1365" s="114"/>
      <c r="W1365" s="114"/>
      <c r="X1365" s="114"/>
      <c r="Y1365" s="114"/>
      <c r="Z1365" s="107"/>
      <c r="AA1365" s="107"/>
      <c r="AB1365" s="107"/>
      <c r="AC1365" s="107"/>
      <c r="AD1365" s="107"/>
      <c r="AE1365" s="107"/>
      <c r="AF1365" s="107"/>
      <c r="AG1365" s="107" t="s">
        <v>341</v>
      </c>
      <c r="AH1365" s="107">
        <v>5</v>
      </c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</row>
    <row r="1366" spans="1:60" ht="22.5" outlineLevel="1">
      <c r="A1366" s="123">
        <v>218</v>
      </c>
      <c r="B1366" s="124" t="s">
        <v>2298</v>
      </c>
      <c r="C1366" s="139" t="s">
        <v>2299</v>
      </c>
      <c r="D1366" s="125" t="s">
        <v>1169</v>
      </c>
      <c r="E1366" s="126">
        <v>107.46250000000001</v>
      </c>
      <c r="F1366" s="127"/>
      <c r="G1366" s="128">
        <f>ROUND(E1366*F1366,2)</f>
        <v>0</v>
      </c>
      <c r="H1366" s="127"/>
      <c r="I1366" s="128">
        <f>ROUND(E1366*H1366,2)</f>
        <v>0</v>
      </c>
      <c r="J1366" s="127"/>
      <c r="K1366" s="128">
        <f>ROUND(E1366*J1366,2)</f>
        <v>0</v>
      </c>
      <c r="L1366" s="128">
        <v>21</v>
      </c>
      <c r="M1366" s="128">
        <f>G1366*(1+L1366/100)</f>
        <v>0</v>
      </c>
      <c r="N1366" s="126">
        <v>2.8800000000000002E-3</v>
      </c>
      <c r="O1366" s="126">
        <f>ROUND(E1366*N1366,2)</f>
        <v>0.31</v>
      </c>
      <c r="P1366" s="126">
        <v>0</v>
      </c>
      <c r="Q1366" s="126">
        <f>ROUND(E1366*P1366,2)</f>
        <v>0</v>
      </c>
      <c r="R1366" s="128" t="s">
        <v>564</v>
      </c>
      <c r="S1366" s="128" t="s">
        <v>310</v>
      </c>
      <c r="T1366" s="129" t="s">
        <v>331</v>
      </c>
      <c r="U1366" s="114">
        <v>0.52</v>
      </c>
      <c r="V1366" s="114">
        <f>ROUND(E1366*U1366,2)</f>
        <v>55.88</v>
      </c>
      <c r="W1366" s="114"/>
      <c r="X1366" s="114" t="s">
        <v>332</v>
      </c>
      <c r="Y1366" s="114" t="s">
        <v>293</v>
      </c>
      <c r="Z1366" s="107"/>
      <c r="AA1366" s="107"/>
      <c r="AB1366" s="107"/>
      <c r="AC1366" s="107"/>
      <c r="AD1366" s="107"/>
      <c r="AE1366" s="107"/>
      <c r="AF1366" s="107"/>
      <c r="AG1366" s="107" t="s">
        <v>333</v>
      </c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</row>
    <row r="1367" spans="1:60" outlineLevel="2">
      <c r="A1367" s="110"/>
      <c r="B1367" s="111"/>
      <c r="C1367" s="146" t="s">
        <v>2300</v>
      </c>
      <c r="D1367" s="143"/>
      <c r="E1367" s="144">
        <v>107.46250000000001</v>
      </c>
      <c r="F1367" s="114"/>
      <c r="G1367" s="114"/>
      <c r="H1367" s="114"/>
      <c r="I1367" s="114"/>
      <c r="J1367" s="114"/>
      <c r="K1367" s="114"/>
      <c r="L1367" s="114"/>
      <c r="M1367" s="114"/>
      <c r="N1367" s="113"/>
      <c r="O1367" s="113"/>
      <c r="P1367" s="113"/>
      <c r="Q1367" s="113"/>
      <c r="R1367" s="114"/>
      <c r="S1367" s="114"/>
      <c r="T1367" s="114"/>
      <c r="U1367" s="114"/>
      <c r="V1367" s="114"/>
      <c r="W1367" s="114"/>
      <c r="X1367" s="114"/>
      <c r="Y1367" s="114"/>
      <c r="Z1367" s="107"/>
      <c r="AA1367" s="107"/>
      <c r="AB1367" s="107"/>
      <c r="AC1367" s="107"/>
      <c r="AD1367" s="107"/>
      <c r="AE1367" s="107"/>
      <c r="AF1367" s="107"/>
      <c r="AG1367" s="107" t="s">
        <v>341</v>
      </c>
      <c r="AH1367" s="107">
        <v>5</v>
      </c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</row>
    <row r="1368" spans="1:60" ht="22.5" outlineLevel="1">
      <c r="A1368" s="123">
        <v>219</v>
      </c>
      <c r="B1368" s="124" t="s">
        <v>2301</v>
      </c>
      <c r="C1368" s="139" t="s">
        <v>2302</v>
      </c>
      <c r="D1368" s="125" t="s">
        <v>1169</v>
      </c>
      <c r="E1368" s="126">
        <v>107.46250000000001</v>
      </c>
      <c r="F1368" s="127"/>
      <c r="G1368" s="128">
        <f>ROUND(E1368*F1368,2)</f>
        <v>0</v>
      </c>
      <c r="H1368" s="127"/>
      <c r="I1368" s="128">
        <f>ROUND(E1368*H1368,2)</f>
        <v>0</v>
      </c>
      <c r="J1368" s="127"/>
      <c r="K1368" s="128">
        <f>ROUND(E1368*J1368,2)</f>
        <v>0</v>
      </c>
      <c r="L1368" s="128">
        <v>21</v>
      </c>
      <c r="M1368" s="128">
        <f>G1368*(1+L1368/100)</f>
        <v>0</v>
      </c>
      <c r="N1368" s="126">
        <v>4.1000000000000003E-3</v>
      </c>
      <c r="O1368" s="126">
        <f>ROUND(E1368*N1368,2)</f>
        <v>0.44</v>
      </c>
      <c r="P1368" s="126">
        <v>0</v>
      </c>
      <c r="Q1368" s="126">
        <f>ROUND(E1368*P1368,2)</f>
        <v>0</v>
      </c>
      <c r="R1368" s="128" t="s">
        <v>564</v>
      </c>
      <c r="S1368" s="128" t="s">
        <v>310</v>
      </c>
      <c r="T1368" s="129" t="s">
        <v>331</v>
      </c>
      <c r="U1368" s="114">
        <v>0.42</v>
      </c>
      <c r="V1368" s="114">
        <f>ROUND(E1368*U1368,2)</f>
        <v>45.13</v>
      </c>
      <c r="W1368" s="114"/>
      <c r="X1368" s="114" t="s">
        <v>332</v>
      </c>
      <c r="Y1368" s="114" t="s">
        <v>293</v>
      </c>
      <c r="Z1368" s="107"/>
      <c r="AA1368" s="107"/>
      <c r="AB1368" s="107"/>
      <c r="AC1368" s="107"/>
      <c r="AD1368" s="107"/>
      <c r="AE1368" s="107"/>
      <c r="AF1368" s="107"/>
      <c r="AG1368" s="107" t="s">
        <v>333</v>
      </c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</row>
    <row r="1369" spans="1:60" outlineLevel="2">
      <c r="A1369" s="110"/>
      <c r="B1369" s="111"/>
      <c r="C1369" s="146" t="s">
        <v>1741</v>
      </c>
      <c r="D1369" s="143"/>
      <c r="E1369" s="144">
        <v>107.46250000000001</v>
      </c>
      <c r="F1369" s="114"/>
      <c r="G1369" s="114"/>
      <c r="H1369" s="114"/>
      <c r="I1369" s="114"/>
      <c r="J1369" s="114"/>
      <c r="K1369" s="114"/>
      <c r="L1369" s="114"/>
      <c r="M1369" s="114"/>
      <c r="N1369" s="113"/>
      <c r="O1369" s="113"/>
      <c r="P1369" s="113"/>
      <c r="Q1369" s="113"/>
      <c r="R1369" s="114"/>
      <c r="S1369" s="114"/>
      <c r="T1369" s="114"/>
      <c r="U1369" s="114"/>
      <c r="V1369" s="114"/>
      <c r="W1369" s="114"/>
      <c r="X1369" s="114"/>
      <c r="Y1369" s="114"/>
      <c r="Z1369" s="107"/>
      <c r="AA1369" s="107"/>
      <c r="AB1369" s="107"/>
      <c r="AC1369" s="107"/>
      <c r="AD1369" s="107"/>
      <c r="AE1369" s="107"/>
      <c r="AF1369" s="107"/>
      <c r="AG1369" s="107" t="s">
        <v>341</v>
      </c>
      <c r="AH1369" s="107">
        <v>5</v>
      </c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</row>
    <row r="1370" spans="1:60" outlineLevel="1">
      <c r="A1370" s="123">
        <v>220</v>
      </c>
      <c r="B1370" s="124" t="s">
        <v>2303</v>
      </c>
      <c r="C1370" s="139" t="s">
        <v>2304</v>
      </c>
      <c r="D1370" s="125" t="s">
        <v>1169</v>
      </c>
      <c r="E1370" s="126">
        <v>153.60374999999999</v>
      </c>
      <c r="F1370" s="127"/>
      <c r="G1370" s="128">
        <f>ROUND(E1370*F1370,2)</f>
        <v>0</v>
      </c>
      <c r="H1370" s="127"/>
      <c r="I1370" s="128">
        <f>ROUND(E1370*H1370,2)</f>
        <v>0</v>
      </c>
      <c r="J1370" s="127"/>
      <c r="K1370" s="128">
        <f>ROUND(E1370*J1370,2)</f>
        <v>0</v>
      </c>
      <c r="L1370" s="128">
        <v>21</v>
      </c>
      <c r="M1370" s="128">
        <f>G1370*(1+L1370/100)</f>
        <v>0</v>
      </c>
      <c r="N1370" s="126">
        <v>0</v>
      </c>
      <c r="O1370" s="126">
        <f>ROUND(E1370*N1370,2)</f>
        <v>0</v>
      </c>
      <c r="P1370" s="126">
        <v>0</v>
      </c>
      <c r="Q1370" s="126">
        <f>ROUND(E1370*P1370,2)</f>
        <v>0</v>
      </c>
      <c r="R1370" s="128" t="s">
        <v>564</v>
      </c>
      <c r="S1370" s="128" t="s">
        <v>310</v>
      </c>
      <c r="T1370" s="129" t="s">
        <v>331</v>
      </c>
      <c r="U1370" s="114">
        <v>0.23</v>
      </c>
      <c r="V1370" s="114">
        <f>ROUND(E1370*U1370,2)</f>
        <v>35.33</v>
      </c>
      <c r="W1370" s="114"/>
      <c r="X1370" s="114" t="s">
        <v>332</v>
      </c>
      <c r="Y1370" s="114" t="s">
        <v>293</v>
      </c>
      <c r="Z1370" s="107"/>
      <c r="AA1370" s="107"/>
      <c r="AB1370" s="107"/>
      <c r="AC1370" s="107"/>
      <c r="AD1370" s="107"/>
      <c r="AE1370" s="107"/>
      <c r="AF1370" s="107"/>
      <c r="AG1370" s="107" t="s">
        <v>333</v>
      </c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</row>
    <row r="1371" spans="1:60" outlineLevel="2">
      <c r="A1371" s="110"/>
      <c r="B1371" s="111"/>
      <c r="C1371" s="146" t="s">
        <v>1239</v>
      </c>
      <c r="D1371" s="143"/>
      <c r="E1371" s="144">
        <v>15.03125</v>
      </c>
      <c r="F1371" s="114"/>
      <c r="G1371" s="114"/>
      <c r="H1371" s="114"/>
      <c r="I1371" s="114"/>
      <c r="J1371" s="114"/>
      <c r="K1371" s="114"/>
      <c r="L1371" s="114"/>
      <c r="M1371" s="114"/>
      <c r="N1371" s="113"/>
      <c r="O1371" s="113"/>
      <c r="P1371" s="113"/>
      <c r="Q1371" s="113"/>
      <c r="R1371" s="114"/>
      <c r="S1371" s="114"/>
      <c r="T1371" s="114"/>
      <c r="U1371" s="114"/>
      <c r="V1371" s="114"/>
      <c r="W1371" s="114"/>
      <c r="X1371" s="114"/>
      <c r="Y1371" s="114"/>
      <c r="Z1371" s="107"/>
      <c r="AA1371" s="107"/>
      <c r="AB1371" s="107"/>
      <c r="AC1371" s="107"/>
      <c r="AD1371" s="107"/>
      <c r="AE1371" s="107"/>
      <c r="AF1371" s="107"/>
      <c r="AG1371" s="107" t="s">
        <v>341</v>
      </c>
      <c r="AH1371" s="107">
        <v>0</v>
      </c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</row>
    <row r="1372" spans="1:60" outlineLevel="3">
      <c r="A1372" s="110"/>
      <c r="B1372" s="111"/>
      <c r="C1372" s="146" t="s">
        <v>1240</v>
      </c>
      <c r="D1372" s="143"/>
      <c r="E1372" s="144">
        <v>7.0875000000000004</v>
      </c>
      <c r="F1372" s="114"/>
      <c r="G1372" s="114"/>
      <c r="H1372" s="114"/>
      <c r="I1372" s="114"/>
      <c r="J1372" s="114"/>
      <c r="K1372" s="114"/>
      <c r="L1372" s="114"/>
      <c r="M1372" s="114"/>
      <c r="N1372" s="113"/>
      <c r="O1372" s="113"/>
      <c r="P1372" s="113"/>
      <c r="Q1372" s="113"/>
      <c r="R1372" s="114"/>
      <c r="S1372" s="114"/>
      <c r="T1372" s="114"/>
      <c r="U1372" s="114"/>
      <c r="V1372" s="114"/>
      <c r="W1372" s="114"/>
      <c r="X1372" s="114"/>
      <c r="Y1372" s="114"/>
      <c r="Z1372" s="107"/>
      <c r="AA1372" s="107"/>
      <c r="AB1372" s="107"/>
      <c r="AC1372" s="107"/>
      <c r="AD1372" s="107"/>
      <c r="AE1372" s="107"/>
      <c r="AF1372" s="107"/>
      <c r="AG1372" s="107" t="s">
        <v>341</v>
      </c>
      <c r="AH1372" s="107">
        <v>0</v>
      </c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</row>
    <row r="1373" spans="1:60" outlineLevel="3">
      <c r="A1373" s="110"/>
      <c r="B1373" s="111"/>
      <c r="C1373" s="146" t="s">
        <v>2305</v>
      </c>
      <c r="D1373" s="143"/>
      <c r="E1373" s="144">
        <v>26.04</v>
      </c>
      <c r="F1373" s="114"/>
      <c r="G1373" s="114"/>
      <c r="H1373" s="114"/>
      <c r="I1373" s="114"/>
      <c r="J1373" s="114"/>
      <c r="K1373" s="114"/>
      <c r="L1373" s="114"/>
      <c r="M1373" s="114"/>
      <c r="N1373" s="113"/>
      <c r="O1373" s="113"/>
      <c r="P1373" s="113"/>
      <c r="Q1373" s="113"/>
      <c r="R1373" s="114"/>
      <c r="S1373" s="114"/>
      <c r="T1373" s="114"/>
      <c r="U1373" s="114"/>
      <c r="V1373" s="114"/>
      <c r="W1373" s="114"/>
      <c r="X1373" s="114"/>
      <c r="Y1373" s="114"/>
      <c r="Z1373" s="107"/>
      <c r="AA1373" s="107"/>
      <c r="AB1373" s="107"/>
      <c r="AC1373" s="107"/>
      <c r="AD1373" s="107"/>
      <c r="AE1373" s="107"/>
      <c r="AF1373" s="107"/>
      <c r="AG1373" s="107" t="s">
        <v>341</v>
      </c>
      <c r="AH1373" s="107">
        <v>0</v>
      </c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</row>
    <row r="1374" spans="1:60" outlineLevel="3">
      <c r="A1374" s="110"/>
      <c r="B1374" s="111"/>
      <c r="C1374" s="146" t="s">
        <v>2306</v>
      </c>
      <c r="D1374" s="143"/>
      <c r="E1374" s="144">
        <v>36.22</v>
      </c>
      <c r="F1374" s="114"/>
      <c r="G1374" s="114"/>
      <c r="H1374" s="114"/>
      <c r="I1374" s="114"/>
      <c r="J1374" s="114"/>
      <c r="K1374" s="114"/>
      <c r="L1374" s="114"/>
      <c r="M1374" s="114"/>
      <c r="N1374" s="113"/>
      <c r="O1374" s="113"/>
      <c r="P1374" s="113"/>
      <c r="Q1374" s="113"/>
      <c r="R1374" s="114"/>
      <c r="S1374" s="114"/>
      <c r="T1374" s="114"/>
      <c r="U1374" s="114"/>
      <c r="V1374" s="114"/>
      <c r="W1374" s="114"/>
      <c r="X1374" s="114"/>
      <c r="Y1374" s="114"/>
      <c r="Z1374" s="107"/>
      <c r="AA1374" s="107"/>
      <c r="AB1374" s="107"/>
      <c r="AC1374" s="107"/>
      <c r="AD1374" s="107"/>
      <c r="AE1374" s="107"/>
      <c r="AF1374" s="107"/>
      <c r="AG1374" s="107" t="s">
        <v>341</v>
      </c>
      <c r="AH1374" s="107">
        <v>0</v>
      </c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</row>
    <row r="1375" spans="1:60" outlineLevel="3">
      <c r="A1375" s="110"/>
      <c r="B1375" s="111"/>
      <c r="C1375" s="146" t="s">
        <v>2307</v>
      </c>
      <c r="D1375" s="143"/>
      <c r="E1375" s="144">
        <v>9.375</v>
      </c>
      <c r="F1375" s="114"/>
      <c r="G1375" s="114"/>
      <c r="H1375" s="114"/>
      <c r="I1375" s="114"/>
      <c r="J1375" s="114"/>
      <c r="K1375" s="114"/>
      <c r="L1375" s="114"/>
      <c r="M1375" s="114"/>
      <c r="N1375" s="113"/>
      <c r="O1375" s="113"/>
      <c r="P1375" s="113"/>
      <c r="Q1375" s="113"/>
      <c r="R1375" s="114"/>
      <c r="S1375" s="114"/>
      <c r="T1375" s="114"/>
      <c r="U1375" s="114"/>
      <c r="V1375" s="114"/>
      <c r="W1375" s="114"/>
      <c r="X1375" s="114"/>
      <c r="Y1375" s="114"/>
      <c r="Z1375" s="107"/>
      <c r="AA1375" s="107"/>
      <c r="AB1375" s="107"/>
      <c r="AC1375" s="107"/>
      <c r="AD1375" s="107"/>
      <c r="AE1375" s="107"/>
      <c r="AF1375" s="107"/>
      <c r="AG1375" s="107" t="s">
        <v>341</v>
      </c>
      <c r="AH1375" s="107">
        <v>0</v>
      </c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</row>
    <row r="1376" spans="1:60" outlineLevel="3">
      <c r="A1376" s="110"/>
      <c r="B1376" s="111"/>
      <c r="C1376" s="146" t="s">
        <v>2308</v>
      </c>
      <c r="D1376" s="143"/>
      <c r="E1376" s="144">
        <v>8.85</v>
      </c>
      <c r="F1376" s="114"/>
      <c r="G1376" s="114"/>
      <c r="H1376" s="114"/>
      <c r="I1376" s="114"/>
      <c r="J1376" s="114"/>
      <c r="K1376" s="114"/>
      <c r="L1376" s="114"/>
      <c r="M1376" s="114"/>
      <c r="N1376" s="113"/>
      <c r="O1376" s="113"/>
      <c r="P1376" s="113"/>
      <c r="Q1376" s="113"/>
      <c r="R1376" s="114"/>
      <c r="S1376" s="114"/>
      <c r="T1376" s="114"/>
      <c r="U1376" s="114"/>
      <c r="V1376" s="114"/>
      <c r="W1376" s="114"/>
      <c r="X1376" s="114"/>
      <c r="Y1376" s="114"/>
      <c r="Z1376" s="107"/>
      <c r="AA1376" s="107"/>
      <c r="AB1376" s="107"/>
      <c r="AC1376" s="107"/>
      <c r="AD1376" s="107"/>
      <c r="AE1376" s="107"/>
      <c r="AF1376" s="107"/>
      <c r="AG1376" s="107" t="s">
        <v>341</v>
      </c>
      <c r="AH1376" s="107">
        <v>0</v>
      </c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</row>
    <row r="1377" spans="1:60" outlineLevel="3">
      <c r="A1377" s="110"/>
      <c r="B1377" s="111"/>
      <c r="C1377" s="146" t="s">
        <v>2309</v>
      </c>
      <c r="D1377" s="143"/>
      <c r="E1377" s="144">
        <v>12.21</v>
      </c>
      <c r="F1377" s="114"/>
      <c r="G1377" s="114"/>
      <c r="H1377" s="114"/>
      <c r="I1377" s="114"/>
      <c r="J1377" s="114"/>
      <c r="K1377" s="114"/>
      <c r="L1377" s="114"/>
      <c r="M1377" s="114"/>
      <c r="N1377" s="113"/>
      <c r="O1377" s="113"/>
      <c r="P1377" s="113"/>
      <c r="Q1377" s="113"/>
      <c r="R1377" s="114"/>
      <c r="S1377" s="114"/>
      <c r="T1377" s="114"/>
      <c r="U1377" s="114"/>
      <c r="V1377" s="114"/>
      <c r="W1377" s="114"/>
      <c r="X1377" s="114"/>
      <c r="Y1377" s="114"/>
      <c r="Z1377" s="107"/>
      <c r="AA1377" s="107"/>
      <c r="AB1377" s="107"/>
      <c r="AC1377" s="107"/>
      <c r="AD1377" s="107"/>
      <c r="AE1377" s="107"/>
      <c r="AF1377" s="107"/>
      <c r="AG1377" s="107" t="s">
        <v>341</v>
      </c>
      <c r="AH1377" s="107">
        <v>0</v>
      </c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</row>
    <row r="1378" spans="1:60" outlineLevel="3">
      <c r="A1378" s="110"/>
      <c r="B1378" s="111"/>
      <c r="C1378" s="146" t="s">
        <v>2310</v>
      </c>
      <c r="D1378" s="143"/>
      <c r="E1378" s="144">
        <v>4.41</v>
      </c>
      <c r="F1378" s="114"/>
      <c r="G1378" s="114"/>
      <c r="H1378" s="114"/>
      <c r="I1378" s="114"/>
      <c r="J1378" s="114"/>
      <c r="K1378" s="114"/>
      <c r="L1378" s="114"/>
      <c r="M1378" s="114"/>
      <c r="N1378" s="113"/>
      <c r="O1378" s="113"/>
      <c r="P1378" s="113"/>
      <c r="Q1378" s="113"/>
      <c r="R1378" s="114"/>
      <c r="S1378" s="114"/>
      <c r="T1378" s="114"/>
      <c r="U1378" s="114"/>
      <c r="V1378" s="114"/>
      <c r="W1378" s="114"/>
      <c r="X1378" s="114"/>
      <c r="Y1378" s="114"/>
      <c r="Z1378" s="107"/>
      <c r="AA1378" s="107"/>
      <c r="AB1378" s="107"/>
      <c r="AC1378" s="107"/>
      <c r="AD1378" s="107"/>
      <c r="AE1378" s="107"/>
      <c r="AF1378" s="107"/>
      <c r="AG1378" s="107" t="s">
        <v>341</v>
      </c>
      <c r="AH1378" s="107">
        <v>0</v>
      </c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</row>
    <row r="1379" spans="1:60" outlineLevel="3">
      <c r="A1379" s="110"/>
      <c r="B1379" s="111"/>
      <c r="C1379" s="146" t="s">
        <v>2311</v>
      </c>
      <c r="D1379" s="143"/>
      <c r="E1379" s="144">
        <v>3.6</v>
      </c>
      <c r="F1379" s="114"/>
      <c r="G1379" s="114"/>
      <c r="H1379" s="114"/>
      <c r="I1379" s="114"/>
      <c r="J1379" s="114"/>
      <c r="K1379" s="114"/>
      <c r="L1379" s="114"/>
      <c r="M1379" s="114"/>
      <c r="N1379" s="113"/>
      <c r="O1379" s="113"/>
      <c r="P1379" s="113"/>
      <c r="Q1379" s="113"/>
      <c r="R1379" s="114"/>
      <c r="S1379" s="114"/>
      <c r="T1379" s="114"/>
      <c r="U1379" s="114"/>
      <c r="V1379" s="114"/>
      <c r="W1379" s="114"/>
      <c r="X1379" s="114"/>
      <c r="Y1379" s="114"/>
      <c r="Z1379" s="107"/>
      <c r="AA1379" s="107"/>
      <c r="AB1379" s="107"/>
      <c r="AC1379" s="107"/>
      <c r="AD1379" s="107"/>
      <c r="AE1379" s="107"/>
      <c r="AF1379" s="107"/>
      <c r="AG1379" s="107" t="s">
        <v>341</v>
      </c>
      <c r="AH1379" s="107">
        <v>0</v>
      </c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</row>
    <row r="1380" spans="1:60" outlineLevel="3">
      <c r="A1380" s="110"/>
      <c r="B1380" s="111"/>
      <c r="C1380" s="146" t="s">
        <v>2312</v>
      </c>
      <c r="D1380" s="143"/>
      <c r="E1380" s="144">
        <v>1.44</v>
      </c>
      <c r="F1380" s="114"/>
      <c r="G1380" s="114"/>
      <c r="H1380" s="114"/>
      <c r="I1380" s="114"/>
      <c r="J1380" s="114"/>
      <c r="K1380" s="114"/>
      <c r="L1380" s="114"/>
      <c r="M1380" s="114"/>
      <c r="N1380" s="113"/>
      <c r="O1380" s="113"/>
      <c r="P1380" s="113"/>
      <c r="Q1380" s="113"/>
      <c r="R1380" s="114"/>
      <c r="S1380" s="114"/>
      <c r="T1380" s="114"/>
      <c r="U1380" s="114"/>
      <c r="V1380" s="114"/>
      <c r="W1380" s="114"/>
      <c r="X1380" s="114"/>
      <c r="Y1380" s="114"/>
      <c r="Z1380" s="107"/>
      <c r="AA1380" s="107"/>
      <c r="AB1380" s="107"/>
      <c r="AC1380" s="107"/>
      <c r="AD1380" s="107"/>
      <c r="AE1380" s="107"/>
      <c r="AF1380" s="107"/>
      <c r="AG1380" s="107" t="s">
        <v>341</v>
      </c>
      <c r="AH1380" s="107">
        <v>0</v>
      </c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</row>
    <row r="1381" spans="1:60" outlineLevel="3">
      <c r="A1381" s="110"/>
      <c r="B1381" s="111"/>
      <c r="C1381" s="146" t="s">
        <v>2313</v>
      </c>
      <c r="D1381" s="143"/>
      <c r="E1381" s="144">
        <v>8.2799999999999994</v>
      </c>
      <c r="F1381" s="114"/>
      <c r="G1381" s="114"/>
      <c r="H1381" s="114"/>
      <c r="I1381" s="114"/>
      <c r="J1381" s="114"/>
      <c r="K1381" s="114"/>
      <c r="L1381" s="114"/>
      <c r="M1381" s="114"/>
      <c r="N1381" s="113"/>
      <c r="O1381" s="113"/>
      <c r="P1381" s="113"/>
      <c r="Q1381" s="113"/>
      <c r="R1381" s="114"/>
      <c r="S1381" s="114"/>
      <c r="T1381" s="114"/>
      <c r="U1381" s="114"/>
      <c r="V1381" s="114"/>
      <c r="W1381" s="114"/>
      <c r="X1381" s="114"/>
      <c r="Y1381" s="114"/>
      <c r="Z1381" s="107"/>
      <c r="AA1381" s="107"/>
      <c r="AB1381" s="107"/>
      <c r="AC1381" s="107"/>
      <c r="AD1381" s="107"/>
      <c r="AE1381" s="107"/>
      <c r="AF1381" s="107"/>
      <c r="AG1381" s="107" t="s">
        <v>341</v>
      </c>
      <c r="AH1381" s="107">
        <v>0</v>
      </c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</row>
    <row r="1382" spans="1:60" outlineLevel="3">
      <c r="A1382" s="110"/>
      <c r="B1382" s="111"/>
      <c r="C1382" s="146" t="s">
        <v>2314</v>
      </c>
      <c r="D1382" s="143"/>
      <c r="E1382" s="144">
        <v>6.1</v>
      </c>
      <c r="F1382" s="114"/>
      <c r="G1382" s="114"/>
      <c r="H1382" s="114"/>
      <c r="I1382" s="114"/>
      <c r="J1382" s="114"/>
      <c r="K1382" s="114"/>
      <c r="L1382" s="114"/>
      <c r="M1382" s="114"/>
      <c r="N1382" s="113"/>
      <c r="O1382" s="113"/>
      <c r="P1382" s="113"/>
      <c r="Q1382" s="113"/>
      <c r="R1382" s="114"/>
      <c r="S1382" s="114"/>
      <c r="T1382" s="114"/>
      <c r="U1382" s="114"/>
      <c r="V1382" s="114"/>
      <c r="W1382" s="114"/>
      <c r="X1382" s="114"/>
      <c r="Y1382" s="114"/>
      <c r="Z1382" s="107"/>
      <c r="AA1382" s="107"/>
      <c r="AB1382" s="107"/>
      <c r="AC1382" s="107"/>
      <c r="AD1382" s="107"/>
      <c r="AE1382" s="107"/>
      <c r="AF1382" s="107"/>
      <c r="AG1382" s="107" t="s">
        <v>341</v>
      </c>
      <c r="AH1382" s="107">
        <v>0</v>
      </c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</row>
    <row r="1383" spans="1:60" outlineLevel="3">
      <c r="A1383" s="110"/>
      <c r="B1383" s="111"/>
      <c r="C1383" s="146" t="s">
        <v>2315</v>
      </c>
      <c r="D1383" s="143"/>
      <c r="E1383" s="144">
        <v>3.6</v>
      </c>
      <c r="F1383" s="114"/>
      <c r="G1383" s="114"/>
      <c r="H1383" s="114"/>
      <c r="I1383" s="114"/>
      <c r="J1383" s="114"/>
      <c r="K1383" s="114"/>
      <c r="L1383" s="114"/>
      <c r="M1383" s="114"/>
      <c r="N1383" s="113"/>
      <c r="O1383" s="113"/>
      <c r="P1383" s="113"/>
      <c r="Q1383" s="113"/>
      <c r="R1383" s="114"/>
      <c r="S1383" s="114"/>
      <c r="T1383" s="114"/>
      <c r="U1383" s="114"/>
      <c r="V1383" s="114"/>
      <c r="W1383" s="114"/>
      <c r="X1383" s="114"/>
      <c r="Y1383" s="114"/>
      <c r="Z1383" s="107"/>
      <c r="AA1383" s="107"/>
      <c r="AB1383" s="107"/>
      <c r="AC1383" s="107"/>
      <c r="AD1383" s="107"/>
      <c r="AE1383" s="107"/>
      <c r="AF1383" s="107"/>
      <c r="AG1383" s="107" t="s">
        <v>341</v>
      </c>
      <c r="AH1383" s="107">
        <v>0</v>
      </c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</row>
    <row r="1384" spans="1:60" outlineLevel="3">
      <c r="A1384" s="110"/>
      <c r="B1384" s="111"/>
      <c r="C1384" s="146" t="s">
        <v>2316</v>
      </c>
      <c r="D1384" s="143"/>
      <c r="E1384" s="144">
        <v>3.24</v>
      </c>
      <c r="F1384" s="114"/>
      <c r="G1384" s="114"/>
      <c r="H1384" s="114"/>
      <c r="I1384" s="114"/>
      <c r="J1384" s="114"/>
      <c r="K1384" s="114"/>
      <c r="L1384" s="114"/>
      <c r="M1384" s="114"/>
      <c r="N1384" s="113"/>
      <c r="O1384" s="113"/>
      <c r="P1384" s="113"/>
      <c r="Q1384" s="113"/>
      <c r="R1384" s="114"/>
      <c r="S1384" s="114"/>
      <c r="T1384" s="114"/>
      <c r="U1384" s="114"/>
      <c r="V1384" s="114"/>
      <c r="W1384" s="114"/>
      <c r="X1384" s="114"/>
      <c r="Y1384" s="114"/>
      <c r="Z1384" s="107"/>
      <c r="AA1384" s="107"/>
      <c r="AB1384" s="107"/>
      <c r="AC1384" s="107"/>
      <c r="AD1384" s="107"/>
      <c r="AE1384" s="107"/>
      <c r="AF1384" s="107"/>
      <c r="AG1384" s="107" t="s">
        <v>341</v>
      </c>
      <c r="AH1384" s="107">
        <v>0</v>
      </c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</row>
    <row r="1385" spans="1:60" outlineLevel="3">
      <c r="A1385" s="110"/>
      <c r="B1385" s="111"/>
      <c r="C1385" s="146" t="s">
        <v>1281</v>
      </c>
      <c r="D1385" s="143"/>
      <c r="E1385" s="144">
        <v>8.1199999999999992</v>
      </c>
      <c r="F1385" s="114"/>
      <c r="G1385" s="114"/>
      <c r="H1385" s="114"/>
      <c r="I1385" s="114"/>
      <c r="J1385" s="114"/>
      <c r="K1385" s="114"/>
      <c r="L1385" s="114"/>
      <c r="M1385" s="114"/>
      <c r="N1385" s="113"/>
      <c r="O1385" s="113"/>
      <c r="P1385" s="113"/>
      <c r="Q1385" s="113"/>
      <c r="R1385" s="114"/>
      <c r="S1385" s="114"/>
      <c r="T1385" s="114"/>
      <c r="U1385" s="114"/>
      <c r="V1385" s="114"/>
      <c r="W1385" s="114"/>
      <c r="X1385" s="114"/>
      <c r="Y1385" s="114"/>
      <c r="Z1385" s="107"/>
      <c r="AA1385" s="107"/>
      <c r="AB1385" s="107"/>
      <c r="AC1385" s="107"/>
      <c r="AD1385" s="107"/>
      <c r="AE1385" s="107"/>
      <c r="AF1385" s="107"/>
      <c r="AG1385" s="107" t="s">
        <v>341</v>
      </c>
      <c r="AH1385" s="107">
        <v>0</v>
      </c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</row>
    <row r="1386" spans="1:60" ht="22.5" outlineLevel="1">
      <c r="A1386" s="123">
        <v>221</v>
      </c>
      <c r="B1386" s="124" t="s">
        <v>2317</v>
      </c>
      <c r="C1386" s="139" t="s">
        <v>2318</v>
      </c>
      <c r="D1386" s="125" t="s">
        <v>330</v>
      </c>
      <c r="E1386" s="126">
        <v>1.4</v>
      </c>
      <c r="F1386" s="127"/>
      <c r="G1386" s="128">
        <f>ROUND(E1386*F1386,2)</f>
        <v>0</v>
      </c>
      <c r="H1386" s="127"/>
      <c r="I1386" s="128">
        <f>ROUND(E1386*H1386,2)</f>
        <v>0</v>
      </c>
      <c r="J1386" s="127"/>
      <c r="K1386" s="128">
        <f>ROUND(E1386*J1386,2)</f>
        <v>0</v>
      </c>
      <c r="L1386" s="128">
        <v>21</v>
      </c>
      <c r="M1386" s="128">
        <f>G1386*(1+L1386/100)</f>
        <v>0</v>
      </c>
      <c r="N1386" s="126">
        <v>0.08</v>
      </c>
      <c r="O1386" s="126">
        <f>ROUND(E1386*N1386,2)</f>
        <v>0.11</v>
      </c>
      <c r="P1386" s="126">
        <v>0</v>
      </c>
      <c r="Q1386" s="126">
        <f>ROUND(E1386*P1386,2)</f>
        <v>0</v>
      </c>
      <c r="R1386" s="128"/>
      <c r="S1386" s="128" t="s">
        <v>290</v>
      </c>
      <c r="T1386" s="129" t="s">
        <v>291</v>
      </c>
      <c r="U1386" s="114">
        <v>1.1200000000000001</v>
      </c>
      <c r="V1386" s="114">
        <f>ROUND(E1386*U1386,2)</f>
        <v>1.57</v>
      </c>
      <c r="W1386" s="114"/>
      <c r="X1386" s="114" t="s">
        <v>332</v>
      </c>
      <c r="Y1386" s="114" t="s">
        <v>293</v>
      </c>
      <c r="Z1386" s="107"/>
      <c r="AA1386" s="107"/>
      <c r="AB1386" s="107"/>
      <c r="AC1386" s="107"/>
      <c r="AD1386" s="107"/>
      <c r="AE1386" s="107"/>
      <c r="AF1386" s="107"/>
      <c r="AG1386" s="107" t="s">
        <v>333</v>
      </c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</row>
    <row r="1387" spans="1:60" outlineLevel="2">
      <c r="A1387" s="110"/>
      <c r="B1387" s="111"/>
      <c r="C1387" s="146" t="s">
        <v>2319</v>
      </c>
      <c r="D1387" s="143"/>
      <c r="E1387" s="144">
        <v>1.4</v>
      </c>
      <c r="F1387" s="114"/>
      <c r="G1387" s="114"/>
      <c r="H1387" s="114"/>
      <c r="I1387" s="114"/>
      <c r="J1387" s="114"/>
      <c r="K1387" s="114"/>
      <c r="L1387" s="114"/>
      <c r="M1387" s="114"/>
      <c r="N1387" s="113"/>
      <c r="O1387" s="113"/>
      <c r="P1387" s="113"/>
      <c r="Q1387" s="113"/>
      <c r="R1387" s="114"/>
      <c r="S1387" s="114"/>
      <c r="T1387" s="114"/>
      <c r="U1387" s="114"/>
      <c r="V1387" s="114"/>
      <c r="W1387" s="114"/>
      <c r="X1387" s="114"/>
      <c r="Y1387" s="114"/>
      <c r="Z1387" s="107"/>
      <c r="AA1387" s="107"/>
      <c r="AB1387" s="107"/>
      <c r="AC1387" s="107"/>
      <c r="AD1387" s="107"/>
      <c r="AE1387" s="107"/>
      <c r="AF1387" s="107"/>
      <c r="AG1387" s="107" t="s">
        <v>341</v>
      </c>
      <c r="AH1387" s="107">
        <v>0</v>
      </c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</row>
    <row r="1388" spans="1:60" outlineLevel="1">
      <c r="A1388" s="123">
        <v>222</v>
      </c>
      <c r="B1388" s="124" t="s">
        <v>2320</v>
      </c>
      <c r="C1388" s="139" t="s">
        <v>2321</v>
      </c>
      <c r="D1388" s="125" t="s">
        <v>1169</v>
      </c>
      <c r="E1388" s="126">
        <v>153.60374999999999</v>
      </c>
      <c r="F1388" s="127"/>
      <c r="G1388" s="128">
        <f>ROUND(E1388*F1388,2)</f>
        <v>0</v>
      </c>
      <c r="H1388" s="127"/>
      <c r="I1388" s="128">
        <f>ROUND(E1388*H1388,2)</f>
        <v>0</v>
      </c>
      <c r="J1388" s="127"/>
      <c r="K1388" s="128">
        <f>ROUND(E1388*J1388,2)</f>
        <v>0</v>
      </c>
      <c r="L1388" s="128">
        <v>21</v>
      </c>
      <c r="M1388" s="128">
        <f>G1388*(1+L1388/100)</f>
        <v>0</v>
      </c>
      <c r="N1388" s="126">
        <v>5.2500000000000003E-3</v>
      </c>
      <c r="O1388" s="126">
        <f>ROUND(E1388*N1388,2)</f>
        <v>0.81</v>
      </c>
      <c r="P1388" s="126">
        <v>0</v>
      </c>
      <c r="Q1388" s="126">
        <f>ROUND(E1388*P1388,2)</f>
        <v>0</v>
      </c>
      <c r="R1388" s="128"/>
      <c r="S1388" s="128" t="s">
        <v>290</v>
      </c>
      <c r="T1388" s="129" t="s">
        <v>291</v>
      </c>
      <c r="U1388" s="114">
        <v>0.81</v>
      </c>
      <c r="V1388" s="114">
        <f>ROUND(E1388*U1388,2)</f>
        <v>124.42</v>
      </c>
      <c r="W1388" s="114"/>
      <c r="X1388" s="114" t="s">
        <v>332</v>
      </c>
      <c r="Y1388" s="114" t="s">
        <v>293</v>
      </c>
      <c r="Z1388" s="107"/>
      <c r="AA1388" s="107"/>
      <c r="AB1388" s="107"/>
      <c r="AC1388" s="107"/>
      <c r="AD1388" s="107"/>
      <c r="AE1388" s="107"/>
      <c r="AF1388" s="107"/>
      <c r="AG1388" s="107" t="s">
        <v>333</v>
      </c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</row>
    <row r="1389" spans="1:60" outlineLevel="2">
      <c r="A1389" s="110"/>
      <c r="B1389" s="111"/>
      <c r="C1389" s="146" t="s">
        <v>2290</v>
      </c>
      <c r="D1389" s="143"/>
      <c r="E1389" s="144">
        <v>153.60374999999999</v>
      </c>
      <c r="F1389" s="114"/>
      <c r="G1389" s="114"/>
      <c r="H1389" s="114"/>
      <c r="I1389" s="114"/>
      <c r="J1389" s="114"/>
      <c r="K1389" s="114"/>
      <c r="L1389" s="114"/>
      <c r="M1389" s="114"/>
      <c r="N1389" s="113"/>
      <c r="O1389" s="113"/>
      <c r="P1389" s="113"/>
      <c r="Q1389" s="113"/>
      <c r="R1389" s="114"/>
      <c r="S1389" s="114"/>
      <c r="T1389" s="114"/>
      <c r="U1389" s="114"/>
      <c r="V1389" s="114"/>
      <c r="W1389" s="114"/>
      <c r="X1389" s="114"/>
      <c r="Y1389" s="114"/>
      <c r="Z1389" s="107"/>
      <c r="AA1389" s="107"/>
      <c r="AB1389" s="107"/>
      <c r="AC1389" s="107"/>
      <c r="AD1389" s="107"/>
      <c r="AE1389" s="107"/>
      <c r="AF1389" s="107"/>
      <c r="AG1389" s="107" t="s">
        <v>341</v>
      </c>
      <c r="AH1389" s="107">
        <v>5</v>
      </c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</row>
    <row r="1390" spans="1:60" ht="22.5" outlineLevel="1">
      <c r="A1390" s="123">
        <v>223</v>
      </c>
      <c r="B1390" s="124" t="s">
        <v>2322</v>
      </c>
      <c r="C1390" s="139" t="s">
        <v>2323</v>
      </c>
      <c r="D1390" s="125" t="s">
        <v>347</v>
      </c>
      <c r="E1390" s="126">
        <v>52.225279999999998</v>
      </c>
      <c r="F1390" s="127"/>
      <c r="G1390" s="128">
        <f>ROUND(E1390*F1390,2)</f>
        <v>0</v>
      </c>
      <c r="H1390" s="127"/>
      <c r="I1390" s="128">
        <f>ROUND(E1390*H1390,2)</f>
        <v>0</v>
      </c>
      <c r="J1390" s="127"/>
      <c r="K1390" s="128">
        <f>ROUND(E1390*J1390,2)</f>
        <v>0</v>
      </c>
      <c r="L1390" s="128">
        <v>21</v>
      </c>
      <c r="M1390" s="128">
        <f>G1390*(1+L1390/100)</f>
        <v>0</v>
      </c>
      <c r="N1390" s="126">
        <v>5.9999999999999995E-4</v>
      </c>
      <c r="O1390" s="126">
        <f>ROUND(E1390*N1390,2)</f>
        <v>0.03</v>
      </c>
      <c r="P1390" s="126">
        <v>0</v>
      </c>
      <c r="Q1390" s="126">
        <f>ROUND(E1390*P1390,2)</f>
        <v>0</v>
      </c>
      <c r="R1390" s="128" t="s">
        <v>413</v>
      </c>
      <c r="S1390" s="128" t="s">
        <v>310</v>
      </c>
      <c r="T1390" s="129" t="s">
        <v>331</v>
      </c>
      <c r="U1390" s="114">
        <v>0</v>
      </c>
      <c r="V1390" s="114">
        <f>ROUND(E1390*U1390,2)</f>
        <v>0</v>
      </c>
      <c r="W1390" s="114"/>
      <c r="X1390" s="114" t="s">
        <v>414</v>
      </c>
      <c r="Y1390" s="114" t="s">
        <v>293</v>
      </c>
      <c r="Z1390" s="107"/>
      <c r="AA1390" s="107"/>
      <c r="AB1390" s="107"/>
      <c r="AC1390" s="107"/>
      <c r="AD1390" s="107"/>
      <c r="AE1390" s="107"/>
      <c r="AF1390" s="107"/>
      <c r="AG1390" s="107" t="s">
        <v>415</v>
      </c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</row>
    <row r="1391" spans="1:60" outlineLevel="2">
      <c r="A1391" s="110"/>
      <c r="B1391" s="111"/>
      <c r="C1391" s="146" t="s">
        <v>2324</v>
      </c>
      <c r="D1391" s="143"/>
      <c r="E1391" s="144"/>
      <c r="F1391" s="114"/>
      <c r="G1391" s="114"/>
      <c r="H1391" s="114"/>
      <c r="I1391" s="114"/>
      <c r="J1391" s="114"/>
      <c r="K1391" s="114"/>
      <c r="L1391" s="114"/>
      <c r="M1391" s="114"/>
      <c r="N1391" s="113"/>
      <c r="O1391" s="113"/>
      <c r="P1391" s="113"/>
      <c r="Q1391" s="113"/>
      <c r="R1391" s="114"/>
      <c r="S1391" s="114"/>
      <c r="T1391" s="114"/>
      <c r="U1391" s="114"/>
      <c r="V1391" s="114"/>
      <c r="W1391" s="114"/>
      <c r="X1391" s="114"/>
      <c r="Y1391" s="114"/>
      <c r="Z1391" s="107"/>
      <c r="AA1391" s="107"/>
      <c r="AB1391" s="107"/>
      <c r="AC1391" s="107"/>
      <c r="AD1391" s="107"/>
      <c r="AE1391" s="107"/>
      <c r="AF1391" s="107"/>
      <c r="AG1391" s="107" t="s">
        <v>341</v>
      </c>
      <c r="AH1391" s="107">
        <v>0</v>
      </c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</row>
    <row r="1392" spans="1:60" outlineLevel="3">
      <c r="A1392" s="110"/>
      <c r="B1392" s="111"/>
      <c r="C1392" s="146" t="s">
        <v>2325</v>
      </c>
      <c r="D1392" s="143"/>
      <c r="E1392" s="144">
        <v>52.225279999999998</v>
      </c>
      <c r="F1392" s="114"/>
      <c r="G1392" s="114"/>
      <c r="H1392" s="114"/>
      <c r="I1392" s="114"/>
      <c r="J1392" s="114"/>
      <c r="K1392" s="114"/>
      <c r="L1392" s="114"/>
      <c r="M1392" s="114"/>
      <c r="N1392" s="113"/>
      <c r="O1392" s="113"/>
      <c r="P1392" s="113"/>
      <c r="Q1392" s="113"/>
      <c r="R1392" s="114"/>
      <c r="S1392" s="114"/>
      <c r="T1392" s="114"/>
      <c r="U1392" s="114"/>
      <c r="V1392" s="114"/>
      <c r="W1392" s="114"/>
      <c r="X1392" s="114"/>
      <c r="Y1392" s="114"/>
      <c r="Z1392" s="107"/>
      <c r="AA1392" s="107"/>
      <c r="AB1392" s="107"/>
      <c r="AC1392" s="107"/>
      <c r="AD1392" s="107"/>
      <c r="AE1392" s="107"/>
      <c r="AF1392" s="107"/>
      <c r="AG1392" s="107" t="s">
        <v>341</v>
      </c>
      <c r="AH1392" s="107">
        <v>5</v>
      </c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</row>
    <row r="1393" spans="1:60" outlineLevel="1">
      <c r="A1393" s="110">
        <v>224</v>
      </c>
      <c r="B1393" s="111" t="s">
        <v>2326</v>
      </c>
      <c r="C1393" s="147" t="s">
        <v>2327</v>
      </c>
      <c r="D1393" s="112" t="s">
        <v>24</v>
      </c>
      <c r="E1393" s="145"/>
      <c r="F1393" s="115"/>
      <c r="G1393" s="114">
        <f>ROUND(E1393*F1393,2)</f>
        <v>0</v>
      </c>
      <c r="H1393" s="115"/>
      <c r="I1393" s="114">
        <f>ROUND(E1393*H1393,2)</f>
        <v>0</v>
      </c>
      <c r="J1393" s="115"/>
      <c r="K1393" s="114">
        <f>ROUND(E1393*J1393,2)</f>
        <v>0</v>
      </c>
      <c r="L1393" s="114">
        <v>21</v>
      </c>
      <c r="M1393" s="114">
        <f>G1393*(1+L1393/100)</f>
        <v>0</v>
      </c>
      <c r="N1393" s="113">
        <v>0</v>
      </c>
      <c r="O1393" s="113">
        <f>ROUND(E1393*N1393,2)</f>
        <v>0</v>
      </c>
      <c r="P1393" s="113">
        <v>0</v>
      </c>
      <c r="Q1393" s="113">
        <f>ROUND(E1393*P1393,2)</f>
        <v>0</v>
      </c>
      <c r="R1393" s="114" t="s">
        <v>564</v>
      </c>
      <c r="S1393" s="114" t="s">
        <v>310</v>
      </c>
      <c r="T1393" s="114" t="s">
        <v>331</v>
      </c>
      <c r="U1393" s="114">
        <v>0</v>
      </c>
      <c r="V1393" s="114">
        <f>ROUND(E1393*U1393,2)</f>
        <v>0</v>
      </c>
      <c r="W1393" s="114"/>
      <c r="X1393" s="114" t="s">
        <v>448</v>
      </c>
      <c r="Y1393" s="114" t="s">
        <v>293</v>
      </c>
      <c r="Z1393" s="107"/>
      <c r="AA1393" s="107"/>
      <c r="AB1393" s="107"/>
      <c r="AC1393" s="107"/>
      <c r="AD1393" s="107"/>
      <c r="AE1393" s="107"/>
      <c r="AF1393" s="107"/>
      <c r="AG1393" s="107" t="s">
        <v>449</v>
      </c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</row>
    <row r="1394" spans="1:60" outlineLevel="2">
      <c r="A1394" s="110"/>
      <c r="B1394" s="111"/>
      <c r="C1394" s="205" t="s">
        <v>450</v>
      </c>
      <c r="D1394" s="206"/>
      <c r="E1394" s="206"/>
      <c r="F1394" s="206"/>
      <c r="G1394" s="206"/>
      <c r="H1394" s="114"/>
      <c r="I1394" s="114"/>
      <c r="J1394" s="114"/>
      <c r="K1394" s="114"/>
      <c r="L1394" s="114"/>
      <c r="M1394" s="114"/>
      <c r="N1394" s="113"/>
      <c r="O1394" s="113"/>
      <c r="P1394" s="113"/>
      <c r="Q1394" s="113"/>
      <c r="R1394" s="114"/>
      <c r="S1394" s="114"/>
      <c r="T1394" s="114"/>
      <c r="U1394" s="114"/>
      <c r="V1394" s="114"/>
      <c r="W1394" s="114"/>
      <c r="X1394" s="114"/>
      <c r="Y1394" s="114"/>
      <c r="Z1394" s="107"/>
      <c r="AA1394" s="107"/>
      <c r="AB1394" s="107"/>
      <c r="AC1394" s="107"/>
      <c r="AD1394" s="107"/>
      <c r="AE1394" s="107"/>
      <c r="AF1394" s="107"/>
      <c r="AG1394" s="107" t="s">
        <v>451</v>
      </c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</row>
    <row r="1395" spans="1:60">
      <c r="A1395" s="117" t="s">
        <v>285</v>
      </c>
      <c r="B1395" s="118" t="s">
        <v>209</v>
      </c>
      <c r="C1395" s="138" t="s">
        <v>210</v>
      </c>
      <c r="D1395" s="119"/>
      <c r="E1395" s="120"/>
      <c r="F1395" s="121"/>
      <c r="G1395" s="121">
        <f>SUMIF(AG1396:AG1403,"&lt;&gt;NOR",G1396:G1403)</f>
        <v>0</v>
      </c>
      <c r="H1395" s="121"/>
      <c r="I1395" s="121">
        <f>SUM(I1396:I1403)</f>
        <v>0</v>
      </c>
      <c r="J1395" s="121"/>
      <c r="K1395" s="121">
        <f>SUM(K1396:K1403)</f>
        <v>0</v>
      </c>
      <c r="L1395" s="121"/>
      <c r="M1395" s="121">
        <f>SUM(M1396:M1403)</f>
        <v>0</v>
      </c>
      <c r="N1395" s="120"/>
      <c r="O1395" s="120">
        <f>SUM(O1396:O1403)</f>
        <v>4.22</v>
      </c>
      <c r="P1395" s="120"/>
      <c r="Q1395" s="120">
        <f>SUM(Q1396:Q1403)</f>
        <v>0</v>
      </c>
      <c r="R1395" s="121"/>
      <c r="S1395" s="121"/>
      <c r="T1395" s="122"/>
      <c r="U1395" s="116"/>
      <c r="V1395" s="116">
        <f>SUM(V1396:V1403)</f>
        <v>393.58000000000004</v>
      </c>
      <c r="W1395" s="116"/>
      <c r="X1395" s="116"/>
      <c r="Y1395" s="116"/>
      <c r="AG1395" t="s">
        <v>286</v>
      </c>
    </row>
    <row r="1396" spans="1:60" outlineLevel="1">
      <c r="A1396" s="123">
        <v>225</v>
      </c>
      <c r="B1396" s="124" t="s">
        <v>1231</v>
      </c>
      <c r="C1396" s="139" t="s">
        <v>1232</v>
      </c>
      <c r="D1396" s="125" t="s">
        <v>1169</v>
      </c>
      <c r="E1396" s="126">
        <v>327.98349999999999</v>
      </c>
      <c r="F1396" s="127"/>
      <c r="G1396" s="128">
        <f>ROUND(E1396*F1396,2)</f>
        <v>0</v>
      </c>
      <c r="H1396" s="127"/>
      <c r="I1396" s="128">
        <f>ROUND(E1396*H1396,2)</f>
        <v>0</v>
      </c>
      <c r="J1396" s="127"/>
      <c r="K1396" s="128">
        <f>ROUND(E1396*J1396,2)</f>
        <v>0</v>
      </c>
      <c r="L1396" s="128">
        <v>21</v>
      </c>
      <c r="M1396" s="128">
        <f>G1396*(1+L1396/100)</f>
        <v>0</v>
      </c>
      <c r="N1396" s="126">
        <v>5.9100000000000003E-3</v>
      </c>
      <c r="O1396" s="126">
        <f>ROUND(E1396*N1396,2)</f>
        <v>1.94</v>
      </c>
      <c r="P1396" s="126">
        <v>0</v>
      </c>
      <c r="Q1396" s="126">
        <f>ROUND(E1396*P1396,2)</f>
        <v>0</v>
      </c>
      <c r="R1396" s="128" t="s">
        <v>1233</v>
      </c>
      <c r="S1396" s="128" t="s">
        <v>310</v>
      </c>
      <c r="T1396" s="129" t="s">
        <v>331</v>
      </c>
      <c r="U1396" s="114">
        <v>0.26</v>
      </c>
      <c r="V1396" s="114">
        <f>ROUND(E1396*U1396,2)</f>
        <v>85.28</v>
      </c>
      <c r="W1396" s="114"/>
      <c r="X1396" s="114" t="s">
        <v>332</v>
      </c>
      <c r="Y1396" s="114" t="s">
        <v>293</v>
      </c>
      <c r="Z1396" s="107"/>
      <c r="AA1396" s="107"/>
      <c r="AB1396" s="107"/>
      <c r="AC1396" s="107"/>
      <c r="AD1396" s="107"/>
      <c r="AE1396" s="107"/>
      <c r="AF1396" s="107"/>
      <c r="AG1396" s="107" t="s">
        <v>333</v>
      </c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</row>
    <row r="1397" spans="1:60" outlineLevel="2">
      <c r="A1397" s="110"/>
      <c r="B1397" s="111"/>
      <c r="C1397" s="146" t="s">
        <v>2328</v>
      </c>
      <c r="D1397" s="143"/>
      <c r="E1397" s="144">
        <v>327.98349999999999</v>
      </c>
      <c r="F1397" s="114"/>
      <c r="G1397" s="114"/>
      <c r="H1397" s="114"/>
      <c r="I1397" s="114"/>
      <c r="J1397" s="114"/>
      <c r="K1397" s="114"/>
      <c r="L1397" s="114"/>
      <c r="M1397" s="114"/>
      <c r="N1397" s="113"/>
      <c r="O1397" s="113"/>
      <c r="P1397" s="113"/>
      <c r="Q1397" s="113"/>
      <c r="R1397" s="114"/>
      <c r="S1397" s="114"/>
      <c r="T1397" s="114"/>
      <c r="U1397" s="114"/>
      <c r="V1397" s="114"/>
      <c r="W1397" s="114"/>
      <c r="X1397" s="114"/>
      <c r="Y1397" s="114"/>
      <c r="Z1397" s="107"/>
      <c r="AA1397" s="107"/>
      <c r="AB1397" s="107"/>
      <c r="AC1397" s="107"/>
      <c r="AD1397" s="107"/>
      <c r="AE1397" s="107"/>
      <c r="AF1397" s="107"/>
      <c r="AG1397" s="107" t="s">
        <v>341</v>
      </c>
      <c r="AH1397" s="107">
        <v>5</v>
      </c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</row>
    <row r="1398" spans="1:60" ht="22.5" outlineLevel="1">
      <c r="A1398" s="123">
        <v>226</v>
      </c>
      <c r="B1398" s="124" t="s">
        <v>2298</v>
      </c>
      <c r="C1398" s="139" t="s">
        <v>2299</v>
      </c>
      <c r="D1398" s="125" t="s">
        <v>1169</v>
      </c>
      <c r="E1398" s="126">
        <v>327.98349999999999</v>
      </c>
      <c r="F1398" s="127"/>
      <c r="G1398" s="128">
        <f>ROUND(E1398*F1398,2)</f>
        <v>0</v>
      </c>
      <c r="H1398" s="127"/>
      <c r="I1398" s="128">
        <f>ROUND(E1398*H1398,2)</f>
        <v>0</v>
      </c>
      <c r="J1398" s="127"/>
      <c r="K1398" s="128">
        <f>ROUND(E1398*J1398,2)</f>
        <v>0</v>
      </c>
      <c r="L1398" s="128">
        <v>21</v>
      </c>
      <c r="M1398" s="128">
        <f>G1398*(1+L1398/100)</f>
        <v>0</v>
      </c>
      <c r="N1398" s="126">
        <v>2.8800000000000002E-3</v>
      </c>
      <c r="O1398" s="126">
        <f>ROUND(E1398*N1398,2)</f>
        <v>0.94</v>
      </c>
      <c r="P1398" s="126">
        <v>0</v>
      </c>
      <c r="Q1398" s="126">
        <f>ROUND(E1398*P1398,2)</f>
        <v>0</v>
      </c>
      <c r="R1398" s="128" t="s">
        <v>564</v>
      </c>
      <c r="S1398" s="128" t="s">
        <v>310</v>
      </c>
      <c r="T1398" s="129" t="s">
        <v>331</v>
      </c>
      <c r="U1398" s="114">
        <v>0.52</v>
      </c>
      <c r="V1398" s="114">
        <f>ROUND(E1398*U1398,2)</f>
        <v>170.55</v>
      </c>
      <c r="W1398" s="114"/>
      <c r="X1398" s="114" t="s">
        <v>332</v>
      </c>
      <c r="Y1398" s="114" t="s">
        <v>293</v>
      </c>
      <c r="Z1398" s="107"/>
      <c r="AA1398" s="107"/>
      <c r="AB1398" s="107"/>
      <c r="AC1398" s="107"/>
      <c r="AD1398" s="107"/>
      <c r="AE1398" s="107"/>
      <c r="AF1398" s="107"/>
      <c r="AG1398" s="107" t="s">
        <v>333</v>
      </c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</row>
    <row r="1399" spans="1:60" outlineLevel="2">
      <c r="A1399" s="110"/>
      <c r="B1399" s="111"/>
      <c r="C1399" s="146" t="s">
        <v>2329</v>
      </c>
      <c r="D1399" s="143"/>
      <c r="E1399" s="144">
        <v>327.98349999999999</v>
      </c>
      <c r="F1399" s="114"/>
      <c r="G1399" s="114"/>
      <c r="H1399" s="114"/>
      <c r="I1399" s="114"/>
      <c r="J1399" s="114"/>
      <c r="K1399" s="114"/>
      <c r="L1399" s="114"/>
      <c r="M1399" s="114"/>
      <c r="N1399" s="113"/>
      <c r="O1399" s="113"/>
      <c r="P1399" s="113"/>
      <c r="Q1399" s="113"/>
      <c r="R1399" s="114"/>
      <c r="S1399" s="114"/>
      <c r="T1399" s="114"/>
      <c r="U1399" s="114"/>
      <c r="V1399" s="114"/>
      <c r="W1399" s="114"/>
      <c r="X1399" s="114"/>
      <c r="Y1399" s="114"/>
      <c r="Z1399" s="107"/>
      <c r="AA1399" s="107"/>
      <c r="AB1399" s="107"/>
      <c r="AC1399" s="107"/>
      <c r="AD1399" s="107"/>
      <c r="AE1399" s="107"/>
      <c r="AF1399" s="107"/>
      <c r="AG1399" s="107" t="s">
        <v>341</v>
      </c>
      <c r="AH1399" s="107">
        <v>5</v>
      </c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</row>
    <row r="1400" spans="1:60" ht="22.5" outlineLevel="1">
      <c r="A1400" s="123">
        <v>227</v>
      </c>
      <c r="B1400" s="124" t="s">
        <v>2301</v>
      </c>
      <c r="C1400" s="139" t="s">
        <v>2302</v>
      </c>
      <c r="D1400" s="125" t="s">
        <v>1169</v>
      </c>
      <c r="E1400" s="126">
        <v>327.98349999999999</v>
      </c>
      <c r="F1400" s="127"/>
      <c r="G1400" s="128">
        <f>ROUND(E1400*F1400,2)</f>
        <v>0</v>
      </c>
      <c r="H1400" s="127"/>
      <c r="I1400" s="128">
        <f>ROUND(E1400*H1400,2)</f>
        <v>0</v>
      </c>
      <c r="J1400" s="127"/>
      <c r="K1400" s="128">
        <f>ROUND(E1400*J1400,2)</f>
        <v>0</v>
      </c>
      <c r="L1400" s="128">
        <v>21</v>
      </c>
      <c r="M1400" s="128">
        <f>G1400*(1+L1400/100)</f>
        <v>0</v>
      </c>
      <c r="N1400" s="126">
        <v>4.1000000000000003E-3</v>
      </c>
      <c r="O1400" s="126">
        <f>ROUND(E1400*N1400,2)</f>
        <v>1.34</v>
      </c>
      <c r="P1400" s="126">
        <v>0</v>
      </c>
      <c r="Q1400" s="126">
        <f>ROUND(E1400*P1400,2)</f>
        <v>0</v>
      </c>
      <c r="R1400" s="128" t="s">
        <v>564</v>
      </c>
      <c r="S1400" s="128" t="s">
        <v>310</v>
      </c>
      <c r="T1400" s="129" t="s">
        <v>331</v>
      </c>
      <c r="U1400" s="114">
        <v>0.42</v>
      </c>
      <c r="V1400" s="114">
        <f>ROUND(E1400*U1400,2)</f>
        <v>137.75</v>
      </c>
      <c r="W1400" s="114"/>
      <c r="X1400" s="114" t="s">
        <v>332</v>
      </c>
      <c r="Y1400" s="114" t="s">
        <v>293</v>
      </c>
      <c r="Z1400" s="107"/>
      <c r="AA1400" s="107"/>
      <c r="AB1400" s="107"/>
      <c r="AC1400" s="107"/>
      <c r="AD1400" s="107"/>
      <c r="AE1400" s="107"/>
      <c r="AF1400" s="107"/>
      <c r="AG1400" s="107" t="s">
        <v>333</v>
      </c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</row>
    <row r="1401" spans="1:60" outlineLevel="2">
      <c r="A1401" s="110"/>
      <c r="B1401" s="111"/>
      <c r="C1401" s="146" t="s">
        <v>1858</v>
      </c>
      <c r="D1401" s="143"/>
      <c r="E1401" s="144">
        <v>327.98349999999999</v>
      </c>
      <c r="F1401" s="114"/>
      <c r="G1401" s="114"/>
      <c r="H1401" s="114"/>
      <c r="I1401" s="114"/>
      <c r="J1401" s="114"/>
      <c r="K1401" s="114"/>
      <c r="L1401" s="114"/>
      <c r="M1401" s="114"/>
      <c r="N1401" s="113"/>
      <c r="O1401" s="113"/>
      <c r="P1401" s="113"/>
      <c r="Q1401" s="113"/>
      <c r="R1401" s="114"/>
      <c r="S1401" s="114"/>
      <c r="T1401" s="114"/>
      <c r="U1401" s="114"/>
      <c r="V1401" s="114"/>
      <c r="W1401" s="114"/>
      <c r="X1401" s="114"/>
      <c r="Y1401" s="114"/>
      <c r="Z1401" s="107"/>
      <c r="AA1401" s="107"/>
      <c r="AB1401" s="107"/>
      <c r="AC1401" s="107"/>
      <c r="AD1401" s="107"/>
      <c r="AE1401" s="107"/>
      <c r="AF1401" s="107"/>
      <c r="AG1401" s="107" t="s">
        <v>341</v>
      </c>
      <c r="AH1401" s="107">
        <v>5</v>
      </c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</row>
    <row r="1402" spans="1:60" outlineLevel="1">
      <c r="A1402" s="110">
        <v>228</v>
      </c>
      <c r="B1402" s="111" t="s">
        <v>2326</v>
      </c>
      <c r="C1402" s="147" t="s">
        <v>2327</v>
      </c>
      <c r="D1402" s="112" t="s">
        <v>24</v>
      </c>
      <c r="E1402" s="145"/>
      <c r="F1402" s="115"/>
      <c r="G1402" s="114">
        <f>ROUND(E1402*F1402,2)</f>
        <v>0</v>
      </c>
      <c r="H1402" s="115"/>
      <c r="I1402" s="114">
        <f>ROUND(E1402*H1402,2)</f>
        <v>0</v>
      </c>
      <c r="J1402" s="115"/>
      <c r="K1402" s="114">
        <f>ROUND(E1402*J1402,2)</f>
        <v>0</v>
      </c>
      <c r="L1402" s="114">
        <v>21</v>
      </c>
      <c r="M1402" s="114">
        <f>G1402*(1+L1402/100)</f>
        <v>0</v>
      </c>
      <c r="N1402" s="113">
        <v>0</v>
      </c>
      <c r="O1402" s="113">
        <f>ROUND(E1402*N1402,2)</f>
        <v>0</v>
      </c>
      <c r="P1402" s="113">
        <v>0</v>
      </c>
      <c r="Q1402" s="113">
        <f>ROUND(E1402*P1402,2)</f>
        <v>0</v>
      </c>
      <c r="R1402" s="114" t="s">
        <v>564</v>
      </c>
      <c r="S1402" s="114" t="s">
        <v>310</v>
      </c>
      <c r="T1402" s="114" t="s">
        <v>331</v>
      </c>
      <c r="U1402" s="114">
        <v>0</v>
      </c>
      <c r="V1402" s="114">
        <f>ROUND(E1402*U1402,2)</f>
        <v>0</v>
      </c>
      <c r="W1402" s="114"/>
      <c r="X1402" s="114" t="s">
        <v>448</v>
      </c>
      <c r="Y1402" s="114" t="s">
        <v>293</v>
      </c>
      <c r="Z1402" s="107"/>
      <c r="AA1402" s="107"/>
      <c r="AB1402" s="107"/>
      <c r="AC1402" s="107"/>
      <c r="AD1402" s="107"/>
      <c r="AE1402" s="107"/>
      <c r="AF1402" s="107"/>
      <c r="AG1402" s="107" t="s">
        <v>449</v>
      </c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</row>
    <row r="1403" spans="1:60" outlineLevel="2">
      <c r="A1403" s="110"/>
      <c r="B1403" s="111"/>
      <c r="C1403" s="205" t="s">
        <v>450</v>
      </c>
      <c r="D1403" s="206"/>
      <c r="E1403" s="206"/>
      <c r="F1403" s="206"/>
      <c r="G1403" s="206"/>
      <c r="H1403" s="114"/>
      <c r="I1403" s="114"/>
      <c r="J1403" s="114"/>
      <c r="K1403" s="114"/>
      <c r="L1403" s="114"/>
      <c r="M1403" s="114"/>
      <c r="N1403" s="113"/>
      <c r="O1403" s="113"/>
      <c r="P1403" s="113"/>
      <c r="Q1403" s="113"/>
      <c r="R1403" s="114"/>
      <c r="S1403" s="114"/>
      <c r="T1403" s="114"/>
      <c r="U1403" s="114"/>
      <c r="V1403" s="114"/>
      <c r="W1403" s="114"/>
      <c r="X1403" s="114"/>
      <c r="Y1403" s="114"/>
      <c r="Z1403" s="107"/>
      <c r="AA1403" s="107"/>
      <c r="AB1403" s="107"/>
      <c r="AC1403" s="107"/>
      <c r="AD1403" s="107"/>
      <c r="AE1403" s="107"/>
      <c r="AF1403" s="107"/>
      <c r="AG1403" s="107" t="s">
        <v>451</v>
      </c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</row>
    <row r="1404" spans="1:60">
      <c r="A1404" s="117" t="s">
        <v>285</v>
      </c>
      <c r="B1404" s="118" t="s">
        <v>211</v>
      </c>
      <c r="C1404" s="138" t="s">
        <v>212</v>
      </c>
      <c r="D1404" s="119"/>
      <c r="E1404" s="120"/>
      <c r="F1404" s="121"/>
      <c r="G1404" s="121">
        <f>SUMIF(AG1405:AG1417,"&lt;&gt;NOR",G1405:G1417)</f>
        <v>0</v>
      </c>
      <c r="H1404" s="121"/>
      <c r="I1404" s="121">
        <f>SUM(I1405:I1417)</f>
        <v>0</v>
      </c>
      <c r="J1404" s="121"/>
      <c r="K1404" s="121">
        <f>SUM(K1405:K1417)</f>
        <v>0</v>
      </c>
      <c r="L1404" s="121"/>
      <c r="M1404" s="121">
        <f>SUM(M1405:M1417)</f>
        <v>0</v>
      </c>
      <c r="N1404" s="120"/>
      <c r="O1404" s="120">
        <f>SUM(O1405:O1417)</f>
        <v>4.8600000000000003</v>
      </c>
      <c r="P1404" s="120"/>
      <c r="Q1404" s="120">
        <f>SUM(Q1405:Q1417)</f>
        <v>0</v>
      </c>
      <c r="R1404" s="121"/>
      <c r="S1404" s="121"/>
      <c r="T1404" s="122"/>
      <c r="U1404" s="116"/>
      <c r="V1404" s="116">
        <f>SUM(V1405:V1417)</f>
        <v>401.42</v>
      </c>
      <c r="W1404" s="116"/>
      <c r="X1404" s="116"/>
      <c r="Y1404" s="116"/>
      <c r="AG1404" t="s">
        <v>286</v>
      </c>
    </row>
    <row r="1405" spans="1:60" outlineLevel="1">
      <c r="A1405" s="123">
        <v>229</v>
      </c>
      <c r="B1405" s="124" t="s">
        <v>1231</v>
      </c>
      <c r="C1405" s="139" t="s">
        <v>1232</v>
      </c>
      <c r="D1405" s="125" t="s">
        <v>1169</v>
      </c>
      <c r="E1405" s="126">
        <v>326.90519999999998</v>
      </c>
      <c r="F1405" s="127"/>
      <c r="G1405" s="128">
        <f>ROUND(E1405*F1405,2)</f>
        <v>0</v>
      </c>
      <c r="H1405" s="127"/>
      <c r="I1405" s="128">
        <f>ROUND(E1405*H1405,2)</f>
        <v>0</v>
      </c>
      <c r="J1405" s="127"/>
      <c r="K1405" s="128">
        <f>ROUND(E1405*J1405,2)</f>
        <v>0</v>
      </c>
      <c r="L1405" s="128">
        <v>21</v>
      </c>
      <c r="M1405" s="128">
        <f>G1405*(1+L1405/100)</f>
        <v>0</v>
      </c>
      <c r="N1405" s="126">
        <v>5.9100000000000003E-3</v>
      </c>
      <c r="O1405" s="126">
        <f>ROUND(E1405*N1405,2)</f>
        <v>1.93</v>
      </c>
      <c r="P1405" s="126">
        <v>0</v>
      </c>
      <c r="Q1405" s="126">
        <f>ROUND(E1405*P1405,2)</f>
        <v>0</v>
      </c>
      <c r="R1405" s="128" t="s">
        <v>1233</v>
      </c>
      <c r="S1405" s="128" t="s">
        <v>310</v>
      </c>
      <c r="T1405" s="129" t="s">
        <v>331</v>
      </c>
      <c r="U1405" s="114">
        <v>0.26</v>
      </c>
      <c r="V1405" s="114">
        <f>ROUND(E1405*U1405,2)</f>
        <v>85</v>
      </c>
      <c r="W1405" s="114"/>
      <c r="X1405" s="114" t="s">
        <v>332</v>
      </c>
      <c r="Y1405" s="114" t="s">
        <v>293</v>
      </c>
      <c r="Z1405" s="107"/>
      <c r="AA1405" s="107"/>
      <c r="AB1405" s="107"/>
      <c r="AC1405" s="107"/>
      <c r="AD1405" s="107"/>
      <c r="AE1405" s="107"/>
      <c r="AF1405" s="107"/>
      <c r="AG1405" s="107" t="s">
        <v>333</v>
      </c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</row>
    <row r="1406" spans="1:60" outlineLevel="2">
      <c r="A1406" s="110"/>
      <c r="B1406" s="111"/>
      <c r="C1406" s="146" t="s">
        <v>2330</v>
      </c>
      <c r="D1406" s="143"/>
      <c r="E1406" s="144">
        <v>326.90519999999998</v>
      </c>
      <c r="F1406" s="114"/>
      <c r="G1406" s="114"/>
      <c r="H1406" s="114"/>
      <c r="I1406" s="114"/>
      <c r="J1406" s="114"/>
      <c r="K1406" s="114"/>
      <c r="L1406" s="114"/>
      <c r="M1406" s="114"/>
      <c r="N1406" s="113"/>
      <c r="O1406" s="113"/>
      <c r="P1406" s="113"/>
      <c r="Q1406" s="113"/>
      <c r="R1406" s="114"/>
      <c r="S1406" s="114"/>
      <c r="T1406" s="114"/>
      <c r="U1406" s="114"/>
      <c r="V1406" s="114"/>
      <c r="W1406" s="114"/>
      <c r="X1406" s="114"/>
      <c r="Y1406" s="114"/>
      <c r="Z1406" s="107"/>
      <c r="AA1406" s="107"/>
      <c r="AB1406" s="107"/>
      <c r="AC1406" s="107"/>
      <c r="AD1406" s="107"/>
      <c r="AE1406" s="107"/>
      <c r="AF1406" s="107"/>
      <c r="AG1406" s="107" t="s">
        <v>341</v>
      </c>
      <c r="AH1406" s="107">
        <v>5</v>
      </c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</row>
    <row r="1407" spans="1:60" ht="22.5" outlineLevel="1">
      <c r="A1407" s="123">
        <v>230</v>
      </c>
      <c r="B1407" s="124" t="s">
        <v>2298</v>
      </c>
      <c r="C1407" s="139" t="s">
        <v>2299</v>
      </c>
      <c r="D1407" s="125" t="s">
        <v>1169</v>
      </c>
      <c r="E1407" s="126">
        <v>326.90519999999998</v>
      </c>
      <c r="F1407" s="127"/>
      <c r="G1407" s="128">
        <f>ROUND(E1407*F1407,2)</f>
        <v>0</v>
      </c>
      <c r="H1407" s="127"/>
      <c r="I1407" s="128">
        <f>ROUND(E1407*H1407,2)</f>
        <v>0</v>
      </c>
      <c r="J1407" s="127"/>
      <c r="K1407" s="128">
        <f>ROUND(E1407*J1407,2)</f>
        <v>0</v>
      </c>
      <c r="L1407" s="128">
        <v>21</v>
      </c>
      <c r="M1407" s="128">
        <f>G1407*(1+L1407/100)</f>
        <v>0</v>
      </c>
      <c r="N1407" s="126">
        <v>2.8800000000000002E-3</v>
      </c>
      <c r="O1407" s="126">
        <f>ROUND(E1407*N1407,2)</f>
        <v>0.94</v>
      </c>
      <c r="P1407" s="126">
        <v>0</v>
      </c>
      <c r="Q1407" s="126">
        <f>ROUND(E1407*P1407,2)</f>
        <v>0</v>
      </c>
      <c r="R1407" s="128" t="s">
        <v>564</v>
      </c>
      <c r="S1407" s="128" t="s">
        <v>310</v>
      </c>
      <c r="T1407" s="129" t="s">
        <v>331</v>
      </c>
      <c r="U1407" s="114">
        <v>0.52</v>
      </c>
      <c r="V1407" s="114">
        <f>ROUND(E1407*U1407,2)</f>
        <v>169.99</v>
      </c>
      <c r="W1407" s="114"/>
      <c r="X1407" s="114" t="s">
        <v>332</v>
      </c>
      <c r="Y1407" s="114" t="s">
        <v>293</v>
      </c>
      <c r="Z1407" s="107"/>
      <c r="AA1407" s="107"/>
      <c r="AB1407" s="107"/>
      <c r="AC1407" s="107"/>
      <c r="AD1407" s="107"/>
      <c r="AE1407" s="107"/>
      <c r="AF1407" s="107"/>
      <c r="AG1407" s="107" t="s">
        <v>333</v>
      </c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</row>
    <row r="1408" spans="1:60" outlineLevel="2">
      <c r="A1408" s="110"/>
      <c r="B1408" s="111"/>
      <c r="C1408" s="146" t="s">
        <v>2331</v>
      </c>
      <c r="D1408" s="143"/>
      <c r="E1408" s="144">
        <v>326.90519999999998</v>
      </c>
      <c r="F1408" s="114"/>
      <c r="G1408" s="114"/>
      <c r="H1408" s="114"/>
      <c r="I1408" s="114"/>
      <c r="J1408" s="114"/>
      <c r="K1408" s="114"/>
      <c r="L1408" s="114"/>
      <c r="M1408" s="114"/>
      <c r="N1408" s="113"/>
      <c r="O1408" s="113"/>
      <c r="P1408" s="113"/>
      <c r="Q1408" s="113"/>
      <c r="R1408" s="114"/>
      <c r="S1408" s="114"/>
      <c r="T1408" s="114"/>
      <c r="U1408" s="114"/>
      <c r="V1408" s="114"/>
      <c r="W1408" s="114"/>
      <c r="X1408" s="114"/>
      <c r="Y1408" s="114"/>
      <c r="Z1408" s="107"/>
      <c r="AA1408" s="107"/>
      <c r="AB1408" s="107"/>
      <c r="AC1408" s="107"/>
      <c r="AD1408" s="107"/>
      <c r="AE1408" s="107"/>
      <c r="AF1408" s="107"/>
      <c r="AG1408" s="107" t="s">
        <v>341</v>
      </c>
      <c r="AH1408" s="107">
        <v>5</v>
      </c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</row>
    <row r="1409" spans="1:60" ht="22.5" outlineLevel="1">
      <c r="A1409" s="123">
        <v>231</v>
      </c>
      <c r="B1409" s="124" t="s">
        <v>2301</v>
      </c>
      <c r="C1409" s="139" t="s">
        <v>2302</v>
      </c>
      <c r="D1409" s="125" t="s">
        <v>1169</v>
      </c>
      <c r="E1409" s="126">
        <v>326.90519999999998</v>
      </c>
      <c r="F1409" s="127"/>
      <c r="G1409" s="128">
        <f>ROUND(E1409*F1409,2)</f>
        <v>0</v>
      </c>
      <c r="H1409" s="127"/>
      <c r="I1409" s="128">
        <f>ROUND(E1409*H1409,2)</f>
        <v>0</v>
      </c>
      <c r="J1409" s="127"/>
      <c r="K1409" s="128">
        <f>ROUND(E1409*J1409,2)</f>
        <v>0</v>
      </c>
      <c r="L1409" s="128">
        <v>21</v>
      </c>
      <c r="M1409" s="128">
        <f>G1409*(1+L1409/100)</f>
        <v>0</v>
      </c>
      <c r="N1409" s="126">
        <v>4.1000000000000003E-3</v>
      </c>
      <c r="O1409" s="126">
        <f>ROUND(E1409*N1409,2)</f>
        <v>1.34</v>
      </c>
      <c r="P1409" s="126">
        <v>0</v>
      </c>
      <c r="Q1409" s="126">
        <f>ROUND(E1409*P1409,2)</f>
        <v>0</v>
      </c>
      <c r="R1409" s="128" t="s">
        <v>564</v>
      </c>
      <c r="S1409" s="128" t="s">
        <v>310</v>
      </c>
      <c r="T1409" s="129" t="s">
        <v>331</v>
      </c>
      <c r="U1409" s="114">
        <v>0.42</v>
      </c>
      <c r="V1409" s="114">
        <f>ROUND(E1409*U1409,2)</f>
        <v>137.30000000000001</v>
      </c>
      <c r="W1409" s="114"/>
      <c r="X1409" s="114" t="s">
        <v>332</v>
      </c>
      <c r="Y1409" s="114" t="s">
        <v>293</v>
      </c>
      <c r="Z1409" s="107"/>
      <c r="AA1409" s="107"/>
      <c r="AB1409" s="107"/>
      <c r="AC1409" s="107"/>
      <c r="AD1409" s="107"/>
      <c r="AE1409" s="107"/>
      <c r="AF1409" s="107"/>
      <c r="AG1409" s="107" t="s">
        <v>333</v>
      </c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</row>
    <row r="1410" spans="1:60" outlineLevel="2">
      <c r="A1410" s="110"/>
      <c r="B1410" s="111"/>
      <c r="C1410" s="146" t="s">
        <v>2011</v>
      </c>
      <c r="D1410" s="143"/>
      <c r="E1410" s="144">
        <v>326.90519999999998</v>
      </c>
      <c r="F1410" s="114"/>
      <c r="G1410" s="114"/>
      <c r="H1410" s="114"/>
      <c r="I1410" s="114"/>
      <c r="J1410" s="114"/>
      <c r="K1410" s="114"/>
      <c r="L1410" s="114"/>
      <c r="M1410" s="114"/>
      <c r="N1410" s="113"/>
      <c r="O1410" s="113"/>
      <c r="P1410" s="113"/>
      <c r="Q1410" s="113"/>
      <c r="R1410" s="114"/>
      <c r="S1410" s="114"/>
      <c r="T1410" s="114"/>
      <c r="U1410" s="114"/>
      <c r="V1410" s="114"/>
      <c r="W1410" s="114"/>
      <c r="X1410" s="114"/>
      <c r="Y1410" s="114"/>
      <c r="Z1410" s="107"/>
      <c r="AA1410" s="107"/>
      <c r="AB1410" s="107"/>
      <c r="AC1410" s="107"/>
      <c r="AD1410" s="107"/>
      <c r="AE1410" s="107"/>
      <c r="AF1410" s="107"/>
      <c r="AG1410" s="107" t="s">
        <v>341</v>
      </c>
      <c r="AH1410" s="107">
        <v>5</v>
      </c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</row>
    <row r="1411" spans="1:60" ht="22.5" outlineLevel="1">
      <c r="A1411" s="123">
        <v>232</v>
      </c>
      <c r="B1411" s="124" t="s">
        <v>2317</v>
      </c>
      <c r="C1411" s="139" t="s">
        <v>2318</v>
      </c>
      <c r="D1411" s="125" t="s">
        <v>330</v>
      </c>
      <c r="E1411" s="126">
        <v>8.15</v>
      </c>
      <c r="F1411" s="127"/>
      <c r="G1411" s="128">
        <f>ROUND(E1411*F1411,2)</f>
        <v>0</v>
      </c>
      <c r="H1411" s="127"/>
      <c r="I1411" s="128">
        <f>ROUND(E1411*H1411,2)</f>
        <v>0</v>
      </c>
      <c r="J1411" s="127"/>
      <c r="K1411" s="128">
        <f>ROUND(E1411*J1411,2)</f>
        <v>0</v>
      </c>
      <c r="L1411" s="128">
        <v>21</v>
      </c>
      <c r="M1411" s="128">
        <f>G1411*(1+L1411/100)</f>
        <v>0</v>
      </c>
      <c r="N1411" s="126">
        <v>0.08</v>
      </c>
      <c r="O1411" s="126">
        <f>ROUND(E1411*N1411,2)</f>
        <v>0.65</v>
      </c>
      <c r="P1411" s="126">
        <v>0</v>
      </c>
      <c r="Q1411" s="126">
        <f>ROUND(E1411*P1411,2)</f>
        <v>0</v>
      </c>
      <c r="R1411" s="128"/>
      <c r="S1411" s="128" t="s">
        <v>290</v>
      </c>
      <c r="T1411" s="129" t="s">
        <v>291</v>
      </c>
      <c r="U1411" s="114">
        <v>1.1200000000000001</v>
      </c>
      <c r="V1411" s="114">
        <f>ROUND(E1411*U1411,2)</f>
        <v>9.1300000000000008</v>
      </c>
      <c r="W1411" s="114"/>
      <c r="X1411" s="114" t="s">
        <v>332</v>
      </c>
      <c r="Y1411" s="114" t="s">
        <v>293</v>
      </c>
      <c r="Z1411" s="107"/>
      <c r="AA1411" s="107"/>
      <c r="AB1411" s="107"/>
      <c r="AC1411" s="107"/>
      <c r="AD1411" s="107"/>
      <c r="AE1411" s="107"/>
      <c r="AF1411" s="107"/>
      <c r="AG1411" s="107" t="s">
        <v>333</v>
      </c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</row>
    <row r="1412" spans="1:60" outlineLevel="2">
      <c r="A1412" s="110"/>
      <c r="B1412" s="111"/>
      <c r="C1412" s="146" t="s">
        <v>2332</v>
      </c>
      <c r="D1412" s="143"/>
      <c r="E1412" s="144">
        <v>1.4</v>
      </c>
      <c r="F1412" s="114"/>
      <c r="G1412" s="114"/>
      <c r="H1412" s="114"/>
      <c r="I1412" s="114"/>
      <c r="J1412" s="114"/>
      <c r="K1412" s="114"/>
      <c r="L1412" s="114"/>
      <c r="M1412" s="114"/>
      <c r="N1412" s="113"/>
      <c r="O1412" s="113"/>
      <c r="P1412" s="113"/>
      <c r="Q1412" s="113"/>
      <c r="R1412" s="114"/>
      <c r="S1412" s="114"/>
      <c r="T1412" s="114"/>
      <c r="U1412" s="114"/>
      <c r="V1412" s="114"/>
      <c r="W1412" s="114"/>
      <c r="X1412" s="114"/>
      <c r="Y1412" s="114"/>
      <c r="Z1412" s="107"/>
      <c r="AA1412" s="107"/>
      <c r="AB1412" s="107"/>
      <c r="AC1412" s="107"/>
      <c r="AD1412" s="107"/>
      <c r="AE1412" s="107"/>
      <c r="AF1412" s="107"/>
      <c r="AG1412" s="107" t="s">
        <v>341</v>
      </c>
      <c r="AH1412" s="107">
        <v>0</v>
      </c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</row>
    <row r="1413" spans="1:60" outlineLevel="3">
      <c r="A1413" s="110"/>
      <c r="B1413" s="111"/>
      <c r="C1413" s="146" t="s">
        <v>1920</v>
      </c>
      <c r="D1413" s="143"/>
      <c r="E1413" s="144">
        <v>1.4</v>
      </c>
      <c r="F1413" s="114"/>
      <c r="G1413" s="114"/>
      <c r="H1413" s="114"/>
      <c r="I1413" s="114"/>
      <c r="J1413" s="114"/>
      <c r="K1413" s="114"/>
      <c r="L1413" s="114"/>
      <c r="M1413" s="114"/>
      <c r="N1413" s="113"/>
      <c r="O1413" s="113"/>
      <c r="P1413" s="113"/>
      <c r="Q1413" s="113"/>
      <c r="R1413" s="114"/>
      <c r="S1413" s="114"/>
      <c r="T1413" s="114"/>
      <c r="U1413" s="114"/>
      <c r="V1413" s="114"/>
      <c r="W1413" s="114"/>
      <c r="X1413" s="114"/>
      <c r="Y1413" s="114"/>
      <c r="Z1413" s="107"/>
      <c r="AA1413" s="107"/>
      <c r="AB1413" s="107"/>
      <c r="AC1413" s="107"/>
      <c r="AD1413" s="107"/>
      <c r="AE1413" s="107"/>
      <c r="AF1413" s="107"/>
      <c r="AG1413" s="107" t="s">
        <v>341</v>
      </c>
      <c r="AH1413" s="107">
        <v>0</v>
      </c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</row>
    <row r="1414" spans="1:60" outlineLevel="3">
      <c r="A1414" s="110"/>
      <c r="B1414" s="111"/>
      <c r="C1414" s="146" t="s">
        <v>2333</v>
      </c>
      <c r="D1414" s="143"/>
      <c r="E1414" s="144">
        <v>1.2</v>
      </c>
      <c r="F1414" s="114"/>
      <c r="G1414" s="114"/>
      <c r="H1414" s="114"/>
      <c r="I1414" s="114"/>
      <c r="J1414" s="114"/>
      <c r="K1414" s="114"/>
      <c r="L1414" s="114"/>
      <c r="M1414" s="114"/>
      <c r="N1414" s="113"/>
      <c r="O1414" s="113"/>
      <c r="P1414" s="113"/>
      <c r="Q1414" s="113"/>
      <c r="R1414" s="114"/>
      <c r="S1414" s="114"/>
      <c r="T1414" s="114"/>
      <c r="U1414" s="114"/>
      <c r="V1414" s="114"/>
      <c r="W1414" s="114"/>
      <c r="X1414" s="114"/>
      <c r="Y1414" s="114"/>
      <c r="Z1414" s="107"/>
      <c r="AA1414" s="107"/>
      <c r="AB1414" s="107"/>
      <c r="AC1414" s="107"/>
      <c r="AD1414" s="107"/>
      <c r="AE1414" s="107"/>
      <c r="AF1414" s="107"/>
      <c r="AG1414" s="107" t="s">
        <v>341</v>
      </c>
      <c r="AH1414" s="107">
        <v>0</v>
      </c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</row>
    <row r="1415" spans="1:60" outlineLevel="3">
      <c r="A1415" s="110"/>
      <c r="B1415" s="111"/>
      <c r="C1415" s="146" t="s">
        <v>2259</v>
      </c>
      <c r="D1415" s="143"/>
      <c r="E1415" s="144">
        <v>4.1500000000000004</v>
      </c>
      <c r="F1415" s="114"/>
      <c r="G1415" s="114"/>
      <c r="H1415" s="114"/>
      <c r="I1415" s="114"/>
      <c r="J1415" s="114"/>
      <c r="K1415" s="114"/>
      <c r="L1415" s="114"/>
      <c r="M1415" s="114"/>
      <c r="N1415" s="113"/>
      <c r="O1415" s="113"/>
      <c r="P1415" s="113"/>
      <c r="Q1415" s="113"/>
      <c r="R1415" s="114"/>
      <c r="S1415" s="114"/>
      <c r="T1415" s="114"/>
      <c r="U1415" s="114"/>
      <c r="V1415" s="114"/>
      <c r="W1415" s="114"/>
      <c r="X1415" s="114"/>
      <c r="Y1415" s="114"/>
      <c r="Z1415" s="107"/>
      <c r="AA1415" s="107"/>
      <c r="AB1415" s="107"/>
      <c r="AC1415" s="107"/>
      <c r="AD1415" s="107"/>
      <c r="AE1415" s="107"/>
      <c r="AF1415" s="107"/>
      <c r="AG1415" s="107" t="s">
        <v>341</v>
      </c>
      <c r="AH1415" s="107">
        <v>0</v>
      </c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</row>
    <row r="1416" spans="1:60" outlineLevel="1">
      <c r="A1416" s="110">
        <v>233</v>
      </c>
      <c r="B1416" s="111" t="s">
        <v>2326</v>
      </c>
      <c r="C1416" s="147" t="s">
        <v>2327</v>
      </c>
      <c r="D1416" s="112" t="s">
        <v>24</v>
      </c>
      <c r="E1416" s="145"/>
      <c r="F1416" s="115"/>
      <c r="G1416" s="114">
        <f>ROUND(E1416*F1416,2)</f>
        <v>0</v>
      </c>
      <c r="H1416" s="115"/>
      <c r="I1416" s="114">
        <f>ROUND(E1416*H1416,2)</f>
        <v>0</v>
      </c>
      <c r="J1416" s="115"/>
      <c r="K1416" s="114">
        <f>ROUND(E1416*J1416,2)</f>
        <v>0</v>
      </c>
      <c r="L1416" s="114">
        <v>21</v>
      </c>
      <c r="M1416" s="114">
        <f>G1416*(1+L1416/100)</f>
        <v>0</v>
      </c>
      <c r="N1416" s="113">
        <v>0</v>
      </c>
      <c r="O1416" s="113">
        <f>ROUND(E1416*N1416,2)</f>
        <v>0</v>
      </c>
      <c r="P1416" s="113">
        <v>0</v>
      </c>
      <c r="Q1416" s="113">
        <f>ROUND(E1416*P1416,2)</f>
        <v>0</v>
      </c>
      <c r="R1416" s="114" t="s">
        <v>564</v>
      </c>
      <c r="S1416" s="114" t="s">
        <v>310</v>
      </c>
      <c r="T1416" s="114" t="s">
        <v>331</v>
      </c>
      <c r="U1416" s="114">
        <v>0</v>
      </c>
      <c r="V1416" s="114">
        <f>ROUND(E1416*U1416,2)</f>
        <v>0</v>
      </c>
      <c r="W1416" s="114"/>
      <c r="X1416" s="114" t="s">
        <v>448</v>
      </c>
      <c r="Y1416" s="114" t="s">
        <v>293</v>
      </c>
      <c r="Z1416" s="107"/>
      <c r="AA1416" s="107"/>
      <c r="AB1416" s="107"/>
      <c r="AC1416" s="107"/>
      <c r="AD1416" s="107"/>
      <c r="AE1416" s="107"/>
      <c r="AF1416" s="107"/>
      <c r="AG1416" s="107" t="s">
        <v>449</v>
      </c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</row>
    <row r="1417" spans="1:60" outlineLevel="2">
      <c r="A1417" s="110"/>
      <c r="B1417" s="111"/>
      <c r="C1417" s="205" t="s">
        <v>450</v>
      </c>
      <c r="D1417" s="206"/>
      <c r="E1417" s="206"/>
      <c r="F1417" s="206"/>
      <c r="G1417" s="206"/>
      <c r="H1417" s="114"/>
      <c r="I1417" s="114"/>
      <c r="J1417" s="114"/>
      <c r="K1417" s="114"/>
      <c r="L1417" s="114"/>
      <c r="M1417" s="114"/>
      <c r="N1417" s="113"/>
      <c r="O1417" s="113"/>
      <c r="P1417" s="113"/>
      <c r="Q1417" s="113"/>
      <c r="R1417" s="114"/>
      <c r="S1417" s="114"/>
      <c r="T1417" s="114"/>
      <c r="U1417" s="114"/>
      <c r="V1417" s="114"/>
      <c r="W1417" s="114"/>
      <c r="X1417" s="114"/>
      <c r="Y1417" s="114"/>
      <c r="Z1417" s="107"/>
      <c r="AA1417" s="107"/>
      <c r="AB1417" s="107"/>
      <c r="AC1417" s="107"/>
      <c r="AD1417" s="107"/>
      <c r="AE1417" s="107"/>
      <c r="AF1417" s="107"/>
      <c r="AG1417" s="107" t="s">
        <v>451</v>
      </c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</row>
    <row r="1418" spans="1:60">
      <c r="A1418" s="117" t="s">
        <v>285</v>
      </c>
      <c r="B1418" s="118" t="s">
        <v>213</v>
      </c>
      <c r="C1418" s="138" t="s">
        <v>214</v>
      </c>
      <c r="D1418" s="119"/>
      <c r="E1418" s="120"/>
      <c r="F1418" s="121"/>
      <c r="G1418" s="121">
        <f>SUMIF(AG1419:AG1450,"&lt;&gt;NOR",G1419:G1450)</f>
        <v>0</v>
      </c>
      <c r="H1418" s="121"/>
      <c r="I1418" s="121">
        <f>SUM(I1419:I1450)</f>
        <v>0</v>
      </c>
      <c r="J1418" s="121"/>
      <c r="K1418" s="121">
        <f>SUM(K1419:K1450)</f>
        <v>0</v>
      </c>
      <c r="L1418" s="121"/>
      <c r="M1418" s="121">
        <f>SUM(M1419:M1450)</f>
        <v>0</v>
      </c>
      <c r="N1418" s="120"/>
      <c r="O1418" s="120">
        <f>SUM(O1419:O1450)</f>
        <v>4.5900000000000007</v>
      </c>
      <c r="P1418" s="120"/>
      <c r="Q1418" s="120">
        <f>SUM(Q1419:Q1450)</f>
        <v>0</v>
      </c>
      <c r="R1418" s="121"/>
      <c r="S1418" s="121"/>
      <c r="T1418" s="122"/>
      <c r="U1418" s="116"/>
      <c r="V1418" s="116">
        <f>SUM(V1419:V1450)</f>
        <v>635.76</v>
      </c>
      <c r="W1418" s="116"/>
      <c r="X1418" s="116"/>
      <c r="Y1418" s="116"/>
      <c r="AG1418" t="s">
        <v>286</v>
      </c>
    </row>
    <row r="1419" spans="1:60" outlineLevel="1">
      <c r="A1419" s="123">
        <v>234</v>
      </c>
      <c r="B1419" s="124" t="s">
        <v>1231</v>
      </c>
      <c r="C1419" s="139" t="s">
        <v>1232</v>
      </c>
      <c r="D1419" s="125" t="s">
        <v>1169</v>
      </c>
      <c r="E1419" s="126">
        <v>393.99070999999998</v>
      </c>
      <c r="F1419" s="127"/>
      <c r="G1419" s="128">
        <f>ROUND(E1419*F1419,2)</f>
        <v>0</v>
      </c>
      <c r="H1419" s="127"/>
      <c r="I1419" s="128">
        <f>ROUND(E1419*H1419,2)</f>
        <v>0</v>
      </c>
      <c r="J1419" s="127"/>
      <c r="K1419" s="128">
        <f>ROUND(E1419*J1419,2)</f>
        <v>0</v>
      </c>
      <c r="L1419" s="128">
        <v>21</v>
      </c>
      <c r="M1419" s="128">
        <f>G1419*(1+L1419/100)</f>
        <v>0</v>
      </c>
      <c r="N1419" s="126">
        <v>5.9100000000000003E-3</v>
      </c>
      <c r="O1419" s="126">
        <f>ROUND(E1419*N1419,2)</f>
        <v>2.33</v>
      </c>
      <c r="P1419" s="126">
        <v>0</v>
      </c>
      <c r="Q1419" s="126">
        <f>ROUND(E1419*P1419,2)</f>
        <v>0</v>
      </c>
      <c r="R1419" s="128" t="s">
        <v>1233</v>
      </c>
      <c r="S1419" s="128" t="s">
        <v>310</v>
      </c>
      <c r="T1419" s="129" t="s">
        <v>331</v>
      </c>
      <c r="U1419" s="114">
        <v>0.26</v>
      </c>
      <c r="V1419" s="114">
        <f>ROUND(E1419*U1419,2)</f>
        <v>102.44</v>
      </c>
      <c r="W1419" s="114"/>
      <c r="X1419" s="114" t="s">
        <v>332</v>
      </c>
      <c r="Y1419" s="114" t="s">
        <v>293</v>
      </c>
      <c r="Z1419" s="107"/>
      <c r="AA1419" s="107"/>
      <c r="AB1419" s="107"/>
      <c r="AC1419" s="107"/>
      <c r="AD1419" s="107"/>
      <c r="AE1419" s="107"/>
      <c r="AF1419" s="107"/>
      <c r="AG1419" s="107" t="s">
        <v>333</v>
      </c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</row>
    <row r="1420" spans="1:60" outlineLevel="2">
      <c r="A1420" s="110"/>
      <c r="B1420" s="111"/>
      <c r="C1420" s="146" t="s">
        <v>2334</v>
      </c>
      <c r="D1420" s="143"/>
      <c r="E1420" s="144">
        <v>68.070530000000005</v>
      </c>
      <c r="F1420" s="114"/>
      <c r="G1420" s="114"/>
      <c r="H1420" s="114"/>
      <c r="I1420" s="114"/>
      <c r="J1420" s="114"/>
      <c r="K1420" s="114"/>
      <c r="L1420" s="114"/>
      <c r="M1420" s="114"/>
      <c r="N1420" s="113"/>
      <c r="O1420" s="113"/>
      <c r="P1420" s="113"/>
      <c r="Q1420" s="113"/>
      <c r="R1420" s="114"/>
      <c r="S1420" s="114"/>
      <c r="T1420" s="114"/>
      <c r="U1420" s="114"/>
      <c r="V1420" s="114"/>
      <c r="W1420" s="114"/>
      <c r="X1420" s="114"/>
      <c r="Y1420" s="114"/>
      <c r="Z1420" s="107"/>
      <c r="AA1420" s="107"/>
      <c r="AB1420" s="107"/>
      <c r="AC1420" s="107"/>
      <c r="AD1420" s="107"/>
      <c r="AE1420" s="107"/>
      <c r="AF1420" s="107"/>
      <c r="AG1420" s="107" t="s">
        <v>341</v>
      </c>
      <c r="AH1420" s="107">
        <v>5</v>
      </c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</row>
    <row r="1421" spans="1:60" outlineLevel="3">
      <c r="A1421" s="110"/>
      <c r="B1421" s="111"/>
      <c r="C1421" s="146" t="s">
        <v>2335</v>
      </c>
      <c r="D1421" s="143"/>
      <c r="E1421" s="144">
        <v>325.92018999999999</v>
      </c>
      <c r="F1421" s="114"/>
      <c r="G1421" s="114"/>
      <c r="H1421" s="114"/>
      <c r="I1421" s="114"/>
      <c r="J1421" s="114"/>
      <c r="K1421" s="114"/>
      <c r="L1421" s="114"/>
      <c r="M1421" s="114"/>
      <c r="N1421" s="113"/>
      <c r="O1421" s="113"/>
      <c r="P1421" s="113"/>
      <c r="Q1421" s="113"/>
      <c r="R1421" s="114"/>
      <c r="S1421" s="114"/>
      <c r="T1421" s="114"/>
      <c r="U1421" s="114"/>
      <c r="V1421" s="114"/>
      <c r="W1421" s="114"/>
      <c r="X1421" s="114"/>
      <c r="Y1421" s="114"/>
      <c r="Z1421" s="107"/>
      <c r="AA1421" s="107"/>
      <c r="AB1421" s="107"/>
      <c r="AC1421" s="107"/>
      <c r="AD1421" s="107"/>
      <c r="AE1421" s="107"/>
      <c r="AF1421" s="107"/>
      <c r="AG1421" s="107" t="s">
        <v>341</v>
      </c>
      <c r="AH1421" s="107">
        <v>5</v>
      </c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</row>
    <row r="1422" spans="1:60" outlineLevel="1">
      <c r="A1422" s="123">
        <v>235</v>
      </c>
      <c r="B1422" s="124" t="s">
        <v>2292</v>
      </c>
      <c r="C1422" s="139" t="s">
        <v>2293</v>
      </c>
      <c r="D1422" s="125" t="s">
        <v>330</v>
      </c>
      <c r="E1422" s="126">
        <v>1303.68074</v>
      </c>
      <c r="F1422" s="127"/>
      <c r="G1422" s="128">
        <f>ROUND(E1422*F1422,2)</f>
        <v>0</v>
      </c>
      <c r="H1422" s="127"/>
      <c r="I1422" s="128">
        <f>ROUND(E1422*H1422,2)</f>
        <v>0</v>
      </c>
      <c r="J1422" s="127"/>
      <c r="K1422" s="128">
        <f>ROUND(E1422*J1422,2)</f>
        <v>0</v>
      </c>
      <c r="L1422" s="128">
        <v>21</v>
      </c>
      <c r="M1422" s="128">
        <f>G1422*(1+L1422/100)</f>
        <v>0</v>
      </c>
      <c r="N1422" s="126">
        <v>0</v>
      </c>
      <c r="O1422" s="126">
        <f>ROUND(E1422*N1422,2)</f>
        <v>0</v>
      </c>
      <c r="P1422" s="126">
        <v>0</v>
      </c>
      <c r="Q1422" s="126">
        <f>ROUND(E1422*P1422,2)</f>
        <v>0</v>
      </c>
      <c r="R1422" s="128" t="s">
        <v>2294</v>
      </c>
      <c r="S1422" s="128" t="s">
        <v>310</v>
      </c>
      <c r="T1422" s="129" t="s">
        <v>331</v>
      </c>
      <c r="U1422" s="114">
        <v>0.1</v>
      </c>
      <c r="V1422" s="114">
        <f>ROUND(E1422*U1422,2)</f>
        <v>130.37</v>
      </c>
      <c r="W1422" s="114"/>
      <c r="X1422" s="114" t="s">
        <v>332</v>
      </c>
      <c r="Y1422" s="114" t="s">
        <v>293</v>
      </c>
      <c r="Z1422" s="107"/>
      <c r="AA1422" s="107"/>
      <c r="AB1422" s="107"/>
      <c r="AC1422" s="107"/>
      <c r="AD1422" s="107"/>
      <c r="AE1422" s="107"/>
      <c r="AF1422" s="107"/>
      <c r="AG1422" s="107" t="s">
        <v>333</v>
      </c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</row>
    <row r="1423" spans="1:60" outlineLevel="2">
      <c r="A1423" s="110"/>
      <c r="B1423" s="111"/>
      <c r="C1423" s="146" t="s">
        <v>2295</v>
      </c>
      <c r="D1423" s="143"/>
      <c r="E1423" s="144"/>
      <c r="F1423" s="114"/>
      <c r="G1423" s="114"/>
      <c r="H1423" s="114"/>
      <c r="I1423" s="114"/>
      <c r="J1423" s="114"/>
      <c r="K1423" s="114"/>
      <c r="L1423" s="114"/>
      <c r="M1423" s="114"/>
      <c r="N1423" s="113"/>
      <c r="O1423" s="113"/>
      <c r="P1423" s="113"/>
      <c r="Q1423" s="113"/>
      <c r="R1423" s="114"/>
      <c r="S1423" s="114"/>
      <c r="T1423" s="114"/>
      <c r="U1423" s="114"/>
      <c r="V1423" s="114"/>
      <c r="W1423" s="114"/>
      <c r="X1423" s="114"/>
      <c r="Y1423" s="114"/>
      <c r="Z1423" s="107"/>
      <c r="AA1423" s="107"/>
      <c r="AB1423" s="107"/>
      <c r="AC1423" s="107"/>
      <c r="AD1423" s="107"/>
      <c r="AE1423" s="107"/>
      <c r="AF1423" s="107"/>
      <c r="AG1423" s="107" t="s">
        <v>341</v>
      </c>
      <c r="AH1423" s="107">
        <v>0</v>
      </c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</row>
    <row r="1424" spans="1:60" outlineLevel="3">
      <c r="A1424" s="110"/>
      <c r="B1424" s="111"/>
      <c r="C1424" s="146" t="s">
        <v>2296</v>
      </c>
      <c r="D1424" s="143"/>
      <c r="E1424" s="144"/>
      <c r="F1424" s="114"/>
      <c r="G1424" s="114"/>
      <c r="H1424" s="114"/>
      <c r="I1424" s="114"/>
      <c r="J1424" s="114"/>
      <c r="K1424" s="114"/>
      <c r="L1424" s="114"/>
      <c r="M1424" s="114"/>
      <c r="N1424" s="113"/>
      <c r="O1424" s="113"/>
      <c r="P1424" s="113"/>
      <c r="Q1424" s="113"/>
      <c r="R1424" s="114"/>
      <c r="S1424" s="114"/>
      <c r="T1424" s="114"/>
      <c r="U1424" s="114"/>
      <c r="V1424" s="114"/>
      <c r="W1424" s="114"/>
      <c r="X1424" s="114"/>
      <c r="Y1424" s="114"/>
      <c r="Z1424" s="107"/>
      <c r="AA1424" s="107"/>
      <c r="AB1424" s="107"/>
      <c r="AC1424" s="107"/>
      <c r="AD1424" s="107"/>
      <c r="AE1424" s="107"/>
      <c r="AF1424" s="107"/>
      <c r="AG1424" s="107" t="s">
        <v>341</v>
      </c>
      <c r="AH1424" s="107">
        <v>0</v>
      </c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</row>
    <row r="1425" spans="1:60" outlineLevel="3">
      <c r="A1425" s="110"/>
      <c r="B1425" s="111"/>
      <c r="C1425" s="146" t="s">
        <v>2336</v>
      </c>
      <c r="D1425" s="143"/>
      <c r="E1425" s="144">
        <v>1303.68074</v>
      </c>
      <c r="F1425" s="114"/>
      <c r="G1425" s="114"/>
      <c r="H1425" s="114"/>
      <c r="I1425" s="114"/>
      <c r="J1425" s="114"/>
      <c r="K1425" s="114"/>
      <c r="L1425" s="114"/>
      <c r="M1425" s="114"/>
      <c r="N1425" s="113"/>
      <c r="O1425" s="113"/>
      <c r="P1425" s="113"/>
      <c r="Q1425" s="113"/>
      <c r="R1425" s="114"/>
      <c r="S1425" s="114"/>
      <c r="T1425" s="114"/>
      <c r="U1425" s="114"/>
      <c r="V1425" s="114"/>
      <c r="W1425" s="114"/>
      <c r="X1425" s="114"/>
      <c r="Y1425" s="114"/>
      <c r="Z1425" s="107"/>
      <c r="AA1425" s="107"/>
      <c r="AB1425" s="107"/>
      <c r="AC1425" s="107"/>
      <c r="AD1425" s="107"/>
      <c r="AE1425" s="107"/>
      <c r="AF1425" s="107"/>
      <c r="AG1425" s="107" t="s">
        <v>341</v>
      </c>
      <c r="AH1425" s="107">
        <v>5</v>
      </c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</row>
    <row r="1426" spans="1:60" ht="22.5" outlineLevel="1">
      <c r="A1426" s="123">
        <v>236</v>
      </c>
      <c r="B1426" s="124" t="s">
        <v>2298</v>
      </c>
      <c r="C1426" s="139" t="s">
        <v>2299</v>
      </c>
      <c r="D1426" s="125" t="s">
        <v>1169</v>
      </c>
      <c r="E1426" s="126">
        <v>68.070530000000005</v>
      </c>
      <c r="F1426" s="127"/>
      <c r="G1426" s="128">
        <f>ROUND(E1426*F1426,2)</f>
        <v>0</v>
      </c>
      <c r="H1426" s="127"/>
      <c r="I1426" s="128">
        <f>ROUND(E1426*H1426,2)</f>
        <v>0</v>
      </c>
      <c r="J1426" s="127"/>
      <c r="K1426" s="128">
        <f>ROUND(E1426*J1426,2)</f>
        <v>0</v>
      </c>
      <c r="L1426" s="128">
        <v>21</v>
      </c>
      <c r="M1426" s="128">
        <f>G1426*(1+L1426/100)</f>
        <v>0</v>
      </c>
      <c r="N1426" s="126">
        <v>2.8800000000000002E-3</v>
      </c>
      <c r="O1426" s="126">
        <f>ROUND(E1426*N1426,2)</f>
        <v>0.2</v>
      </c>
      <c r="P1426" s="126">
        <v>0</v>
      </c>
      <c r="Q1426" s="126">
        <f>ROUND(E1426*P1426,2)</f>
        <v>0</v>
      </c>
      <c r="R1426" s="128" t="s">
        <v>564</v>
      </c>
      <c r="S1426" s="128" t="s">
        <v>310</v>
      </c>
      <c r="T1426" s="129" t="s">
        <v>331</v>
      </c>
      <c r="U1426" s="114">
        <v>0.52</v>
      </c>
      <c r="V1426" s="114">
        <f>ROUND(E1426*U1426,2)</f>
        <v>35.4</v>
      </c>
      <c r="W1426" s="114"/>
      <c r="X1426" s="114" t="s">
        <v>332</v>
      </c>
      <c r="Y1426" s="114" t="s">
        <v>293</v>
      </c>
      <c r="Z1426" s="107"/>
      <c r="AA1426" s="107"/>
      <c r="AB1426" s="107"/>
      <c r="AC1426" s="107"/>
      <c r="AD1426" s="107"/>
      <c r="AE1426" s="107"/>
      <c r="AF1426" s="107"/>
      <c r="AG1426" s="107" t="s">
        <v>333</v>
      </c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</row>
    <row r="1427" spans="1:60" outlineLevel="2">
      <c r="A1427" s="110"/>
      <c r="B1427" s="111"/>
      <c r="C1427" s="146" t="s">
        <v>2337</v>
      </c>
      <c r="D1427" s="143"/>
      <c r="E1427" s="144">
        <v>68.070530000000005</v>
      </c>
      <c r="F1427" s="114"/>
      <c r="G1427" s="114"/>
      <c r="H1427" s="114"/>
      <c r="I1427" s="114"/>
      <c r="J1427" s="114"/>
      <c r="K1427" s="114"/>
      <c r="L1427" s="114"/>
      <c r="M1427" s="114"/>
      <c r="N1427" s="113"/>
      <c r="O1427" s="113"/>
      <c r="P1427" s="113"/>
      <c r="Q1427" s="113"/>
      <c r="R1427" s="114"/>
      <c r="S1427" s="114"/>
      <c r="T1427" s="114"/>
      <c r="U1427" s="114"/>
      <c r="V1427" s="114"/>
      <c r="W1427" s="114"/>
      <c r="X1427" s="114"/>
      <c r="Y1427" s="114"/>
      <c r="Z1427" s="107"/>
      <c r="AA1427" s="107"/>
      <c r="AB1427" s="107"/>
      <c r="AC1427" s="107"/>
      <c r="AD1427" s="107"/>
      <c r="AE1427" s="107"/>
      <c r="AF1427" s="107"/>
      <c r="AG1427" s="107" t="s">
        <v>341</v>
      </c>
      <c r="AH1427" s="107">
        <v>5</v>
      </c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</row>
    <row r="1428" spans="1:60" ht="22.5" outlineLevel="1">
      <c r="A1428" s="123">
        <v>237</v>
      </c>
      <c r="B1428" s="124" t="s">
        <v>2301</v>
      </c>
      <c r="C1428" s="139" t="s">
        <v>2302</v>
      </c>
      <c r="D1428" s="125" t="s">
        <v>1169</v>
      </c>
      <c r="E1428" s="126">
        <v>68.070530000000005</v>
      </c>
      <c r="F1428" s="127"/>
      <c r="G1428" s="128">
        <f>ROUND(E1428*F1428,2)</f>
        <v>0</v>
      </c>
      <c r="H1428" s="127"/>
      <c r="I1428" s="128">
        <f>ROUND(E1428*H1428,2)</f>
        <v>0</v>
      </c>
      <c r="J1428" s="127"/>
      <c r="K1428" s="128">
        <f>ROUND(E1428*J1428,2)</f>
        <v>0</v>
      </c>
      <c r="L1428" s="128">
        <v>21</v>
      </c>
      <c r="M1428" s="128">
        <f>G1428*(1+L1428/100)</f>
        <v>0</v>
      </c>
      <c r="N1428" s="126">
        <v>4.1000000000000003E-3</v>
      </c>
      <c r="O1428" s="126">
        <f>ROUND(E1428*N1428,2)</f>
        <v>0.28000000000000003</v>
      </c>
      <c r="P1428" s="126">
        <v>0</v>
      </c>
      <c r="Q1428" s="126">
        <f>ROUND(E1428*P1428,2)</f>
        <v>0</v>
      </c>
      <c r="R1428" s="128" t="s">
        <v>564</v>
      </c>
      <c r="S1428" s="128" t="s">
        <v>310</v>
      </c>
      <c r="T1428" s="129" t="s">
        <v>331</v>
      </c>
      <c r="U1428" s="114">
        <v>0.42</v>
      </c>
      <c r="V1428" s="114">
        <f>ROUND(E1428*U1428,2)</f>
        <v>28.59</v>
      </c>
      <c r="W1428" s="114"/>
      <c r="X1428" s="114" t="s">
        <v>332</v>
      </c>
      <c r="Y1428" s="114" t="s">
        <v>293</v>
      </c>
      <c r="Z1428" s="107"/>
      <c r="AA1428" s="107"/>
      <c r="AB1428" s="107"/>
      <c r="AC1428" s="107"/>
      <c r="AD1428" s="107"/>
      <c r="AE1428" s="107"/>
      <c r="AF1428" s="107"/>
      <c r="AG1428" s="107" t="s">
        <v>333</v>
      </c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</row>
    <row r="1429" spans="1:60" outlineLevel="2">
      <c r="A1429" s="110"/>
      <c r="B1429" s="111"/>
      <c r="C1429" s="146" t="s">
        <v>2166</v>
      </c>
      <c r="D1429" s="143"/>
      <c r="E1429" s="144">
        <v>68.070530000000005</v>
      </c>
      <c r="F1429" s="114"/>
      <c r="G1429" s="114"/>
      <c r="H1429" s="114"/>
      <c r="I1429" s="114"/>
      <c r="J1429" s="114"/>
      <c r="K1429" s="114"/>
      <c r="L1429" s="114"/>
      <c r="M1429" s="114"/>
      <c r="N1429" s="113"/>
      <c r="O1429" s="113"/>
      <c r="P1429" s="113"/>
      <c r="Q1429" s="113"/>
      <c r="R1429" s="114"/>
      <c r="S1429" s="114"/>
      <c r="T1429" s="114"/>
      <c r="U1429" s="114"/>
      <c r="V1429" s="114"/>
      <c r="W1429" s="114"/>
      <c r="X1429" s="114"/>
      <c r="Y1429" s="114"/>
      <c r="Z1429" s="107"/>
      <c r="AA1429" s="107"/>
      <c r="AB1429" s="107"/>
      <c r="AC1429" s="107"/>
      <c r="AD1429" s="107"/>
      <c r="AE1429" s="107"/>
      <c r="AF1429" s="107"/>
      <c r="AG1429" s="107" t="s">
        <v>341</v>
      </c>
      <c r="AH1429" s="107">
        <v>5</v>
      </c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</row>
    <row r="1430" spans="1:60" outlineLevel="1">
      <c r="A1430" s="123">
        <v>238</v>
      </c>
      <c r="B1430" s="124" t="s">
        <v>2303</v>
      </c>
      <c r="C1430" s="139" t="s">
        <v>2304</v>
      </c>
      <c r="D1430" s="125" t="s">
        <v>1169</v>
      </c>
      <c r="E1430" s="126">
        <v>325.92018999999999</v>
      </c>
      <c r="F1430" s="127"/>
      <c r="G1430" s="128">
        <f>ROUND(E1430*F1430,2)</f>
        <v>0</v>
      </c>
      <c r="H1430" s="127"/>
      <c r="I1430" s="128">
        <f>ROUND(E1430*H1430,2)</f>
        <v>0</v>
      </c>
      <c r="J1430" s="127"/>
      <c r="K1430" s="128">
        <f>ROUND(E1430*J1430,2)</f>
        <v>0</v>
      </c>
      <c r="L1430" s="128">
        <v>21</v>
      </c>
      <c r="M1430" s="128">
        <f>G1430*(1+L1430/100)</f>
        <v>0</v>
      </c>
      <c r="N1430" s="126">
        <v>0</v>
      </c>
      <c r="O1430" s="126">
        <f>ROUND(E1430*N1430,2)</f>
        <v>0</v>
      </c>
      <c r="P1430" s="126">
        <v>0</v>
      </c>
      <c r="Q1430" s="126">
        <f>ROUND(E1430*P1430,2)</f>
        <v>0</v>
      </c>
      <c r="R1430" s="128" t="s">
        <v>564</v>
      </c>
      <c r="S1430" s="128" t="s">
        <v>310</v>
      </c>
      <c r="T1430" s="129" t="s">
        <v>331</v>
      </c>
      <c r="U1430" s="114">
        <v>0.23</v>
      </c>
      <c r="V1430" s="114">
        <f>ROUND(E1430*U1430,2)</f>
        <v>74.959999999999994</v>
      </c>
      <c r="W1430" s="114"/>
      <c r="X1430" s="114" t="s">
        <v>332</v>
      </c>
      <c r="Y1430" s="114" t="s">
        <v>293</v>
      </c>
      <c r="Z1430" s="107"/>
      <c r="AA1430" s="107"/>
      <c r="AB1430" s="107"/>
      <c r="AC1430" s="107"/>
      <c r="AD1430" s="107"/>
      <c r="AE1430" s="107"/>
      <c r="AF1430" s="107"/>
      <c r="AG1430" s="107" t="s">
        <v>333</v>
      </c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</row>
    <row r="1431" spans="1:60" outlineLevel="2">
      <c r="A1431" s="110"/>
      <c r="B1431" s="111"/>
      <c r="C1431" s="146" t="s">
        <v>2338</v>
      </c>
      <c r="D1431" s="143"/>
      <c r="E1431" s="144">
        <v>7.02</v>
      </c>
      <c r="F1431" s="114"/>
      <c r="G1431" s="114"/>
      <c r="H1431" s="114"/>
      <c r="I1431" s="114"/>
      <c r="J1431" s="114"/>
      <c r="K1431" s="114"/>
      <c r="L1431" s="114"/>
      <c r="M1431" s="114"/>
      <c r="N1431" s="113"/>
      <c r="O1431" s="113"/>
      <c r="P1431" s="113"/>
      <c r="Q1431" s="113"/>
      <c r="R1431" s="114"/>
      <c r="S1431" s="114"/>
      <c r="T1431" s="114"/>
      <c r="U1431" s="114"/>
      <c r="V1431" s="114"/>
      <c r="W1431" s="114"/>
      <c r="X1431" s="114"/>
      <c r="Y1431" s="114"/>
      <c r="Z1431" s="107"/>
      <c r="AA1431" s="107"/>
      <c r="AB1431" s="107"/>
      <c r="AC1431" s="107"/>
      <c r="AD1431" s="107"/>
      <c r="AE1431" s="107"/>
      <c r="AF1431" s="107"/>
      <c r="AG1431" s="107" t="s">
        <v>341</v>
      </c>
      <c r="AH1431" s="107">
        <v>0</v>
      </c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</row>
    <row r="1432" spans="1:60" outlineLevel="3">
      <c r="A1432" s="110"/>
      <c r="B1432" s="111"/>
      <c r="C1432" s="146" t="s">
        <v>1523</v>
      </c>
      <c r="D1432" s="143"/>
      <c r="E1432" s="144">
        <v>29.623750000000001</v>
      </c>
      <c r="F1432" s="114"/>
      <c r="G1432" s="114"/>
      <c r="H1432" s="114"/>
      <c r="I1432" s="114"/>
      <c r="J1432" s="114"/>
      <c r="K1432" s="114"/>
      <c r="L1432" s="114"/>
      <c r="M1432" s="114"/>
      <c r="N1432" s="113"/>
      <c r="O1432" s="113"/>
      <c r="P1432" s="113"/>
      <c r="Q1432" s="113"/>
      <c r="R1432" s="114"/>
      <c r="S1432" s="114"/>
      <c r="T1432" s="114"/>
      <c r="U1432" s="114"/>
      <c r="V1432" s="114"/>
      <c r="W1432" s="114"/>
      <c r="X1432" s="114"/>
      <c r="Y1432" s="114"/>
      <c r="Z1432" s="107"/>
      <c r="AA1432" s="107"/>
      <c r="AB1432" s="107"/>
      <c r="AC1432" s="107"/>
      <c r="AD1432" s="107"/>
      <c r="AE1432" s="107"/>
      <c r="AF1432" s="107"/>
      <c r="AG1432" s="107" t="s">
        <v>341</v>
      </c>
      <c r="AH1432" s="107">
        <v>0</v>
      </c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</row>
    <row r="1433" spans="1:60" outlineLevel="3">
      <c r="A1433" s="110"/>
      <c r="B1433" s="111"/>
      <c r="C1433" s="146" t="s">
        <v>1513</v>
      </c>
      <c r="D1433" s="143"/>
      <c r="E1433" s="144">
        <v>97.892499999999998</v>
      </c>
      <c r="F1433" s="114"/>
      <c r="G1433" s="114"/>
      <c r="H1433" s="114"/>
      <c r="I1433" s="114"/>
      <c r="J1433" s="114"/>
      <c r="K1433" s="114"/>
      <c r="L1433" s="114"/>
      <c r="M1433" s="114"/>
      <c r="N1433" s="113"/>
      <c r="O1433" s="113"/>
      <c r="P1433" s="113"/>
      <c r="Q1433" s="113"/>
      <c r="R1433" s="114"/>
      <c r="S1433" s="114"/>
      <c r="T1433" s="114"/>
      <c r="U1433" s="114"/>
      <c r="V1433" s="114"/>
      <c r="W1433" s="114"/>
      <c r="X1433" s="114"/>
      <c r="Y1433" s="114"/>
      <c r="Z1433" s="107"/>
      <c r="AA1433" s="107"/>
      <c r="AB1433" s="107"/>
      <c r="AC1433" s="107"/>
      <c r="AD1433" s="107"/>
      <c r="AE1433" s="107"/>
      <c r="AF1433" s="107"/>
      <c r="AG1433" s="107" t="s">
        <v>341</v>
      </c>
      <c r="AH1433" s="107">
        <v>0</v>
      </c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</row>
    <row r="1434" spans="1:60" outlineLevel="3">
      <c r="A1434" s="110"/>
      <c r="B1434" s="111"/>
      <c r="C1434" s="146" t="s">
        <v>2339</v>
      </c>
      <c r="D1434" s="143"/>
      <c r="E1434" s="144">
        <v>2.16</v>
      </c>
      <c r="F1434" s="114"/>
      <c r="G1434" s="114"/>
      <c r="H1434" s="114"/>
      <c r="I1434" s="114"/>
      <c r="J1434" s="114"/>
      <c r="K1434" s="114"/>
      <c r="L1434" s="114"/>
      <c r="M1434" s="114"/>
      <c r="N1434" s="113"/>
      <c r="O1434" s="113"/>
      <c r="P1434" s="113"/>
      <c r="Q1434" s="113"/>
      <c r="R1434" s="114"/>
      <c r="S1434" s="114"/>
      <c r="T1434" s="114"/>
      <c r="U1434" s="114"/>
      <c r="V1434" s="114"/>
      <c r="W1434" s="114"/>
      <c r="X1434" s="114"/>
      <c r="Y1434" s="114"/>
      <c r="Z1434" s="107"/>
      <c r="AA1434" s="107"/>
      <c r="AB1434" s="107"/>
      <c r="AC1434" s="107"/>
      <c r="AD1434" s="107"/>
      <c r="AE1434" s="107"/>
      <c r="AF1434" s="107"/>
      <c r="AG1434" s="107" t="s">
        <v>341</v>
      </c>
      <c r="AH1434" s="107">
        <v>0</v>
      </c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</row>
    <row r="1435" spans="1:60" outlineLevel="3">
      <c r="A1435" s="110"/>
      <c r="B1435" s="111"/>
      <c r="C1435" s="146" t="s">
        <v>1548</v>
      </c>
      <c r="D1435" s="143"/>
      <c r="E1435" s="144">
        <v>5.4574999999999996</v>
      </c>
      <c r="F1435" s="114"/>
      <c r="G1435" s="114"/>
      <c r="H1435" s="114"/>
      <c r="I1435" s="114"/>
      <c r="J1435" s="114"/>
      <c r="K1435" s="114"/>
      <c r="L1435" s="114"/>
      <c r="M1435" s="114"/>
      <c r="N1435" s="113"/>
      <c r="O1435" s="113"/>
      <c r="P1435" s="113"/>
      <c r="Q1435" s="113"/>
      <c r="R1435" s="114"/>
      <c r="S1435" s="114"/>
      <c r="T1435" s="114"/>
      <c r="U1435" s="114"/>
      <c r="V1435" s="114"/>
      <c r="W1435" s="114"/>
      <c r="X1435" s="114"/>
      <c r="Y1435" s="114"/>
      <c r="Z1435" s="107"/>
      <c r="AA1435" s="107"/>
      <c r="AB1435" s="107"/>
      <c r="AC1435" s="107"/>
      <c r="AD1435" s="107"/>
      <c r="AE1435" s="107"/>
      <c r="AF1435" s="107"/>
      <c r="AG1435" s="107" t="s">
        <v>341</v>
      </c>
      <c r="AH1435" s="107">
        <v>0</v>
      </c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</row>
    <row r="1436" spans="1:60" outlineLevel="3">
      <c r="A1436" s="110"/>
      <c r="B1436" s="111"/>
      <c r="C1436" s="146" t="s">
        <v>2340</v>
      </c>
      <c r="D1436" s="143"/>
      <c r="E1436" s="144">
        <v>1.7825</v>
      </c>
      <c r="F1436" s="114"/>
      <c r="G1436" s="114"/>
      <c r="H1436" s="114"/>
      <c r="I1436" s="114"/>
      <c r="J1436" s="114"/>
      <c r="K1436" s="114"/>
      <c r="L1436" s="114"/>
      <c r="M1436" s="114"/>
      <c r="N1436" s="113"/>
      <c r="O1436" s="113"/>
      <c r="P1436" s="113"/>
      <c r="Q1436" s="113"/>
      <c r="R1436" s="114"/>
      <c r="S1436" s="114"/>
      <c r="T1436" s="114"/>
      <c r="U1436" s="114"/>
      <c r="V1436" s="114"/>
      <c r="W1436" s="114"/>
      <c r="X1436" s="114"/>
      <c r="Y1436" s="114"/>
      <c r="Z1436" s="107"/>
      <c r="AA1436" s="107"/>
      <c r="AB1436" s="107"/>
      <c r="AC1436" s="107"/>
      <c r="AD1436" s="107"/>
      <c r="AE1436" s="107"/>
      <c r="AF1436" s="107"/>
      <c r="AG1436" s="107" t="s">
        <v>341</v>
      </c>
      <c r="AH1436" s="107">
        <v>0</v>
      </c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</row>
    <row r="1437" spans="1:60" outlineLevel="3">
      <c r="A1437" s="110"/>
      <c r="B1437" s="111"/>
      <c r="C1437" s="146" t="s">
        <v>1514</v>
      </c>
      <c r="D1437" s="143"/>
      <c r="E1437" s="144">
        <v>54.388939999999998</v>
      </c>
      <c r="F1437" s="114"/>
      <c r="G1437" s="114"/>
      <c r="H1437" s="114"/>
      <c r="I1437" s="114"/>
      <c r="J1437" s="114"/>
      <c r="K1437" s="114"/>
      <c r="L1437" s="114"/>
      <c r="M1437" s="114"/>
      <c r="N1437" s="113"/>
      <c r="O1437" s="113"/>
      <c r="P1437" s="113"/>
      <c r="Q1437" s="113"/>
      <c r="R1437" s="114"/>
      <c r="S1437" s="114"/>
      <c r="T1437" s="114"/>
      <c r="U1437" s="114"/>
      <c r="V1437" s="114"/>
      <c r="W1437" s="114"/>
      <c r="X1437" s="114"/>
      <c r="Y1437" s="114"/>
      <c r="Z1437" s="107"/>
      <c r="AA1437" s="107"/>
      <c r="AB1437" s="107"/>
      <c r="AC1437" s="107"/>
      <c r="AD1437" s="107"/>
      <c r="AE1437" s="107"/>
      <c r="AF1437" s="107"/>
      <c r="AG1437" s="107" t="s">
        <v>341</v>
      </c>
      <c r="AH1437" s="107">
        <v>0</v>
      </c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</row>
    <row r="1438" spans="1:60" outlineLevel="3">
      <c r="A1438" s="110"/>
      <c r="B1438" s="111"/>
      <c r="C1438" s="146" t="s">
        <v>1515</v>
      </c>
      <c r="D1438" s="143"/>
      <c r="E1438" s="144">
        <v>50.121250000000003</v>
      </c>
      <c r="F1438" s="114"/>
      <c r="G1438" s="114"/>
      <c r="H1438" s="114"/>
      <c r="I1438" s="114"/>
      <c r="J1438" s="114"/>
      <c r="K1438" s="114"/>
      <c r="L1438" s="114"/>
      <c r="M1438" s="114"/>
      <c r="N1438" s="113"/>
      <c r="O1438" s="113"/>
      <c r="P1438" s="113"/>
      <c r="Q1438" s="113"/>
      <c r="R1438" s="114"/>
      <c r="S1438" s="114"/>
      <c r="T1438" s="114"/>
      <c r="U1438" s="114"/>
      <c r="V1438" s="114"/>
      <c r="W1438" s="114"/>
      <c r="X1438" s="114"/>
      <c r="Y1438" s="114"/>
      <c r="Z1438" s="107"/>
      <c r="AA1438" s="107"/>
      <c r="AB1438" s="107"/>
      <c r="AC1438" s="107"/>
      <c r="AD1438" s="107"/>
      <c r="AE1438" s="107"/>
      <c r="AF1438" s="107"/>
      <c r="AG1438" s="107" t="s">
        <v>341</v>
      </c>
      <c r="AH1438" s="107">
        <v>0</v>
      </c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</row>
    <row r="1439" spans="1:60" outlineLevel="3">
      <c r="A1439" s="110"/>
      <c r="B1439" s="111"/>
      <c r="C1439" s="146" t="s">
        <v>1563</v>
      </c>
      <c r="D1439" s="143"/>
      <c r="E1439" s="144">
        <v>11.36</v>
      </c>
      <c r="F1439" s="114"/>
      <c r="G1439" s="114"/>
      <c r="H1439" s="114"/>
      <c r="I1439" s="114"/>
      <c r="J1439" s="114"/>
      <c r="K1439" s="114"/>
      <c r="L1439" s="114"/>
      <c r="M1439" s="114"/>
      <c r="N1439" s="113"/>
      <c r="O1439" s="113"/>
      <c r="P1439" s="113"/>
      <c r="Q1439" s="113"/>
      <c r="R1439" s="114"/>
      <c r="S1439" s="114"/>
      <c r="T1439" s="114"/>
      <c r="U1439" s="114"/>
      <c r="V1439" s="114"/>
      <c r="W1439" s="114"/>
      <c r="X1439" s="114"/>
      <c r="Y1439" s="114"/>
      <c r="Z1439" s="107"/>
      <c r="AA1439" s="107"/>
      <c r="AB1439" s="107"/>
      <c r="AC1439" s="107"/>
      <c r="AD1439" s="107"/>
      <c r="AE1439" s="107"/>
      <c r="AF1439" s="107"/>
      <c r="AG1439" s="107" t="s">
        <v>341</v>
      </c>
      <c r="AH1439" s="107">
        <v>0</v>
      </c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</row>
    <row r="1440" spans="1:60" outlineLevel="3">
      <c r="A1440" s="110"/>
      <c r="B1440" s="111"/>
      <c r="C1440" s="146" t="s">
        <v>2341</v>
      </c>
      <c r="D1440" s="143"/>
      <c r="E1440" s="144">
        <v>1.44</v>
      </c>
      <c r="F1440" s="114"/>
      <c r="G1440" s="114"/>
      <c r="H1440" s="114"/>
      <c r="I1440" s="114"/>
      <c r="J1440" s="114"/>
      <c r="K1440" s="114"/>
      <c r="L1440" s="114"/>
      <c r="M1440" s="114"/>
      <c r="N1440" s="113"/>
      <c r="O1440" s="113"/>
      <c r="P1440" s="113"/>
      <c r="Q1440" s="113"/>
      <c r="R1440" s="114"/>
      <c r="S1440" s="114"/>
      <c r="T1440" s="114"/>
      <c r="U1440" s="114"/>
      <c r="V1440" s="114"/>
      <c r="W1440" s="114"/>
      <c r="X1440" s="114"/>
      <c r="Y1440" s="114"/>
      <c r="Z1440" s="107"/>
      <c r="AA1440" s="107"/>
      <c r="AB1440" s="107"/>
      <c r="AC1440" s="107"/>
      <c r="AD1440" s="107"/>
      <c r="AE1440" s="107"/>
      <c r="AF1440" s="107"/>
      <c r="AG1440" s="107" t="s">
        <v>341</v>
      </c>
      <c r="AH1440" s="107">
        <v>0</v>
      </c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</row>
    <row r="1441" spans="1:60" outlineLevel="3">
      <c r="A1441" s="110"/>
      <c r="B1441" s="111"/>
      <c r="C1441" s="146" t="s">
        <v>1516</v>
      </c>
      <c r="D1441" s="143"/>
      <c r="E1441" s="144">
        <v>33.293750000000003</v>
      </c>
      <c r="F1441" s="114"/>
      <c r="G1441" s="114"/>
      <c r="H1441" s="114"/>
      <c r="I1441" s="114"/>
      <c r="J1441" s="114"/>
      <c r="K1441" s="114"/>
      <c r="L1441" s="114"/>
      <c r="M1441" s="114"/>
      <c r="N1441" s="113"/>
      <c r="O1441" s="113"/>
      <c r="P1441" s="113"/>
      <c r="Q1441" s="113"/>
      <c r="R1441" s="114"/>
      <c r="S1441" s="114"/>
      <c r="T1441" s="114"/>
      <c r="U1441" s="114"/>
      <c r="V1441" s="114"/>
      <c r="W1441" s="114"/>
      <c r="X1441" s="114"/>
      <c r="Y1441" s="114"/>
      <c r="Z1441" s="107"/>
      <c r="AA1441" s="107"/>
      <c r="AB1441" s="107"/>
      <c r="AC1441" s="107"/>
      <c r="AD1441" s="107"/>
      <c r="AE1441" s="107"/>
      <c r="AF1441" s="107"/>
      <c r="AG1441" s="107" t="s">
        <v>341</v>
      </c>
      <c r="AH1441" s="107">
        <v>0</v>
      </c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</row>
    <row r="1442" spans="1:60" outlineLevel="3">
      <c r="A1442" s="110"/>
      <c r="B1442" s="111"/>
      <c r="C1442" s="146" t="s">
        <v>1517</v>
      </c>
      <c r="D1442" s="143"/>
      <c r="E1442" s="144">
        <v>24.585000000000001</v>
      </c>
      <c r="F1442" s="114"/>
      <c r="G1442" s="114"/>
      <c r="H1442" s="114"/>
      <c r="I1442" s="114"/>
      <c r="J1442" s="114"/>
      <c r="K1442" s="114"/>
      <c r="L1442" s="114"/>
      <c r="M1442" s="114"/>
      <c r="N1442" s="113"/>
      <c r="O1442" s="113"/>
      <c r="P1442" s="113"/>
      <c r="Q1442" s="113"/>
      <c r="R1442" s="114"/>
      <c r="S1442" s="114"/>
      <c r="T1442" s="114"/>
      <c r="U1442" s="114"/>
      <c r="V1442" s="114"/>
      <c r="W1442" s="114"/>
      <c r="X1442" s="114"/>
      <c r="Y1442" s="114"/>
      <c r="Z1442" s="107"/>
      <c r="AA1442" s="107"/>
      <c r="AB1442" s="107"/>
      <c r="AC1442" s="107"/>
      <c r="AD1442" s="107"/>
      <c r="AE1442" s="107"/>
      <c r="AF1442" s="107"/>
      <c r="AG1442" s="107" t="s">
        <v>341</v>
      </c>
      <c r="AH1442" s="107">
        <v>0</v>
      </c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</row>
    <row r="1443" spans="1:60" outlineLevel="3">
      <c r="A1443" s="110"/>
      <c r="B1443" s="111"/>
      <c r="C1443" s="146" t="s">
        <v>1575</v>
      </c>
      <c r="D1443" s="143"/>
      <c r="E1443" s="144">
        <v>6.7949999999999999</v>
      </c>
      <c r="F1443" s="114"/>
      <c r="G1443" s="114"/>
      <c r="H1443" s="114"/>
      <c r="I1443" s="114"/>
      <c r="J1443" s="114"/>
      <c r="K1443" s="114"/>
      <c r="L1443" s="114"/>
      <c r="M1443" s="114"/>
      <c r="N1443" s="113"/>
      <c r="O1443" s="113"/>
      <c r="P1443" s="113"/>
      <c r="Q1443" s="113"/>
      <c r="R1443" s="114"/>
      <c r="S1443" s="114"/>
      <c r="T1443" s="114"/>
      <c r="U1443" s="114"/>
      <c r="V1443" s="114"/>
      <c r="W1443" s="114"/>
      <c r="X1443" s="114"/>
      <c r="Y1443" s="114"/>
      <c r="Z1443" s="107"/>
      <c r="AA1443" s="107"/>
      <c r="AB1443" s="107"/>
      <c r="AC1443" s="107"/>
      <c r="AD1443" s="107"/>
      <c r="AE1443" s="107"/>
      <c r="AF1443" s="107"/>
      <c r="AG1443" s="107" t="s">
        <v>341</v>
      </c>
      <c r="AH1443" s="107">
        <v>0</v>
      </c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</row>
    <row r="1444" spans="1:60" outlineLevel="1">
      <c r="A1444" s="123">
        <v>239</v>
      </c>
      <c r="B1444" s="124" t="s">
        <v>2320</v>
      </c>
      <c r="C1444" s="139" t="s">
        <v>2321</v>
      </c>
      <c r="D1444" s="125" t="s">
        <v>1169</v>
      </c>
      <c r="E1444" s="126">
        <v>325.92018999999999</v>
      </c>
      <c r="F1444" s="127"/>
      <c r="G1444" s="128">
        <f>ROUND(E1444*F1444,2)</f>
        <v>0</v>
      </c>
      <c r="H1444" s="127"/>
      <c r="I1444" s="128">
        <f>ROUND(E1444*H1444,2)</f>
        <v>0</v>
      </c>
      <c r="J1444" s="127"/>
      <c r="K1444" s="128">
        <f>ROUND(E1444*J1444,2)</f>
        <v>0</v>
      </c>
      <c r="L1444" s="128">
        <v>21</v>
      </c>
      <c r="M1444" s="128">
        <f>G1444*(1+L1444/100)</f>
        <v>0</v>
      </c>
      <c r="N1444" s="126">
        <v>5.2500000000000003E-3</v>
      </c>
      <c r="O1444" s="126">
        <f>ROUND(E1444*N1444,2)</f>
        <v>1.71</v>
      </c>
      <c r="P1444" s="126">
        <v>0</v>
      </c>
      <c r="Q1444" s="126">
        <f>ROUND(E1444*P1444,2)</f>
        <v>0</v>
      </c>
      <c r="R1444" s="128"/>
      <c r="S1444" s="128" t="s">
        <v>290</v>
      </c>
      <c r="T1444" s="129" t="s">
        <v>291</v>
      </c>
      <c r="U1444" s="114">
        <v>0.81</v>
      </c>
      <c r="V1444" s="114">
        <f>ROUND(E1444*U1444,2)</f>
        <v>264</v>
      </c>
      <c r="W1444" s="114"/>
      <c r="X1444" s="114" t="s">
        <v>332</v>
      </c>
      <c r="Y1444" s="114" t="s">
        <v>293</v>
      </c>
      <c r="Z1444" s="107"/>
      <c r="AA1444" s="107"/>
      <c r="AB1444" s="107"/>
      <c r="AC1444" s="107"/>
      <c r="AD1444" s="107"/>
      <c r="AE1444" s="107"/>
      <c r="AF1444" s="107"/>
      <c r="AG1444" s="107" t="s">
        <v>333</v>
      </c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</row>
    <row r="1445" spans="1:60" outlineLevel="2">
      <c r="A1445" s="110"/>
      <c r="B1445" s="111"/>
      <c r="C1445" s="146" t="s">
        <v>2335</v>
      </c>
      <c r="D1445" s="143"/>
      <c r="E1445" s="144">
        <v>325.92018999999999</v>
      </c>
      <c r="F1445" s="114"/>
      <c r="G1445" s="114"/>
      <c r="H1445" s="114"/>
      <c r="I1445" s="114"/>
      <c r="J1445" s="114"/>
      <c r="K1445" s="114"/>
      <c r="L1445" s="114"/>
      <c r="M1445" s="114"/>
      <c r="N1445" s="113"/>
      <c r="O1445" s="113"/>
      <c r="P1445" s="113"/>
      <c r="Q1445" s="113"/>
      <c r="R1445" s="114"/>
      <c r="S1445" s="114"/>
      <c r="T1445" s="114"/>
      <c r="U1445" s="114"/>
      <c r="V1445" s="114"/>
      <c r="W1445" s="114"/>
      <c r="X1445" s="114"/>
      <c r="Y1445" s="114"/>
      <c r="Z1445" s="107"/>
      <c r="AA1445" s="107"/>
      <c r="AB1445" s="107"/>
      <c r="AC1445" s="107"/>
      <c r="AD1445" s="107"/>
      <c r="AE1445" s="107"/>
      <c r="AF1445" s="107"/>
      <c r="AG1445" s="107" t="s">
        <v>341</v>
      </c>
      <c r="AH1445" s="107">
        <v>5</v>
      </c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</row>
    <row r="1446" spans="1:60" ht="22.5" outlineLevel="1">
      <c r="A1446" s="123">
        <v>240</v>
      </c>
      <c r="B1446" s="124" t="s">
        <v>2322</v>
      </c>
      <c r="C1446" s="139" t="s">
        <v>2323</v>
      </c>
      <c r="D1446" s="125" t="s">
        <v>347</v>
      </c>
      <c r="E1446" s="126">
        <v>110.81286</v>
      </c>
      <c r="F1446" s="127"/>
      <c r="G1446" s="128">
        <f>ROUND(E1446*F1446,2)</f>
        <v>0</v>
      </c>
      <c r="H1446" s="127"/>
      <c r="I1446" s="128">
        <f>ROUND(E1446*H1446,2)</f>
        <v>0</v>
      </c>
      <c r="J1446" s="127"/>
      <c r="K1446" s="128">
        <f>ROUND(E1446*J1446,2)</f>
        <v>0</v>
      </c>
      <c r="L1446" s="128">
        <v>21</v>
      </c>
      <c r="M1446" s="128">
        <f>G1446*(1+L1446/100)</f>
        <v>0</v>
      </c>
      <c r="N1446" s="126">
        <v>5.9999999999999995E-4</v>
      </c>
      <c r="O1446" s="126">
        <f>ROUND(E1446*N1446,2)</f>
        <v>7.0000000000000007E-2</v>
      </c>
      <c r="P1446" s="126">
        <v>0</v>
      </c>
      <c r="Q1446" s="126">
        <f>ROUND(E1446*P1446,2)</f>
        <v>0</v>
      </c>
      <c r="R1446" s="128" t="s">
        <v>413</v>
      </c>
      <c r="S1446" s="128" t="s">
        <v>310</v>
      </c>
      <c r="T1446" s="129" t="s">
        <v>331</v>
      </c>
      <c r="U1446" s="114">
        <v>0</v>
      </c>
      <c r="V1446" s="114">
        <f>ROUND(E1446*U1446,2)</f>
        <v>0</v>
      </c>
      <c r="W1446" s="114"/>
      <c r="X1446" s="114" t="s">
        <v>414</v>
      </c>
      <c r="Y1446" s="114" t="s">
        <v>293</v>
      </c>
      <c r="Z1446" s="107"/>
      <c r="AA1446" s="107"/>
      <c r="AB1446" s="107"/>
      <c r="AC1446" s="107"/>
      <c r="AD1446" s="107"/>
      <c r="AE1446" s="107"/>
      <c r="AF1446" s="107"/>
      <c r="AG1446" s="107" t="s">
        <v>415</v>
      </c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</row>
    <row r="1447" spans="1:60" outlineLevel="2">
      <c r="A1447" s="110"/>
      <c r="B1447" s="111"/>
      <c r="C1447" s="146" t="s">
        <v>2324</v>
      </c>
      <c r="D1447" s="143"/>
      <c r="E1447" s="144"/>
      <c r="F1447" s="114"/>
      <c r="G1447" s="114"/>
      <c r="H1447" s="114"/>
      <c r="I1447" s="114"/>
      <c r="J1447" s="114"/>
      <c r="K1447" s="114"/>
      <c r="L1447" s="114"/>
      <c r="M1447" s="114"/>
      <c r="N1447" s="113"/>
      <c r="O1447" s="113"/>
      <c r="P1447" s="113"/>
      <c r="Q1447" s="113"/>
      <c r="R1447" s="114"/>
      <c r="S1447" s="114"/>
      <c r="T1447" s="114"/>
      <c r="U1447" s="114"/>
      <c r="V1447" s="114"/>
      <c r="W1447" s="114"/>
      <c r="X1447" s="114"/>
      <c r="Y1447" s="114"/>
      <c r="Z1447" s="107"/>
      <c r="AA1447" s="107"/>
      <c r="AB1447" s="107"/>
      <c r="AC1447" s="107"/>
      <c r="AD1447" s="107"/>
      <c r="AE1447" s="107"/>
      <c r="AF1447" s="107"/>
      <c r="AG1447" s="107" t="s">
        <v>341</v>
      </c>
      <c r="AH1447" s="107">
        <v>0</v>
      </c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</row>
    <row r="1448" spans="1:60" outlineLevel="3">
      <c r="A1448" s="110"/>
      <c r="B1448" s="111"/>
      <c r="C1448" s="146" t="s">
        <v>2342</v>
      </c>
      <c r="D1448" s="143"/>
      <c r="E1448" s="144">
        <v>110.81286</v>
      </c>
      <c r="F1448" s="114"/>
      <c r="G1448" s="114"/>
      <c r="H1448" s="114"/>
      <c r="I1448" s="114"/>
      <c r="J1448" s="114"/>
      <c r="K1448" s="114"/>
      <c r="L1448" s="114"/>
      <c r="M1448" s="114"/>
      <c r="N1448" s="113"/>
      <c r="O1448" s="113"/>
      <c r="P1448" s="113"/>
      <c r="Q1448" s="113"/>
      <c r="R1448" s="114"/>
      <c r="S1448" s="114"/>
      <c r="T1448" s="114"/>
      <c r="U1448" s="114"/>
      <c r="V1448" s="114"/>
      <c r="W1448" s="114"/>
      <c r="X1448" s="114"/>
      <c r="Y1448" s="114"/>
      <c r="Z1448" s="107"/>
      <c r="AA1448" s="107"/>
      <c r="AB1448" s="107"/>
      <c r="AC1448" s="107"/>
      <c r="AD1448" s="107"/>
      <c r="AE1448" s="107"/>
      <c r="AF1448" s="107"/>
      <c r="AG1448" s="107" t="s">
        <v>341</v>
      </c>
      <c r="AH1448" s="107">
        <v>5</v>
      </c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</row>
    <row r="1449" spans="1:60" outlineLevel="1">
      <c r="A1449" s="110">
        <v>241</v>
      </c>
      <c r="B1449" s="111" t="s">
        <v>2326</v>
      </c>
      <c r="C1449" s="147" t="s">
        <v>2327</v>
      </c>
      <c r="D1449" s="112" t="s">
        <v>24</v>
      </c>
      <c r="E1449" s="145"/>
      <c r="F1449" s="115"/>
      <c r="G1449" s="114">
        <f>ROUND(E1449*F1449,2)</f>
        <v>0</v>
      </c>
      <c r="H1449" s="115"/>
      <c r="I1449" s="114">
        <f>ROUND(E1449*H1449,2)</f>
        <v>0</v>
      </c>
      <c r="J1449" s="115"/>
      <c r="K1449" s="114">
        <f>ROUND(E1449*J1449,2)</f>
        <v>0</v>
      </c>
      <c r="L1449" s="114">
        <v>21</v>
      </c>
      <c r="M1449" s="114">
        <f>G1449*(1+L1449/100)</f>
        <v>0</v>
      </c>
      <c r="N1449" s="113">
        <v>0</v>
      </c>
      <c r="O1449" s="113">
        <f>ROUND(E1449*N1449,2)</f>
        <v>0</v>
      </c>
      <c r="P1449" s="113">
        <v>0</v>
      </c>
      <c r="Q1449" s="113">
        <f>ROUND(E1449*P1449,2)</f>
        <v>0</v>
      </c>
      <c r="R1449" s="114" t="s">
        <v>564</v>
      </c>
      <c r="S1449" s="114" t="s">
        <v>310</v>
      </c>
      <c r="T1449" s="114" t="s">
        <v>331</v>
      </c>
      <c r="U1449" s="114">
        <v>0</v>
      </c>
      <c r="V1449" s="114">
        <f>ROUND(E1449*U1449,2)</f>
        <v>0</v>
      </c>
      <c r="W1449" s="114"/>
      <c r="X1449" s="114" t="s">
        <v>448</v>
      </c>
      <c r="Y1449" s="114" t="s">
        <v>293</v>
      </c>
      <c r="Z1449" s="107"/>
      <c r="AA1449" s="107"/>
      <c r="AB1449" s="107"/>
      <c r="AC1449" s="107"/>
      <c r="AD1449" s="107"/>
      <c r="AE1449" s="107"/>
      <c r="AF1449" s="107"/>
      <c r="AG1449" s="107" t="s">
        <v>449</v>
      </c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</row>
    <row r="1450" spans="1:60" outlineLevel="2">
      <c r="A1450" s="110"/>
      <c r="B1450" s="111"/>
      <c r="C1450" s="205" t="s">
        <v>450</v>
      </c>
      <c r="D1450" s="206"/>
      <c r="E1450" s="206"/>
      <c r="F1450" s="206"/>
      <c r="G1450" s="206"/>
      <c r="H1450" s="114"/>
      <c r="I1450" s="114"/>
      <c r="J1450" s="114"/>
      <c r="K1450" s="114"/>
      <c r="L1450" s="114"/>
      <c r="M1450" s="114"/>
      <c r="N1450" s="113"/>
      <c r="O1450" s="113"/>
      <c r="P1450" s="113"/>
      <c r="Q1450" s="113"/>
      <c r="R1450" s="114"/>
      <c r="S1450" s="114"/>
      <c r="T1450" s="114"/>
      <c r="U1450" s="114"/>
      <c r="V1450" s="114"/>
      <c r="W1450" s="114"/>
      <c r="X1450" s="114"/>
      <c r="Y1450" s="114"/>
      <c r="Z1450" s="107"/>
      <c r="AA1450" s="107"/>
      <c r="AB1450" s="107"/>
      <c r="AC1450" s="107"/>
      <c r="AD1450" s="107"/>
      <c r="AE1450" s="107"/>
      <c r="AF1450" s="107"/>
      <c r="AG1450" s="107" t="s">
        <v>451</v>
      </c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</row>
    <row r="1451" spans="1:60">
      <c r="A1451" s="117" t="s">
        <v>285</v>
      </c>
      <c r="B1451" s="118" t="s">
        <v>215</v>
      </c>
      <c r="C1451" s="138" t="s">
        <v>216</v>
      </c>
      <c r="D1451" s="119"/>
      <c r="E1451" s="120"/>
      <c r="F1451" s="121"/>
      <c r="G1451" s="121">
        <f>SUMIF(AG1452:AG1459,"&lt;&gt;NOR",G1452:G1459)</f>
        <v>0</v>
      </c>
      <c r="H1451" s="121"/>
      <c r="I1451" s="121">
        <f>SUM(I1452:I1459)</f>
        <v>0</v>
      </c>
      <c r="J1451" s="121"/>
      <c r="K1451" s="121">
        <f>SUM(K1452:K1459)</f>
        <v>0</v>
      </c>
      <c r="L1451" s="121"/>
      <c r="M1451" s="121">
        <f>SUM(M1452:M1459)</f>
        <v>0</v>
      </c>
      <c r="N1451" s="120"/>
      <c r="O1451" s="120">
        <f>SUM(O1452:O1459)</f>
        <v>0.01</v>
      </c>
      <c r="P1451" s="120"/>
      <c r="Q1451" s="120">
        <f>SUM(Q1452:Q1459)</f>
        <v>0</v>
      </c>
      <c r="R1451" s="121"/>
      <c r="S1451" s="121"/>
      <c r="T1451" s="122"/>
      <c r="U1451" s="116"/>
      <c r="V1451" s="116">
        <f>SUM(V1452:V1459)</f>
        <v>0.83000000000000007</v>
      </c>
      <c r="W1451" s="116"/>
      <c r="X1451" s="116"/>
      <c r="Y1451" s="116"/>
      <c r="AG1451" t="s">
        <v>286</v>
      </c>
    </row>
    <row r="1452" spans="1:60" outlineLevel="1">
      <c r="A1452" s="123">
        <v>242</v>
      </c>
      <c r="B1452" s="124" t="s">
        <v>2343</v>
      </c>
      <c r="C1452" s="139" t="s">
        <v>2344</v>
      </c>
      <c r="D1452" s="125" t="s">
        <v>1169</v>
      </c>
      <c r="E1452" s="126">
        <v>0.81</v>
      </c>
      <c r="F1452" s="127"/>
      <c r="G1452" s="128">
        <f>ROUND(E1452*F1452,2)</f>
        <v>0</v>
      </c>
      <c r="H1452" s="127"/>
      <c r="I1452" s="128">
        <f>ROUND(E1452*H1452,2)</f>
        <v>0</v>
      </c>
      <c r="J1452" s="127"/>
      <c r="K1452" s="128">
        <f>ROUND(E1452*J1452,2)</f>
        <v>0</v>
      </c>
      <c r="L1452" s="128">
        <v>21</v>
      </c>
      <c r="M1452" s="128">
        <f>G1452*(1+L1452/100)</f>
        <v>0</v>
      </c>
      <c r="N1452" s="126">
        <v>2.1000000000000001E-4</v>
      </c>
      <c r="O1452" s="126">
        <f>ROUND(E1452*N1452,2)</f>
        <v>0</v>
      </c>
      <c r="P1452" s="126">
        <v>0</v>
      </c>
      <c r="Q1452" s="126">
        <f>ROUND(E1452*P1452,2)</f>
        <v>0</v>
      </c>
      <c r="R1452" s="128" t="s">
        <v>2345</v>
      </c>
      <c r="S1452" s="128" t="s">
        <v>310</v>
      </c>
      <c r="T1452" s="129" t="s">
        <v>331</v>
      </c>
      <c r="U1452" s="114">
        <v>0.05</v>
      </c>
      <c r="V1452" s="114">
        <f>ROUND(E1452*U1452,2)</f>
        <v>0.04</v>
      </c>
      <c r="W1452" s="114"/>
      <c r="X1452" s="114" t="s">
        <v>332</v>
      </c>
      <c r="Y1452" s="114" t="s">
        <v>293</v>
      </c>
      <c r="Z1452" s="107"/>
      <c r="AA1452" s="107"/>
      <c r="AB1452" s="107"/>
      <c r="AC1452" s="107"/>
      <c r="AD1452" s="107"/>
      <c r="AE1452" s="107"/>
      <c r="AF1452" s="107"/>
      <c r="AG1452" s="107" t="s">
        <v>333</v>
      </c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</row>
    <row r="1453" spans="1:60" outlineLevel="2">
      <c r="A1453" s="110"/>
      <c r="B1453" s="111"/>
      <c r="C1453" s="146" t="s">
        <v>2346</v>
      </c>
      <c r="D1453" s="143"/>
      <c r="E1453" s="144">
        <v>0.81</v>
      </c>
      <c r="F1453" s="114"/>
      <c r="G1453" s="114"/>
      <c r="H1453" s="114"/>
      <c r="I1453" s="114"/>
      <c r="J1453" s="114"/>
      <c r="K1453" s="114"/>
      <c r="L1453" s="114"/>
      <c r="M1453" s="114"/>
      <c r="N1453" s="113"/>
      <c r="O1453" s="113"/>
      <c r="P1453" s="113"/>
      <c r="Q1453" s="113"/>
      <c r="R1453" s="114"/>
      <c r="S1453" s="114"/>
      <c r="T1453" s="114"/>
      <c r="U1453" s="114"/>
      <c r="V1453" s="114"/>
      <c r="W1453" s="114"/>
      <c r="X1453" s="114"/>
      <c r="Y1453" s="114"/>
      <c r="Z1453" s="107"/>
      <c r="AA1453" s="107"/>
      <c r="AB1453" s="107"/>
      <c r="AC1453" s="107"/>
      <c r="AD1453" s="107"/>
      <c r="AE1453" s="107"/>
      <c r="AF1453" s="107"/>
      <c r="AG1453" s="107" t="s">
        <v>341</v>
      </c>
      <c r="AH1453" s="107">
        <v>0</v>
      </c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</row>
    <row r="1454" spans="1:60" ht="22.5" outlineLevel="1">
      <c r="A1454" s="123">
        <v>243</v>
      </c>
      <c r="B1454" s="124" t="s">
        <v>2347</v>
      </c>
      <c r="C1454" s="139" t="s">
        <v>2348</v>
      </c>
      <c r="D1454" s="125" t="s">
        <v>1169</v>
      </c>
      <c r="E1454" s="126">
        <v>0.81</v>
      </c>
      <c r="F1454" s="127"/>
      <c r="G1454" s="128">
        <f>ROUND(E1454*F1454,2)</f>
        <v>0</v>
      </c>
      <c r="H1454" s="127"/>
      <c r="I1454" s="128">
        <f>ROUND(E1454*H1454,2)</f>
        <v>0</v>
      </c>
      <c r="J1454" s="127"/>
      <c r="K1454" s="128">
        <f>ROUND(E1454*J1454,2)</f>
        <v>0</v>
      </c>
      <c r="L1454" s="128">
        <v>21</v>
      </c>
      <c r="M1454" s="128">
        <f>G1454*(1+L1454/100)</f>
        <v>0</v>
      </c>
      <c r="N1454" s="126">
        <v>4.8300000000000001E-3</v>
      </c>
      <c r="O1454" s="126">
        <f>ROUND(E1454*N1454,2)</f>
        <v>0</v>
      </c>
      <c r="P1454" s="126">
        <v>0</v>
      </c>
      <c r="Q1454" s="126">
        <f>ROUND(E1454*P1454,2)</f>
        <v>0</v>
      </c>
      <c r="R1454" s="128" t="s">
        <v>2345</v>
      </c>
      <c r="S1454" s="128" t="s">
        <v>310</v>
      </c>
      <c r="T1454" s="129" t="s">
        <v>331</v>
      </c>
      <c r="U1454" s="114">
        <v>0.97</v>
      </c>
      <c r="V1454" s="114">
        <f>ROUND(E1454*U1454,2)</f>
        <v>0.79</v>
      </c>
      <c r="W1454" s="114"/>
      <c r="X1454" s="114" t="s">
        <v>332</v>
      </c>
      <c r="Y1454" s="114" t="s">
        <v>293</v>
      </c>
      <c r="Z1454" s="107"/>
      <c r="AA1454" s="107"/>
      <c r="AB1454" s="107"/>
      <c r="AC1454" s="107"/>
      <c r="AD1454" s="107"/>
      <c r="AE1454" s="107"/>
      <c r="AF1454" s="107"/>
      <c r="AG1454" s="107" t="s">
        <v>333</v>
      </c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</row>
    <row r="1455" spans="1:60" outlineLevel="2">
      <c r="A1455" s="110"/>
      <c r="B1455" s="111"/>
      <c r="C1455" s="146" t="s">
        <v>2349</v>
      </c>
      <c r="D1455" s="143"/>
      <c r="E1455" s="144">
        <v>0.81</v>
      </c>
      <c r="F1455" s="114"/>
      <c r="G1455" s="114"/>
      <c r="H1455" s="114"/>
      <c r="I1455" s="114"/>
      <c r="J1455" s="114"/>
      <c r="K1455" s="114"/>
      <c r="L1455" s="114"/>
      <c r="M1455" s="114"/>
      <c r="N1455" s="113"/>
      <c r="O1455" s="113"/>
      <c r="P1455" s="113"/>
      <c r="Q1455" s="113"/>
      <c r="R1455" s="114"/>
      <c r="S1455" s="114"/>
      <c r="T1455" s="114"/>
      <c r="U1455" s="114"/>
      <c r="V1455" s="114"/>
      <c r="W1455" s="114"/>
      <c r="X1455" s="114"/>
      <c r="Y1455" s="114"/>
      <c r="Z1455" s="107"/>
      <c r="AA1455" s="107"/>
      <c r="AB1455" s="107"/>
      <c r="AC1455" s="107"/>
      <c r="AD1455" s="107"/>
      <c r="AE1455" s="107"/>
      <c r="AF1455" s="107"/>
      <c r="AG1455" s="107" t="s">
        <v>341</v>
      </c>
      <c r="AH1455" s="107">
        <v>5</v>
      </c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</row>
    <row r="1456" spans="1:60" ht="22.5" outlineLevel="1">
      <c r="A1456" s="123">
        <v>244</v>
      </c>
      <c r="B1456" s="124" t="s">
        <v>2350</v>
      </c>
      <c r="C1456" s="139" t="s">
        <v>2351</v>
      </c>
      <c r="D1456" s="125" t="s">
        <v>1169</v>
      </c>
      <c r="E1456" s="126">
        <v>0.89100000000000001</v>
      </c>
      <c r="F1456" s="127"/>
      <c r="G1456" s="128">
        <f>ROUND(E1456*F1456,2)</f>
        <v>0</v>
      </c>
      <c r="H1456" s="127"/>
      <c r="I1456" s="128">
        <f>ROUND(E1456*H1456,2)</f>
        <v>0</v>
      </c>
      <c r="J1456" s="127"/>
      <c r="K1456" s="128">
        <f>ROUND(E1456*J1456,2)</f>
        <v>0</v>
      </c>
      <c r="L1456" s="128">
        <v>21</v>
      </c>
      <c r="M1456" s="128">
        <f>G1456*(1+L1456/100)</f>
        <v>0</v>
      </c>
      <c r="N1456" s="126">
        <v>1.6799999999999999E-2</v>
      </c>
      <c r="O1456" s="126">
        <f>ROUND(E1456*N1456,2)</f>
        <v>0.01</v>
      </c>
      <c r="P1456" s="126">
        <v>0</v>
      </c>
      <c r="Q1456" s="126">
        <f>ROUND(E1456*P1456,2)</f>
        <v>0</v>
      </c>
      <c r="R1456" s="128" t="s">
        <v>413</v>
      </c>
      <c r="S1456" s="128" t="s">
        <v>310</v>
      </c>
      <c r="T1456" s="129" t="s">
        <v>331</v>
      </c>
      <c r="U1456" s="114">
        <v>0</v>
      </c>
      <c r="V1456" s="114">
        <f>ROUND(E1456*U1456,2)</f>
        <v>0</v>
      </c>
      <c r="W1456" s="114"/>
      <c r="X1456" s="114" t="s">
        <v>414</v>
      </c>
      <c r="Y1456" s="114" t="s">
        <v>293</v>
      </c>
      <c r="Z1456" s="107"/>
      <c r="AA1456" s="107"/>
      <c r="AB1456" s="107"/>
      <c r="AC1456" s="107"/>
      <c r="AD1456" s="107"/>
      <c r="AE1456" s="107"/>
      <c r="AF1456" s="107"/>
      <c r="AG1456" s="107" t="s">
        <v>415</v>
      </c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</row>
    <row r="1457" spans="1:60" outlineLevel="2">
      <c r="A1457" s="110"/>
      <c r="B1457" s="111"/>
      <c r="C1457" s="146" t="s">
        <v>2352</v>
      </c>
      <c r="D1457" s="143"/>
      <c r="E1457" s="144">
        <v>0.89100000000000001</v>
      </c>
      <c r="F1457" s="114"/>
      <c r="G1457" s="114"/>
      <c r="H1457" s="114"/>
      <c r="I1457" s="114"/>
      <c r="J1457" s="114"/>
      <c r="K1457" s="114"/>
      <c r="L1457" s="114"/>
      <c r="M1457" s="114"/>
      <c r="N1457" s="113"/>
      <c r="O1457" s="113"/>
      <c r="P1457" s="113"/>
      <c r="Q1457" s="113"/>
      <c r="R1457" s="114"/>
      <c r="S1457" s="114"/>
      <c r="T1457" s="114"/>
      <c r="U1457" s="114"/>
      <c r="V1457" s="114"/>
      <c r="W1457" s="114"/>
      <c r="X1457" s="114"/>
      <c r="Y1457" s="114"/>
      <c r="Z1457" s="107"/>
      <c r="AA1457" s="107"/>
      <c r="AB1457" s="107"/>
      <c r="AC1457" s="107"/>
      <c r="AD1457" s="107"/>
      <c r="AE1457" s="107"/>
      <c r="AF1457" s="107"/>
      <c r="AG1457" s="107" t="s">
        <v>341</v>
      </c>
      <c r="AH1457" s="107">
        <v>5</v>
      </c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</row>
    <row r="1458" spans="1:60" outlineLevel="1">
      <c r="A1458" s="110">
        <v>245</v>
      </c>
      <c r="B1458" s="111" t="s">
        <v>2353</v>
      </c>
      <c r="C1458" s="147" t="s">
        <v>2354</v>
      </c>
      <c r="D1458" s="112" t="s">
        <v>24</v>
      </c>
      <c r="E1458" s="145"/>
      <c r="F1458" s="115"/>
      <c r="G1458" s="114">
        <f>ROUND(E1458*F1458,2)</f>
        <v>0</v>
      </c>
      <c r="H1458" s="115"/>
      <c r="I1458" s="114">
        <f>ROUND(E1458*H1458,2)</f>
        <v>0</v>
      </c>
      <c r="J1458" s="115"/>
      <c r="K1458" s="114">
        <f>ROUND(E1458*J1458,2)</f>
        <v>0</v>
      </c>
      <c r="L1458" s="114">
        <v>21</v>
      </c>
      <c r="M1458" s="114">
        <f>G1458*(1+L1458/100)</f>
        <v>0</v>
      </c>
      <c r="N1458" s="113">
        <v>0</v>
      </c>
      <c r="O1458" s="113">
        <f>ROUND(E1458*N1458,2)</f>
        <v>0</v>
      </c>
      <c r="P1458" s="113">
        <v>0</v>
      </c>
      <c r="Q1458" s="113">
        <f>ROUND(E1458*P1458,2)</f>
        <v>0</v>
      </c>
      <c r="R1458" s="114" t="s">
        <v>2345</v>
      </c>
      <c r="S1458" s="114" t="s">
        <v>310</v>
      </c>
      <c r="T1458" s="114" t="s">
        <v>331</v>
      </c>
      <c r="U1458" s="114">
        <v>0</v>
      </c>
      <c r="V1458" s="114">
        <f>ROUND(E1458*U1458,2)</f>
        <v>0</v>
      </c>
      <c r="W1458" s="114"/>
      <c r="X1458" s="114" t="s">
        <v>448</v>
      </c>
      <c r="Y1458" s="114" t="s">
        <v>293</v>
      </c>
      <c r="Z1458" s="107"/>
      <c r="AA1458" s="107"/>
      <c r="AB1458" s="107"/>
      <c r="AC1458" s="107"/>
      <c r="AD1458" s="107"/>
      <c r="AE1458" s="107"/>
      <c r="AF1458" s="107"/>
      <c r="AG1458" s="107" t="s">
        <v>449</v>
      </c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</row>
    <row r="1459" spans="1:60" outlineLevel="2">
      <c r="A1459" s="110"/>
      <c r="B1459" s="111"/>
      <c r="C1459" s="205" t="s">
        <v>450</v>
      </c>
      <c r="D1459" s="206"/>
      <c r="E1459" s="206"/>
      <c r="F1459" s="206"/>
      <c r="G1459" s="206"/>
      <c r="H1459" s="114"/>
      <c r="I1459" s="114"/>
      <c r="J1459" s="114"/>
      <c r="K1459" s="114"/>
      <c r="L1459" s="114"/>
      <c r="M1459" s="114"/>
      <c r="N1459" s="113"/>
      <c r="O1459" s="113"/>
      <c r="P1459" s="113"/>
      <c r="Q1459" s="113"/>
      <c r="R1459" s="114"/>
      <c r="S1459" s="114"/>
      <c r="T1459" s="114"/>
      <c r="U1459" s="114"/>
      <c r="V1459" s="114"/>
      <c r="W1459" s="114"/>
      <c r="X1459" s="114"/>
      <c r="Y1459" s="114"/>
      <c r="Z1459" s="107"/>
      <c r="AA1459" s="107"/>
      <c r="AB1459" s="107"/>
      <c r="AC1459" s="107"/>
      <c r="AD1459" s="107"/>
      <c r="AE1459" s="107"/>
      <c r="AF1459" s="107"/>
      <c r="AG1459" s="107" t="s">
        <v>451</v>
      </c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</row>
    <row r="1460" spans="1:60">
      <c r="A1460" s="117" t="s">
        <v>285</v>
      </c>
      <c r="B1460" s="118" t="s">
        <v>217</v>
      </c>
      <c r="C1460" s="138" t="s">
        <v>218</v>
      </c>
      <c r="D1460" s="119"/>
      <c r="E1460" s="120"/>
      <c r="F1460" s="121"/>
      <c r="G1460" s="121">
        <f>SUMIF(AG1461:AG1468,"&lt;&gt;NOR",G1461:G1468)</f>
        <v>0</v>
      </c>
      <c r="H1460" s="121"/>
      <c r="I1460" s="121">
        <f>SUM(I1461:I1468)</f>
        <v>0</v>
      </c>
      <c r="J1460" s="121"/>
      <c r="K1460" s="121">
        <f>SUM(K1461:K1468)</f>
        <v>0</v>
      </c>
      <c r="L1460" s="121"/>
      <c r="M1460" s="121">
        <f>SUM(M1461:M1468)</f>
        <v>0</v>
      </c>
      <c r="N1460" s="120"/>
      <c r="O1460" s="120">
        <f>SUM(O1461:O1468)</f>
        <v>0.02</v>
      </c>
      <c r="P1460" s="120"/>
      <c r="Q1460" s="120">
        <f>SUM(Q1461:Q1468)</f>
        <v>0</v>
      </c>
      <c r="R1460" s="121"/>
      <c r="S1460" s="121"/>
      <c r="T1460" s="122"/>
      <c r="U1460" s="116"/>
      <c r="V1460" s="116">
        <f>SUM(V1461:V1468)</f>
        <v>1.02</v>
      </c>
      <c r="W1460" s="116"/>
      <c r="X1460" s="116"/>
      <c r="Y1460" s="116"/>
      <c r="AG1460" t="s">
        <v>286</v>
      </c>
    </row>
    <row r="1461" spans="1:60" outlineLevel="1">
      <c r="A1461" s="123">
        <v>246</v>
      </c>
      <c r="B1461" s="124" t="s">
        <v>2343</v>
      </c>
      <c r="C1461" s="139" t="s">
        <v>2344</v>
      </c>
      <c r="D1461" s="125" t="s">
        <v>1169</v>
      </c>
      <c r="E1461" s="126">
        <v>1</v>
      </c>
      <c r="F1461" s="127"/>
      <c r="G1461" s="128">
        <f>ROUND(E1461*F1461,2)</f>
        <v>0</v>
      </c>
      <c r="H1461" s="127"/>
      <c r="I1461" s="128">
        <f>ROUND(E1461*H1461,2)</f>
        <v>0</v>
      </c>
      <c r="J1461" s="127"/>
      <c r="K1461" s="128">
        <f>ROUND(E1461*J1461,2)</f>
        <v>0</v>
      </c>
      <c r="L1461" s="128">
        <v>21</v>
      </c>
      <c r="M1461" s="128">
        <f>G1461*(1+L1461/100)</f>
        <v>0</v>
      </c>
      <c r="N1461" s="126">
        <v>2.1000000000000001E-4</v>
      </c>
      <c r="O1461" s="126">
        <f>ROUND(E1461*N1461,2)</f>
        <v>0</v>
      </c>
      <c r="P1461" s="126">
        <v>0</v>
      </c>
      <c r="Q1461" s="126">
        <f>ROUND(E1461*P1461,2)</f>
        <v>0</v>
      </c>
      <c r="R1461" s="128" t="s">
        <v>2345</v>
      </c>
      <c r="S1461" s="128" t="s">
        <v>310</v>
      </c>
      <c r="T1461" s="129" t="s">
        <v>331</v>
      </c>
      <c r="U1461" s="114">
        <v>0.05</v>
      </c>
      <c r="V1461" s="114">
        <f>ROUND(E1461*U1461,2)</f>
        <v>0.05</v>
      </c>
      <c r="W1461" s="114"/>
      <c r="X1461" s="114" t="s">
        <v>332</v>
      </c>
      <c r="Y1461" s="114" t="s">
        <v>293</v>
      </c>
      <c r="Z1461" s="107"/>
      <c r="AA1461" s="107"/>
      <c r="AB1461" s="107"/>
      <c r="AC1461" s="107"/>
      <c r="AD1461" s="107"/>
      <c r="AE1461" s="107"/>
      <c r="AF1461" s="107"/>
      <c r="AG1461" s="107" t="s">
        <v>333</v>
      </c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</row>
    <row r="1462" spans="1:60" outlineLevel="2">
      <c r="A1462" s="110"/>
      <c r="B1462" s="111"/>
      <c r="C1462" s="146" t="s">
        <v>2355</v>
      </c>
      <c r="D1462" s="143"/>
      <c r="E1462" s="144">
        <v>1</v>
      </c>
      <c r="F1462" s="114"/>
      <c r="G1462" s="114"/>
      <c r="H1462" s="114"/>
      <c r="I1462" s="114"/>
      <c r="J1462" s="114"/>
      <c r="K1462" s="114"/>
      <c r="L1462" s="114"/>
      <c r="M1462" s="114"/>
      <c r="N1462" s="113"/>
      <c r="O1462" s="113"/>
      <c r="P1462" s="113"/>
      <c r="Q1462" s="113"/>
      <c r="R1462" s="114"/>
      <c r="S1462" s="114"/>
      <c r="T1462" s="114"/>
      <c r="U1462" s="114"/>
      <c r="V1462" s="114"/>
      <c r="W1462" s="114"/>
      <c r="X1462" s="114"/>
      <c r="Y1462" s="114"/>
      <c r="Z1462" s="107"/>
      <c r="AA1462" s="107"/>
      <c r="AB1462" s="107"/>
      <c r="AC1462" s="107"/>
      <c r="AD1462" s="107"/>
      <c r="AE1462" s="107"/>
      <c r="AF1462" s="107"/>
      <c r="AG1462" s="107" t="s">
        <v>341</v>
      </c>
      <c r="AH1462" s="107">
        <v>5</v>
      </c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</row>
    <row r="1463" spans="1:60" ht="22.5" outlineLevel="1">
      <c r="A1463" s="123">
        <v>247</v>
      </c>
      <c r="B1463" s="124" t="s">
        <v>2347</v>
      </c>
      <c r="C1463" s="139" t="s">
        <v>2348</v>
      </c>
      <c r="D1463" s="125" t="s">
        <v>1169</v>
      </c>
      <c r="E1463" s="126">
        <v>1</v>
      </c>
      <c r="F1463" s="127"/>
      <c r="G1463" s="128">
        <f>ROUND(E1463*F1463,2)</f>
        <v>0</v>
      </c>
      <c r="H1463" s="127"/>
      <c r="I1463" s="128">
        <f>ROUND(E1463*H1463,2)</f>
        <v>0</v>
      </c>
      <c r="J1463" s="127"/>
      <c r="K1463" s="128">
        <f>ROUND(E1463*J1463,2)</f>
        <v>0</v>
      </c>
      <c r="L1463" s="128">
        <v>21</v>
      </c>
      <c r="M1463" s="128">
        <f>G1463*(1+L1463/100)</f>
        <v>0</v>
      </c>
      <c r="N1463" s="126">
        <v>4.8300000000000001E-3</v>
      </c>
      <c r="O1463" s="126">
        <f>ROUND(E1463*N1463,2)</f>
        <v>0</v>
      </c>
      <c r="P1463" s="126">
        <v>0</v>
      </c>
      <c r="Q1463" s="126">
        <f>ROUND(E1463*P1463,2)</f>
        <v>0</v>
      </c>
      <c r="R1463" s="128" t="s">
        <v>2345</v>
      </c>
      <c r="S1463" s="128" t="s">
        <v>310</v>
      </c>
      <c r="T1463" s="129" t="s">
        <v>331</v>
      </c>
      <c r="U1463" s="114">
        <v>0.97</v>
      </c>
      <c r="V1463" s="114">
        <f>ROUND(E1463*U1463,2)</f>
        <v>0.97</v>
      </c>
      <c r="W1463" s="114"/>
      <c r="X1463" s="114" t="s">
        <v>332</v>
      </c>
      <c r="Y1463" s="114" t="s">
        <v>293</v>
      </c>
      <c r="Z1463" s="107"/>
      <c r="AA1463" s="107"/>
      <c r="AB1463" s="107"/>
      <c r="AC1463" s="107"/>
      <c r="AD1463" s="107"/>
      <c r="AE1463" s="107"/>
      <c r="AF1463" s="107"/>
      <c r="AG1463" s="107" t="s">
        <v>333</v>
      </c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</row>
    <row r="1464" spans="1:60" outlineLevel="2">
      <c r="A1464" s="110"/>
      <c r="B1464" s="111"/>
      <c r="C1464" s="146" t="s">
        <v>2356</v>
      </c>
      <c r="D1464" s="143"/>
      <c r="E1464" s="144">
        <v>1</v>
      </c>
      <c r="F1464" s="114"/>
      <c r="G1464" s="114"/>
      <c r="H1464" s="114"/>
      <c r="I1464" s="114"/>
      <c r="J1464" s="114"/>
      <c r="K1464" s="114"/>
      <c r="L1464" s="114"/>
      <c r="M1464" s="114"/>
      <c r="N1464" s="113"/>
      <c r="O1464" s="113"/>
      <c r="P1464" s="113"/>
      <c r="Q1464" s="113"/>
      <c r="R1464" s="114"/>
      <c r="S1464" s="114"/>
      <c r="T1464" s="114"/>
      <c r="U1464" s="114"/>
      <c r="V1464" s="114"/>
      <c r="W1464" s="114"/>
      <c r="X1464" s="114"/>
      <c r="Y1464" s="114"/>
      <c r="Z1464" s="107"/>
      <c r="AA1464" s="107"/>
      <c r="AB1464" s="107"/>
      <c r="AC1464" s="107"/>
      <c r="AD1464" s="107"/>
      <c r="AE1464" s="107"/>
      <c r="AF1464" s="107"/>
      <c r="AG1464" s="107" t="s">
        <v>341</v>
      </c>
      <c r="AH1464" s="107">
        <v>5</v>
      </c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</row>
    <row r="1465" spans="1:60" ht="22.5" outlineLevel="1">
      <c r="A1465" s="123">
        <v>248</v>
      </c>
      <c r="B1465" s="124" t="s">
        <v>2350</v>
      </c>
      <c r="C1465" s="139" t="s">
        <v>2351</v>
      </c>
      <c r="D1465" s="125" t="s">
        <v>1169</v>
      </c>
      <c r="E1465" s="126">
        <v>1.1000000000000001</v>
      </c>
      <c r="F1465" s="127"/>
      <c r="G1465" s="128">
        <f>ROUND(E1465*F1465,2)</f>
        <v>0</v>
      </c>
      <c r="H1465" s="127"/>
      <c r="I1465" s="128">
        <f>ROUND(E1465*H1465,2)</f>
        <v>0</v>
      </c>
      <c r="J1465" s="127"/>
      <c r="K1465" s="128">
        <f>ROUND(E1465*J1465,2)</f>
        <v>0</v>
      </c>
      <c r="L1465" s="128">
        <v>21</v>
      </c>
      <c r="M1465" s="128">
        <f>G1465*(1+L1465/100)</f>
        <v>0</v>
      </c>
      <c r="N1465" s="126">
        <v>1.6799999999999999E-2</v>
      </c>
      <c r="O1465" s="126">
        <f>ROUND(E1465*N1465,2)</f>
        <v>0.02</v>
      </c>
      <c r="P1465" s="126">
        <v>0</v>
      </c>
      <c r="Q1465" s="126">
        <f>ROUND(E1465*P1465,2)</f>
        <v>0</v>
      </c>
      <c r="R1465" s="128" t="s">
        <v>413</v>
      </c>
      <c r="S1465" s="128" t="s">
        <v>310</v>
      </c>
      <c r="T1465" s="129" t="s">
        <v>331</v>
      </c>
      <c r="U1465" s="114">
        <v>0</v>
      </c>
      <c r="V1465" s="114">
        <f>ROUND(E1465*U1465,2)</f>
        <v>0</v>
      </c>
      <c r="W1465" s="114"/>
      <c r="X1465" s="114" t="s">
        <v>414</v>
      </c>
      <c r="Y1465" s="114" t="s">
        <v>293</v>
      </c>
      <c r="Z1465" s="107"/>
      <c r="AA1465" s="107"/>
      <c r="AB1465" s="107"/>
      <c r="AC1465" s="107"/>
      <c r="AD1465" s="107"/>
      <c r="AE1465" s="107"/>
      <c r="AF1465" s="107"/>
      <c r="AG1465" s="107" t="s">
        <v>415</v>
      </c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</row>
    <row r="1466" spans="1:60" outlineLevel="2">
      <c r="A1466" s="110"/>
      <c r="B1466" s="111"/>
      <c r="C1466" s="146" t="s">
        <v>2357</v>
      </c>
      <c r="D1466" s="143"/>
      <c r="E1466" s="144">
        <v>1.1000000000000001</v>
      </c>
      <c r="F1466" s="114"/>
      <c r="G1466" s="114"/>
      <c r="H1466" s="114"/>
      <c r="I1466" s="114"/>
      <c r="J1466" s="114"/>
      <c r="K1466" s="114"/>
      <c r="L1466" s="114"/>
      <c r="M1466" s="114"/>
      <c r="N1466" s="113"/>
      <c r="O1466" s="113"/>
      <c r="P1466" s="113"/>
      <c r="Q1466" s="113"/>
      <c r="R1466" s="114"/>
      <c r="S1466" s="114"/>
      <c r="T1466" s="114"/>
      <c r="U1466" s="114"/>
      <c r="V1466" s="114"/>
      <c r="W1466" s="114"/>
      <c r="X1466" s="114"/>
      <c r="Y1466" s="114"/>
      <c r="Z1466" s="107"/>
      <c r="AA1466" s="107"/>
      <c r="AB1466" s="107"/>
      <c r="AC1466" s="107"/>
      <c r="AD1466" s="107"/>
      <c r="AE1466" s="107"/>
      <c r="AF1466" s="107"/>
      <c r="AG1466" s="107" t="s">
        <v>341</v>
      </c>
      <c r="AH1466" s="107">
        <v>5</v>
      </c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</row>
    <row r="1467" spans="1:60" outlineLevel="1">
      <c r="A1467" s="110">
        <v>249</v>
      </c>
      <c r="B1467" s="111" t="s">
        <v>2353</v>
      </c>
      <c r="C1467" s="147" t="s">
        <v>2354</v>
      </c>
      <c r="D1467" s="112" t="s">
        <v>24</v>
      </c>
      <c r="E1467" s="145"/>
      <c r="F1467" s="115"/>
      <c r="G1467" s="114">
        <f>ROUND(E1467*F1467,2)</f>
        <v>0</v>
      </c>
      <c r="H1467" s="115"/>
      <c r="I1467" s="114">
        <f>ROUND(E1467*H1467,2)</f>
        <v>0</v>
      </c>
      <c r="J1467" s="115"/>
      <c r="K1467" s="114">
        <f>ROUND(E1467*J1467,2)</f>
        <v>0</v>
      </c>
      <c r="L1467" s="114">
        <v>21</v>
      </c>
      <c r="M1467" s="114">
        <f>G1467*(1+L1467/100)</f>
        <v>0</v>
      </c>
      <c r="N1467" s="113">
        <v>0</v>
      </c>
      <c r="O1467" s="113">
        <f>ROUND(E1467*N1467,2)</f>
        <v>0</v>
      </c>
      <c r="P1467" s="113">
        <v>0</v>
      </c>
      <c r="Q1467" s="113">
        <f>ROUND(E1467*P1467,2)</f>
        <v>0</v>
      </c>
      <c r="R1467" s="114" t="s">
        <v>2345</v>
      </c>
      <c r="S1467" s="114" t="s">
        <v>310</v>
      </c>
      <c r="T1467" s="114" t="s">
        <v>331</v>
      </c>
      <c r="U1467" s="114">
        <v>0</v>
      </c>
      <c r="V1467" s="114">
        <f>ROUND(E1467*U1467,2)</f>
        <v>0</v>
      </c>
      <c r="W1467" s="114"/>
      <c r="X1467" s="114" t="s">
        <v>448</v>
      </c>
      <c r="Y1467" s="114" t="s">
        <v>293</v>
      </c>
      <c r="Z1467" s="107"/>
      <c r="AA1467" s="107"/>
      <c r="AB1467" s="107"/>
      <c r="AC1467" s="107"/>
      <c r="AD1467" s="107"/>
      <c r="AE1467" s="107"/>
      <c r="AF1467" s="107"/>
      <c r="AG1467" s="107" t="s">
        <v>449</v>
      </c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</row>
    <row r="1468" spans="1:60" outlineLevel="2">
      <c r="A1468" s="110"/>
      <c r="B1468" s="111"/>
      <c r="C1468" s="205" t="s">
        <v>450</v>
      </c>
      <c r="D1468" s="206"/>
      <c r="E1468" s="206"/>
      <c r="F1468" s="206"/>
      <c r="G1468" s="206"/>
      <c r="H1468" s="114"/>
      <c r="I1468" s="114"/>
      <c r="J1468" s="114"/>
      <c r="K1468" s="114"/>
      <c r="L1468" s="114"/>
      <c r="M1468" s="114"/>
      <c r="N1468" s="113"/>
      <c r="O1468" s="113"/>
      <c r="P1468" s="113"/>
      <c r="Q1468" s="113"/>
      <c r="R1468" s="114"/>
      <c r="S1468" s="114"/>
      <c r="T1468" s="114"/>
      <c r="U1468" s="114"/>
      <c r="V1468" s="114"/>
      <c r="W1468" s="114"/>
      <c r="X1468" s="114"/>
      <c r="Y1468" s="114"/>
      <c r="Z1468" s="107"/>
      <c r="AA1468" s="107"/>
      <c r="AB1468" s="107"/>
      <c r="AC1468" s="107"/>
      <c r="AD1468" s="107"/>
      <c r="AE1468" s="107"/>
      <c r="AF1468" s="107"/>
      <c r="AG1468" s="107" t="s">
        <v>451</v>
      </c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</row>
    <row r="1469" spans="1:60">
      <c r="A1469" s="117" t="s">
        <v>285</v>
      </c>
      <c r="B1469" s="118" t="s">
        <v>219</v>
      </c>
      <c r="C1469" s="138" t="s">
        <v>220</v>
      </c>
      <c r="D1469" s="119"/>
      <c r="E1469" s="120"/>
      <c r="F1469" s="121"/>
      <c r="G1469" s="121">
        <f>SUMIF(AG1470:AG1480,"&lt;&gt;NOR",G1470:G1480)</f>
        <v>0</v>
      </c>
      <c r="H1469" s="121"/>
      <c r="I1469" s="121">
        <f>SUM(I1470:I1480)</f>
        <v>0</v>
      </c>
      <c r="J1469" s="121"/>
      <c r="K1469" s="121">
        <f>SUM(K1470:K1480)</f>
        <v>0</v>
      </c>
      <c r="L1469" s="121"/>
      <c r="M1469" s="121">
        <f>SUM(M1470:M1480)</f>
        <v>0</v>
      </c>
      <c r="N1469" s="120"/>
      <c r="O1469" s="120">
        <f>SUM(O1470:O1480)</f>
        <v>0.16</v>
      </c>
      <c r="P1469" s="120"/>
      <c r="Q1469" s="120">
        <f>SUM(Q1470:Q1480)</f>
        <v>0.81</v>
      </c>
      <c r="R1469" s="121"/>
      <c r="S1469" s="121"/>
      <c r="T1469" s="122"/>
      <c r="U1469" s="116"/>
      <c r="V1469" s="116">
        <f>SUM(V1470:V1480)</f>
        <v>24.22</v>
      </c>
      <c r="W1469" s="116"/>
      <c r="X1469" s="116"/>
      <c r="Y1469" s="116"/>
      <c r="AG1469" t="s">
        <v>286</v>
      </c>
    </row>
    <row r="1470" spans="1:60" outlineLevel="1">
      <c r="A1470" s="123">
        <v>250</v>
      </c>
      <c r="B1470" s="124" t="s">
        <v>2358</v>
      </c>
      <c r="C1470" s="139" t="s">
        <v>2359</v>
      </c>
      <c r="D1470" s="125" t="s">
        <v>1169</v>
      </c>
      <c r="E1470" s="126">
        <v>807.28025000000002</v>
      </c>
      <c r="F1470" s="127"/>
      <c r="G1470" s="128">
        <f>ROUND(E1470*F1470,2)</f>
        <v>0</v>
      </c>
      <c r="H1470" s="127"/>
      <c r="I1470" s="128">
        <f>ROUND(E1470*H1470,2)</f>
        <v>0</v>
      </c>
      <c r="J1470" s="127"/>
      <c r="K1470" s="128">
        <f>ROUND(E1470*J1470,2)</f>
        <v>0</v>
      </c>
      <c r="L1470" s="128">
        <v>21</v>
      </c>
      <c r="M1470" s="128">
        <f>G1470*(1+L1470/100)</f>
        <v>0</v>
      </c>
      <c r="N1470" s="126">
        <v>0</v>
      </c>
      <c r="O1470" s="126">
        <f>ROUND(E1470*N1470,2)</f>
        <v>0</v>
      </c>
      <c r="P1470" s="126">
        <v>0</v>
      </c>
      <c r="Q1470" s="126">
        <f>ROUND(E1470*P1470,2)</f>
        <v>0</v>
      </c>
      <c r="R1470" s="128" t="s">
        <v>1861</v>
      </c>
      <c r="S1470" s="128" t="s">
        <v>310</v>
      </c>
      <c r="T1470" s="129" t="s">
        <v>331</v>
      </c>
      <c r="U1470" s="114">
        <v>0.02</v>
      </c>
      <c r="V1470" s="114">
        <f>ROUND(E1470*U1470,2)</f>
        <v>16.149999999999999</v>
      </c>
      <c r="W1470" s="114"/>
      <c r="X1470" s="114" t="s">
        <v>332</v>
      </c>
      <c r="Y1470" s="114" t="s">
        <v>293</v>
      </c>
      <c r="Z1470" s="107"/>
      <c r="AA1470" s="107"/>
      <c r="AB1470" s="107"/>
      <c r="AC1470" s="107"/>
      <c r="AD1470" s="107"/>
      <c r="AE1470" s="107"/>
      <c r="AF1470" s="107"/>
      <c r="AG1470" s="107" t="s">
        <v>333</v>
      </c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</row>
    <row r="1471" spans="1:60" outlineLevel="2">
      <c r="A1471" s="110"/>
      <c r="B1471" s="111"/>
      <c r="C1471" s="198" t="s">
        <v>2360</v>
      </c>
      <c r="D1471" s="199"/>
      <c r="E1471" s="199"/>
      <c r="F1471" s="199"/>
      <c r="G1471" s="199"/>
      <c r="H1471" s="114"/>
      <c r="I1471" s="114"/>
      <c r="J1471" s="114"/>
      <c r="K1471" s="114"/>
      <c r="L1471" s="114"/>
      <c r="M1471" s="114"/>
      <c r="N1471" s="113"/>
      <c r="O1471" s="113"/>
      <c r="P1471" s="113"/>
      <c r="Q1471" s="113"/>
      <c r="R1471" s="114"/>
      <c r="S1471" s="114"/>
      <c r="T1471" s="114"/>
      <c r="U1471" s="114"/>
      <c r="V1471" s="114"/>
      <c r="W1471" s="114"/>
      <c r="X1471" s="114"/>
      <c r="Y1471" s="114"/>
      <c r="Z1471" s="107"/>
      <c r="AA1471" s="107"/>
      <c r="AB1471" s="107"/>
      <c r="AC1471" s="107"/>
      <c r="AD1471" s="107"/>
      <c r="AE1471" s="107"/>
      <c r="AF1471" s="107"/>
      <c r="AG1471" s="107" t="s">
        <v>296</v>
      </c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</row>
    <row r="1472" spans="1:60" outlineLevel="2">
      <c r="A1472" s="110"/>
      <c r="B1472" s="111"/>
      <c r="C1472" s="146" t="s">
        <v>2204</v>
      </c>
      <c r="D1472" s="143"/>
      <c r="E1472" s="144">
        <v>807.28025000000002</v>
      </c>
      <c r="F1472" s="114"/>
      <c r="G1472" s="114"/>
      <c r="H1472" s="114"/>
      <c r="I1472" s="114"/>
      <c r="J1472" s="114"/>
      <c r="K1472" s="114"/>
      <c r="L1472" s="114"/>
      <c r="M1472" s="114"/>
      <c r="N1472" s="113"/>
      <c r="O1472" s="113"/>
      <c r="P1472" s="113"/>
      <c r="Q1472" s="113"/>
      <c r="R1472" s="114"/>
      <c r="S1472" s="114"/>
      <c r="T1472" s="114"/>
      <c r="U1472" s="114"/>
      <c r="V1472" s="114"/>
      <c r="W1472" s="114"/>
      <c r="X1472" s="114"/>
      <c r="Y1472" s="114"/>
      <c r="Z1472" s="107"/>
      <c r="AA1472" s="107"/>
      <c r="AB1472" s="107"/>
      <c r="AC1472" s="107"/>
      <c r="AD1472" s="107"/>
      <c r="AE1472" s="107"/>
      <c r="AF1472" s="107"/>
      <c r="AG1472" s="107" t="s">
        <v>341</v>
      </c>
      <c r="AH1472" s="107">
        <v>5</v>
      </c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</row>
    <row r="1473" spans="1:60" outlineLevel="1">
      <c r="A1473" s="123">
        <v>251</v>
      </c>
      <c r="B1473" s="124" t="s">
        <v>2361</v>
      </c>
      <c r="C1473" s="139" t="s">
        <v>2362</v>
      </c>
      <c r="D1473" s="125" t="s">
        <v>1169</v>
      </c>
      <c r="E1473" s="126">
        <v>807.28025000000002</v>
      </c>
      <c r="F1473" s="127"/>
      <c r="G1473" s="128">
        <f>ROUND(E1473*F1473,2)</f>
        <v>0</v>
      </c>
      <c r="H1473" s="127"/>
      <c r="I1473" s="128">
        <f>ROUND(E1473*H1473,2)</f>
        <v>0</v>
      </c>
      <c r="J1473" s="127"/>
      <c r="K1473" s="128">
        <f>ROUND(E1473*J1473,2)</f>
        <v>0</v>
      </c>
      <c r="L1473" s="128">
        <v>21</v>
      </c>
      <c r="M1473" s="128">
        <f>G1473*(1+L1473/100)</f>
        <v>0</v>
      </c>
      <c r="N1473" s="126">
        <v>0</v>
      </c>
      <c r="O1473" s="126">
        <f>ROUND(E1473*N1473,2)</f>
        <v>0</v>
      </c>
      <c r="P1473" s="126">
        <v>1E-3</v>
      </c>
      <c r="Q1473" s="126">
        <f>ROUND(E1473*P1473,2)</f>
        <v>0.81</v>
      </c>
      <c r="R1473" s="128" t="s">
        <v>1861</v>
      </c>
      <c r="S1473" s="128" t="s">
        <v>310</v>
      </c>
      <c r="T1473" s="129" t="s">
        <v>331</v>
      </c>
      <c r="U1473" s="114">
        <v>0.01</v>
      </c>
      <c r="V1473" s="114">
        <f>ROUND(E1473*U1473,2)</f>
        <v>8.07</v>
      </c>
      <c r="W1473" s="114"/>
      <c r="X1473" s="114" t="s">
        <v>332</v>
      </c>
      <c r="Y1473" s="114" t="s">
        <v>293</v>
      </c>
      <c r="Z1473" s="107"/>
      <c r="AA1473" s="107"/>
      <c r="AB1473" s="107"/>
      <c r="AC1473" s="107"/>
      <c r="AD1473" s="107"/>
      <c r="AE1473" s="107"/>
      <c r="AF1473" s="107"/>
      <c r="AG1473" s="107" t="s">
        <v>333</v>
      </c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</row>
    <row r="1474" spans="1:60" outlineLevel="2">
      <c r="A1474" s="110"/>
      <c r="B1474" s="111"/>
      <c r="C1474" s="198" t="s">
        <v>2363</v>
      </c>
      <c r="D1474" s="199"/>
      <c r="E1474" s="199"/>
      <c r="F1474" s="199"/>
      <c r="G1474" s="199"/>
      <c r="H1474" s="114"/>
      <c r="I1474" s="114"/>
      <c r="J1474" s="114"/>
      <c r="K1474" s="114"/>
      <c r="L1474" s="114"/>
      <c r="M1474" s="114"/>
      <c r="N1474" s="113"/>
      <c r="O1474" s="113"/>
      <c r="P1474" s="113"/>
      <c r="Q1474" s="113"/>
      <c r="R1474" s="114"/>
      <c r="S1474" s="114"/>
      <c r="T1474" s="114"/>
      <c r="U1474" s="114"/>
      <c r="V1474" s="114"/>
      <c r="W1474" s="114"/>
      <c r="X1474" s="114"/>
      <c r="Y1474" s="114"/>
      <c r="Z1474" s="107"/>
      <c r="AA1474" s="107"/>
      <c r="AB1474" s="107"/>
      <c r="AC1474" s="107"/>
      <c r="AD1474" s="107"/>
      <c r="AE1474" s="107"/>
      <c r="AF1474" s="107"/>
      <c r="AG1474" s="107" t="s">
        <v>296</v>
      </c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</row>
    <row r="1475" spans="1:60" outlineLevel="2">
      <c r="A1475" s="110"/>
      <c r="B1475" s="111"/>
      <c r="C1475" s="146" t="s">
        <v>2364</v>
      </c>
      <c r="D1475" s="143"/>
      <c r="E1475" s="144">
        <v>807.28025000000002</v>
      </c>
      <c r="F1475" s="114"/>
      <c r="G1475" s="114"/>
      <c r="H1475" s="114"/>
      <c r="I1475" s="114"/>
      <c r="J1475" s="114"/>
      <c r="K1475" s="114"/>
      <c r="L1475" s="114"/>
      <c r="M1475" s="114"/>
      <c r="N1475" s="113"/>
      <c r="O1475" s="113"/>
      <c r="P1475" s="113"/>
      <c r="Q1475" s="113"/>
      <c r="R1475" s="114"/>
      <c r="S1475" s="114"/>
      <c r="T1475" s="114"/>
      <c r="U1475" s="114"/>
      <c r="V1475" s="114"/>
      <c r="W1475" s="114"/>
      <c r="X1475" s="114"/>
      <c r="Y1475" s="114"/>
      <c r="Z1475" s="107"/>
      <c r="AA1475" s="107"/>
      <c r="AB1475" s="107"/>
      <c r="AC1475" s="107"/>
      <c r="AD1475" s="107"/>
      <c r="AE1475" s="107"/>
      <c r="AF1475" s="107"/>
      <c r="AG1475" s="107" t="s">
        <v>341</v>
      </c>
      <c r="AH1475" s="107">
        <v>5</v>
      </c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</row>
    <row r="1476" spans="1:60" ht="22.5" outlineLevel="1">
      <c r="A1476" s="123">
        <v>252</v>
      </c>
      <c r="B1476" s="124" t="s">
        <v>2365</v>
      </c>
      <c r="C1476" s="139" t="s">
        <v>2366</v>
      </c>
      <c r="D1476" s="125" t="s">
        <v>330</v>
      </c>
      <c r="E1476" s="126">
        <v>266.40248000000003</v>
      </c>
      <c r="F1476" s="127"/>
      <c r="G1476" s="128">
        <f>ROUND(E1476*F1476,2)</f>
        <v>0</v>
      </c>
      <c r="H1476" s="127"/>
      <c r="I1476" s="128">
        <f>ROUND(E1476*H1476,2)</f>
        <v>0</v>
      </c>
      <c r="J1476" s="127"/>
      <c r="K1476" s="128">
        <f>ROUND(E1476*J1476,2)</f>
        <v>0</v>
      </c>
      <c r="L1476" s="128">
        <v>21</v>
      </c>
      <c r="M1476" s="128">
        <f>G1476*(1+L1476/100)</f>
        <v>0</v>
      </c>
      <c r="N1476" s="126">
        <v>5.9999999999999995E-4</v>
      </c>
      <c r="O1476" s="126">
        <f>ROUND(E1476*N1476,2)</f>
        <v>0.16</v>
      </c>
      <c r="P1476" s="126">
        <v>0</v>
      </c>
      <c r="Q1476" s="126">
        <f>ROUND(E1476*P1476,2)</f>
        <v>0</v>
      </c>
      <c r="R1476" s="128" t="s">
        <v>413</v>
      </c>
      <c r="S1476" s="128" t="s">
        <v>2367</v>
      </c>
      <c r="T1476" s="129" t="s">
        <v>2367</v>
      </c>
      <c r="U1476" s="114">
        <v>0</v>
      </c>
      <c r="V1476" s="114">
        <f>ROUND(E1476*U1476,2)</f>
        <v>0</v>
      </c>
      <c r="W1476" s="114"/>
      <c r="X1476" s="114" t="s">
        <v>414</v>
      </c>
      <c r="Y1476" s="114" t="s">
        <v>293</v>
      </c>
      <c r="Z1476" s="107"/>
      <c r="AA1476" s="107"/>
      <c r="AB1476" s="107"/>
      <c r="AC1476" s="107"/>
      <c r="AD1476" s="107"/>
      <c r="AE1476" s="107"/>
      <c r="AF1476" s="107"/>
      <c r="AG1476" s="107" t="s">
        <v>415</v>
      </c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</row>
    <row r="1477" spans="1:60" outlineLevel="2">
      <c r="A1477" s="110"/>
      <c r="B1477" s="111"/>
      <c r="C1477" s="146" t="s">
        <v>2207</v>
      </c>
      <c r="D1477" s="143"/>
      <c r="E1477" s="144"/>
      <c r="F1477" s="114"/>
      <c r="G1477" s="114"/>
      <c r="H1477" s="114"/>
      <c r="I1477" s="114"/>
      <c r="J1477" s="114"/>
      <c r="K1477" s="114"/>
      <c r="L1477" s="114"/>
      <c r="M1477" s="114"/>
      <c r="N1477" s="113"/>
      <c r="O1477" s="113"/>
      <c r="P1477" s="113"/>
      <c r="Q1477" s="113"/>
      <c r="R1477" s="114"/>
      <c r="S1477" s="114"/>
      <c r="T1477" s="114"/>
      <c r="U1477" s="114"/>
      <c r="V1477" s="114"/>
      <c r="W1477" s="114"/>
      <c r="X1477" s="114"/>
      <c r="Y1477" s="114"/>
      <c r="Z1477" s="107"/>
      <c r="AA1477" s="107"/>
      <c r="AB1477" s="107"/>
      <c r="AC1477" s="107"/>
      <c r="AD1477" s="107"/>
      <c r="AE1477" s="107"/>
      <c r="AF1477" s="107"/>
      <c r="AG1477" s="107" t="s">
        <v>341</v>
      </c>
      <c r="AH1477" s="107">
        <v>0</v>
      </c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</row>
    <row r="1478" spans="1:60" outlineLevel="3">
      <c r="A1478" s="110"/>
      <c r="B1478" s="111"/>
      <c r="C1478" s="146" t="s">
        <v>2368</v>
      </c>
      <c r="D1478" s="143"/>
      <c r="E1478" s="144">
        <v>266.40248000000003</v>
      </c>
      <c r="F1478" s="114"/>
      <c r="G1478" s="114"/>
      <c r="H1478" s="114"/>
      <c r="I1478" s="114"/>
      <c r="J1478" s="114"/>
      <c r="K1478" s="114"/>
      <c r="L1478" s="114"/>
      <c r="M1478" s="114"/>
      <c r="N1478" s="113"/>
      <c r="O1478" s="113"/>
      <c r="P1478" s="113"/>
      <c r="Q1478" s="113"/>
      <c r="R1478" s="114"/>
      <c r="S1478" s="114"/>
      <c r="T1478" s="114"/>
      <c r="U1478" s="114"/>
      <c r="V1478" s="114"/>
      <c r="W1478" s="114"/>
      <c r="X1478" s="114"/>
      <c r="Y1478" s="114"/>
      <c r="Z1478" s="107"/>
      <c r="AA1478" s="107"/>
      <c r="AB1478" s="107"/>
      <c r="AC1478" s="107"/>
      <c r="AD1478" s="107"/>
      <c r="AE1478" s="107"/>
      <c r="AF1478" s="107"/>
      <c r="AG1478" s="107" t="s">
        <v>341</v>
      </c>
      <c r="AH1478" s="107">
        <v>5</v>
      </c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</row>
    <row r="1479" spans="1:60" outlineLevel="1">
      <c r="A1479" s="110">
        <v>253</v>
      </c>
      <c r="B1479" s="111" t="s">
        <v>2369</v>
      </c>
      <c r="C1479" s="147" t="s">
        <v>2370</v>
      </c>
      <c r="D1479" s="112" t="s">
        <v>24</v>
      </c>
      <c r="E1479" s="145"/>
      <c r="F1479" s="115"/>
      <c r="G1479" s="114">
        <f>ROUND(E1479*F1479,2)</f>
        <v>0</v>
      </c>
      <c r="H1479" s="115"/>
      <c r="I1479" s="114">
        <f>ROUND(E1479*H1479,2)</f>
        <v>0</v>
      </c>
      <c r="J1479" s="115"/>
      <c r="K1479" s="114">
        <f>ROUND(E1479*J1479,2)</f>
        <v>0</v>
      </c>
      <c r="L1479" s="114">
        <v>21</v>
      </c>
      <c r="M1479" s="114">
        <f>G1479*(1+L1479/100)</f>
        <v>0</v>
      </c>
      <c r="N1479" s="113">
        <v>0</v>
      </c>
      <c r="O1479" s="113">
        <f>ROUND(E1479*N1479,2)</f>
        <v>0</v>
      </c>
      <c r="P1479" s="113">
        <v>0</v>
      </c>
      <c r="Q1479" s="113">
        <f>ROUND(E1479*P1479,2)</f>
        <v>0</v>
      </c>
      <c r="R1479" s="114" t="s">
        <v>1861</v>
      </c>
      <c r="S1479" s="114" t="s">
        <v>310</v>
      </c>
      <c r="T1479" s="114" t="s">
        <v>331</v>
      </c>
      <c r="U1479" s="114">
        <v>0</v>
      </c>
      <c r="V1479" s="114">
        <f>ROUND(E1479*U1479,2)</f>
        <v>0</v>
      </c>
      <c r="W1479" s="114"/>
      <c r="X1479" s="114" t="s">
        <v>448</v>
      </c>
      <c r="Y1479" s="114" t="s">
        <v>293</v>
      </c>
      <c r="Z1479" s="107"/>
      <c r="AA1479" s="107"/>
      <c r="AB1479" s="107"/>
      <c r="AC1479" s="107"/>
      <c r="AD1479" s="107"/>
      <c r="AE1479" s="107"/>
      <c r="AF1479" s="107"/>
      <c r="AG1479" s="107" t="s">
        <v>449</v>
      </c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</row>
    <row r="1480" spans="1:60" outlineLevel="2">
      <c r="A1480" s="110"/>
      <c r="B1480" s="111"/>
      <c r="C1480" s="205" t="s">
        <v>567</v>
      </c>
      <c r="D1480" s="206"/>
      <c r="E1480" s="206"/>
      <c r="F1480" s="206"/>
      <c r="G1480" s="206"/>
      <c r="H1480" s="114"/>
      <c r="I1480" s="114"/>
      <c r="J1480" s="114"/>
      <c r="K1480" s="114"/>
      <c r="L1480" s="114"/>
      <c r="M1480" s="114"/>
      <c r="N1480" s="113"/>
      <c r="O1480" s="113"/>
      <c r="P1480" s="113"/>
      <c r="Q1480" s="113"/>
      <c r="R1480" s="114"/>
      <c r="S1480" s="114"/>
      <c r="T1480" s="114"/>
      <c r="U1480" s="114"/>
      <c r="V1480" s="114"/>
      <c r="W1480" s="114"/>
      <c r="X1480" s="114"/>
      <c r="Y1480" s="114"/>
      <c r="Z1480" s="107"/>
      <c r="AA1480" s="107"/>
      <c r="AB1480" s="107"/>
      <c r="AC1480" s="107"/>
      <c r="AD1480" s="107"/>
      <c r="AE1480" s="107"/>
      <c r="AF1480" s="107"/>
      <c r="AG1480" s="107" t="s">
        <v>451</v>
      </c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</row>
    <row r="1481" spans="1:60">
      <c r="A1481" s="117" t="s">
        <v>285</v>
      </c>
      <c r="B1481" s="118" t="s">
        <v>221</v>
      </c>
      <c r="C1481" s="138" t="s">
        <v>222</v>
      </c>
      <c r="D1481" s="119"/>
      <c r="E1481" s="120"/>
      <c r="F1481" s="121"/>
      <c r="G1481" s="121">
        <f>SUMIF(AG1482:AG1507,"&lt;&gt;NOR",G1482:G1507)</f>
        <v>0</v>
      </c>
      <c r="H1481" s="121"/>
      <c r="I1481" s="121">
        <f>SUM(I1482:I1507)</f>
        <v>0</v>
      </c>
      <c r="J1481" s="121"/>
      <c r="K1481" s="121">
        <f>SUM(K1482:K1507)</f>
        <v>0</v>
      </c>
      <c r="L1481" s="121"/>
      <c r="M1481" s="121">
        <f>SUM(M1482:M1507)</f>
        <v>0</v>
      </c>
      <c r="N1481" s="120"/>
      <c r="O1481" s="120">
        <f>SUM(O1482:O1507)</f>
        <v>0.14000000000000001</v>
      </c>
      <c r="P1481" s="120"/>
      <c r="Q1481" s="120">
        <f>SUM(Q1482:Q1507)</f>
        <v>0.66</v>
      </c>
      <c r="R1481" s="121"/>
      <c r="S1481" s="121"/>
      <c r="T1481" s="122"/>
      <c r="U1481" s="116"/>
      <c r="V1481" s="116">
        <f>SUM(V1482:V1507)</f>
        <v>21.509999999999998</v>
      </c>
      <c r="W1481" s="116"/>
      <c r="X1481" s="116"/>
      <c r="Y1481" s="116"/>
      <c r="AG1481" t="s">
        <v>286</v>
      </c>
    </row>
    <row r="1482" spans="1:60" outlineLevel="1">
      <c r="A1482" s="123">
        <v>254</v>
      </c>
      <c r="B1482" s="124" t="s">
        <v>2371</v>
      </c>
      <c r="C1482" s="139" t="s">
        <v>2372</v>
      </c>
      <c r="D1482" s="125" t="s">
        <v>1169</v>
      </c>
      <c r="E1482" s="126">
        <v>2.1749999999999998</v>
      </c>
      <c r="F1482" s="127"/>
      <c r="G1482" s="128">
        <f>ROUND(E1482*F1482,2)</f>
        <v>0</v>
      </c>
      <c r="H1482" s="127"/>
      <c r="I1482" s="128">
        <f>ROUND(E1482*H1482,2)</f>
        <v>0</v>
      </c>
      <c r="J1482" s="127"/>
      <c r="K1482" s="128">
        <f>ROUND(E1482*J1482,2)</f>
        <v>0</v>
      </c>
      <c r="L1482" s="128">
        <v>21</v>
      </c>
      <c r="M1482" s="128">
        <f>G1482*(1+L1482/100)</f>
        <v>0</v>
      </c>
      <c r="N1482" s="126">
        <v>0</v>
      </c>
      <c r="O1482" s="126">
        <f>ROUND(E1482*N1482,2)</f>
        <v>0</v>
      </c>
      <c r="P1482" s="126">
        <v>0</v>
      </c>
      <c r="Q1482" s="126">
        <f>ROUND(E1482*P1482,2)</f>
        <v>0</v>
      </c>
      <c r="R1482" s="128" t="s">
        <v>1861</v>
      </c>
      <c r="S1482" s="128" t="s">
        <v>310</v>
      </c>
      <c r="T1482" s="129" t="s">
        <v>331</v>
      </c>
      <c r="U1482" s="114">
        <v>0.05</v>
      </c>
      <c r="V1482" s="114">
        <f>ROUND(E1482*U1482,2)</f>
        <v>0.11</v>
      </c>
      <c r="W1482" s="114"/>
      <c r="X1482" s="114" t="s">
        <v>332</v>
      </c>
      <c r="Y1482" s="114" t="s">
        <v>293</v>
      </c>
      <c r="Z1482" s="107"/>
      <c r="AA1482" s="107"/>
      <c r="AB1482" s="107"/>
      <c r="AC1482" s="107"/>
      <c r="AD1482" s="107"/>
      <c r="AE1482" s="107"/>
      <c r="AF1482" s="107"/>
      <c r="AG1482" s="107" t="s">
        <v>333</v>
      </c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</row>
    <row r="1483" spans="1:60" outlineLevel="2">
      <c r="A1483" s="110"/>
      <c r="B1483" s="111"/>
      <c r="C1483" s="203" t="s">
        <v>2373</v>
      </c>
      <c r="D1483" s="204"/>
      <c r="E1483" s="204"/>
      <c r="F1483" s="204"/>
      <c r="G1483" s="204"/>
      <c r="H1483" s="114"/>
      <c r="I1483" s="114"/>
      <c r="J1483" s="114"/>
      <c r="K1483" s="114"/>
      <c r="L1483" s="114"/>
      <c r="M1483" s="114"/>
      <c r="N1483" s="113"/>
      <c r="O1483" s="113"/>
      <c r="P1483" s="113"/>
      <c r="Q1483" s="113"/>
      <c r="R1483" s="114"/>
      <c r="S1483" s="114"/>
      <c r="T1483" s="114"/>
      <c r="U1483" s="114"/>
      <c r="V1483" s="114"/>
      <c r="W1483" s="114"/>
      <c r="X1483" s="114"/>
      <c r="Y1483" s="114"/>
      <c r="Z1483" s="107"/>
      <c r="AA1483" s="107"/>
      <c r="AB1483" s="107"/>
      <c r="AC1483" s="107"/>
      <c r="AD1483" s="107"/>
      <c r="AE1483" s="107"/>
      <c r="AF1483" s="107"/>
      <c r="AG1483" s="107" t="s">
        <v>451</v>
      </c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</row>
    <row r="1484" spans="1:60" outlineLevel="2">
      <c r="A1484" s="110"/>
      <c r="B1484" s="111"/>
      <c r="C1484" s="146" t="s">
        <v>2374</v>
      </c>
      <c r="D1484" s="143"/>
      <c r="E1484" s="144">
        <v>2.1749999999999998</v>
      </c>
      <c r="F1484" s="114"/>
      <c r="G1484" s="114"/>
      <c r="H1484" s="114"/>
      <c r="I1484" s="114"/>
      <c r="J1484" s="114"/>
      <c r="K1484" s="114"/>
      <c r="L1484" s="114"/>
      <c r="M1484" s="114"/>
      <c r="N1484" s="113"/>
      <c r="O1484" s="113"/>
      <c r="P1484" s="113"/>
      <c r="Q1484" s="113"/>
      <c r="R1484" s="114"/>
      <c r="S1484" s="114"/>
      <c r="T1484" s="114"/>
      <c r="U1484" s="114"/>
      <c r="V1484" s="114"/>
      <c r="W1484" s="114"/>
      <c r="X1484" s="114"/>
      <c r="Y1484" s="114"/>
      <c r="Z1484" s="107"/>
      <c r="AA1484" s="107"/>
      <c r="AB1484" s="107"/>
      <c r="AC1484" s="107"/>
      <c r="AD1484" s="107"/>
      <c r="AE1484" s="107"/>
      <c r="AF1484" s="107"/>
      <c r="AG1484" s="107" t="s">
        <v>341</v>
      </c>
      <c r="AH1484" s="107">
        <v>5</v>
      </c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</row>
    <row r="1485" spans="1:60" outlineLevel="1">
      <c r="A1485" s="123">
        <v>255</v>
      </c>
      <c r="B1485" s="124" t="s">
        <v>2375</v>
      </c>
      <c r="C1485" s="139" t="s">
        <v>2376</v>
      </c>
      <c r="D1485" s="125" t="s">
        <v>330</v>
      </c>
      <c r="E1485" s="126">
        <v>5.9</v>
      </c>
      <c r="F1485" s="127"/>
      <c r="G1485" s="128">
        <f>ROUND(E1485*F1485,2)</f>
        <v>0</v>
      </c>
      <c r="H1485" s="127"/>
      <c r="I1485" s="128">
        <f>ROUND(E1485*H1485,2)</f>
        <v>0</v>
      </c>
      <c r="J1485" s="127"/>
      <c r="K1485" s="128">
        <f>ROUND(E1485*J1485,2)</f>
        <v>0</v>
      </c>
      <c r="L1485" s="128">
        <v>21</v>
      </c>
      <c r="M1485" s="128">
        <f>G1485*(1+L1485/100)</f>
        <v>0</v>
      </c>
      <c r="N1485" s="126">
        <v>0</v>
      </c>
      <c r="O1485" s="126">
        <f>ROUND(E1485*N1485,2)</f>
        <v>0</v>
      </c>
      <c r="P1485" s="126">
        <v>0</v>
      </c>
      <c r="Q1485" s="126">
        <f>ROUND(E1485*P1485,2)</f>
        <v>0</v>
      </c>
      <c r="R1485" s="128" t="s">
        <v>1861</v>
      </c>
      <c r="S1485" s="128" t="s">
        <v>310</v>
      </c>
      <c r="T1485" s="129" t="s">
        <v>331</v>
      </c>
      <c r="U1485" s="114">
        <v>0.04</v>
      </c>
      <c r="V1485" s="114">
        <f>ROUND(E1485*U1485,2)</f>
        <v>0.24</v>
      </c>
      <c r="W1485" s="114"/>
      <c r="X1485" s="114" t="s">
        <v>332</v>
      </c>
      <c r="Y1485" s="114" t="s">
        <v>293</v>
      </c>
      <c r="Z1485" s="107"/>
      <c r="AA1485" s="107"/>
      <c r="AB1485" s="107"/>
      <c r="AC1485" s="107"/>
      <c r="AD1485" s="107"/>
      <c r="AE1485" s="107"/>
      <c r="AF1485" s="107"/>
      <c r="AG1485" s="107" t="s">
        <v>333</v>
      </c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</row>
    <row r="1486" spans="1:60" outlineLevel="2">
      <c r="A1486" s="110"/>
      <c r="B1486" s="111"/>
      <c r="C1486" s="146" t="s">
        <v>2377</v>
      </c>
      <c r="D1486" s="143"/>
      <c r="E1486" s="144">
        <v>5.9</v>
      </c>
      <c r="F1486" s="114"/>
      <c r="G1486" s="114"/>
      <c r="H1486" s="114"/>
      <c r="I1486" s="114"/>
      <c r="J1486" s="114"/>
      <c r="K1486" s="114"/>
      <c r="L1486" s="114"/>
      <c r="M1486" s="114"/>
      <c r="N1486" s="113"/>
      <c r="O1486" s="113"/>
      <c r="P1486" s="113"/>
      <c r="Q1486" s="113"/>
      <c r="R1486" s="114"/>
      <c r="S1486" s="114"/>
      <c r="T1486" s="114"/>
      <c r="U1486" s="114"/>
      <c r="V1486" s="114"/>
      <c r="W1486" s="114"/>
      <c r="X1486" s="114"/>
      <c r="Y1486" s="114"/>
      <c r="Z1486" s="107"/>
      <c r="AA1486" s="107"/>
      <c r="AB1486" s="107"/>
      <c r="AC1486" s="107"/>
      <c r="AD1486" s="107"/>
      <c r="AE1486" s="107"/>
      <c r="AF1486" s="107"/>
      <c r="AG1486" s="107" t="s">
        <v>341</v>
      </c>
      <c r="AH1486" s="107">
        <v>0</v>
      </c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</row>
    <row r="1487" spans="1:60" outlineLevel="1">
      <c r="A1487" s="123">
        <v>256</v>
      </c>
      <c r="B1487" s="124" t="s">
        <v>2378</v>
      </c>
      <c r="C1487" s="139" t="s">
        <v>2379</v>
      </c>
      <c r="D1487" s="125" t="s">
        <v>330</v>
      </c>
      <c r="E1487" s="126">
        <v>5.9</v>
      </c>
      <c r="F1487" s="127"/>
      <c r="G1487" s="128">
        <f>ROUND(E1487*F1487,2)</f>
        <v>0</v>
      </c>
      <c r="H1487" s="127"/>
      <c r="I1487" s="128">
        <f>ROUND(E1487*H1487,2)</f>
        <v>0</v>
      </c>
      <c r="J1487" s="127"/>
      <c r="K1487" s="128">
        <f>ROUND(E1487*J1487,2)</f>
        <v>0</v>
      </c>
      <c r="L1487" s="128">
        <v>21</v>
      </c>
      <c r="M1487" s="128">
        <f>G1487*(1+L1487/100)</f>
        <v>0</v>
      </c>
      <c r="N1487" s="126">
        <v>2.0000000000000002E-5</v>
      </c>
      <c r="O1487" s="126">
        <f>ROUND(E1487*N1487,2)</f>
        <v>0</v>
      </c>
      <c r="P1487" s="126">
        <v>0</v>
      </c>
      <c r="Q1487" s="126">
        <f>ROUND(E1487*P1487,2)</f>
        <v>0</v>
      </c>
      <c r="R1487" s="128" t="s">
        <v>1861</v>
      </c>
      <c r="S1487" s="128" t="s">
        <v>310</v>
      </c>
      <c r="T1487" s="129" t="s">
        <v>331</v>
      </c>
      <c r="U1487" s="114">
        <v>7.0000000000000007E-2</v>
      </c>
      <c r="V1487" s="114">
        <f>ROUND(E1487*U1487,2)</f>
        <v>0.41</v>
      </c>
      <c r="W1487" s="114"/>
      <c r="X1487" s="114" t="s">
        <v>332</v>
      </c>
      <c r="Y1487" s="114" t="s">
        <v>293</v>
      </c>
      <c r="Z1487" s="107"/>
      <c r="AA1487" s="107"/>
      <c r="AB1487" s="107"/>
      <c r="AC1487" s="107"/>
      <c r="AD1487" s="107"/>
      <c r="AE1487" s="107"/>
      <c r="AF1487" s="107"/>
      <c r="AG1487" s="107" t="s">
        <v>333</v>
      </c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</row>
    <row r="1488" spans="1:60" outlineLevel="2">
      <c r="A1488" s="110"/>
      <c r="B1488" s="111"/>
      <c r="C1488" s="146" t="s">
        <v>2380</v>
      </c>
      <c r="D1488" s="143"/>
      <c r="E1488" s="144">
        <v>5.9</v>
      </c>
      <c r="F1488" s="114"/>
      <c r="G1488" s="114"/>
      <c r="H1488" s="114"/>
      <c r="I1488" s="114"/>
      <c r="J1488" s="114"/>
      <c r="K1488" s="114"/>
      <c r="L1488" s="114"/>
      <c r="M1488" s="114"/>
      <c r="N1488" s="113"/>
      <c r="O1488" s="113"/>
      <c r="P1488" s="113"/>
      <c r="Q1488" s="113"/>
      <c r="R1488" s="114"/>
      <c r="S1488" s="114"/>
      <c r="T1488" s="114"/>
      <c r="U1488" s="114"/>
      <c r="V1488" s="114"/>
      <c r="W1488" s="114"/>
      <c r="X1488" s="114"/>
      <c r="Y1488" s="114"/>
      <c r="Z1488" s="107"/>
      <c r="AA1488" s="107"/>
      <c r="AB1488" s="107"/>
      <c r="AC1488" s="107"/>
      <c r="AD1488" s="107"/>
      <c r="AE1488" s="107"/>
      <c r="AF1488" s="107"/>
      <c r="AG1488" s="107" t="s">
        <v>341</v>
      </c>
      <c r="AH1488" s="107">
        <v>5</v>
      </c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</row>
    <row r="1489" spans="1:60" outlineLevel="1">
      <c r="A1489" s="123">
        <v>257</v>
      </c>
      <c r="B1489" s="124" t="s">
        <v>2381</v>
      </c>
      <c r="C1489" s="139" t="s">
        <v>2382</v>
      </c>
      <c r="D1489" s="125" t="s">
        <v>1169</v>
      </c>
      <c r="E1489" s="126">
        <v>2.1749999999999998</v>
      </c>
      <c r="F1489" s="127"/>
      <c r="G1489" s="128">
        <f>ROUND(E1489*F1489,2)</f>
        <v>0</v>
      </c>
      <c r="H1489" s="127"/>
      <c r="I1489" s="128">
        <f>ROUND(E1489*H1489,2)</f>
        <v>0</v>
      </c>
      <c r="J1489" s="127"/>
      <c r="K1489" s="128">
        <f>ROUND(E1489*J1489,2)</f>
        <v>0</v>
      </c>
      <c r="L1489" s="128">
        <v>21</v>
      </c>
      <c r="M1489" s="128">
        <f>G1489*(1+L1489/100)</f>
        <v>0</v>
      </c>
      <c r="N1489" s="126">
        <v>2.5000000000000001E-4</v>
      </c>
      <c r="O1489" s="126">
        <f>ROUND(E1489*N1489,2)</f>
        <v>0</v>
      </c>
      <c r="P1489" s="126">
        <v>0</v>
      </c>
      <c r="Q1489" s="126">
        <f>ROUND(E1489*P1489,2)</f>
        <v>0</v>
      </c>
      <c r="R1489" s="128" t="s">
        <v>1861</v>
      </c>
      <c r="S1489" s="128" t="s">
        <v>310</v>
      </c>
      <c r="T1489" s="129" t="s">
        <v>331</v>
      </c>
      <c r="U1489" s="114">
        <v>0.45</v>
      </c>
      <c r="V1489" s="114">
        <f>ROUND(E1489*U1489,2)</f>
        <v>0.98</v>
      </c>
      <c r="W1489" s="114"/>
      <c r="X1489" s="114" t="s">
        <v>332</v>
      </c>
      <c r="Y1489" s="114" t="s">
        <v>293</v>
      </c>
      <c r="Z1489" s="107"/>
      <c r="AA1489" s="107"/>
      <c r="AB1489" s="107"/>
      <c r="AC1489" s="107"/>
      <c r="AD1489" s="107"/>
      <c r="AE1489" s="107"/>
      <c r="AF1489" s="107"/>
      <c r="AG1489" s="107" t="s">
        <v>333</v>
      </c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</row>
    <row r="1490" spans="1:60" outlineLevel="2">
      <c r="A1490" s="110"/>
      <c r="B1490" s="111"/>
      <c r="C1490" s="146" t="s">
        <v>2383</v>
      </c>
      <c r="D1490" s="143"/>
      <c r="E1490" s="144">
        <v>2.1749999999999998</v>
      </c>
      <c r="F1490" s="114"/>
      <c r="G1490" s="114"/>
      <c r="H1490" s="114"/>
      <c r="I1490" s="114"/>
      <c r="J1490" s="114"/>
      <c r="K1490" s="114"/>
      <c r="L1490" s="114"/>
      <c r="M1490" s="114"/>
      <c r="N1490" s="113"/>
      <c r="O1490" s="113"/>
      <c r="P1490" s="113"/>
      <c r="Q1490" s="113"/>
      <c r="R1490" s="114"/>
      <c r="S1490" s="114"/>
      <c r="T1490" s="114"/>
      <c r="U1490" s="114"/>
      <c r="V1490" s="114"/>
      <c r="W1490" s="114"/>
      <c r="X1490" s="114"/>
      <c r="Y1490" s="114"/>
      <c r="Z1490" s="107"/>
      <c r="AA1490" s="107"/>
      <c r="AB1490" s="107"/>
      <c r="AC1490" s="107"/>
      <c r="AD1490" s="107"/>
      <c r="AE1490" s="107"/>
      <c r="AF1490" s="107"/>
      <c r="AG1490" s="107" t="s">
        <v>341</v>
      </c>
      <c r="AH1490" s="107">
        <v>5</v>
      </c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</row>
    <row r="1491" spans="1:60" outlineLevel="1">
      <c r="A1491" s="123">
        <v>258</v>
      </c>
      <c r="B1491" s="124" t="s">
        <v>2358</v>
      </c>
      <c r="C1491" s="139" t="s">
        <v>2359</v>
      </c>
      <c r="D1491" s="125" t="s">
        <v>1169</v>
      </c>
      <c r="E1491" s="126">
        <v>658.95163000000002</v>
      </c>
      <c r="F1491" s="127"/>
      <c r="G1491" s="128">
        <f>ROUND(E1491*F1491,2)</f>
        <v>0</v>
      </c>
      <c r="H1491" s="127"/>
      <c r="I1491" s="128">
        <f>ROUND(E1491*H1491,2)</f>
        <v>0</v>
      </c>
      <c r="J1491" s="127"/>
      <c r="K1491" s="128">
        <f>ROUND(E1491*J1491,2)</f>
        <v>0</v>
      </c>
      <c r="L1491" s="128">
        <v>21</v>
      </c>
      <c r="M1491" s="128">
        <f>G1491*(1+L1491/100)</f>
        <v>0</v>
      </c>
      <c r="N1491" s="126">
        <v>0</v>
      </c>
      <c r="O1491" s="126">
        <f>ROUND(E1491*N1491,2)</f>
        <v>0</v>
      </c>
      <c r="P1491" s="126">
        <v>0</v>
      </c>
      <c r="Q1491" s="126">
        <f>ROUND(E1491*P1491,2)</f>
        <v>0</v>
      </c>
      <c r="R1491" s="128" t="s">
        <v>1861</v>
      </c>
      <c r="S1491" s="128" t="s">
        <v>310</v>
      </c>
      <c r="T1491" s="129" t="s">
        <v>331</v>
      </c>
      <c r="U1491" s="114">
        <v>0.02</v>
      </c>
      <c r="V1491" s="114">
        <f>ROUND(E1491*U1491,2)</f>
        <v>13.18</v>
      </c>
      <c r="W1491" s="114"/>
      <c r="X1491" s="114" t="s">
        <v>332</v>
      </c>
      <c r="Y1491" s="114" t="s">
        <v>293</v>
      </c>
      <c r="Z1491" s="107"/>
      <c r="AA1491" s="107"/>
      <c r="AB1491" s="107"/>
      <c r="AC1491" s="107"/>
      <c r="AD1491" s="107"/>
      <c r="AE1491" s="107"/>
      <c r="AF1491" s="107"/>
      <c r="AG1491" s="107" t="s">
        <v>333</v>
      </c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</row>
    <row r="1492" spans="1:60" outlineLevel="2">
      <c r="A1492" s="110"/>
      <c r="B1492" s="111"/>
      <c r="C1492" s="198" t="s">
        <v>2360</v>
      </c>
      <c r="D1492" s="199"/>
      <c r="E1492" s="199"/>
      <c r="F1492" s="199"/>
      <c r="G1492" s="199"/>
      <c r="H1492" s="114"/>
      <c r="I1492" s="114"/>
      <c r="J1492" s="114"/>
      <c r="K1492" s="114"/>
      <c r="L1492" s="114"/>
      <c r="M1492" s="114"/>
      <c r="N1492" s="113"/>
      <c r="O1492" s="113"/>
      <c r="P1492" s="113"/>
      <c r="Q1492" s="113"/>
      <c r="R1492" s="114"/>
      <c r="S1492" s="114"/>
      <c r="T1492" s="114"/>
      <c r="U1492" s="114"/>
      <c r="V1492" s="114"/>
      <c r="W1492" s="114"/>
      <c r="X1492" s="114"/>
      <c r="Y1492" s="114"/>
      <c r="Z1492" s="107"/>
      <c r="AA1492" s="107"/>
      <c r="AB1492" s="107"/>
      <c r="AC1492" s="107"/>
      <c r="AD1492" s="107"/>
      <c r="AE1492" s="107"/>
      <c r="AF1492" s="107"/>
      <c r="AG1492" s="107" t="s">
        <v>296</v>
      </c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</row>
    <row r="1493" spans="1:60" outlineLevel="2">
      <c r="A1493" s="110"/>
      <c r="B1493" s="111"/>
      <c r="C1493" s="146" t="s">
        <v>2212</v>
      </c>
      <c r="D1493" s="143"/>
      <c r="E1493" s="144">
        <v>658.95163000000002</v>
      </c>
      <c r="F1493" s="114"/>
      <c r="G1493" s="114"/>
      <c r="H1493" s="114"/>
      <c r="I1493" s="114"/>
      <c r="J1493" s="114"/>
      <c r="K1493" s="114"/>
      <c r="L1493" s="114"/>
      <c r="M1493" s="114"/>
      <c r="N1493" s="113"/>
      <c r="O1493" s="113"/>
      <c r="P1493" s="113"/>
      <c r="Q1493" s="113"/>
      <c r="R1493" s="114"/>
      <c r="S1493" s="114"/>
      <c r="T1493" s="114"/>
      <c r="U1493" s="114"/>
      <c r="V1493" s="114"/>
      <c r="W1493" s="114"/>
      <c r="X1493" s="114"/>
      <c r="Y1493" s="114"/>
      <c r="Z1493" s="107"/>
      <c r="AA1493" s="107"/>
      <c r="AB1493" s="107"/>
      <c r="AC1493" s="107"/>
      <c r="AD1493" s="107"/>
      <c r="AE1493" s="107"/>
      <c r="AF1493" s="107"/>
      <c r="AG1493" s="107" t="s">
        <v>341</v>
      </c>
      <c r="AH1493" s="107">
        <v>5</v>
      </c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</row>
    <row r="1494" spans="1:60" outlineLevel="1">
      <c r="A1494" s="123">
        <v>259</v>
      </c>
      <c r="B1494" s="124" t="s">
        <v>2361</v>
      </c>
      <c r="C1494" s="139" t="s">
        <v>2362</v>
      </c>
      <c r="D1494" s="125" t="s">
        <v>1169</v>
      </c>
      <c r="E1494" s="126">
        <v>658.95163000000002</v>
      </c>
      <c r="F1494" s="127"/>
      <c r="G1494" s="128">
        <f>ROUND(E1494*F1494,2)</f>
        <v>0</v>
      </c>
      <c r="H1494" s="127"/>
      <c r="I1494" s="128">
        <f>ROUND(E1494*H1494,2)</f>
        <v>0</v>
      </c>
      <c r="J1494" s="127"/>
      <c r="K1494" s="128">
        <f>ROUND(E1494*J1494,2)</f>
        <v>0</v>
      </c>
      <c r="L1494" s="128">
        <v>21</v>
      </c>
      <c r="M1494" s="128">
        <f>G1494*(1+L1494/100)</f>
        <v>0</v>
      </c>
      <c r="N1494" s="126">
        <v>0</v>
      </c>
      <c r="O1494" s="126">
        <f>ROUND(E1494*N1494,2)</f>
        <v>0</v>
      </c>
      <c r="P1494" s="126">
        <v>1E-3</v>
      </c>
      <c r="Q1494" s="126">
        <f>ROUND(E1494*P1494,2)</f>
        <v>0.66</v>
      </c>
      <c r="R1494" s="128" t="s">
        <v>1861</v>
      </c>
      <c r="S1494" s="128" t="s">
        <v>310</v>
      </c>
      <c r="T1494" s="129" t="s">
        <v>331</v>
      </c>
      <c r="U1494" s="114">
        <v>0.01</v>
      </c>
      <c r="V1494" s="114">
        <f>ROUND(E1494*U1494,2)</f>
        <v>6.59</v>
      </c>
      <c r="W1494" s="114"/>
      <c r="X1494" s="114" t="s">
        <v>332</v>
      </c>
      <c r="Y1494" s="114" t="s">
        <v>293</v>
      </c>
      <c r="Z1494" s="107"/>
      <c r="AA1494" s="107"/>
      <c r="AB1494" s="107"/>
      <c r="AC1494" s="107"/>
      <c r="AD1494" s="107"/>
      <c r="AE1494" s="107"/>
      <c r="AF1494" s="107"/>
      <c r="AG1494" s="107" t="s">
        <v>333</v>
      </c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</row>
    <row r="1495" spans="1:60" outlineLevel="2">
      <c r="A1495" s="110"/>
      <c r="B1495" s="111"/>
      <c r="C1495" s="198" t="s">
        <v>2363</v>
      </c>
      <c r="D1495" s="199"/>
      <c r="E1495" s="199"/>
      <c r="F1495" s="199"/>
      <c r="G1495" s="199"/>
      <c r="H1495" s="114"/>
      <c r="I1495" s="114"/>
      <c r="J1495" s="114"/>
      <c r="K1495" s="114"/>
      <c r="L1495" s="114"/>
      <c r="M1495" s="114"/>
      <c r="N1495" s="113"/>
      <c r="O1495" s="113"/>
      <c r="P1495" s="113"/>
      <c r="Q1495" s="113"/>
      <c r="R1495" s="114"/>
      <c r="S1495" s="114"/>
      <c r="T1495" s="114"/>
      <c r="U1495" s="114"/>
      <c r="V1495" s="114"/>
      <c r="W1495" s="114"/>
      <c r="X1495" s="114"/>
      <c r="Y1495" s="114"/>
      <c r="Z1495" s="107"/>
      <c r="AA1495" s="107"/>
      <c r="AB1495" s="107"/>
      <c r="AC1495" s="107"/>
      <c r="AD1495" s="107"/>
      <c r="AE1495" s="107"/>
      <c r="AF1495" s="107"/>
      <c r="AG1495" s="107" t="s">
        <v>296</v>
      </c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</row>
    <row r="1496" spans="1:60" outlineLevel="2">
      <c r="A1496" s="110"/>
      <c r="B1496" s="111"/>
      <c r="C1496" s="146" t="s">
        <v>2384</v>
      </c>
      <c r="D1496" s="143"/>
      <c r="E1496" s="144">
        <v>658.95163000000002</v>
      </c>
      <c r="F1496" s="114"/>
      <c r="G1496" s="114"/>
      <c r="H1496" s="114"/>
      <c r="I1496" s="114"/>
      <c r="J1496" s="114"/>
      <c r="K1496" s="114"/>
      <c r="L1496" s="114"/>
      <c r="M1496" s="114"/>
      <c r="N1496" s="113"/>
      <c r="O1496" s="113"/>
      <c r="P1496" s="113"/>
      <c r="Q1496" s="113"/>
      <c r="R1496" s="114"/>
      <c r="S1496" s="114"/>
      <c r="T1496" s="114"/>
      <c r="U1496" s="114"/>
      <c r="V1496" s="114"/>
      <c r="W1496" s="114"/>
      <c r="X1496" s="114"/>
      <c r="Y1496" s="114"/>
      <c r="Z1496" s="107"/>
      <c r="AA1496" s="107"/>
      <c r="AB1496" s="107"/>
      <c r="AC1496" s="107"/>
      <c r="AD1496" s="107"/>
      <c r="AE1496" s="107"/>
      <c r="AF1496" s="107"/>
      <c r="AG1496" s="107" t="s">
        <v>341</v>
      </c>
      <c r="AH1496" s="107">
        <v>5</v>
      </c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</row>
    <row r="1497" spans="1:60" ht="22.5" outlineLevel="1">
      <c r="A1497" s="123">
        <v>260</v>
      </c>
      <c r="B1497" s="124" t="s">
        <v>2385</v>
      </c>
      <c r="C1497" s="139" t="s">
        <v>2386</v>
      </c>
      <c r="D1497" s="125" t="s">
        <v>2387</v>
      </c>
      <c r="E1497" s="126">
        <v>0.23924999999999999</v>
      </c>
      <c r="F1497" s="127"/>
      <c r="G1497" s="128">
        <f>ROUND(E1497*F1497,2)</f>
        <v>0</v>
      </c>
      <c r="H1497" s="127"/>
      <c r="I1497" s="128">
        <f>ROUND(E1497*H1497,2)</f>
        <v>0</v>
      </c>
      <c r="J1497" s="127"/>
      <c r="K1497" s="128">
        <f>ROUND(E1497*J1497,2)</f>
        <v>0</v>
      </c>
      <c r="L1497" s="128">
        <v>21</v>
      </c>
      <c r="M1497" s="128">
        <f>G1497*(1+L1497/100)</f>
        <v>0</v>
      </c>
      <c r="N1497" s="126">
        <v>1E-3</v>
      </c>
      <c r="O1497" s="126">
        <f>ROUND(E1497*N1497,2)</f>
        <v>0</v>
      </c>
      <c r="P1497" s="126">
        <v>0</v>
      </c>
      <c r="Q1497" s="126">
        <f>ROUND(E1497*P1497,2)</f>
        <v>0</v>
      </c>
      <c r="R1497" s="128" t="s">
        <v>413</v>
      </c>
      <c r="S1497" s="128" t="s">
        <v>310</v>
      </c>
      <c r="T1497" s="129" t="s">
        <v>331</v>
      </c>
      <c r="U1497" s="114">
        <v>0</v>
      </c>
      <c r="V1497" s="114">
        <f>ROUND(E1497*U1497,2)</f>
        <v>0</v>
      </c>
      <c r="W1497" s="114"/>
      <c r="X1497" s="114" t="s">
        <v>414</v>
      </c>
      <c r="Y1497" s="114" t="s">
        <v>293</v>
      </c>
      <c r="Z1497" s="107"/>
      <c r="AA1497" s="107"/>
      <c r="AB1497" s="107"/>
      <c r="AC1497" s="107"/>
      <c r="AD1497" s="107"/>
      <c r="AE1497" s="107"/>
      <c r="AF1497" s="107"/>
      <c r="AG1497" s="107" t="s">
        <v>415</v>
      </c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</row>
    <row r="1498" spans="1:60" outlineLevel="2">
      <c r="A1498" s="110"/>
      <c r="B1498" s="111"/>
      <c r="C1498" s="146" t="s">
        <v>2388</v>
      </c>
      <c r="D1498" s="143"/>
      <c r="E1498" s="144">
        <v>0.23924999999999999</v>
      </c>
      <c r="F1498" s="114"/>
      <c r="G1498" s="114"/>
      <c r="H1498" s="114"/>
      <c r="I1498" s="114"/>
      <c r="J1498" s="114"/>
      <c r="K1498" s="114"/>
      <c r="L1498" s="114"/>
      <c r="M1498" s="114"/>
      <c r="N1498" s="113"/>
      <c r="O1498" s="113"/>
      <c r="P1498" s="113"/>
      <c r="Q1498" s="113"/>
      <c r="R1498" s="114"/>
      <c r="S1498" s="114"/>
      <c r="T1498" s="114"/>
      <c r="U1498" s="114"/>
      <c r="V1498" s="114"/>
      <c r="W1498" s="114"/>
      <c r="X1498" s="114"/>
      <c r="Y1498" s="114"/>
      <c r="Z1498" s="107"/>
      <c r="AA1498" s="107"/>
      <c r="AB1498" s="107"/>
      <c r="AC1498" s="107"/>
      <c r="AD1498" s="107"/>
      <c r="AE1498" s="107"/>
      <c r="AF1498" s="107"/>
      <c r="AG1498" s="107" t="s">
        <v>341</v>
      </c>
      <c r="AH1498" s="107">
        <v>5</v>
      </c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</row>
    <row r="1499" spans="1:60" outlineLevel="1">
      <c r="A1499" s="123">
        <v>261</v>
      </c>
      <c r="B1499" s="124" t="s">
        <v>2389</v>
      </c>
      <c r="C1499" s="139" t="s">
        <v>2390</v>
      </c>
      <c r="D1499" s="125" t="s">
        <v>330</v>
      </c>
      <c r="E1499" s="126">
        <v>6.49</v>
      </c>
      <c r="F1499" s="127"/>
      <c r="G1499" s="128">
        <f>ROUND(E1499*F1499,2)</f>
        <v>0</v>
      </c>
      <c r="H1499" s="127"/>
      <c r="I1499" s="128">
        <f>ROUND(E1499*H1499,2)</f>
        <v>0</v>
      </c>
      <c r="J1499" s="127"/>
      <c r="K1499" s="128">
        <f>ROUND(E1499*J1499,2)</f>
        <v>0</v>
      </c>
      <c r="L1499" s="128">
        <v>21</v>
      </c>
      <c r="M1499" s="128">
        <f>G1499*(1+L1499/100)</f>
        <v>0</v>
      </c>
      <c r="N1499" s="126">
        <v>1.2E-4</v>
      </c>
      <c r="O1499" s="126">
        <f>ROUND(E1499*N1499,2)</f>
        <v>0</v>
      </c>
      <c r="P1499" s="126">
        <v>0</v>
      </c>
      <c r="Q1499" s="126">
        <f>ROUND(E1499*P1499,2)</f>
        <v>0</v>
      </c>
      <c r="R1499" s="128" t="s">
        <v>413</v>
      </c>
      <c r="S1499" s="128" t="s">
        <v>310</v>
      </c>
      <c r="T1499" s="129" t="s">
        <v>2391</v>
      </c>
      <c r="U1499" s="114">
        <v>0</v>
      </c>
      <c r="V1499" s="114">
        <f>ROUND(E1499*U1499,2)</f>
        <v>0</v>
      </c>
      <c r="W1499" s="114"/>
      <c r="X1499" s="114" t="s">
        <v>414</v>
      </c>
      <c r="Y1499" s="114" t="s">
        <v>293</v>
      </c>
      <c r="Z1499" s="107"/>
      <c r="AA1499" s="107"/>
      <c r="AB1499" s="107"/>
      <c r="AC1499" s="107"/>
      <c r="AD1499" s="107"/>
      <c r="AE1499" s="107"/>
      <c r="AF1499" s="107"/>
      <c r="AG1499" s="107" t="s">
        <v>415</v>
      </c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</row>
    <row r="1500" spans="1:60" outlineLevel="2">
      <c r="A1500" s="110"/>
      <c r="B1500" s="111"/>
      <c r="C1500" s="146" t="s">
        <v>2392</v>
      </c>
      <c r="D1500" s="143"/>
      <c r="E1500" s="144">
        <v>6.49</v>
      </c>
      <c r="F1500" s="114"/>
      <c r="G1500" s="114"/>
      <c r="H1500" s="114"/>
      <c r="I1500" s="114"/>
      <c r="J1500" s="114"/>
      <c r="K1500" s="114"/>
      <c r="L1500" s="114"/>
      <c r="M1500" s="114"/>
      <c r="N1500" s="113"/>
      <c r="O1500" s="113"/>
      <c r="P1500" s="113"/>
      <c r="Q1500" s="113"/>
      <c r="R1500" s="114"/>
      <c r="S1500" s="114"/>
      <c r="T1500" s="114"/>
      <c r="U1500" s="114"/>
      <c r="V1500" s="114"/>
      <c r="W1500" s="114"/>
      <c r="X1500" s="114"/>
      <c r="Y1500" s="114"/>
      <c r="Z1500" s="107"/>
      <c r="AA1500" s="107"/>
      <c r="AB1500" s="107"/>
      <c r="AC1500" s="107"/>
      <c r="AD1500" s="107"/>
      <c r="AE1500" s="107"/>
      <c r="AF1500" s="107"/>
      <c r="AG1500" s="107" t="s">
        <v>341</v>
      </c>
      <c r="AH1500" s="107">
        <v>5</v>
      </c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</row>
    <row r="1501" spans="1:60" ht="33.75" outlineLevel="1">
      <c r="A1501" s="123">
        <v>262</v>
      </c>
      <c r="B1501" s="124" t="s">
        <v>2393</v>
      </c>
      <c r="C1501" s="139" t="s">
        <v>2394</v>
      </c>
      <c r="D1501" s="125" t="s">
        <v>1169</v>
      </c>
      <c r="E1501" s="126">
        <v>2.3925000000000001</v>
      </c>
      <c r="F1501" s="127"/>
      <c r="G1501" s="128">
        <f>ROUND(E1501*F1501,2)</f>
        <v>0</v>
      </c>
      <c r="H1501" s="127"/>
      <c r="I1501" s="128">
        <f>ROUND(E1501*H1501,2)</f>
        <v>0</v>
      </c>
      <c r="J1501" s="127"/>
      <c r="K1501" s="128">
        <f>ROUND(E1501*J1501,2)</f>
        <v>0</v>
      </c>
      <c r="L1501" s="128">
        <v>21</v>
      </c>
      <c r="M1501" s="128">
        <f>G1501*(1+L1501/100)</f>
        <v>0</v>
      </c>
      <c r="N1501" s="126">
        <v>2.8999999999999998E-3</v>
      </c>
      <c r="O1501" s="126">
        <f>ROUND(E1501*N1501,2)</f>
        <v>0.01</v>
      </c>
      <c r="P1501" s="126">
        <v>0</v>
      </c>
      <c r="Q1501" s="126">
        <f>ROUND(E1501*P1501,2)</f>
        <v>0</v>
      </c>
      <c r="R1501" s="128" t="s">
        <v>413</v>
      </c>
      <c r="S1501" s="128" t="s">
        <v>310</v>
      </c>
      <c r="T1501" s="129" t="s">
        <v>331</v>
      </c>
      <c r="U1501" s="114">
        <v>0</v>
      </c>
      <c r="V1501" s="114">
        <f>ROUND(E1501*U1501,2)</f>
        <v>0</v>
      </c>
      <c r="W1501" s="114"/>
      <c r="X1501" s="114" t="s">
        <v>414</v>
      </c>
      <c r="Y1501" s="114" t="s">
        <v>293</v>
      </c>
      <c r="Z1501" s="107"/>
      <c r="AA1501" s="107"/>
      <c r="AB1501" s="107"/>
      <c r="AC1501" s="107"/>
      <c r="AD1501" s="107"/>
      <c r="AE1501" s="107"/>
      <c r="AF1501" s="107"/>
      <c r="AG1501" s="107" t="s">
        <v>415</v>
      </c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</row>
    <row r="1502" spans="1:60" outlineLevel="2">
      <c r="A1502" s="110"/>
      <c r="B1502" s="111"/>
      <c r="C1502" s="146" t="s">
        <v>2395</v>
      </c>
      <c r="D1502" s="143"/>
      <c r="E1502" s="144">
        <v>2.3925000000000001</v>
      </c>
      <c r="F1502" s="114"/>
      <c r="G1502" s="114"/>
      <c r="H1502" s="114"/>
      <c r="I1502" s="114"/>
      <c r="J1502" s="114"/>
      <c r="K1502" s="114"/>
      <c r="L1502" s="114"/>
      <c r="M1502" s="114"/>
      <c r="N1502" s="113"/>
      <c r="O1502" s="113"/>
      <c r="P1502" s="113"/>
      <c r="Q1502" s="113"/>
      <c r="R1502" s="114"/>
      <c r="S1502" s="114"/>
      <c r="T1502" s="114"/>
      <c r="U1502" s="114"/>
      <c r="V1502" s="114"/>
      <c r="W1502" s="114"/>
      <c r="X1502" s="114"/>
      <c r="Y1502" s="114"/>
      <c r="Z1502" s="107"/>
      <c r="AA1502" s="107"/>
      <c r="AB1502" s="107"/>
      <c r="AC1502" s="107"/>
      <c r="AD1502" s="107"/>
      <c r="AE1502" s="107"/>
      <c r="AF1502" s="107"/>
      <c r="AG1502" s="107" t="s">
        <v>341</v>
      </c>
      <c r="AH1502" s="107">
        <v>5</v>
      </c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</row>
    <row r="1503" spans="1:60" ht="22.5" outlineLevel="1">
      <c r="A1503" s="123">
        <v>263</v>
      </c>
      <c r="B1503" s="124" t="s">
        <v>2365</v>
      </c>
      <c r="C1503" s="139" t="s">
        <v>2366</v>
      </c>
      <c r="D1503" s="125" t="s">
        <v>330</v>
      </c>
      <c r="E1503" s="126">
        <v>217.45403999999999</v>
      </c>
      <c r="F1503" s="127"/>
      <c r="G1503" s="128">
        <f>ROUND(E1503*F1503,2)</f>
        <v>0</v>
      </c>
      <c r="H1503" s="127"/>
      <c r="I1503" s="128">
        <f>ROUND(E1503*H1503,2)</f>
        <v>0</v>
      </c>
      <c r="J1503" s="127"/>
      <c r="K1503" s="128">
        <f>ROUND(E1503*J1503,2)</f>
        <v>0</v>
      </c>
      <c r="L1503" s="128">
        <v>21</v>
      </c>
      <c r="M1503" s="128">
        <f>G1503*(1+L1503/100)</f>
        <v>0</v>
      </c>
      <c r="N1503" s="126">
        <v>5.9999999999999995E-4</v>
      </c>
      <c r="O1503" s="126">
        <f>ROUND(E1503*N1503,2)</f>
        <v>0.13</v>
      </c>
      <c r="P1503" s="126">
        <v>0</v>
      </c>
      <c r="Q1503" s="126">
        <f>ROUND(E1503*P1503,2)</f>
        <v>0</v>
      </c>
      <c r="R1503" s="128" t="s">
        <v>413</v>
      </c>
      <c r="S1503" s="128" t="s">
        <v>2367</v>
      </c>
      <c r="T1503" s="129" t="s">
        <v>2367</v>
      </c>
      <c r="U1503" s="114">
        <v>0</v>
      </c>
      <c r="V1503" s="114">
        <f>ROUND(E1503*U1503,2)</f>
        <v>0</v>
      </c>
      <c r="W1503" s="114"/>
      <c r="X1503" s="114" t="s">
        <v>414</v>
      </c>
      <c r="Y1503" s="114" t="s">
        <v>293</v>
      </c>
      <c r="Z1503" s="107"/>
      <c r="AA1503" s="107"/>
      <c r="AB1503" s="107"/>
      <c r="AC1503" s="107"/>
      <c r="AD1503" s="107"/>
      <c r="AE1503" s="107"/>
      <c r="AF1503" s="107"/>
      <c r="AG1503" s="107" t="s">
        <v>415</v>
      </c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</row>
    <row r="1504" spans="1:60" outlineLevel="2">
      <c r="A1504" s="110"/>
      <c r="B1504" s="111"/>
      <c r="C1504" s="146" t="s">
        <v>2207</v>
      </c>
      <c r="D1504" s="143"/>
      <c r="E1504" s="144"/>
      <c r="F1504" s="114"/>
      <c r="G1504" s="114"/>
      <c r="H1504" s="114"/>
      <c r="I1504" s="114"/>
      <c r="J1504" s="114"/>
      <c r="K1504" s="114"/>
      <c r="L1504" s="114"/>
      <c r="M1504" s="114"/>
      <c r="N1504" s="113"/>
      <c r="O1504" s="113"/>
      <c r="P1504" s="113"/>
      <c r="Q1504" s="113"/>
      <c r="R1504" s="114"/>
      <c r="S1504" s="114"/>
      <c r="T1504" s="114"/>
      <c r="U1504" s="114"/>
      <c r="V1504" s="114"/>
      <c r="W1504" s="114"/>
      <c r="X1504" s="114"/>
      <c r="Y1504" s="114"/>
      <c r="Z1504" s="107"/>
      <c r="AA1504" s="107"/>
      <c r="AB1504" s="107"/>
      <c r="AC1504" s="107"/>
      <c r="AD1504" s="107"/>
      <c r="AE1504" s="107"/>
      <c r="AF1504" s="107"/>
      <c r="AG1504" s="107" t="s">
        <v>341</v>
      </c>
      <c r="AH1504" s="107">
        <v>0</v>
      </c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</row>
    <row r="1505" spans="1:60" outlineLevel="3">
      <c r="A1505" s="110"/>
      <c r="B1505" s="111"/>
      <c r="C1505" s="146" t="s">
        <v>2396</v>
      </c>
      <c r="D1505" s="143"/>
      <c r="E1505" s="144">
        <v>217.45403999999999</v>
      </c>
      <c r="F1505" s="114"/>
      <c r="G1505" s="114"/>
      <c r="H1505" s="114"/>
      <c r="I1505" s="114"/>
      <c r="J1505" s="114"/>
      <c r="K1505" s="114"/>
      <c r="L1505" s="114"/>
      <c r="M1505" s="114"/>
      <c r="N1505" s="113"/>
      <c r="O1505" s="113"/>
      <c r="P1505" s="113"/>
      <c r="Q1505" s="113"/>
      <c r="R1505" s="114"/>
      <c r="S1505" s="114"/>
      <c r="T1505" s="114"/>
      <c r="U1505" s="114"/>
      <c r="V1505" s="114"/>
      <c r="W1505" s="114"/>
      <c r="X1505" s="114"/>
      <c r="Y1505" s="114"/>
      <c r="Z1505" s="107"/>
      <c r="AA1505" s="107"/>
      <c r="AB1505" s="107"/>
      <c r="AC1505" s="107"/>
      <c r="AD1505" s="107"/>
      <c r="AE1505" s="107"/>
      <c r="AF1505" s="107"/>
      <c r="AG1505" s="107" t="s">
        <v>341</v>
      </c>
      <c r="AH1505" s="107">
        <v>5</v>
      </c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</row>
    <row r="1506" spans="1:60" outlineLevel="1">
      <c r="A1506" s="110">
        <v>264</v>
      </c>
      <c r="B1506" s="111" t="s">
        <v>2369</v>
      </c>
      <c r="C1506" s="147" t="s">
        <v>2370</v>
      </c>
      <c r="D1506" s="112" t="s">
        <v>24</v>
      </c>
      <c r="E1506" s="145"/>
      <c r="F1506" s="115"/>
      <c r="G1506" s="114">
        <f>ROUND(E1506*F1506,2)</f>
        <v>0</v>
      </c>
      <c r="H1506" s="115"/>
      <c r="I1506" s="114">
        <f>ROUND(E1506*H1506,2)</f>
        <v>0</v>
      </c>
      <c r="J1506" s="115"/>
      <c r="K1506" s="114">
        <f>ROUND(E1506*J1506,2)</f>
        <v>0</v>
      </c>
      <c r="L1506" s="114">
        <v>21</v>
      </c>
      <c r="M1506" s="114">
        <f>G1506*(1+L1506/100)</f>
        <v>0</v>
      </c>
      <c r="N1506" s="113">
        <v>0</v>
      </c>
      <c r="O1506" s="113">
        <f>ROUND(E1506*N1506,2)</f>
        <v>0</v>
      </c>
      <c r="P1506" s="113">
        <v>0</v>
      </c>
      <c r="Q1506" s="113">
        <f>ROUND(E1506*P1506,2)</f>
        <v>0</v>
      </c>
      <c r="R1506" s="114" t="s">
        <v>1861</v>
      </c>
      <c r="S1506" s="114" t="s">
        <v>310</v>
      </c>
      <c r="T1506" s="114" t="s">
        <v>331</v>
      </c>
      <c r="U1506" s="114">
        <v>0</v>
      </c>
      <c r="V1506" s="114">
        <f>ROUND(E1506*U1506,2)</f>
        <v>0</v>
      </c>
      <c r="W1506" s="114"/>
      <c r="X1506" s="114" t="s">
        <v>448</v>
      </c>
      <c r="Y1506" s="114" t="s">
        <v>293</v>
      </c>
      <c r="Z1506" s="107"/>
      <c r="AA1506" s="107"/>
      <c r="AB1506" s="107"/>
      <c r="AC1506" s="107"/>
      <c r="AD1506" s="107"/>
      <c r="AE1506" s="107"/>
      <c r="AF1506" s="107"/>
      <c r="AG1506" s="107" t="s">
        <v>449</v>
      </c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</row>
    <row r="1507" spans="1:60" outlineLevel="2">
      <c r="A1507" s="110"/>
      <c r="B1507" s="111"/>
      <c r="C1507" s="205" t="s">
        <v>567</v>
      </c>
      <c r="D1507" s="206"/>
      <c r="E1507" s="206"/>
      <c r="F1507" s="206"/>
      <c r="G1507" s="206"/>
      <c r="H1507" s="114"/>
      <c r="I1507" s="114"/>
      <c r="J1507" s="114"/>
      <c r="K1507" s="114"/>
      <c r="L1507" s="114"/>
      <c r="M1507" s="114"/>
      <c r="N1507" s="113"/>
      <c r="O1507" s="113"/>
      <c r="P1507" s="113"/>
      <c r="Q1507" s="113"/>
      <c r="R1507" s="114"/>
      <c r="S1507" s="114"/>
      <c r="T1507" s="114"/>
      <c r="U1507" s="114"/>
      <c r="V1507" s="114"/>
      <c r="W1507" s="114"/>
      <c r="X1507" s="114"/>
      <c r="Y1507" s="114"/>
      <c r="Z1507" s="107"/>
      <c r="AA1507" s="107"/>
      <c r="AB1507" s="107"/>
      <c r="AC1507" s="107"/>
      <c r="AD1507" s="107"/>
      <c r="AE1507" s="107"/>
      <c r="AF1507" s="107"/>
      <c r="AG1507" s="107" t="s">
        <v>451</v>
      </c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</row>
    <row r="1508" spans="1:60">
      <c r="A1508" s="117" t="s">
        <v>285</v>
      </c>
      <c r="B1508" s="118" t="s">
        <v>223</v>
      </c>
      <c r="C1508" s="138" t="s">
        <v>224</v>
      </c>
      <c r="D1508" s="119"/>
      <c r="E1508" s="120"/>
      <c r="F1508" s="121"/>
      <c r="G1508" s="121">
        <f>SUMIF(AG1509:AG1534,"&lt;&gt;NOR",G1509:G1534)</f>
        <v>0</v>
      </c>
      <c r="H1508" s="121"/>
      <c r="I1508" s="121">
        <f>SUM(I1509:I1534)</f>
        <v>0</v>
      </c>
      <c r="J1508" s="121"/>
      <c r="K1508" s="121">
        <f>SUM(K1509:K1534)</f>
        <v>0</v>
      </c>
      <c r="L1508" s="121"/>
      <c r="M1508" s="121">
        <f>SUM(M1509:M1534)</f>
        <v>0</v>
      </c>
      <c r="N1508" s="120"/>
      <c r="O1508" s="120">
        <f>SUM(O1509:O1534)</f>
        <v>0.5</v>
      </c>
      <c r="P1508" s="120"/>
      <c r="Q1508" s="120">
        <f>SUM(Q1509:Q1534)</f>
        <v>1.1100000000000001</v>
      </c>
      <c r="R1508" s="121"/>
      <c r="S1508" s="121"/>
      <c r="T1508" s="122"/>
      <c r="U1508" s="116"/>
      <c r="V1508" s="116">
        <f>SUM(V1509:V1534)</f>
        <v>98.190000000000012</v>
      </c>
      <c r="W1508" s="116"/>
      <c r="X1508" s="116"/>
      <c r="Y1508" s="116"/>
      <c r="AG1508" t="s">
        <v>286</v>
      </c>
    </row>
    <row r="1509" spans="1:60" outlineLevel="1">
      <c r="A1509" s="123">
        <v>265</v>
      </c>
      <c r="B1509" s="124" t="s">
        <v>2371</v>
      </c>
      <c r="C1509" s="139" t="s">
        <v>2372</v>
      </c>
      <c r="D1509" s="125" t="s">
        <v>1169</v>
      </c>
      <c r="E1509" s="126">
        <v>0.80200000000000005</v>
      </c>
      <c r="F1509" s="127"/>
      <c r="G1509" s="128">
        <f>ROUND(E1509*F1509,2)</f>
        <v>0</v>
      </c>
      <c r="H1509" s="127"/>
      <c r="I1509" s="128">
        <f>ROUND(E1509*H1509,2)</f>
        <v>0</v>
      </c>
      <c r="J1509" s="127"/>
      <c r="K1509" s="128">
        <f>ROUND(E1509*J1509,2)</f>
        <v>0</v>
      </c>
      <c r="L1509" s="128">
        <v>21</v>
      </c>
      <c r="M1509" s="128">
        <f>G1509*(1+L1509/100)</f>
        <v>0</v>
      </c>
      <c r="N1509" s="126">
        <v>0</v>
      </c>
      <c r="O1509" s="126">
        <f>ROUND(E1509*N1509,2)</f>
        <v>0</v>
      </c>
      <c r="P1509" s="126">
        <v>0</v>
      </c>
      <c r="Q1509" s="126">
        <f>ROUND(E1509*P1509,2)</f>
        <v>0</v>
      </c>
      <c r="R1509" s="128" t="s">
        <v>1861</v>
      </c>
      <c r="S1509" s="128" t="s">
        <v>310</v>
      </c>
      <c r="T1509" s="129" t="s">
        <v>331</v>
      </c>
      <c r="U1509" s="114">
        <v>0.05</v>
      </c>
      <c r="V1509" s="114">
        <f>ROUND(E1509*U1509,2)</f>
        <v>0.04</v>
      </c>
      <c r="W1509" s="114"/>
      <c r="X1509" s="114" t="s">
        <v>332</v>
      </c>
      <c r="Y1509" s="114" t="s">
        <v>293</v>
      </c>
      <c r="Z1509" s="107"/>
      <c r="AA1509" s="107"/>
      <c r="AB1509" s="107"/>
      <c r="AC1509" s="107"/>
      <c r="AD1509" s="107"/>
      <c r="AE1509" s="107"/>
      <c r="AF1509" s="107"/>
      <c r="AG1509" s="107" t="s">
        <v>333</v>
      </c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</row>
    <row r="1510" spans="1:60" outlineLevel="2">
      <c r="A1510" s="110"/>
      <c r="B1510" s="111"/>
      <c r="C1510" s="203" t="s">
        <v>2373</v>
      </c>
      <c r="D1510" s="204"/>
      <c r="E1510" s="204"/>
      <c r="F1510" s="204"/>
      <c r="G1510" s="204"/>
      <c r="H1510" s="114"/>
      <c r="I1510" s="114"/>
      <c r="J1510" s="114"/>
      <c r="K1510" s="114"/>
      <c r="L1510" s="114"/>
      <c r="M1510" s="114"/>
      <c r="N1510" s="113"/>
      <c r="O1510" s="113"/>
      <c r="P1510" s="113"/>
      <c r="Q1510" s="113"/>
      <c r="R1510" s="114"/>
      <c r="S1510" s="114"/>
      <c r="T1510" s="114"/>
      <c r="U1510" s="114"/>
      <c r="V1510" s="114"/>
      <c r="W1510" s="114"/>
      <c r="X1510" s="114"/>
      <c r="Y1510" s="114"/>
      <c r="Z1510" s="107"/>
      <c r="AA1510" s="107"/>
      <c r="AB1510" s="107"/>
      <c r="AC1510" s="107"/>
      <c r="AD1510" s="107"/>
      <c r="AE1510" s="107"/>
      <c r="AF1510" s="107"/>
      <c r="AG1510" s="107" t="s">
        <v>451</v>
      </c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</row>
    <row r="1511" spans="1:60" outlineLevel="2">
      <c r="A1511" s="110"/>
      <c r="B1511" s="111"/>
      <c r="C1511" s="146" t="s">
        <v>2397</v>
      </c>
      <c r="D1511" s="143"/>
      <c r="E1511" s="144">
        <v>0.80200000000000005</v>
      </c>
      <c r="F1511" s="114"/>
      <c r="G1511" s="114"/>
      <c r="H1511" s="114"/>
      <c r="I1511" s="114"/>
      <c r="J1511" s="114"/>
      <c r="K1511" s="114"/>
      <c r="L1511" s="114"/>
      <c r="M1511" s="114"/>
      <c r="N1511" s="113"/>
      <c r="O1511" s="113"/>
      <c r="P1511" s="113"/>
      <c r="Q1511" s="113"/>
      <c r="R1511" s="114"/>
      <c r="S1511" s="114"/>
      <c r="T1511" s="114"/>
      <c r="U1511" s="114"/>
      <c r="V1511" s="114"/>
      <c r="W1511" s="114"/>
      <c r="X1511" s="114"/>
      <c r="Y1511" s="114"/>
      <c r="Z1511" s="107"/>
      <c r="AA1511" s="107"/>
      <c r="AB1511" s="107"/>
      <c r="AC1511" s="107"/>
      <c r="AD1511" s="107"/>
      <c r="AE1511" s="107"/>
      <c r="AF1511" s="107"/>
      <c r="AG1511" s="107" t="s">
        <v>341</v>
      </c>
      <c r="AH1511" s="107">
        <v>5</v>
      </c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</row>
    <row r="1512" spans="1:60" outlineLevel="1">
      <c r="A1512" s="123">
        <v>266</v>
      </c>
      <c r="B1512" s="124" t="s">
        <v>2381</v>
      </c>
      <c r="C1512" s="139" t="s">
        <v>2382</v>
      </c>
      <c r="D1512" s="125" t="s">
        <v>1169</v>
      </c>
      <c r="E1512" s="126">
        <v>0.80200000000000005</v>
      </c>
      <c r="F1512" s="127"/>
      <c r="G1512" s="128">
        <f>ROUND(E1512*F1512,2)</f>
        <v>0</v>
      </c>
      <c r="H1512" s="127"/>
      <c r="I1512" s="128">
        <f>ROUND(E1512*H1512,2)</f>
        <v>0</v>
      </c>
      <c r="J1512" s="127"/>
      <c r="K1512" s="128">
        <f>ROUND(E1512*J1512,2)</f>
        <v>0</v>
      </c>
      <c r="L1512" s="128">
        <v>21</v>
      </c>
      <c r="M1512" s="128">
        <f>G1512*(1+L1512/100)</f>
        <v>0</v>
      </c>
      <c r="N1512" s="126">
        <v>2.5000000000000001E-4</v>
      </c>
      <c r="O1512" s="126">
        <f>ROUND(E1512*N1512,2)</f>
        <v>0</v>
      </c>
      <c r="P1512" s="126">
        <v>0</v>
      </c>
      <c r="Q1512" s="126">
        <f>ROUND(E1512*P1512,2)</f>
        <v>0</v>
      </c>
      <c r="R1512" s="128" t="s">
        <v>1861</v>
      </c>
      <c r="S1512" s="128" t="s">
        <v>310</v>
      </c>
      <c r="T1512" s="129" t="s">
        <v>331</v>
      </c>
      <c r="U1512" s="114">
        <v>0.45</v>
      </c>
      <c r="V1512" s="114">
        <f>ROUND(E1512*U1512,2)</f>
        <v>0.36</v>
      </c>
      <c r="W1512" s="114"/>
      <c r="X1512" s="114" t="s">
        <v>332</v>
      </c>
      <c r="Y1512" s="114" t="s">
        <v>293</v>
      </c>
      <c r="Z1512" s="107"/>
      <c r="AA1512" s="107"/>
      <c r="AB1512" s="107"/>
      <c r="AC1512" s="107"/>
      <c r="AD1512" s="107"/>
      <c r="AE1512" s="107"/>
      <c r="AF1512" s="107"/>
      <c r="AG1512" s="107" t="s">
        <v>333</v>
      </c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</row>
    <row r="1513" spans="1:60" outlineLevel="2">
      <c r="A1513" s="110"/>
      <c r="B1513" s="111"/>
      <c r="C1513" s="146" t="s">
        <v>2398</v>
      </c>
      <c r="D1513" s="143"/>
      <c r="E1513" s="144">
        <v>0.80200000000000005</v>
      </c>
      <c r="F1513" s="114"/>
      <c r="G1513" s="114"/>
      <c r="H1513" s="114"/>
      <c r="I1513" s="114"/>
      <c r="J1513" s="114"/>
      <c r="K1513" s="114"/>
      <c r="L1513" s="114"/>
      <c r="M1513" s="114"/>
      <c r="N1513" s="113"/>
      <c r="O1513" s="113"/>
      <c r="P1513" s="113"/>
      <c r="Q1513" s="113"/>
      <c r="R1513" s="114"/>
      <c r="S1513" s="114"/>
      <c r="T1513" s="114"/>
      <c r="U1513" s="114"/>
      <c r="V1513" s="114"/>
      <c r="W1513" s="114"/>
      <c r="X1513" s="114"/>
      <c r="Y1513" s="114"/>
      <c r="Z1513" s="107"/>
      <c r="AA1513" s="107"/>
      <c r="AB1513" s="107"/>
      <c r="AC1513" s="107"/>
      <c r="AD1513" s="107"/>
      <c r="AE1513" s="107"/>
      <c r="AF1513" s="107"/>
      <c r="AG1513" s="107" t="s">
        <v>341</v>
      </c>
      <c r="AH1513" s="107">
        <v>5</v>
      </c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</row>
    <row r="1514" spans="1:60" outlineLevel="1">
      <c r="A1514" s="123">
        <v>267</v>
      </c>
      <c r="B1514" s="124" t="s">
        <v>2358</v>
      </c>
      <c r="C1514" s="139" t="s">
        <v>2359</v>
      </c>
      <c r="D1514" s="125" t="s">
        <v>1169</v>
      </c>
      <c r="E1514" s="126">
        <v>1112.77935</v>
      </c>
      <c r="F1514" s="127"/>
      <c r="G1514" s="128">
        <f>ROUND(E1514*F1514,2)</f>
        <v>0</v>
      </c>
      <c r="H1514" s="127"/>
      <c r="I1514" s="128">
        <f>ROUND(E1514*H1514,2)</f>
        <v>0</v>
      </c>
      <c r="J1514" s="127"/>
      <c r="K1514" s="128">
        <f>ROUND(E1514*J1514,2)</f>
        <v>0</v>
      </c>
      <c r="L1514" s="128">
        <v>21</v>
      </c>
      <c r="M1514" s="128">
        <f>G1514*(1+L1514/100)</f>
        <v>0</v>
      </c>
      <c r="N1514" s="126">
        <v>0</v>
      </c>
      <c r="O1514" s="126">
        <f>ROUND(E1514*N1514,2)</f>
        <v>0</v>
      </c>
      <c r="P1514" s="126">
        <v>0</v>
      </c>
      <c r="Q1514" s="126">
        <f>ROUND(E1514*P1514,2)</f>
        <v>0</v>
      </c>
      <c r="R1514" s="128" t="s">
        <v>1861</v>
      </c>
      <c r="S1514" s="128" t="s">
        <v>310</v>
      </c>
      <c r="T1514" s="129" t="s">
        <v>331</v>
      </c>
      <c r="U1514" s="114">
        <v>0.02</v>
      </c>
      <c r="V1514" s="114">
        <f>ROUND(E1514*U1514,2)</f>
        <v>22.26</v>
      </c>
      <c r="W1514" s="114"/>
      <c r="X1514" s="114" t="s">
        <v>332</v>
      </c>
      <c r="Y1514" s="114" t="s">
        <v>293</v>
      </c>
      <c r="Z1514" s="107"/>
      <c r="AA1514" s="107"/>
      <c r="AB1514" s="107"/>
      <c r="AC1514" s="107"/>
      <c r="AD1514" s="107"/>
      <c r="AE1514" s="107"/>
      <c r="AF1514" s="107"/>
      <c r="AG1514" s="107" t="s">
        <v>333</v>
      </c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</row>
    <row r="1515" spans="1:60" outlineLevel="2">
      <c r="A1515" s="110"/>
      <c r="B1515" s="111"/>
      <c r="C1515" s="198" t="s">
        <v>2360</v>
      </c>
      <c r="D1515" s="199"/>
      <c r="E1515" s="199"/>
      <c r="F1515" s="199"/>
      <c r="G1515" s="199"/>
      <c r="H1515" s="114"/>
      <c r="I1515" s="114"/>
      <c r="J1515" s="114"/>
      <c r="K1515" s="114"/>
      <c r="L1515" s="114"/>
      <c r="M1515" s="114"/>
      <c r="N1515" s="113"/>
      <c r="O1515" s="113"/>
      <c r="P1515" s="113"/>
      <c r="Q1515" s="113"/>
      <c r="R1515" s="114"/>
      <c r="S1515" s="114"/>
      <c r="T1515" s="114"/>
      <c r="U1515" s="114"/>
      <c r="V1515" s="114"/>
      <c r="W1515" s="114"/>
      <c r="X1515" s="114"/>
      <c r="Y1515" s="114"/>
      <c r="Z1515" s="107"/>
      <c r="AA1515" s="107"/>
      <c r="AB1515" s="107"/>
      <c r="AC1515" s="107"/>
      <c r="AD1515" s="107"/>
      <c r="AE1515" s="107"/>
      <c r="AF1515" s="107"/>
      <c r="AG1515" s="107" t="s">
        <v>296</v>
      </c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</row>
    <row r="1516" spans="1:60" outlineLevel="2">
      <c r="A1516" s="110"/>
      <c r="B1516" s="111"/>
      <c r="C1516" s="146" t="s">
        <v>2215</v>
      </c>
      <c r="D1516" s="143"/>
      <c r="E1516" s="144">
        <v>1112.77935</v>
      </c>
      <c r="F1516" s="114"/>
      <c r="G1516" s="114"/>
      <c r="H1516" s="114"/>
      <c r="I1516" s="114"/>
      <c r="J1516" s="114"/>
      <c r="K1516" s="114"/>
      <c r="L1516" s="114"/>
      <c r="M1516" s="114"/>
      <c r="N1516" s="113"/>
      <c r="O1516" s="113"/>
      <c r="P1516" s="113"/>
      <c r="Q1516" s="113"/>
      <c r="R1516" s="114"/>
      <c r="S1516" s="114"/>
      <c r="T1516" s="114"/>
      <c r="U1516" s="114"/>
      <c r="V1516" s="114"/>
      <c r="W1516" s="114"/>
      <c r="X1516" s="114"/>
      <c r="Y1516" s="114"/>
      <c r="Z1516" s="107"/>
      <c r="AA1516" s="107"/>
      <c r="AB1516" s="107"/>
      <c r="AC1516" s="107"/>
      <c r="AD1516" s="107"/>
      <c r="AE1516" s="107"/>
      <c r="AF1516" s="107"/>
      <c r="AG1516" s="107" t="s">
        <v>341</v>
      </c>
      <c r="AH1516" s="107">
        <v>5</v>
      </c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</row>
    <row r="1517" spans="1:60" outlineLevel="1">
      <c r="A1517" s="123">
        <v>268</v>
      </c>
      <c r="B1517" s="124" t="s">
        <v>2361</v>
      </c>
      <c r="C1517" s="139" t="s">
        <v>2362</v>
      </c>
      <c r="D1517" s="125" t="s">
        <v>1169</v>
      </c>
      <c r="E1517" s="126">
        <v>1112.77935</v>
      </c>
      <c r="F1517" s="127"/>
      <c r="G1517" s="128">
        <f>ROUND(E1517*F1517,2)</f>
        <v>0</v>
      </c>
      <c r="H1517" s="127"/>
      <c r="I1517" s="128">
        <f>ROUND(E1517*H1517,2)</f>
        <v>0</v>
      </c>
      <c r="J1517" s="127"/>
      <c r="K1517" s="128">
        <f>ROUND(E1517*J1517,2)</f>
        <v>0</v>
      </c>
      <c r="L1517" s="128">
        <v>21</v>
      </c>
      <c r="M1517" s="128">
        <f>G1517*(1+L1517/100)</f>
        <v>0</v>
      </c>
      <c r="N1517" s="126">
        <v>0</v>
      </c>
      <c r="O1517" s="126">
        <f>ROUND(E1517*N1517,2)</f>
        <v>0</v>
      </c>
      <c r="P1517" s="126">
        <v>1E-3</v>
      </c>
      <c r="Q1517" s="126">
        <f>ROUND(E1517*P1517,2)</f>
        <v>1.1100000000000001</v>
      </c>
      <c r="R1517" s="128" t="s">
        <v>1861</v>
      </c>
      <c r="S1517" s="128" t="s">
        <v>310</v>
      </c>
      <c r="T1517" s="129" t="s">
        <v>331</v>
      </c>
      <c r="U1517" s="114">
        <v>0.01</v>
      </c>
      <c r="V1517" s="114">
        <f>ROUND(E1517*U1517,2)</f>
        <v>11.13</v>
      </c>
      <c r="W1517" s="114"/>
      <c r="X1517" s="114" t="s">
        <v>332</v>
      </c>
      <c r="Y1517" s="114" t="s">
        <v>293</v>
      </c>
      <c r="Z1517" s="107"/>
      <c r="AA1517" s="107"/>
      <c r="AB1517" s="107"/>
      <c r="AC1517" s="107"/>
      <c r="AD1517" s="107"/>
      <c r="AE1517" s="107"/>
      <c r="AF1517" s="107"/>
      <c r="AG1517" s="107" t="s">
        <v>333</v>
      </c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</row>
    <row r="1518" spans="1:60" outlineLevel="2">
      <c r="A1518" s="110"/>
      <c r="B1518" s="111"/>
      <c r="C1518" s="198" t="s">
        <v>2363</v>
      </c>
      <c r="D1518" s="199"/>
      <c r="E1518" s="199"/>
      <c r="F1518" s="199"/>
      <c r="G1518" s="199"/>
      <c r="H1518" s="114"/>
      <c r="I1518" s="114"/>
      <c r="J1518" s="114"/>
      <c r="K1518" s="114"/>
      <c r="L1518" s="114"/>
      <c r="M1518" s="114"/>
      <c r="N1518" s="113"/>
      <c r="O1518" s="113"/>
      <c r="P1518" s="113"/>
      <c r="Q1518" s="113"/>
      <c r="R1518" s="114"/>
      <c r="S1518" s="114"/>
      <c r="T1518" s="114"/>
      <c r="U1518" s="114"/>
      <c r="V1518" s="114"/>
      <c r="W1518" s="114"/>
      <c r="X1518" s="114"/>
      <c r="Y1518" s="114"/>
      <c r="Z1518" s="107"/>
      <c r="AA1518" s="107"/>
      <c r="AB1518" s="107"/>
      <c r="AC1518" s="107"/>
      <c r="AD1518" s="107"/>
      <c r="AE1518" s="107"/>
      <c r="AF1518" s="107"/>
      <c r="AG1518" s="107" t="s">
        <v>296</v>
      </c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</row>
    <row r="1519" spans="1:60" outlineLevel="2">
      <c r="A1519" s="110"/>
      <c r="B1519" s="111"/>
      <c r="C1519" s="146" t="s">
        <v>2399</v>
      </c>
      <c r="D1519" s="143"/>
      <c r="E1519" s="144">
        <v>1112.77935</v>
      </c>
      <c r="F1519" s="114"/>
      <c r="G1519" s="114"/>
      <c r="H1519" s="114"/>
      <c r="I1519" s="114"/>
      <c r="J1519" s="114"/>
      <c r="K1519" s="114"/>
      <c r="L1519" s="114"/>
      <c r="M1519" s="114"/>
      <c r="N1519" s="113"/>
      <c r="O1519" s="113"/>
      <c r="P1519" s="113"/>
      <c r="Q1519" s="113"/>
      <c r="R1519" s="114"/>
      <c r="S1519" s="114"/>
      <c r="T1519" s="114"/>
      <c r="U1519" s="114"/>
      <c r="V1519" s="114"/>
      <c r="W1519" s="114"/>
      <c r="X1519" s="114"/>
      <c r="Y1519" s="114"/>
      <c r="Z1519" s="107"/>
      <c r="AA1519" s="107"/>
      <c r="AB1519" s="107"/>
      <c r="AC1519" s="107"/>
      <c r="AD1519" s="107"/>
      <c r="AE1519" s="107"/>
      <c r="AF1519" s="107"/>
      <c r="AG1519" s="107" t="s">
        <v>341</v>
      </c>
      <c r="AH1519" s="107">
        <v>5</v>
      </c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</row>
    <row r="1520" spans="1:60" outlineLevel="1">
      <c r="A1520" s="123">
        <v>269</v>
      </c>
      <c r="B1520" s="124" t="s">
        <v>2400</v>
      </c>
      <c r="C1520" s="139" t="s">
        <v>2401</v>
      </c>
      <c r="D1520" s="125" t="s">
        <v>1169</v>
      </c>
      <c r="E1520" s="126">
        <v>98.864999999999995</v>
      </c>
      <c r="F1520" s="127"/>
      <c r="G1520" s="128">
        <f>ROUND(E1520*F1520,2)</f>
        <v>0</v>
      </c>
      <c r="H1520" s="127"/>
      <c r="I1520" s="128">
        <f>ROUND(E1520*H1520,2)</f>
        <v>0</v>
      </c>
      <c r="J1520" s="127"/>
      <c r="K1520" s="128">
        <f>ROUND(E1520*J1520,2)</f>
        <v>0</v>
      </c>
      <c r="L1520" s="128">
        <v>21</v>
      </c>
      <c r="M1520" s="128">
        <f>G1520*(1+L1520/100)</f>
        <v>0</v>
      </c>
      <c r="N1520" s="126">
        <v>2.9E-4</v>
      </c>
      <c r="O1520" s="126">
        <f>ROUND(E1520*N1520,2)</f>
        <v>0.03</v>
      </c>
      <c r="P1520" s="126">
        <v>0</v>
      </c>
      <c r="Q1520" s="126">
        <f>ROUND(E1520*P1520,2)</f>
        <v>0</v>
      </c>
      <c r="R1520" s="128" t="s">
        <v>1861</v>
      </c>
      <c r="S1520" s="128" t="s">
        <v>310</v>
      </c>
      <c r="T1520" s="129" t="s">
        <v>331</v>
      </c>
      <c r="U1520" s="114">
        <v>0.65</v>
      </c>
      <c r="V1520" s="114">
        <f>ROUND(E1520*U1520,2)</f>
        <v>64.260000000000005</v>
      </c>
      <c r="W1520" s="114"/>
      <c r="X1520" s="114" t="s">
        <v>332</v>
      </c>
      <c r="Y1520" s="114" t="s">
        <v>293</v>
      </c>
      <c r="Z1520" s="107"/>
      <c r="AA1520" s="107"/>
      <c r="AB1520" s="107"/>
      <c r="AC1520" s="107"/>
      <c r="AD1520" s="107"/>
      <c r="AE1520" s="107"/>
      <c r="AF1520" s="107"/>
      <c r="AG1520" s="107" t="s">
        <v>333</v>
      </c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</row>
    <row r="1521" spans="1:60" outlineLevel="2">
      <c r="A1521" s="110"/>
      <c r="B1521" s="111"/>
      <c r="C1521" s="146" t="s">
        <v>2402</v>
      </c>
      <c r="D1521" s="143"/>
      <c r="E1521" s="144">
        <v>98.864999999999995</v>
      </c>
      <c r="F1521" s="114"/>
      <c r="G1521" s="114"/>
      <c r="H1521" s="114"/>
      <c r="I1521" s="114"/>
      <c r="J1521" s="114"/>
      <c r="K1521" s="114"/>
      <c r="L1521" s="114"/>
      <c r="M1521" s="114"/>
      <c r="N1521" s="113"/>
      <c r="O1521" s="113"/>
      <c r="P1521" s="113"/>
      <c r="Q1521" s="113"/>
      <c r="R1521" s="114"/>
      <c r="S1521" s="114"/>
      <c r="T1521" s="114"/>
      <c r="U1521" s="114"/>
      <c r="V1521" s="114"/>
      <c r="W1521" s="114"/>
      <c r="X1521" s="114"/>
      <c r="Y1521" s="114"/>
      <c r="Z1521" s="107"/>
      <c r="AA1521" s="107"/>
      <c r="AB1521" s="107"/>
      <c r="AC1521" s="107"/>
      <c r="AD1521" s="107"/>
      <c r="AE1521" s="107"/>
      <c r="AF1521" s="107"/>
      <c r="AG1521" s="107" t="s">
        <v>341</v>
      </c>
      <c r="AH1521" s="107">
        <v>5</v>
      </c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</row>
    <row r="1522" spans="1:60" outlineLevel="1">
      <c r="A1522" s="123">
        <v>270</v>
      </c>
      <c r="B1522" s="124" t="s">
        <v>2403</v>
      </c>
      <c r="C1522" s="139" t="s">
        <v>2404</v>
      </c>
      <c r="D1522" s="125" t="s">
        <v>2405</v>
      </c>
      <c r="E1522" s="126">
        <v>2</v>
      </c>
      <c r="F1522" s="127"/>
      <c r="G1522" s="128">
        <f>ROUND(E1522*F1522,2)</f>
        <v>0</v>
      </c>
      <c r="H1522" s="127"/>
      <c r="I1522" s="128">
        <f>ROUND(E1522*H1522,2)</f>
        <v>0</v>
      </c>
      <c r="J1522" s="127"/>
      <c r="K1522" s="128">
        <f>ROUND(E1522*J1522,2)</f>
        <v>0</v>
      </c>
      <c r="L1522" s="128">
        <v>21</v>
      </c>
      <c r="M1522" s="128">
        <f>G1522*(1+L1522/100)</f>
        <v>0</v>
      </c>
      <c r="N1522" s="126">
        <v>2.0000000000000002E-5</v>
      </c>
      <c r="O1522" s="126">
        <f>ROUND(E1522*N1522,2)</f>
        <v>0</v>
      </c>
      <c r="P1522" s="126">
        <v>0</v>
      </c>
      <c r="Q1522" s="126">
        <f>ROUND(E1522*P1522,2)</f>
        <v>0</v>
      </c>
      <c r="R1522" s="128"/>
      <c r="S1522" s="128" t="s">
        <v>290</v>
      </c>
      <c r="T1522" s="129" t="s">
        <v>291</v>
      </c>
      <c r="U1522" s="114">
        <v>7.0000000000000007E-2</v>
      </c>
      <c r="V1522" s="114">
        <f>ROUND(E1522*U1522,2)</f>
        <v>0.14000000000000001</v>
      </c>
      <c r="W1522" s="114"/>
      <c r="X1522" s="114" t="s">
        <v>332</v>
      </c>
      <c r="Y1522" s="114" t="s">
        <v>293</v>
      </c>
      <c r="Z1522" s="107"/>
      <c r="AA1522" s="107"/>
      <c r="AB1522" s="107"/>
      <c r="AC1522" s="107"/>
      <c r="AD1522" s="107"/>
      <c r="AE1522" s="107"/>
      <c r="AF1522" s="107"/>
      <c r="AG1522" s="107" t="s">
        <v>333</v>
      </c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</row>
    <row r="1523" spans="1:60" outlineLevel="2">
      <c r="A1523" s="110"/>
      <c r="B1523" s="111"/>
      <c r="C1523" s="146" t="s">
        <v>2406</v>
      </c>
      <c r="D1523" s="143"/>
      <c r="E1523" s="144">
        <v>2</v>
      </c>
      <c r="F1523" s="114"/>
      <c r="G1523" s="114"/>
      <c r="H1523" s="114"/>
      <c r="I1523" s="114"/>
      <c r="J1523" s="114"/>
      <c r="K1523" s="114"/>
      <c r="L1523" s="114"/>
      <c r="M1523" s="114"/>
      <c r="N1523" s="113"/>
      <c r="O1523" s="113"/>
      <c r="P1523" s="113"/>
      <c r="Q1523" s="113"/>
      <c r="R1523" s="114"/>
      <c r="S1523" s="114"/>
      <c r="T1523" s="114"/>
      <c r="U1523" s="114"/>
      <c r="V1523" s="114"/>
      <c r="W1523" s="114"/>
      <c r="X1523" s="114"/>
      <c r="Y1523" s="114"/>
      <c r="Z1523" s="107"/>
      <c r="AA1523" s="107"/>
      <c r="AB1523" s="107"/>
      <c r="AC1523" s="107"/>
      <c r="AD1523" s="107"/>
      <c r="AE1523" s="107"/>
      <c r="AF1523" s="107"/>
      <c r="AG1523" s="107" t="s">
        <v>341</v>
      </c>
      <c r="AH1523" s="107">
        <v>0</v>
      </c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</row>
    <row r="1524" spans="1:60" ht="22.5" outlineLevel="1">
      <c r="A1524" s="123">
        <v>271</v>
      </c>
      <c r="B1524" s="124" t="s">
        <v>2385</v>
      </c>
      <c r="C1524" s="139" t="s">
        <v>2386</v>
      </c>
      <c r="D1524" s="125" t="s">
        <v>2387</v>
      </c>
      <c r="E1524" s="126">
        <v>8.8220000000000007E-2</v>
      </c>
      <c r="F1524" s="127"/>
      <c r="G1524" s="128">
        <f>ROUND(E1524*F1524,2)</f>
        <v>0</v>
      </c>
      <c r="H1524" s="127"/>
      <c r="I1524" s="128">
        <f>ROUND(E1524*H1524,2)</f>
        <v>0</v>
      </c>
      <c r="J1524" s="127"/>
      <c r="K1524" s="128">
        <f>ROUND(E1524*J1524,2)</f>
        <v>0</v>
      </c>
      <c r="L1524" s="128">
        <v>21</v>
      </c>
      <c r="M1524" s="128">
        <f>G1524*(1+L1524/100)</f>
        <v>0</v>
      </c>
      <c r="N1524" s="126">
        <v>1E-3</v>
      </c>
      <c r="O1524" s="126">
        <f>ROUND(E1524*N1524,2)</f>
        <v>0</v>
      </c>
      <c r="P1524" s="126">
        <v>0</v>
      </c>
      <c r="Q1524" s="126">
        <f>ROUND(E1524*P1524,2)</f>
        <v>0</v>
      </c>
      <c r="R1524" s="128" t="s">
        <v>413</v>
      </c>
      <c r="S1524" s="128" t="s">
        <v>310</v>
      </c>
      <c r="T1524" s="129" t="s">
        <v>331</v>
      </c>
      <c r="U1524" s="114">
        <v>0</v>
      </c>
      <c r="V1524" s="114">
        <f>ROUND(E1524*U1524,2)</f>
        <v>0</v>
      </c>
      <c r="W1524" s="114"/>
      <c r="X1524" s="114" t="s">
        <v>414</v>
      </c>
      <c r="Y1524" s="114" t="s">
        <v>293</v>
      </c>
      <c r="Z1524" s="107"/>
      <c r="AA1524" s="107"/>
      <c r="AB1524" s="107"/>
      <c r="AC1524" s="107"/>
      <c r="AD1524" s="107"/>
      <c r="AE1524" s="107"/>
      <c r="AF1524" s="107"/>
      <c r="AG1524" s="107" t="s">
        <v>415</v>
      </c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</row>
    <row r="1525" spans="1:60" outlineLevel="2">
      <c r="A1525" s="110"/>
      <c r="B1525" s="111"/>
      <c r="C1525" s="146" t="s">
        <v>2407</v>
      </c>
      <c r="D1525" s="143"/>
      <c r="E1525" s="144">
        <v>8.8220000000000007E-2</v>
      </c>
      <c r="F1525" s="114"/>
      <c r="G1525" s="114"/>
      <c r="H1525" s="114"/>
      <c r="I1525" s="114"/>
      <c r="J1525" s="114"/>
      <c r="K1525" s="114"/>
      <c r="L1525" s="114"/>
      <c r="M1525" s="114"/>
      <c r="N1525" s="113"/>
      <c r="O1525" s="113"/>
      <c r="P1525" s="113"/>
      <c r="Q1525" s="113"/>
      <c r="R1525" s="114"/>
      <c r="S1525" s="114"/>
      <c r="T1525" s="114"/>
      <c r="U1525" s="114"/>
      <c r="V1525" s="114"/>
      <c r="W1525" s="114"/>
      <c r="X1525" s="114"/>
      <c r="Y1525" s="114"/>
      <c r="Z1525" s="107"/>
      <c r="AA1525" s="107"/>
      <c r="AB1525" s="107"/>
      <c r="AC1525" s="107"/>
      <c r="AD1525" s="107"/>
      <c r="AE1525" s="107"/>
      <c r="AF1525" s="107"/>
      <c r="AG1525" s="107" t="s">
        <v>341</v>
      </c>
      <c r="AH1525" s="107">
        <v>5</v>
      </c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</row>
    <row r="1526" spans="1:60" ht="22.5" outlineLevel="1">
      <c r="A1526" s="123">
        <v>272</v>
      </c>
      <c r="B1526" s="124" t="s">
        <v>2408</v>
      </c>
      <c r="C1526" s="139" t="s">
        <v>2409</v>
      </c>
      <c r="D1526" s="125" t="s">
        <v>1169</v>
      </c>
      <c r="E1526" s="126">
        <v>108.75149999999999</v>
      </c>
      <c r="F1526" s="127"/>
      <c r="G1526" s="128">
        <f>ROUND(E1526*F1526,2)</f>
        <v>0</v>
      </c>
      <c r="H1526" s="127"/>
      <c r="I1526" s="128">
        <f>ROUND(E1526*H1526,2)</f>
        <v>0</v>
      </c>
      <c r="J1526" s="127"/>
      <c r="K1526" s="128">
        <f>ROUND(E1526*J1526,2)</f>
        <v>0</v>
      </c>
      <c r="L1526" s="128">
        <v>21</v>
      </c>
      <c r="M1526" s="128">
        <f>G1526*(1+L1526/100)</f>
        <v>0</v>
      </c>
      <c r="N1526" s="126">
        <v>2.3E-3</v>
      </c>
      <c r="O1526" s="126">
        <f>ROUND(E1526*N1526,2)</f>
        <v>0.25</v>
      </c>
      <c r="P1526" s="126">
        <v>0</v>
      </c>
      <c r="Q1526" s="126">
        <f>ROUND(E1526*P1526,2)</f>
        <v>0</v>
      </c>
      <c r="R1526" s="128"/>
      <c r="S1526" s="128" t="s">
        <v>290</v>
      </c>
      <c r="T1526" s="129" t="s">
        <v>291</v>
      </c>
      <c r="U1526" s="114">
        <v>0</v>
      </c>
      <c r="V1526" s="114">
        <f>ROUND(E1526*U1526,2)</f>
        <v>0</v>
      </c>
      <c r="W1526" s="114"/>
      <c r="X1526" s="114" t="s">
        <v>414</v>
      </c>
      <c r="Y1526" s="114" t="s">
        <v>293</v>
      </c>
      <c r="Z1526" s="107"/>
      <c r="AA1526" s="107"/>
      <c r="AB1526" s="107"/>
      <c r="AC1526" s="107"/>
      <c r="AD1526" s="107"/>
      <c r="AE1526" s="107"/>
      <c r="AF1526" s="107"/>
      <c r="AG1526" s="107" t="s">
        <v>415</v>
      </c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</row>
    <row r="1527" spans="1:60" outlineLevel="2">
      <c r="A1527" s="110"/>
      <c r="B1527" s="111"/>
      <c r="C1527" s="146" t="s">
        <v>2410</v>
      </c>
      <c r="D1527" s="143"/>
      <c r="E1527" s="144">
        <v>108.75149999999999</v>
      </c>
      <c r="F1527" s="114"/>
      <c r="G1527" s="114"/>
      <c r="H1527" s="114"/>
      <c r="I1527" s="114"/>
      <c r="J1527" s="114"/>
      <c r="K1527" s="114"/>
      <c r="L1527" s="114"/>
      <c r="M1527" s="114"/>
      <c r="N1527" s="113"/>
      <c r="O1527" s="113"/>
      <c r="P1527" s="113"/>
      <c r="Q1527" s="113"/>
      <c r="R1527" s="114"/>
      <c r="S1527" s="114"/>
      <c r="T1527" s="114"/>
      <c r="U1527" s="114"/>
      <c r="V1527" s="114"/>
      <c r="W1527" s="114"/>
      <c r="X1527" s="114"/>
      <c r="Y1527" s="114"/>
      <c r="Z1527" s="107"/>
      <c r="AA1527" s="107"/>
      <c r="AB1527" s="107"/>
      <c r="AC1527" s="107"/>
      <c r="AD1527" s="107"/>
      <c r="AE1527" s="107"/>
      <c r="AF1527" s="107"/>
      <c r="AG1527" s="107" t="s">
        <v>341</v>
      </c>
      <c r="AH1527" s="107">
        <v>5</v>
      </c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</row>
    <row r="1528" spans="1:60" ht="33.75" outlineLevel="1">
      <c r="A1528" s="123">
        <v>273</v>
      </c>
      <c r="B1528" s="124" t="s">
        <v>2393</v>
      </c>
      <c r="C1528" s="139" t="s">
        <v>2394</v>
      </c>
      <c r="D1528" s="125" t="s">
        <v>1169</v>
      </c>
      <c r="E1528" s="126">
        <v>0.88219999999999998</v>
      </c>
      <c r="F1528" s="127"/>
      <c r="G1528" s="128">
        <f>ROUND(E1528*F1528,2)</f>
        <v>0</v>
      </c>
      <c r="H1528" s="127"/>
      <c r="I1528" s="128">
        <f>ROUND(E1528*H1528,2)</f>
        <v>0</v>
      </c>
      <c r="J1528" s="127"/>
      <c r="K1528" s="128">
        <f>ROUND(E1528*J1528,2)</f>
        <v>0</v>
      </c>
      <c r="L1528" s="128">
        <v>21</v>
      </c>
      <c r="M1528" s="128">
        <f>G1528*(1+L1528/100)</f>
        <v>0</v>
      </c>
      <c r="N1528" s="126">
        <v>2.8999999999999998E-3</v>
      </c>
      <c r="O1528" s="126">
        <f>ROUND(E1528*N1528,2)</f>
        <v>0</v>
      </c>
      <c r="P1528" s="126">
        <v>0</v>
      </c>
      <c r="Q1528" s="126">
        <f>ROUND(E1528*P1528,2)</f>
        <v>0</v>
      </c>
      <c r="R1528" s="128" t="s">
        <v>413</v>
      </c>
      <c r="S1528" s="128" t="s">
        <v>310</v>
      </c>
      <c r="T1528" s="129" t="s">
        <v>331</v>
      </c>
      <c r="U1528" s="114">
        <v>0</v>
      </c>
      <c r="V1528" s="114">
        <f>ROUND(E1528*U1528,2)</f>
        <v>0</v>
      </c>
      <c r="W1528" s="114"/>
      <c r="X1528" s="114" t="s">
        <v>414</v>
      </c>
      <c r="Y1528" s="114" t="s">
        <v>293</v>
      </c>
      <c r="Z1528" s="107"/>
      <c r="AA1528" s="107"/>
      <c r="AB1528" s="107"/>
      <c r="AC1528" s="107"/>
      <c r="AD1528" s="107"/>
      <c r="AE1528" s="107"/>
      <c r="AF1528" s="107"/>
      <c r="AG1528" s="107" t="s">
        <v>415</v>
      </c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</row>
    <row r="1529" spans="1:60" outlineLevel="2">
      <c r="A1529" s="110"/>
      <c r="B1529" s="111"/>
      <c r="C1529" s="146" t="s">
        <v>2411</v>
      </c>
      <c r="D1529" s="143"/>
      <c r="E1529" s="144">
        <v>0.88219999999999998</v>
      </c>
      <c r="F1529" s="114"/>
      <c r="G1529" s="114"/>
      <c r="H1529" s="114"/>
      <c r="I1529" s="114"/>
      <c r="J1529" s="114"/>
      <c r="K1529" s="114"/>
      <c r="L1529" s="114"/>
      <c r="M1529" s="114"/>
      <c r="N1529" s="113"/>
      <c r="O1529" s="113"/>
      <c r="P1529" s="113"/>
      <c r="Q1529" s="113"/>
      <c r="R1529" s="114"/>
      <c r="S1529" s="114"/>
      <c r="T1529" s="114"/>
      <c r="U1529" s="114"/>
      <c r="V1529" s="114"/>
      <c r="W1529" s="114"/>
      <c r="X1529" s="114"/>
      <c r="Y1529" s="114"/>
      <c r="Z1529" s="107"/>
      <c r="AA1529" s="107"/>
      <c r="AB1529" s="107"/>
      <c r="AC1529" s="107"/>
      <c r="AD1529" s="107"/>
      <c r="AE1529" s="107"/>
      <c r="AF1529" s="107"/>
      <c r="AG1529" s="107" t="s">
        <v>341</v>
      </c>
      <c r="AH1529" s="107">
        <v>5</v>
      </c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</row>
    <row r="1530" spans="1:60" ht="22.5" outlineLevel="1">
      <c r="A1530" s="123">
        <v>274</v>
      </c>
      <c r="B1530" s="124" t="s">
        <v>2365</v>
      </c>
      <c r="C1530" s="139" t="s">
        <v>2366</v>
      </c>
      <c r="D1530" s="125" t="s">
        <v>330</v>
      </c>
      <c r="E1530" s="126">
        <v>367.21719000000002</v>
      </c>
      <c r="F1530" s="127"/>
      <c r="G1530" s="128">
        <f>ROUND(E1530*F1530,2)</f>
        <v>0</v>
      </c>
      <c r="H1530" s="127"/>
      <c r="I1530" s="128">
        <f>ROUND(E1530*H1530,2)</f>
        <v>0</v>
      </c>
      <c r="J1530" s="127"/>
      <c r="K1530" s="128">
        <f>ROUND(E1530*J1530,2)</f>
        <v>0</v>
      </c>
      <c r="L1530" s="128">
        <v>21</v>
      </c>
      <c r="M1530" s="128">
        <f>G1530*(1+L1530/100)</f>
        <v>0</v>
      </c>
      <c r="N1530" s="126">
        <v>5.9999999999999995E-4</v>
      </c>
      <c r="O1530" s="126">
        <f>ROUND(E1530*N1530,2)</f>
        <v>0.22</v>
      </c>
      <c r="P1530" s="126">
        <v>0</v>
      </c>
      <c r="Q1530" s="126">
        <f>ROUND(E1530*P1530,2)</f>
        <v>0</v>
      </c>
      <c r="R1530" s="128" t="s">
        <v>413</v>
      </c>
      <c r="S1530" s="128" t="s">
        <v>2367</v>
      </c>
      <c r="T1530" s="129" t="s">
        <v>2367</v>
      </c>
      <c r="U1530" s="114">
        <v>0</v>
      </c>
      <c r="V1530" s="114">
        <f>ROUND(E1530*U1530,2)</f>
        <v>0</v>
      </c>
      <c r="W1530" s="114"/>
      <c r="X1530" s="114" t="s">
        <v>414</v>
      </c>
      <c r="Y1530" s="114" t="s">
        <v>293</v>
      </c>
      <c r="Z1530" s="107"/>
      <c r="AA1530" s="107"/>
      <c r="AB1530" s="107"/>
      <c r="AC1530" s="107"/>
      <c r="AD1530" s="107"/>
      <c r="AE1530" s="107"/>
      <c r="AF1530" s="107"/>
      <c r="AG1530" s="107" t="s">
        <v>415</v>
      </c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</row>
    <row r="1531" spans="1:60" outlineLevel="2">
      <c r="A1531" s="110"/>
      <c r="B1531" s="111"/>
      <c r="C1531" s="146" t="s">
        <v>2207</v>
      </c>
      <c r="D1531" s="143"/>
      <c r="E1531" s="144"/>
      <c r="F1531" s="114"/>
      <c r="G1531" s="114"/>
      <c r="H1531" s="114"/>
      <c r="I1531" s="114"/>
      <c r="J1531" s="114"/>
      <c r="K1531" s="114"/>
      <c r="L1531" s="114"/>
      <c r="M1531" s="114"/>
      <c r="N1531" s="113"/>
      <c r="O1531" s="113"/>
      <c r="P1531" s="113"/>
      <c r="Q1531" s="113"/>
      <c r="R1531" s="114"/>
      <c r="S1531" s="114"/>
      <c r="T1531" s="114"/>
      <c r="U1531" s="114"/>
      <c r="V1531" s="114"/>
      <c r="W1531" s="114"/>
      <c r="X1531" s="114"/>
      <c r="Y1531" s="114"/>
      <c r="Z1531" s="107"/>
      <c r="AA1531" s="107"/>
      <c r="AB1531" s="107"/>
      <c r="AC1531" s="107"/>
      <c r="AD1531" s="107"/>
      <c r="AE1531" s="107"/>
      <c r="AF1531" s="107"/>
      <c r="AG1531" s="107" t="s">
        <v>341</v>
      </c>
      <c r="AH1531" s="107">
        <v>0</v>
      </c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</row>
    <row r="1532" spans="1:60" outlineLevel="3">
      <c r="A1532" s="110"/>
      <c r="B1532" s="111"/>
      <c r="C1532" s="146" t="s">
        <v>2412</v>
      </c>
      <c r="D1532" s="143"/>
      <c r="E1532" s="144">
        <v>367.21719000000002</v>
      </c>
      <c r="F1532" s="114"/>
      <c r="G1532" s="114"/>
      <c r="H1532" s="114"/>
      <c r="I1532" s="114"/>
      <c r="J1532" s="114"/>
      <c r="K1532" s="114"/>
      <c r="L1532" s="114"/>
      <c r="M1532" s="114"/>
      <c r="N1532" s="113"/>
      <c r="O1532" s="113"/>
      <c r="P1532" s="113"/>
      <c r="Q1532" s="113"/>
      <c r="R1532" s="114"/>
      <c r="S1532" s="114"/>
      <c r="T1532" s="114"/>
      <c r="U1532" s="114"/>
      <c r="V1532" s="114"/>
      <c r="W1532" s="114"/>
      <c r="X1532" s="114"/>
      <c r="Y1532" s="114"/>
      <c r="Z1532" s="107"/>
      <c r="AA1532" s="107"/>
      <c r="AB1532" s="107"/>
      <c r="AC1532" s="107"/>
      <c r="AD1532" s="107"/>
      <c r="AE1532" s="107"/>
      <c r="AF1532" s="107"/>
      <c r="AG1532" s="107" t="s">
        <v>341</v>
      </c>
      <c r="AH1532" s="107">
        <v>5</v>
      </c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</row>
    <row r="1533" spans="1:60" outlineLevel="1">
      <c r="A1533" s="110">
        <v>275</v>
      </c>
      <c r="B1533" s="111" t="s">
        <v>2369</v>
      </c>
      <c r="C1533" s="147" t="s">
        <v>2370</v>
      </c>
      <c r="D1533" s="112" t="s">
        <v>24</v>
      </c>
      <c r="E1533" s="145"/>
      <c r="F1533" s="115"/>
      <c r="G1533" s="114">
        <f>ROUND(E1533*F1533,2)</f>
        <v>0</v>
      </c>
      <c r="H1533" s="115"/>
      <c r="I1533" s="114">
        <f>ROUND(E1533*H1533,2)</f>
        <v>0</v>
      </c>
      <c r="J1533" s="115"/>
      <c r="K1533" s="114">
        <f>ROUND(E1533*J1533,2)</f>
        <v>0</v>
      </c>
      <c r="L1533" s="114">
        <v>21</v>
      </c>
      <c r="M1533" s="114">
        <f>G1533*(1+L1533/100)</f>
        <v>0</v>
      </c>
      <c r="N1533" s="113">
        <v>0</v>
      </c>
      <c r="O1533" s="113">
        <f>ROUND(E1533*N1533,2)</f>
        <v>0</v>
      </c>
      <c r="P1533" s="113">
        <v>0</v>
      </c>
      <c r="Q1533" s="113">
        <f>ROUND(E1533*P1533,2)</f>
        <v>0</v>
      </c>
      <c r="R1533" s="114" t="s">
        <v>1861</v>
      </c>
      <c r="S1533" s="114" t="s">
        <v>310</v>
      </c>
      <c r="T1533" s="114" t="s">
        <v>331</v>
      </c>
      <c r="U1533" s="114">
        <v>0</v>
      </c>
      <c r="V1533" s="114">
        <f>ROUND(E1533*U1533,2)</f>
        <v>0</v>
      </c>
      <c r="W1533" s="114"/>
      <c r="X1533" s="114" t="s">
        <v>448</v>
      </c>
      <c r="Y1533" s="114" t="s">
        <v>293</v>
      </c>
      <c r="Z1533" s="107"/>
      <c r="AA1533" s="107"/>
      <c r="AB1533" s="107"/>
      <c r="AC1533" s="107"/>
      <c r="AD1533" s="107"/>
      <c r="AE1533" s="107"/>
      <c r="AF1533" s="107"/>
      <c r="AG1533" s="107" t="s">
        <v>449</v>
      </c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</row>
    <row r="1534" spans="1:60" outlineLevel="2">
      <c r="A1534" s="110"/>
      <c r="B1534" s="111"/>
      <c r="C1534" s="205" t="s">
        <v>567</v>
      </c>
      <c r="D1534" s="206"/>
      <c r="E1534" s="206"/>
      <c r="F1534" s="206"/>
      <c r="G1534" s="206"/>
      <c r="H1534" s="114"/>
      <c r="I1534" s="114"/>
      <c r="J1534" s="114"/>
      <c r="K1534" s="114"/>
      <c r="L1534" s="114"/>
      <c r="M1534" s="114"/>
      <c r="N1534" s="113"/>
      <c r="O1534" s="113"/>
      <c r="P1534" s="113"/>
      <c r="Q1534" s="113"/>
      <c r="R1534" s="114"/>
      <c r="S1534" s="114"/>
      <c r="T1534" s="114"/>
      <c r="U1534" s="114"/>
      <c r="V1534" s="114"/>
      <c r="W1534" s="114"/>
      <c r="X1534" s="114"/>
      <c r="Y1534" s="114"/>
      <c r="Z1534" s="107"/>
      <c r="AA1534" s="107"/>
      <c r="AB1534" s="107"/>
      <c r="AC1534" s="107"/>
      <c r="AD1534" s="107"/>
      <c r="AE1534" s="107"/>
      <c r="AF1534" s="107"/>
      <c r="AG1534" s="107" t="s">
        <v>451</v>
      </c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</row>
    <row r="1535" spans="1:60">
      <c r="A1535" s="117" t="s">
        <v>285</v>
      </c>
      <c r="B1535" s="118" t="s">
        <v>225</v>
      </c>
      <c r="C1535" s="138" t="s">
        <v>226</v>
      </c>
      <c r="D1535" s="119"/>
      <c r="E1535" s="120"/>
      <c r="F1535" s="121"/>
      <c r="G1535" s="121">
        <f>SUMIF(AG1536:AG1550,"&lt;&gt;NOR",G1536:G1550)</f>
        <v>0</v>
      </c>
      <c r="H1535" s="121"/>
      <c r="I1535" s="121">
        <f>SUM(I1536:I1550)</f>
        <v>0</v>
      </c>
      <c r="J1535" s="121"/>
      <c r="K1535" s="121">
        <f>SUM(K1536:K1550)</f>
        <v>0</v>
      </c>
      <c r="L1535" s="121"/>
      <c r="M1535" s="121">
        <f>SUM(M1536:M1550)</f>
        <v>0</v>
      </c>
      <c r="N1535" s="120"/>
      <c r="O1535" s="120">
        <f>SUM(O1536:O1550)</f>
        <v>0.49</v>
      </c>
      <c r="P1535" s="120"/>
      <c r="Q1535" s="120">
        <f>SUM(Q1536:Q1550)</f>
        <v>1.1599999999999999</v>
      </c>
      <c r="R1535" s="121"/>
      <c r="S1535" s="121"/>
      <c r="T1535" s="122"/>
      <c r="U1535" s="116"/>
      <c r="V1535" s="116">
        <f>SUM(V1536:V1550)</f>
        <v>93.64</v>
      </c>
      <c r="W1535" s="116"/>
      <c r="X1535" s="116"/>
      <c r="Y1535" s="116"/>
      <c r="AG1535" t="s">
        <v>286</v>
      </c>
    </row>
    <row r="1536" spans="1:60" outlineLevel="1">
      <c r="A1536" s="123">
        <v>276</v>
      </c>
      <c r="B1536" s="124" t="s">
        <v>2358</v>
      </c>
      <c r="C1536" s="139" t="s">
        <v>2359</v>
      </c>
      <c r="D1536" s="125" t="s">
        <v>1169</v>
      </c>
      <c r="E1536" s="126">
        <v>1163.2648899999999</v>
      </c>
      <c r="F1536" s="127"/>
      <c r="G1536" s="128">
        <f>ROUND(E1536*F1536,2)</f>
        <v>0</v>
      </c>
      <c r="H1536" s="127"/>
      <c r="I1536" s="128">
        <f>ROUND(E1536*H1536,2)</f>
        <v>0</v>
      </c>
      <c r="J1536" s="127"/>
      <c r="K1536" s="128">
        <f>ROUND(E1536*J1536,2)</f>
        <v>0</v>
      </c>
      <c r="L1536" s="128">
        <v>21</v>
      </c>
      <c r="M1536" s="128">
        <f>G1536*(1+L1536/100)</f>
        <v>0</v>
      </c>
      <c r="N1536" s="126">
        <v>0</v>
      </c>
      <c r="O1536" s="126">
        <f>ROUND(E1536*N1536,2)</f>
        <v>0</v>
      </c>
      <c r="P1536" s="126">
        <v>0</v>
      </c>
      <c r="Q1536" s="126">
        <f>ROUND(E1536*P1536,2)</f>
        <v>0</v>
      </c>
      <c r="R1536" s="128" t="s">
        <v>1861</v>
      </c>
      <c r="S1536" s="128" t="s">
        <v>310</v>
      </c>
      <c r="T1536" s="129" t="s">
        <v>331</v>
      </c>
      <c r="U1536" s="114">
        <v>0.02</v>
      </c>
      <c r="V1536" s="114">
        <f>ROUND(E1536*U1536,2)</f>
        <v>23.27</v>
      </c>
      <c r="W1536" s="114"/>
      <c r="X1536" s="114" t="s">
        <v>332</v>
      </c>
      <c r="Y1536" s="114" t="s">
        <v>293</v>
      </c>
      <c r="Z1536" s="107"/>
      <c r="AA1536" s="107"/>
      <c r="AB1536" s="107"/>
      <c r="AC1536" s="107"/>
      <c r="AD1536" s="107"/>
      <c r="AE1536" s="107"/>
      <c r="AF1536" s="107"/>
      <c r="AG1536" s="107" t="s">
        <v>333</v>
      </c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</row>
    <row r="1537" spans="1:60" outlineLevel="2">
      <c r="A1537" s="110"/>
      <c r="B1537" s="111"/>
      <c r="C1537" s="198" t="s">
        <v>2360</v>
      </c>
      <c r="D1537" s="199"/>
      <c r="E1537" s="199"/>
      <c r="F1537" s="199"/>
      <c r="G1537" s="199"/>
      <c r="H1537" s="114"/>
      <c r="I1537" s="114"/>
      <c r="J1537" s="114"/>
      <c r="K1537" s="114"/>
      <c r="L1537" s="114"/>
      <c r="M1537" s="114"/>
      <c r="N1537" s="113"/>
      <c r="O1537" s="113"/>
      <c r="P1537" s="113"/>
      <c r="Q1537" s="113"/>
      <c r="R1537" s="114"/>
      <c r="S1537" s="114"/>
      <c r="T1537" s="114"/>
      <c r="U1537" s="114"/>
      <c r="V1537" s="114"/>
      <c r="W1537" s="114"/>
      <c r="X1537" s="114"/>
      <c r="Y1537" s="114"/>
      <c r="Z1537" s="107"/>
      <c r="AA1537" s="107"/>
      <c r="AB1537" s="107"/>
      <c r="AC1537" s="107"/>
      <c r="AD1537" s="107"/>
      <c r="AE1537" s="107"/>
      <c r="AF1537" s="107"/>
      <c r="AG1537" s="107" t="s">
        <v>296</v>
      </c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</row>
    <row r="1538" spans="1:60" outlineLevel="2">
      <c r="A1538" s="110"/>
      <c r="B1538" s="111"/>
      <c r="C1538" s="146" t="s">
        <v>2218</v>
      </c>
      <c r="D1538" s="143"/>
      <c r="E1538" s="144">
        <v>1163.2648899999999</v>
      </c>
      <c r="F1538" s="114"/>
      <c r="G1538" s="114"/>
      <c r="H1538" s="114"/>
      <c r="I1538" s="114"/>
      <c r="J1538" s="114"/>
      <c r="K1538" s="114"/>
      <c r="L1538" s="114"/>
      <c r="M1538" s="114"/>
      <c r="N1538" s="113"/>
      <c r="O1538" s="113"/>
      <c r="P1538" s="113"/>
      <c r="Q1538" s="113"/>
      <c r="R1538" s="114"/>
      <c r="S1538" s="114"/>
      <c r="T1538" s="114"/>
      <c r="U1538" s="114"/>
      <c r="V1538" s="114"/>
      <c r="W1538" s="114"/>
      <c r="X1538" s="114"/>
      <c r="Y1538" s="114"/>
      <c r="Z1538" s="107"/>
      <c r="AA1538" s="107"/>
      <c r="AB1538" s="107"/>
      <c r="AC1538" s="107"/>
      <c r="AD1538" s="107"/>
      <c r="AE1538" s="107"/>
      <c r="AF1538" s="107"/>
      <c r="AG1538" s="107" t="s">
        <v>341</v>
      </c>
      <c r="AH1538" s="107">
        <v>5</v>
      </c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</row>
    <row r="1539" spans="1:60" outlineLevel="1">
      <c r="A1539" s="123">
        <v>277</v>
      </c>
      <c r="B1539" s="124" t="s">
        <v>2361</v>
      </c>
      <c r="C1539" s="139" t="s">
        <v>2362</v>
      </c>
      <c r="D1539" s="125" t="s">
        <v>1169</v>
      </c>
      <c r="E1539" s="126">
        <v>1163.2648899999999</v>
      </c>
      <c r="F1539" s="127"/>
      <c r="G1539" s="128">
        <f>ROUND(E1539*F1539,2)</f>
        <v>0</v>
      </c>
      <c r="H1539" s="127"/>
      <c r="I1539" s="128">
        <f>ROUND(E1539*H1539,2)</f>
        <v>0</v>
      </c>
      <c r="J1539" s="127"/>
      <c r="K1539" s="128">
        <f>ROUND(E1539*J1539,2)</f>
        <v>0</v>
      </c>
      <c r="L1539" s="128">
        <v>21</v>
      </c>
      <c r="M1539" s="128">
        <f>G1539*(1+L1539/100)</f>
        <v>0</v>
      </c>
      <c r="N1539" s="126">
        <v>0</v>
      </c>
      <c r="O1539" s="126">
        <f>ROUND(E1539*N1539,2)</f>
        <v>0</v>
      </c>
      <c r="P1539" s="126">
        <v>1E-3</v>
      </c>
      <c r="Q1539" s="126">
        <f>ROUND(E1539*P1539,2)</f>
        <v>1.1599999999999999</v>
      </c>
      <c r="R1539" s="128" t="s">
        <v>1861</v>
      </c>
      <c r="S1539" s="128" t="s">
        <v>310</v>
      </c>
      <c r="T1539" s="129" t="s">
        <v>331</v>
      </c>
      <c r="U1539" s="114">
        <v>0.01</v>
      </c>
      <c r="V1539" s="114">
        <f>ROUND(E1539*U1539,2)</f>
        <v>11.63</v>
      </c>
      <c r="W1539" s="114"/>
      <c r="X1539" s="114" t="s">
        <v>332</v>
      </c>
      <c r="Y1539" s="114" t="s">
        <v>293</v>
      </c>
      <c r="Z1539" s="107"/>
      <c r="AA1539" s="107"/>
      <c r="AB1539" s="107"/>
      <c r="AC1539" s="107"/>
      <c r="AD1539" s="107"/>
      <c r="AE1539" s="107"/>
      <c r="AF1539" s="107"/>
      <c r="AG1539" s="107" t="s">
        <v>333</v>
      </c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</row>
    <row r="1540" spans="1:60" outlineLevel="2">
      <c r="A1540" s="110"/>
      <c r="B1540" s="111"/>
      <c r="C1540" s="198" t="s">
        <v>2363</v>
      </c>
      <c r="D1540" s="199"/>
      <c r="E1540" s="199"/>
      <c r="F1540" s="199"/>
      <c r="G1540" s="199"/>
      <c r="H1540" s="114"/>
      <c r="I1540" s="114"/>
      <c r="J1540" s="114"/>
      <c r="K1540" s="114"/>
      <c r="L1540" s="114"/>
      <c r="M1540" s="114"/>
      <c r="N1540" s="113"/>
      <c r="O1540" s="113"/>
      <c r="P1540" s="113"/>
      <c r="Q1540" s="113"/>
      <c r="R1540" s="114"/>
      <c r="S1540" s="114"/>
      <c r="T1540" s="114"/>
      <c r="U1540" s="114"/>
      <c r="V1540" s="114"/>
      <c r="W1540" s="114"/>
      <c r="X1540" s="114"/>
      <c r="Y1540" s="114"/>
      <c r="Z1540" s="107"/>
      <c r="AA1540" s="107"/>
      <c r="AB1540" s="107"/>
      <c r="AC1540" s="107"/>
      <c r="AD1540" s="107"/>
      <c r="AE1540" s="107"/>
      <c r="AF1540" s="107"/>
      <c r="AG1540" s="107" t="s">
        <v>296</v>
      </c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</row>
    <row r="1541" spans="1:60" outlineLevel="2">
      <c r="A1541" s="110"/>
      <c r="B1541" s="111"/>
      <c r="C1541" s="146" t="s">
        <v>2413</v>
      </c>
      <c r="D1541" s="143"/>
      <c r="E1541" s="144">
        <v>1163.2648899999999</v>
      </c>
      <c r="F1541" s="114"/>
      <c r="G1541" s="114"/>
      <c r="H1541" s="114"/>
      <c r="I1541" s="114"/>
      <c r="J1541" s="114"/>
      <c r="K1541" s="114"/>
      <c r="L1541" s="114"/>
      <c r="M1541" s="114"/>
      <c r="N1541" s="113"/>
      <c r="O1541" s="113"/>
      <c r="P1541" s="113"/>
      <c r="Q1541" s="113"/>
      <c r="R1541" s="114"/>
      <c r="S1541" s="114"/>
      <c r="T1541" s="114"/>
      <c r="U1541" s="114"/>
      <c r="V1541" s="114"/>
      <c r="W1541" s="114"/>
      <c r="X1541" s="114"/>
      <c r="Y1541" s="114"/>
      <c r="Z1541" s="107"/>
      <c r="AA1541" s="107"/>
      <c r="AB1541" s="107"/>
      <c r="AC1541" s="107"/>
      <c r="AD1541" s="107"/>
      <c r="AE1541" s="107"/>
      <c r="AF1541" s="107"/>
      <c r="AG1541" s="107" t="s">
        <v>341</v>
      </c>
      <c r="AH1541" s="107">
        <v>5</v>
      </c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</row>
    <row r="1542" spans="1:60" outlineLevel="1">
      <c r="A1542" s="123">
        <v>278</v>
      </c>
      <c r="B1542" s="124" t="s">
        <v>2400</v>
      </c>
      <c r="C1542" s="139" t="s">
        <v>2401</v>
      </c>
      <c r="D1542" s="125" t="s">
        <v>1169</v>
      </c>
      <c r="E1542" s="126">
        <v>90.364999999999995</v>
      </c>
      <c r="F1542" s="127"/>
      <c r="G1542" s="128">
        <f>ROUND(E1542*F1542,2)</f>
        <v>0</v>
      </c>
      <c r="H1542" s="127"/>
      <c r="I1542" s="128">
        <f>ROUND(E1542*H1542,2)</f>
        <v>0</v>
      </c>
      <c r="J1542" s="127"/>
      <c r="K1542" s="128">
        <f>ROUND(E1542*J1542,2)</f>
        <v>0</v>
      </c>
      <c r="L1542" s="128">
        <v>21</v>
      </c>
      <c r="M1542" s="128">
        <f>G1542*(1+L1542/100)</f>
        <v>0</v>
      </c>
      <c r="N1542" s="126">
        <v>2.9E-4</v>
      </c>
      <c r="O1542" s="126">
        <f>ROUND(E1542*N1542,2)</f>
        <v>0.03</v>
      </c>
      <c r="P1542" s="126">
        <v>0</v>
      </c>
      <c r="Q1542" s="126">
        <f>ROUND(E1542*P1542,2)</f>
        <v>0</v>
      </c>
      <c r="R1542" s="128" t="s">
        <v>1861</v>
      </c>
      <c r="S1542" s="128" t="s">
        <v>310</v>
      </c>
      <c r="T1542" s="129" t="s">
        <v>331</v>
      </c>
      <c r="U1542" s="114">
        <v>0.65</v>
      </c>
      <c r="V1542" s="114">
        <f>ROUND(E1542*U1542,2)</f>
        <v>58.74</v>
      </c>
      <c r="W1542" s="114"/>
      <c r="X1542" s="114" t="s">
        <v>332</v>
      </c>
      <c r="Y1542" s="114" t="s">
        <v>293</v>
      </c>
      <c r="Z1542" s="107"/>
      <c r="AA1542" s="107"/>
      <c r="AB1542" s="107"/>
      <c r="AC1542" s="107"/>
      <c r="AD1542" s="107"/>
      <c r="AE1542" s="107"/>
      <c r="AF1542" s="107"/>
      <c r="AG1542" s="107" t="s">
        <v>333</v>
      </c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</row>
    <row r="1543" spans="1:60" outlineLevel="2">
      <c r="A1543" s="110"/>
      <c r="B1543" s="111"/>
      <c r="C1543" s="146" t="s">
        <v>2414</v>
      </c>
      <c r="D1543" s="143"/>
      <c r="E1543" s="144">
        <v>90.364999999999995</v>
      </c>
      <c r="F1543" s="114"/>
      <c r="G1543" s="114"/>
      <c r="H1543" s="114"/>
      <c r="I1543" s="114"/>
      <c r="J1543" s="114"/>
      <c r="K1543" s="114"/>
      <c r="L1543" s="114"/>
      <c r="M1543" s="114"/>
      <c r="N1543" s="113"/>
      <c r="O1543" s="113"/>
      <c r="P1543" s="113"/>
      <c r="Q1543" s="113"/>
      <c r="R1543" s="114"/>
      <c r="S1543" s="114"/>
      <c r="T1543" s="114"/>
      <c r="U1543" s="114"/>
      <c r="V1543" s="114"/>
      <c r="W1543" s="114"/>
      <c r="X1543" s="114"/>
      <c r="Y1543" s="114"/>
      <c r="Z1543" s="107"/>
      <c r="AA1543" s="107"/>
      <c r="AB1543" s="107"/>
      <c r="AC1543" s="107"/>
      <c r="AD1543" s="107"/>
      <c r="AE1543" s="107"/>
      <c r="AF1543" s="107"/>
      <c r="AG1543" s="107" t="s">
        <v>341</v>
      </c>
      <c r="AH1543" s="107">
        <v>5</v>
      </c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</row>
    <row r="1544" spans="1:60" ht="22.5" outlineLevel="1">
      <c r="A1544" s="123">
        <v>279</v>
      </c>
      <c r="B1544" s="124" t="s">
        <v>2408</v>
      </c>
      <c r="C1544" s="139" t="s">
        <v>2409</v>
      </c>
      <c r="D1544" s="125" t="s">
        <v>1169</v>
      </c>
      <c r="E1544" s="126">
        <v>99.401499999999999</v>
      </c>
      <c r="F1544" s="127"/>
      <c r="G1544" s="128">
        <f>ROUND(E1544*F1544,2)</f>
        <v>0</v>
      </c>
      <c r="H1544" s="127"/>
      <c r="I1544" s="128">
        <f>ROUND(E1544*H1544,2)</f>
        <v>0</v>
      </c>
      <c r="J1544" s="127"/>
      <c r="K1544" s="128">
        <f>ROUND(E1544*J1544,2)</f>
        <v>0</v>
      </c>
      <c r="L1544" s="128">
        <v>21</v>
      </c>
      <c r="M1544" s="128">
        <f>G1544*(1+L1544/100)</f>
        <v>0</v>
      </c>
      <c r="N1544" s="126">
        <v>2.3E-3</v>
      </c>
      <c r="O1544" s="126">
        <f>ROUND(E1544*N1544,2)</f>
        <v>0.23</v>
      </c>
      <c r="P1544" s="126">
        <v>0</v>
      </c>
      <c r="Q1544" s="126">
        <f>ROUND(E1544*P1544,2)</f>
        <v>0</v>
      </c>
      <c r="R1544" s="128"/>
      <c r="S1544" s="128" t="s">
        <v>290</v>
      </c>
      <c r="T1544" s="129" t="s">
        <v>291</v>
      </c>
      <c r="U1544" s="114">
        <v>0</v>
      </c>
      <c r="V1544" s="114">
        <f>ROUND(E1544*U1544,2)</f>
        <v>0</v>
      </c>
      <c r="W1544" s="114"/>
      <c r="X1544" s="114" t="s">
        <v>332</v>
      </c>
      <c r="Y1544" s="114" t="s">
        <v>293</v>
      </c>
      <c r="Z1544" s="107"/>
      <c r="AA1544" s="107"/>
      <c r="AB1544" s="107"/>
      <c r="AC1544" s="107"/>
      <c r="AD1544" s="107"/>
      <c r="AE1544" s="107"/>
      <c r="AF1544" s="107"/>
      <c r="AG1544" s="107" t="s">
        <v>333</v>
      </c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</row>
    <row r="1545" spans="1:60" outlineLevel="2">
      <c r="A1545" s="110"/>
      <c r="B1545" s="111"/>
      <c r="C1545" s="146" t="s">
        <v>2415</v>
      </c>
      <c r="D1545" s="143"/>
      <c r="E1545" s="144">
        <v>99.401499999999999</v>
      </c>
      <c r="F1545" s="114"/>
      <c r="G1545" s="114"/>
      <c r="H1545" s="114"/>
      <c r="I1545" s="114"/>
      <c r="J1545" s="114"/>
      <c r="K1545" s="114"/>
      <c r="L1545" s="114"/>
      <c r="M1545" s="114"/>
      <c r="N1545" s="113"/>
      <c r="O1545" s="113"/>
      <c r="P1545" s="113"/>
      <c r="Q1545" s="113"/>
      <c r="R1545" s="114"/>
      <c r="S1545" s="114"/>
      <c r="T1545" s="114"/>
      <c r="U1545" s="114"/>
      <c r="V1545" s="114"/>
      <c r="W1545" s="114"/>
      <c r="X1545" s="114"/>
      <c r="Y1545" s="114"/>
      <c r="Z1545" s="107"/>
      <c r="AA1545" s="107"/>
      <c r="AB1545" s="107"/>
      <c r="AC1545" s="107"/>
      <c r="AD1545" s="107"/>
      <c r="AE1545" s="107"/>
      <c r="AF1545" s="107"/>
      <c r="AG1545" s="107" t="s">
        <v>341</v>
      </c>
      <c r="AH1545" s="107">
        <v>5</v>
      </c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</row>
    <row r="1546" spans="1:60" ht="22.5" outlineLevel="1">
      <c r="A1546" s="123">
        <v>280</v>
      </c>
      <c r="B1546" s="124" t="s">
        <v>2365</v>
      </c>
      <c r="C1546" s="139" t="s">
        <v>2366</v>
      </c>
      <c r="D1546" s="125" t="s">
        <v>330</v>
      </c>
      <c r="E1546" s="126">
        <v>383.87741</v>
      </c>
      <c r="F1546" s="127"/>
      <c r="G1546" s="128">
        <f>ROUND(E1546*F1546,2)</f>
        <v>0</v>
      </c>
      <c r="H1546" s="127"/>
      <c r="I1546" s="128">
        <f>ROUND(E1546*H1546,2)</f>
        <v>0</v>
      </c>
      <c r="J1546" s="127"/>
      <c r="K1546" s="128">
        <f>ROUND(E1546*J1546,2)</f>
        <v>0</v>
      </c>
      <c r="L1546" s="128">
        <v>21</v>
      </c>
      <c r="M1546" s="128">
        <f>G1546*(1+L1546/100)</f>
        <v>0</v>
      </c>
      <c r="N1546" s="126">
        <v>5.9999999999999995E-4</v>
      </c>
      <c r="O1546" s="126">
        <f>ROUND(E1546*N1546,2)</f>
        <v>0.23</v>
      </c>
      <c r="P1546" s="126">
        <v>0</v>
      </c>
      <c r="Q1546" s="126">
        <f>ROUND(E1546*P1546,2)</f>
        <v>0</v>
      </c>
      <c r="R1546" s="128" t="s">
        <v>413</v>
      </c>
      <c r="S1546" s="128" t="s">
        <v>2367</v>
      </c>
      <c r="T1546" s="129" t="s">
        <v>2367</v>
      </c>
      <c r="U1546" s="114">
        <v>0</v>
      </c>
      <c r="V1546" s="114">
        <f>ROUND(E1546*U1546,2)</f>
        <v>0</v>
      </c>
      <c r="W1546" s="114"/>
      <c r="X1546" s="114" t="s">
        <v>414</v>
      </c>
      <c r="Y1546" s="114" t="s">
        <v>293</v>
      </c>
      <c r="Z1546" s="107"/>
      <c r="AA1546" s="107"/>
      <c r="AB1546" s="107"/>
      <c r="AC1546" s="107"/>
      <c r="AD1546" s="107"/>
      <c r="AE1546" s="107"/>
      <c r="AF1546" s="107"/>
      <c r="AG1546" s="107" t="s">
        <v>415</v>
      </c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</row>
    <row r="1547" spans="1:60" outlineLevel="2">
      <c r="A1547" s="110"/>
      <c r="B1547" s="111"/>
      <c r="C1547" s="146" t="s">
        <v>2207</v>
      </c>
      <c r="D1547" s="143"/>
      <c r="E1547" s="144"/>
      <c r="F1547" s="114"/>
      <c r="G1547" s="114"/>
      <c r="H1547" s="114"/>
      <c r="I1547" s="114"/>
      <c r="J1547" s="114"/>
      <c r="K1547" s="114"/>
      <c r="L1547" s="114"/>
      <c r="M1547" s="114"/>
      <c r="N1547" s="113"/>
      <c r="O1547" s="113"/>
      <c r="P1547" s="113"/>
      <c r="Q1547" s="113"/>
      <c r="R1547" s="114"/>
      <c r="S1547" s="114"/>
      <c r="T1547" s="114"/>
      <c r="U1547" s="114"/>
      <c r="V1547" s="114"/>
      <c r="W1547" s="114"/>
      <c r="X1547" s="114"/>
      <c r="Y1547" s="114"/>
      <c r="Z1547" s="107"/>
      <c r="AA1547" s="107"/>
      <c r="AB1547" s="107"/>
      <c r="AC1547" s="107"/>
      <c r="AD1547" s="107"/>
      <c r="AE1547" s="107"/>
      <c r="AF1547" s="107"/>
      <c r="AG1547" s="107" t="s">
        <v>341</v>
      </c>
      <c r="AH1547" s="107">
        <v>0</v>
      </c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</row>
    <row r="1548" spans="1:60" outlineLevel="3">
      <c r="A1548" s="110"/>
      <c r="B1548" s="111"/>
      <c r="C1548" s="146" t="s">
        <v>2416</v>
      </c>
      <c r="D1548" s="143"/>
      <c r="E1548" s="144">
        <v>383.87741</v>
      </c>
      <c r="F1548" s="114"/>
      <c r="G1548" s="114"/>
      <c r="H1548" s="114"/>
      <c r="I1548" s="114"/>
      <c r="J1548" s="114"/>
      <c r="K1548" s="114"/>
      <c r="L1548" s="114"/>
      <c r="M1548" s="114"/>
      <c r="N1548" s="113"/>
      <c r="O1548" s="113"/>
      <c r="P1548" s="113"/>
      <c r="Q1548" s="113"/>
      <c r="R1548" s="114"/>
      <c r="S1548" s="114"/>
      <c r="T1548" s="114"/>
      <c r="U1548" s="114"/>
      <c r="V1548" s="114"/>
      <c r="W1548" s="114"/>
      <c r="X1548" s="114"/>
      <c r="Y1548" s="114"/>
      <c r="Z1548" s="107"/>
      <c r="AA1548" s="107"/>
      <c r="AB1548" s="107"/>
      <c r="AC1548" s="107"/>
      <c r="AD1548" s="107"/>
      <c r="AE1548" s="107"/>
      <c r="AF1548" s="107"/>
      <c r="AG1548" s="107" t="s">
        <v>341</v>
      </c>
      <c r="AH1548" s="107">
        <v>5</v>
      </c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</row>
    <row r="1549" spans="1:60" outlineLevel="1">
      <c r="A1549" s="110">
        <v>281</v>
      </c>
      <c r="B1549" s="111" t="s">
        <v>2369</v>
      </c>
      <c r="C1549" s="147" t="s">
        <v>2370</v>
      </c>
      <c r="D1549" s="112" t="s">
        <v>24</v>
      </c>
      <c r="E1549" s="145"/>
      <c r="F1549" s="115"/>
      <c r="G1549" s="114">
        <f>ROUND(E1549*F1549,2)</f>
        <v>0</v>
      </c>
      <c r="H1549" s="115"/>
      <c r="I1549" s="114">
        <f>ROUND(E1549*H1549,2)</f>
        <v>0</v>
      </c>
      <c r="J1549" s="115"/>
      <c r="K1549" s="114">
        <f>ROUND(E1549*J1549,2)</f>
        <v>0</v>
      </c>
      <c r="L1549" s="114">
        <v>21</v>
      </c>
      <c r="M1549" s="114">
        <f>G1549*(1+L1549/100)</f>
        <v>0</v>
      </c>
      <c r="N1549" s="113">
        <v>0</v>
      </c>
      <c r="O1549" s="113">
        <f>ROUND(E1549*N1549,2)</f>
        <v>0</v>
      </c>
      <c r="P1549" s="113">
        <v>0</v>
      </c>
      <c r="Q1549" s="113">
        <f>ROUND(E1549*P1549,2)</f>
        <v>0</v>
      </c>
      <c r="R1549" s="114" t="s">
        <v>1861</v>
      </c>
      <c r="S1549" s="114" t="s">
        <v>310</v>
      </c>
      <c r="T1549" s="114" t="s">
        <v>331</v>
      </c>
      <c r="U1549" s="114">
        <v>0</v>
      </c>
      <c r="V1549" s="114">
        <f>ROUND(E1549*U1549,2)</f>
        <v>0</v>
      </c>
      <c r="W1549" s="114"/>
      <c r="X1549" s="114" t="s">
        <v>448</v>
      </c>
      <c r="Y1549" s="114" t="s">
        <v>293</v>
      </c>
      <c r="Z1549" s="107"/>
      <c r="AA1549" s="107"/>
      <c r="AB1549" s="107"/>
      <c r="AC1549" s="107"/>
      <c r="AD1549" s="107"/>
      <c r="AE1549" s="107"/>
      <c r="AF1549" s="107"/>
      <c r="AG1549" s="107" t="s">
        <v>449</v>
      </c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</row>
    <row r="1550" spans="1:60" outlineLevel="2">
      <c r="A1550" s="110"/>
      <c r="B1550" s="111"/>
      <c r="C1550" s="205" t="s">
        <v>567</v>
      </c>
      <c r="D1550" s="206"/>
      <c r="E1550" s="206"/>
      <c r="F1550" s="206"/>
      <c r="G1550" s="206"/>
      <c r="H1550" s="114"/>
      <c r="I1550" s="114"/>
      <c r="J1550" s="114"/>
      <c r="K1550" s="114"/>
      <c r="L1550" s="114"/>
      <c r="M1550" s="114"/>
      <c r="N1550" s="113"/>
      <c r="O1550" s="113"/>
      <c r="P1550" s="113"/>
      <c r="Q1550" s="113"/>
      <c r="R1550" s="114"/>
      <c r="S1550" s="114"/>
      <c r="T1550" s="114"/>
      <c r="U1550" s="114"/>
      <c r="V1550" s="114"/>
      <c r="W1550" s="114"/>
      <c r="X1550" s="114"/>
      <c r="Y1550" s="114"/>
      <c r="Z1550" s="107"/>
      <c r="AA1550" s="107"/>
      <c r="AB1550" s="107"/>
      <c r="AC1550" s="107"/>
      <c r="AD1550" s="107"/>
      <c r="AE1550" s="107"/>
      <c r="AF1550" s="107"/>
      <c r="AG1550" s="107" t="s">
        <v>451</v>
      </c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</row>
    <row r="1551" spans="1:60">
      <c r="A1551" s="117" t="s">
        <v>285</v>
      </c>
      <c r="B1551" s="118" t="s">
        <v>227</v>
      </c>
      <c r="C1551" s="138" t="s">
        <v>228</v>
      </c>
      <c r="D1551" s="119"/>
      <c r="E1551" s="120"/>
      <c r="F1551" s="121"/>
      <c r="G1551" s="121">
        <f>SUMIF(AG1552:AG1562,"&lt;&gt;NOR",G1552:G1562)</f>
        <v>0</v>
      </c>
      <c r="H1551" s="121"/>
      <c r="I1551" s="121">
        <f>SUM(I1552:I1562)</f>
        <v>0</v>
      </c>
      <c r="J1551" s="121"/>
      <c r="K1551" s="121">
        <f>SUM(K1552:K1562)</f>
        <v>0</v>
      </c>
      <c r="L1551" s="121"/>
      <c r="M1551" s="121">
        <f>SUM(M1552:M1562)</f>
        <v>0</v>
      </c>
      <c r="N1551" s="120"/>
      <c r="O1551" s="120">
        <f>SUM(O1552:O1562)</f>
        <v>0.05</v>
      </c>
      <c r="P1551" s="120"/>
      <c r="Q1551" s="120">
        <f>SUM(Q1552:Q1562)</f>
        <v>0.24</v>
      </c>
      <c r="R1551" s="121"/>
      <c r="S1551" s="121"/>
      <c r="T1551" s="122"/>
      <c r="U1551" s="116"/>
      <c r="V1551" s="116">
        <f>SUM(V1552:V1562)</f>
        <v>7.17</v>
      </c>
      <c r="W1551" s="116"/>
      <c r="X1551" s="116"/>
      <c r="Y1551" s="116"/>
      <c r="AG1551" t="s">
        <v>286</v>
      </c>
    </row>
    <row r="1552" spans="1:60" outlineLevel="1">
      <c r="A1552" s="123">
        <v>282</v>
      </c>
      <c r="B1552" s="124" t="s">
        <v>2358</v>
      </c>
      <c r="C1552" s="139" t="s">
        <v>2359</v>
      </c>
      <c r="D1552" s="125" t="s">
        <v>1169</v>
      </c>
      <c r="E1552" s="126">
        <v>238.755</v>
      </c>
      <c r="F1552" s="127"/>
      <c r="G1552" s="128">
        <f>ROUND(E1552*F1552,2)</f>
        <v>0</v>
      </c>
      <c r="H1552" s="127"/>
      <c r="I1552" s="128">
        <f>ROUND(E1552*H1552,2)</f>
        <v>0</v>
      </c>
      <c r="J1552" s="127"/>
      <c r="K1552" s="128">
        <f>ROUND(E1552*J1552,2)</f>
        <v>0</v>
      </c>
      <c r="L1552" s="128">
        <v>21</v>
      </c>
      <c r="M1552" s="128">
        <f>G1552*(1+L1552/100)</f>
        <v>0</v>
      </c>
      <c r="N1552" s="126">
        <v>0</v>
      </c>
      <c r="O1552" s="126">
        <f>ROUND(E1552*N1552,2)</f>
        <v>0</v>
      </c>
      <c r="P1552" s="126">
        <v>0</v>
      </c>
      <c r="Q1552" s="126">
        <f>ROUND(E1552*P1552,2)</f>
        <v>0</v>
      </c>
      <c r="R1552" s="128" t="s">
        <v>1861</v>
      </c>
      <c r="S1552" s="128" t="s">
        <v>310</v>
      </c>
      <c r="T1552" s="129" t="s">
        <v>331</v>
      </c>
      <c r="U1552" s="114">
        <v>0.02</v>
      </c>
      <c r="V1552" s="114">
        <f>ROUND(E1552*U1552,2)</f>
        <v>4.78</v>
      </c>
      <c r="W1552" s="114"/>
      <c r="X1552" s="114" t="s">
        <v>332</v>
      </c>
      <c r="Y1552" s="114" t="s">
        <v>293</v>
      </c>
      <c r="Z1552" s="107"/>
      <c r="AA1552" s="107"/>
      <c r="AB1552" s="107"/>
      <c r="AC1552" s="107"/>
      <c r="AD1552" s="107"/>
      <c r="AE1552" s="107"/>
      <c r="AF1552" s="107"/>
      <c r="AG1552" s="107" t="s">
        <v>333</v>
      </c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</row>
    <row r="1553" spans="1:60" outlineLevel="2">
      <c r="A1553" s="110"/>
      <c r="B1553" s="111"/>
      <c r="C1553" s="198" t="s">
        <v>2360</v>
      </c>
      <c r="D1553" s="199"/>
      <c r="E1553" s="199"/>
      <c r="F1553" s="199"/>
      <c r="G1553" s="199"/>
      <c r="H1553" s="114"/>
      <c r="I1553" s="114"/>
      <c r="J1553" s="114"/>
      <c r="K1553" s="114"/>
      <c r="L1553" s="114"/>
      <c r="M1553" s="114"/>
      <c r="N1553" s="113"/>
      <c r="O1553" s="113"/>
      <c r="P1553" s="113"/>
      <c r="Q1553" s="113"/>
      <c r="R1553" s="114"/>
      <c r="S1553" s="114"/>
      <c r="T1553" s="114"/>
      <c r="U1553" s="114"/>
      <c r="V1553" s="114"/>
      <c r="W1553" s="114"/>
      <c r="X1553" s="114"/>
      <c r="Y1553" s="114"/>
      <c r="Z1553" s="107"/>
      <c r="AA1553" s="107"/>
      <c r="AB1553" s="107"/>
      <c r="AC1553" s="107"/>
      <c r="AD1553" s="107"/>
      <c r="AE1553" s="107"/>
      <c r="AF1553" s="107"/>
      <c r="AG1553" s="107" t="s">
        <v>296</v>
      </c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</row>
    <row r="1554" spans="1:60" outlineLevel="2">
      <c r="A1554" s="110"/>
      <c r="B1554" s="111"/>
      <c r="C1554" s="146" t="s">
        <v>2221</v>
      </c>
      <c r="D1554" s="143"/>
      <c r="E1554" s="144">
        <v>238.755</v>
      </c>
      <c r="F1554" s="114"/>
      <c r="G1554" s="114"/>
      <c r="H1554" s="114"/>
      <c r="I1554" s="114"/>
      <c r="J1554" s="114"/>
      <c r="K1554" s="114"/>
      <c r="L1554" s="114"/>
      <c r="M1554" s="114"/>
      <c r="N1554" s="113"/>
      <c r="O1554" s="113"/>
      <c r="P1554" s="113"/>
      <c r="Q1554" s="113"/>
      <c r="R1554" s="114"/>
      <c r="S1554" s="114"/>
      <c r="T1554" s="114"/>
      <c r="U1554" s="114"/>
      <c r="V1554" s="114"/>
      <c r="W1554" s="114"/>
      <c r="X1554" s="114"/>
      <c r="Y1554" s="114"/>
      <c r="Z1554" s="107"/>
      <c r="AA1554" s="107"/>
      <c r="AB1554" s="107"/>
      <c r="AC1554" s="107"/>
      <c r="AD1554" s="107"/>
      <c r="AE1554" s="107"/>
      <c r="AF1554" s="107"/>
      <c r="AG1554" s="107" t="s">
        <v>341</v>
      </c>
      <c r="AH1554" s="107">
        <v>5</v>
      </c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</row>
    <row r="1555" spans="1:60" outlineLevel="1">
      <c r="A1555" s="123">
        <v>283</v>
      </c>
      <c r="B1555" s="124" t="s">
        <v>2361</v>
      </c>
      <c r="C1555" s="139" t="s">
        <v>2362</v>
      </c>
      <c r="D1555" s="125" t="s">
        <v>1169</v>
      </c>
      <c r="E1555" s="126">
        <v>238.755</v>
      </c>
      <c r="F1555" s="127"/>
      <c r="G1555" s="128">
        <f>ROUND(E1555*F1555,2)</f>
        <v>0</v>
      </c>
      <c r="H1555" s="127"/>
      <c r="I1555" s="128">
        <f>ROUND(E1555*H1555,2)</f>
        <v>0</v>
      </c>
      <c r="J1555" s="127"/>
      <c r="K1555" s="128">
        <f>ROUND(E1555*J1555,2)</f>
        <v>0</v>
      </c>
      <c r="L1555" s="128">
        <v>21</v>
      </c>
      <c r="M1555" s="128">
        <f>G1555*(1+L1555/100)</f>
        <v>0</v>
      </c>
      <c r="N1555" s="126">
        <v>0</v>
      </c>
      <c r="O1555" s="126">
        <f>ROUND(E1555*N1555,2)</f>
        <v>0</v>
      </c>
      <c r="P1555" s="126">
        <v>1E-3</v>
      </c>
      <c r="Q1555" s="126">
        <f>ROUND(E1555*P1555,2)</f>
        <v>0.24</v>
      </c>
      <c r="R1555" s="128" t="s">
        <v>1861</v>
      </c>
      <c r="S1555" s="128" t="s">
        <v>310</v>
      </c>
      <c r="T1555" s="129" t="s">
        <v>331</v>
      </c>
      <c r="U1555" s="114">
        <v>0.01</v>
      </c>
      <c r="V1555" s="114">
        <f>ROUND(E1555*U1555,2)</f>
        <v>2.39</v>
      </c>
      <c r="W1555" s="114"/>
      <c r="X1555" s="114" t="s">
        <v>332</v>
      </c>
      <c r="Y1555" s="114" t="s">
        <v>293</v>
      </c>
      <c r="Z1555" s="107"/>
      <c r="AA1555" s="107"/>
      <c r="AB1555" s="107"/>
      <c r="AC1555" s="107"/>
      <c r="AD1555" s="107"/>
      <c r="AE1555" s="107"/>
      <c r="AF1555" s="107"/>
      <c r="AG1555" s="107" t="s">
        <v>333</v>
      </c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</row>
    <row r="1556" spans="1:60" outlineLevel="2">
      <c r="A1556" s="110"/>
      <c r="B1556" s="111"/>
      <c r="C1556" s="198" t="s">
        <v>2363</v>
      </c>
      <c r="D1556" s="199"/>
      <c r="E1556" s="199"/>
      <c r="F1556" s="199"/>
      <c r="G1556" s="199"/>
      <c r="H1556" s="114"/>
      <c r="I1556" s="114"/>
      <c r="J1556" s="114"/>
      <c r="K1556" s="114"/>
      <c r="L1556" s="114"/>
      <c r="M1556" s="114"/>
      <c r="N1556" s="113"/>
      <c r="O1556" s="113"/>
      <c r="P1556" s="113"/>
      <c r="Q1556" s="113"/>
      <c r="R1556" s="114"/>
      <c r="S1556" s="114"/>
      <c r="T1556" s="114"/>
      <c r="U1556" s="114"/>
      <c r="V1556" s="114"/>
      <c r="W1556" s="114"/>
      <c r="X1556" s="114"/>
      <c r="Y1556" s="114"/>
      <c r="Z1556" s="107"/>
      <c r="AA1556" s="107"/>
      <c r="AB1556" s="107"/>
      <c r="AC1556" s="107"/>
      <c r="AD1556" s="107"/>
      <c r="AE1556" s="107"/>
      <c r="AF1556" s="107"/>
      <c r="AG1556" s="107" t="s">
        <v>296</v>
      </c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</row>
    <row r="1557" spans="1:60" outlineLevel="2">
      <c r="A1557" s="110"/>
      <c r="B1557" s="111"/>
      <c r="C1557" s="146" t="s">
        <v>2417</v>
      </c>
      <c r="D1557" s="143"/>
      <c r="E1557" s="144">
        <v>238.755</v>
      </c>
      <c r="F1557" s="114"/>
      <c r="G1557" s="114"/>
      <c r="H1557" s="114"/>
      <c r="I1557" s="114"/>
      <c r="J1557" s="114"/>
      <c r="K1557" s="114"/>
      <c r="L1557" s="114"/>
      <c r="M1557" s="114"/>
      <c r="N1557" s="113"/>
      <c r="O1557" s="113"/>
      <c r="P1557" s="113"/>
      <c r="Q1557" s="113"/>
      <c r="R1557" s="114"/>
      <c r="S1557" s="114"/>
      <c r="T1557" s="114"/>
      <c r="U1557" s="114"/>
      <c r="V1557" s="114"/>
      <c r="W1557" s="114"/>
      <c r="X1557" s="114"/>
      <c r="Y1557" s="114"/>
      <c r="Z1557" s="107"/>
      <c r="AA1557" s="107"/>
      <c r="AB1557" s="107"/>
      <c r="AC1557" s="107"/>
      <c r="AD1557" s="107"/>
      <c r="AE1557" s="107"/>
      <c r="AF1557" s="107"/>
      <c r="AG1557" s="107" t="s">
        <v>341</v>
      </c>
      <c r="AH1557" s="107">
        <v>5</v>
      </c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</row>
    <row r="1558" spans="1:60" ht="22.5" outlineLevel="1">
      <c r="A1558" s="123">
        <v>284</v>
      </c>
      <c r="B1558" s="124" t="s">
        <v>2365</v>
      </c>
      <c r="C1558" s="139" t="s">
        <v>2366</v>
      </c>
      <c r="D1558" s="125" t="s">
        <v>330</v>
      </c>
      <c r="E1558" s="126">
        <v>78.789150000000006</v>
      </c>
      <c r="F1558" s="127"/>
      <c r="G1558" s="128">
        <f>ROUND(E1558*F1558,2)</f>
        <v>0</v>
      </c>
      <c r="H1558" s="127"/>
      <c r="I1558" s="128">
        <f>ROUND(E1558*H1558,2)</f>
        <v>0</v>
      </c>
      <c r="J1558" s="127"/>
      <c r="K1558" s="128">
        <f>ROUND(E1558*J1558,2)</f>
        <v>0</v>
      </c>
      <c r="L1558" s="128">
        <v>21</v>
      </c>
      <c r="M1558" s="128">
        <f>G1558*(1+L1558/100)</f>
        <v>0</v>
      </c>
      <c r="N1558" s="126">
        <v>5.9999999999999995E-4</v>
      </c>
      <c r="O1558" s="126">
        <f>ROUND(E1558*N1558,2)</f>
        <v>0.05</v>
      </c>
      <c r="P1558" s="126">
        <v>0</v>
      </c>
      <c r="Q1558" s="126">
        <f>ROUND(E1558*P1558,2)</f>
        <v>0</v>
      </c>
      <c r="R1558" s="128" t="s">
        <v>413</v>
      </c>
      <c r="S1558" s="128" t="s">
        <v>2367</v>
      </c>
      <c r="T1558" s="129" t="s">
        <v>2367</v>
      </c>
      <c r="U1558" s="114">
        <v>0</v>
      </c>
      <c r="V1558" s="114">
        <f>ROUND(E1558*U1558,2)</f>
        <v>0</v>
      </c>
      <c r="W1558" s="114"/>
      <c r="X1558" s="114" t="s">
        <v>414</v>
      </c>
      <c r="Y1558" s="114" t="s">
        <v>293</v>
      </c>
      <c r="Z1558" s="107"/>
      <c r="AA1558" s="107"/>
      <c r="AB1558" s="107"/>
      <c r="AC1558" s="107"/>
      <c r="AD1558" s="107"/>
      <c r="AE1558" s="107"/>
      <c r="AF1558" s="107"/>
      <c r="AG1558" s="107" t="s">
        <v>415</v>
      </c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</row>
    <row r="1559" spans="1:60" outlineLevel="2">
      <c r="A1559" s="110"/>
      <c r="B1559" s="111"/>
      <c r="C1559" s="146" t="s">
        <v>2207</v>
      </c>
      <c r="D1559" s="143"/>
      <c r="E1559" s="144"/>
      <c r="F1559" s="114"/>
      <c r="G1559" s="114"/>
      <c r="H1559" s="114"/>
      <c r="I1559" s="114"/>
      <c r="J1559" s="114"/>
      <c r="K1559" s="114"/>
      <c r="L1559" s="114"/>
      <c r="M1559" s="114"/>
      <c r="N1559" s="113"/>
      <c r="O1559" s="113"/>
      <c r="P1559" s="113"/>
      <c r="Q1559" s="113"/>
      <c r="R1559" s="114"/>
      <c r="S1559" s="114"/>
      <c r="T1559" s="114"/>
      <c r="U1559" s="114"/>
      <c r="V1559" s="114"/>
      <c r="W1559" s="114"/>
      <c r="X1559" s="114"/>
      <c r="Y1559" s="114"/>
      <c r="Z1559" s="107"/>
      <c r="AA1559" s="107"/>
      <c r="AB1559" s="107"/>
      <c r="AC1559" s="107"/>
      <c r="AD1559" s="107"/>
      <c r="AE1559" s="107"/>
      <c r="AF1559" s="107"/>
      <c r="AG1559" s="107" t="s">
        <v>341</v>
      </c>
      <c r="AH1559" s="107">
        <v>0</v>
      </c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</row>
    <row r="1560" spans="1:60" outlineLevel="3">
      <c r="A1560" s="110"/>
      <c r="B1560" s="111"/>
      <c r="C1560" s="146" t="s">
        <v>2418</v>
      </c>
      <c r="D1560" s="143"/>
      <c r="E1560" s="144">
        <v>78.789150000000006</v>
      </c>
      <c r="F1560" s="114"/>
      <c r="G1560" s="114"/>
      <c r="H1560" s="114"/>
      <c r="I1560" s="114"/>
      <c r="J1560" s="114"/>
      <c r="K1560" s="114"/>
      <c r="L1560" s="114"/>
      <c r="M1560" s="114"/>
      <c r="N1560" s="113"/>
      <c r="O1560" s="113"/>
      <c r="P1560" s="113"/>
      <c r="Q1560" s="113"/>
      <c r="R1560" s="114"/>
      <c r="S1560" s="114"/>
      <c r="T1560" s="114"/>
      <c r="U1560" s="114"/>
      <c r="V1560" s="114"/>
      <c r="W1560" s="114"/>
      <c r="X1560" s="114"/>
      <c r="Y1560" s="114"/>
      <c r="Z1560" s="107"/>
      <c r="AA1560" s="107"/>
      <c r="AB1560" s="107"/>
      <c r="AC1560" s="107"/>
      <c r="AD1560" s="107"/>
      <c r="AE1560" s="107"/>
      <c r="AF1560" s="107"/>
      <c r="AG1560" s="107" t="s">
        <v>341</v>
      </c>
      <c r="AH1560" s="107">
        <v>5</v>
      </c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</row>
    <row r="1561" spans="1:60" outlineLevel="1">
      <c r="A1561" s="110">
        <v>285</v>
      </c>
      <c r="B1561" s="111" t="s">
        <v>2369</v>
      </c>
      <c r="C1561" s="147" t="s">
        <v>2370</v>
      </c>
      <c r="D1561" s="112" t="s">
        <v>24</v>
      </c>
      <c r="E1561" s="145"/>
      <c r="F1561" s="115"/>
      <c r="G1561" s="114">
        <f>ROUND(E1561*F1561,2)</f>
        <v>0</v>
      </c>
      <c r="H1561" s="115"/>
      <c r="I1561" s="114">
        <f>ROUND(E1561*H1561,2)</f>
        <v>0</v>
      </c>
      <c r="J1561" s="115"/>
      <c r="K1561" s="114">
        <f>ROUND(E1561*J1561,2)</f>
        <v>0</v>
      </c>
      <c r="L1561" s="114">
        <v>21</v>
      </c>
      <c r="M1561" s="114">
        <f>G1561*(1+L1561/100)</f>
        <v>0</v>
      </c>
      <c r="N1561" s="113">
        <v>0</v>
      </c>
      <c r="O1561" s="113">
        <f>ROUND(E1561*N1561,2)</f>
        <v>0</v>
      </c>
      <c r="P1561" s="113">
        <v>0</v>
      </c>
      <c r="Q1561" s="113">
        <f>ROUND(E1561*P1561,2)</f>
        <v>0</v>
      </c>
      <c r="R1561" s="114" t="s">
        <v>1861</v>
      </c>
      <c r="S1561" s="114" t="s">
        <v>310</v>
      </c>
      <c r="T1561" s="114" t="s">
        <v>331</v>
      </c>
      <c r="U1561" s="114">
        <v>0</v>
      </c>
      <c r="V1561" s="114">
        <f>ROUND(E1561*U1561,2)</f>
        <v>0</v>
      </c>
      <c r="W1561" s="114"/>
      <c r="X1561" s="114" t="s">
        <v>448</v>
      </c>
      <c r="Y1561" s="114" t="s">
        <v>293</v>
      </c>
      <c r="Z1561" s="107"/>
      <c r="AA1561" s="107"/>
      <c r="AB1561" s="107"/>
      <c r="AC1561" s="107"/>
      <c r="AD1561" s="107"/>
      <c r="AE1561" s="107"/>
      <c r="AF1561" s="107"/>
      <c r="AG1561" s="107" t="s">
        <v>449</v>
      </c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</row>
    <row r="1562" spans="1:60" outlineLevel="2">
      <c r="A1562" s="110"/>
      <c r="B1562" s="111"/>
      <c r="C1562" s="205" t="s">
        <v>567</v>
      </c>
      <c r="D1562" s="206"/>
      <c r="E1562" s="206"/>
      <c r="F1562" s="206"/>
      <c r="G1562" s="206"/>
      <c r="H1562" s="114"/>
      <c r="I1562" s="114"/>
      <c r="J1562" s="114"/>
      <c r="K1562" s="114"/>
      <c r="L1562" s="114"/>
      <c r="M1562" s="114"/>
      <c r="N1562" s="113"/>
      <c r="O1562" s="113"/>
      <c r="P1562" s="113"/>
      <c r="Q1562" s="113"/>
      <c r="R1562" s="114"/>
      <c r="S1562" s="114"/>
      <c r="T1562" s="114"/>
      <c r="U1562" s="114"/>
      <c r="V1562" s="114"/>
      <c r="W1562" s="114"/>
      <c r="X1562" s="114"/>
      <c r="Y1562" s="114"/>
      <c r="Z1562" s="107"/>
      <c r="AA1562" s="107"/>
      <c r="AB1562" s="107"/>
      <c r="AC1562" s="107"/>
      <c r="AD1562" s="107"/>
      <c r="AE1562" s="107"/>
      <c r="AF1562" s="107"/>
      <c r="AG1562" s="107" t="s">
        <v>451</v>
      </c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</row>
    <row r="1563" spans="1:60">
      <c r="A1563" s="117" t="s">
        <v>285</v>
      </c>
      <c r="B1563" s="118" t="s">
        <v>229</v>
      </c>
      <c r="C1563" s="138" t="s">
        <v>230</v>
      </c>
      <c r="D1563" s="119"/>
      <c r="E1563" s="120"/>
      <c r="F1563" s="121"/>
      <c r="G1563" s="121">
        <f>SUMIF(AG1564:AG1581,"&lt;&gt;NOR",G1564:G1581)</f>
        <v>0</v>
      </c>
      <c r="H1563" s="121"/>
      <c r="I1563" s="121">
        <f>SUM(I1564:I1581)</f>
        <v>0</v>
      </c>
      <c r="J1563" s="121"/>
      <c r="K1563" s="121">
        <f>SUM(K1564:K1581)</f>
        <v>0</v>
      </c>
      <c r="L1563" s="121"/>
      <c r="M1563" s="121">
        <f>SUM(M1564:M1581)</f>
        <v>0</v>
      </c>
      <c r="N1563" s="120"/>
      <c r="O1563" s="120">
        <f>SUM(O1564:O1581)</f>
        <v>3.58</v>
      </c>
      <c r="P1563" s="120"/>
      <c r="Q1563" s="120">
        <f>SUM(Q1564:Q1581)</f>
        <v>0</v>
      </c>
      <c r="R1563" s="121"/>
      <c r="S1563" s="121"/>
      <c r="T1563" s="122"/>
      <c r="U1563" s="116"/>
      <c r="V1563" s="116">
        <f>SUM(V1564:V1581)</f>
        <v>357.68</v>
      </c>
      <c r="W1563" s="116"/>
      <c r="X1563" s="116"/>
      <c r="Y1563" s="116"/>
      <c r="AG1563" t="s">
        <v>286</v>
      </c>
    </row>
    <row r="1564" spans="1:60" ht="22.5" outlineLevel="1">
      <c r="A1564" s="123">
        <v>286</v>
      </c>
      <c r="B1564" s="124" t="s">
        <v>2419</v>
      </c>
      <c r="C1564" s="139" t="s">
        <v>2420</v>
      </c>
      <c r="D1564" s="125" t="s">
        <v>1169</v>
      </c>
      <c r="E1564" s="126">
        <v>112.98125</v>
      </c>
      <c r="F1564" s="127"/>
      <c r="G1564" s="128">
        <f>ROUND(E1564*F1564,2)</f>
        <v>0</v>
      </c>
      <c r="H1564" s="127"/>
      <c r="I1564" s="128">
        <f>ROUND(E1564*H1564,2)</f>
        <v>0</v>
      </c>
      <c r="J1564" s="127"/>
      <c r="K1564" s="128">
        <f>ROUND(E1564*J1564,2)</f>
        <v>0</v>
      </c>
      <c r="L1564" s="128">
        <v>21</v>
      </c>
      <c r="M1564" s="128">
        <f>G1564*(1+L1564/100)</f>
        <v>0</v>
      </c>
      <c r="N1564" s="126">
        <v>0</v>
      </c>
      <c r="O1564" s="126">
        <f>ROUND(E1564*N1564,2)</f>
        <v>0</v>
      </c>
      <c r="P1564" s="126">
        <v>0</v>
      </c>
      <c r="Q1564" s="126">
        <f>ROUND(E1564*P1564,2)</f>
        <v>0</v>
      </c>
      <c r="R1564" s="128"/>
      <c r="S1564" s="128" t="s">
        <v>290</v>
      </c>
      <c r="T1564" s="129" t="s">
        <v>291</v>
      </c>
      <c r="U1564" s="114">
        <v>1.6E-2</v>
      </c>
      <c r="V1564" s="114">
        <f>ROUND(E1564*U1564,2)</f>
        <v>1.81</v>
      </c>
      <c r="W1564" s="114"/>
      <c r="X1564" s="114" t="s">
        <v>332</v>
      </c>
      <c r="Y1564" s="114" t="s">
        <v>293</v>
      </c>
      <c r="Z1564" s="107"/>
      <c r="AA1564" s="107"/>
      <c r="AB1564" s="107"/>
      <c r="AC1564" s="107"/>
      <c r="AD1564" s="107"/>
      <c r="AE1564" s="107"/>
      <c r="AF1564" s="107"/>
      <c r="AG1564" s="107" t="s">
        <v>333</v>
      </c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</row>
    <row r="1565" spans="1:60" outlineLevel="2">
      <c r="A1565" s="110"/>
      <c r="B1565" s="111"/>
      <c r="C1565" s="146" t="s">
        <v>1296</v>
      </c>
      <c r="D1565" s="143"/>
      <c r="E1565" s="144">
        <v>26.80125</v>
      </c>
      <c r="F1565" s="114"/>
      <c r="G1565" s="114"/>
      <c r="H1565" s="114"/>
      <c r="I1565" s="114"/>
      <c r="J1565" s="114"/>
      <c r="K1565" s="114"/>
      <c r="L1565" s="114"/>
      <c r="M1565" s="114"/>
      <c r="N1565" s="113"/>
      <c r="O1565" s="113"/>
      <c r="P1565" s="113"/>
      <c r="Q1565" s="113"/>
      <c r="R1565" s="114"/>
      <c r="S1565" s="114"/>
      <c r="T1565" s="114"/>
      <c r="U1565" s="114"/>
      <c r="V1565" s="114"/>
      <c r="W1565" s="114"/>
      <c r="X1565" s="114"/>
      <c r="Y1565" s="114"/>
      <c r="Z1565" s="107"/>
      <c r="AA1565" s="107"/>
      <c r="AB1565" s="107"/>
      <c r="AC1565" s="107"/>
      <c r="AD1565" s="107"/>
      <c r="AE1565" s="107"/>
      <c r="AF1565" s="107"/>
      <c r="AG1565" s="107" t="s">
        <v>341</v>
      </c>
      <c r="AH1565" s="107">
        <v>0</v>
      </c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</row>
    <row r="1566" spans="1:60" outlineLevel="3">
      <c r="A1566" s="110"/>
      <c r="B1566" s="111"/>
      <c r="C1566" s="146" t="s">
        <v>1297</v>
      </c>
      <c r="D1566" s="143"/>
      <c r="E1566" s="144">
        <v>25.764379999999999</v>
      </c>
      <c r="F1566" s="114"/>
      <c r="G1566" s="114"/>
      <c r="H1566" s="114"/>
      <c r="I1566" s="114"/>
      <c r="J1566" s="114"/>
      <c r="K1566" s="114"/>
      <c r="L1566" s="114"/>
      <c r="M1566" s="114"/>
      <c r="N1566" s="113"/>
      <c r="O1566" s="113"/>
      <c r="P1566" s="113"/>
      <c r="Q1566" s="113"/>
      <c r="R1566" s="114"/>
      <c r="S1566" s="114"/>
      <c r="T1566" s="114"/>
      <c r="U1566" s="114"/>
      <c r="V1566" s="114"/>
      <c r="W1566" s="114"/>
      <c r="X1566" s="114"/>
      <c r="Y1566" s="114"/>
      <c r="Z1566" s="107"/>
      <c r="AA1566" s="107"/>
      <c r="AB1566" s="107"/>
      <c r="AC1566" s="107"/>
      <c r="AD1566" s="107"/>
      <c r="AE1566" s="107"/>
      <c r="AF1566" s="107"/>
      <c r="AG1566" s="107" t="s">
        <v>341</v>
      </c>
      <c r="AH1566" s="107">
        <v>0</v>
      </c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</row>
    <row r="1567" spans="1:60" outlineLevel="3">
      <c r="A1567" s="110"/>
      <c r="B1567" s="111"/>
      <c r="C1567" s="146" t="s">
        <v>1298</v>
      </c>
      <c r="D1567" s="143"/>
      <c r="E1567" s="144">
        <v>32.865000000000002</v>
      </c>
      <c r="F1567" s="114"/>
      <c r="G1567" s="114"/>
      <c r="H1567" s="114"/>
      <c r="I1567" s="114"/>
      <c r="J1567" s="114"/>
      <c r="K1567" s="114"/>
      <c r="L1567" s="114"/>
      <c r="M1567" s="114"/>
      <c r="N1567" s="113"/>
      <c r="O1567" s="113"/>
      <c r="P1567" s="113"/>
      <c r="Q1567" s="113"/>
      <c r="R1567" s="114"/>
      <c r="S1567" s="114"/>
      <c r="T1567" s="114"/>
      <c r="U1567" s="114"/>
      <c r="V1567" s="114"/>
      <c r="W1567" s="114"/>
      <c r="X1567" s="114"/>
      <c r="Y1567" s="114"/>
      <c r="Z1567" s="107"/>
      <c r="AA1567" s="107"/>
      <c r="AB1567" s="107"/>
      <c r="AC1567" s="107"/>
      <c r="AD1567" s="107"/>
      <c r="AE1567" s="107"/>
      <c r="AF1567" s="107"/>
      <c r="AG1567" s="107" t="s">
        <v>341</v>
      </c>
      <c r="AH1567" s="107">
        <v>0</v>
      </c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</row>
    <row r="1568" spans="1:60" outlineLevel="3">
      <c r="A1568" s="110"/>
      <c r="B1568" s="111"/>
      <c r="C1568" s="146" t="s">
        <v>1299</v>
      </c>
      <c r="D1568" s="143"/>
      <c r="E1568" s="144">
        <v>27.550630000000002</v>
      </c>
      <c r="F1568" s="114"/>
      <c r="G1568" s="114"/>
      <c r="H1568" s="114"/>
      <c r="I1568" s="114"/>
      <c r="J1568" s="114"/>
      <c r="K1568" s="114"/>
      <c r="L1568" s="114"/>
      <c r="M1568" s="114"/>
      <c r="N1568" s="113"/>
      <c r="O1568" s="113"/>
      <c r="P1568" s="113"/>
      <c r="Q1568" s="113"/>
      <c r="R1568" s="114"/>
      <c r="S1568" s="114"/>
      <c r="T1568" s="114"/>
      <c r="U1568" s="114"/>
      <c r="V1568" s="114"/>
      <c r="W1568" s="114"/>
      <c r="X1568" s="114"/>
      <c r="Y1568" s="114"/>
      <c r="Z1568" s="107"/>
      <c r="AA1568" s="107"/>
      <c r="AB1568" s="107"/>
      <c r="AC1568" s="107"/>
      <c r="AD1568" s="107"/>
      <c r="AE1568" s="107"/>
      <c r="AF1568" s="107"/>
      <c r="AG1568" s="107" t="s">
        <v>341</v>
      </c>
      <c r="AH1568" s="107">
        <v>0</v>
      </c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</row>
    <row r="1569" spans="1:60" outlineLevel="1">
      <c r="A1569" s="123">
        <v>287</v>
      </c>
      <c r="B1569" s="124" t="s">
        <v>2421</v>
      </c>
      <c r="C1569" s="139" t="s">
        <v>2422</v>
      </c>
      <c r="D1569" s="125" t="s">
        <v>1169</v>
      </c>
      <c r="E1569" s="126">
        <v>112.98125</v>
      </c>
      <c r="F1569" s="127"/>
      <c r="G1569" s="128">
        <f>ROUND(E1569*F1569,2)</f>
        <v>0</v>
      </c>
      <c r="H1569" s="127"/>
      <c r="I1569" s="128">
        <f>ROUND(E1569*H1569,2)</f>
        <v>0</v>
      </c>
      <c r="J1569" s="127"/>
      <c r="K1569" s="128">
        <f>ROUND(E1569*J1569,2)</f>
        <v>0</v>
      </c>
      <c r="L1569" s="128">
        <v>21</v>
      </c>
      <c r="M1569" s="128">
        <f>G1569*(1+L1569/100)</f>
        <v>0</v>
      </c>
      <c r="N1569" s="126">
        <v>2.9999999999999997E-4</v>
      </c>
      <c r="O1569" s="126">
        <f>ROUND(E1569*N1569,2)</f>
        <v>0.03</v>
      </c>
      <c r="P1569" s="126">
        <v>0</v>
      </c>
      <c r="Q1569" s="126">
        <f>ROUND(E1569*P1569,2)</f>
        <v>0</v>
      </c>
      <c r="R1569" s="128"/>
      <c r="S1569" s="128" t="s">
        <v>290</v>
      </c>
      <c r="T1569" s="129" t="s">
        <v>291</v>
      </c>
      <c r="U1569" s="114">
        <v>0.16</v>
      </c>
      <c r="V1569" s="114">
        <f>ROUND(E1569*U1569,2)</f>
        <v>18.079999999999998</v>
      </c>
      <c r="W1569" s="114"/>
      <c r="X1569" s="114" t="s">
        <v>332</v>
      </c>
      <c r="Y1569" s="114" t="s">
        <v>293</v>
      </c>
      <c r="Z1569" s="107"/>
      <c r="AA1569" s="107"/>
      <c r="AB1569" s="107"/>
      <c r="AC1569" s="107"/>
      <c r="AD1569" s="107"/>
      <c r="AE1569" s="107"/>
      <c r="AF1569" s="107"/>
      <c r="AG1569" s="107" t="s">
        <v>333</v>
      </c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</row>
    <row r="1570" spans="1:60" outlineLevel="2">
      <c r="A1570" s="110"/>
      <c r="B1570" s="111"/>
      <c r="C1570" s="146" t="s">
        <v>2423</v>
      </c>
      <c r="D1570" s="143"/>
      <c r="E1570" s="144">
        <v>112.98125</v>
      </c>
      <c r="F1570" s="114"/>
      <c r="G1570" s="114"/>
      <c r="H1570" s="114"/>
      <c r="I1570" s="114"/>
      <c r="J1570" s="114"/>
      <c r="K1570" s="114"/>
      <c r="L1570" s="114"/>
      <c r="M1570" s="114"/>
      <c r="N1570" s="113"/>
      <c r="O1570" s="113"/>
      <c r="P1570" s="113"/>
      <c r="Q1570" s="113"/>
      <c r="R1570" s="114"/>
      <c r="S1570" s="114"/>
      <c r="T1570" s="114"/>
      <c r="U1570" s="114"/>
      <c r="V1570" s="114"/>
      <c r="W1570" s="114"/>
      <c r="X1570" s="114"/>
      <c r="Y1570" s="114"/>
      <c r="Z1570" s="107"/>
      <c r="AA1570" s="107"/>
      <c r="AB1570" s="107"/>
      <c r="AC1570" s="107"/>
      <c r="AD1570" s="107"/>
      <c r="AE1570" s="107"/>
      <c r="AF1570" s="107"/>
      <c r="AG1570" s="107" t="s">
        <v>341</v>
      </c>
      <c r="AH1570" s="107">
        <v>5</v>
      </c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</row>
    <row r="1571" spans="1:60" ht="22.5" outlineLevel="1">
      <c r="A1571" s="123">
        <v>288</v>
      </c>
      <c r="B1571" s="124" t="s">
        <v>2424</v>
      </c>
      <c r="C1571" s="139" t="s">
        <v>2425</v>
      </c>
      <c r="D1571" s="125" t="s">
        <v>1169</v>
      </c>
      <c r="E1571" s="126">
        <v>112.98125</v>
      </c>
      <c r="F1571" s="127"/>
      <c r="G1571" s="128">
        <f>ROUND(E1571*F1571,2)</f>
        <v>0</v>
      </c>
      <c r="H1571" s="127"/>
      <c r="I1571" s="128">
        <f>ROUND(E1571*H1571,2)</f>
        <v>0</v>
      </c>
      <c r="J1571" s="127"/>
      <c r="K1571" s="128">
        <f>ROUND(E1571*J1571,2)</f>
        <v>0</v>
      </c>
      <c r="L1571" s="128">
        <v>21</v>
      </c>
      <c r="M1571" s="128">
        <f>G1571*(1+L1571/100)</f>
        <v>0</v>
      </c>
      <c r="N1571" s="126">
        <v>5.1999999999999995E-4</v>
      </c>
      <c r="O1571" s="126">
        <f>ROUND(E1571*N1571,2)</f>
        <v>0.06</v>
      </c>
      <c r="P1571" s="126">
        <v>0</v>
      </c>
      <c r="Q1571" s="126">
        <f>ROUND(E1571*P1571,2)</f>
        <v>0</v>
      </c>
      <c r="R1571" s="128"/>
      <c r="S1571" s="128" t="s">
        <v>290</v>
      </c>
      <c r="T1571" s="129" t="s">
        <v>291</v>
      </c>
      <c r="U1571" s="114">
        <v>0.03</v>
      </c>
      <c r="V1571" s="114">
        <f>ROUND(E1571*U1571,2)</f>
        <v>3.39</v>
      </c>
      <c r="W1571" s="114"/>
      <c r="X1571" s="114" t="s">
        <v>332</v>
      </c>
      <c r="Y1571" s="114" t="s">
        <v>293</v>
      </c>
      <c r="Z1571" s="107"/>
      <c r="AA1571" s="107"/>
      <c r="AB1571" s="107"/>
      <c r="AC1571" s="107"/>
      <c r="AD1571" s="107"/>
      <c r="AE1571" s="107"/>
      <c r="AF1571" s="107"/>
      <c r="AG1571" s="107" t="s">
        <v>333</v>
      </c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</row>
    <row r="1572" spans="1:60" outlineLevel="2">
      <c r="A1572" s="110"/>
      <c r="B1572" s="111"/>
      <c r="C1572" s="146" t="s">
        <v>2423</v>
      </c>
      <c r="D1572" s="143"/>
      <c r="E1572" s="144">
        <v>112.98125</v>
      </c>
      <c r="F1572" s="114"/>
      <c r="G1572" s="114"/>
      <c r="H1572" s="114"/>
      <c r="I1572" s="114"/>
      <c r="J1572" s="114"/>
      <c r="K1572" s="114"/>
      <c r="L1572" s="114"/>
      <c r="M1572" s="114"/>
      <c r="N1572" s="113"/>
      <c r="O1572" s="113"/>
      <c r="P1572" s="113"/>
      <c r="Q1572" s="113"/>
      <c r="R1572" s="114"/>
      <c r="S1572" s="114"/>
      <c r="T1572" s="114"/>
      <c r="U1572" s="114"/>
      <c r="V1572" s="114"/>
      <c r="W1572" s="114"/>
      <c r="X1572" s="114"/>
      <c r="Y1572" s="114"/>
      <c r="Z1572" s="107"/>
      <c r="AA1572" s="107"/>
      <c r="AB1572" s="107"/>
      <c r="AC1572" s="107"/>
      <c r="AD1572" s="107"/>
      <c r="AE1572" s="107"/>
      <c r="AF1572" s="107"/>
      <c r="AG1572" s="107" t="s">
        <v>341</v>
      </c>
      <c r="AH1572" s="107">
        <v>5</v>
      </c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</row>
    <row r="1573" spans="1:60" ht="22.5" outlineLevel="1">
      <c r="A1573" s="123">
        <v>289</v>
      </c>
      <c r="B1573" s="124" t="s">
        <v>2426</v>
      </c>
      <c r="C1573" s="139" t="s">
        <v>2427</v>
      </c>
      <c r="D1573" s="125" t="s">
        <v>1169</v>
      </c>
      <c r="E1573" s="126">
        <v>112.98125</v>
      </c>
      <c r="F1573" s="127"/>
      <c r="G1573" s="128">
        <f>ROUND(E1573*F1573,2)</f>
        <v>0</v>
      </c>
      <c r="H1573" s="127"/>
      <c r="I1573" s="128">
        <f>ROUND(E1573*H1573,2)</f>
        <v>0</v>
      </c>
      <c r="J1573" s="127"/>
      <c r="K1573" s="128">
        <f>ROUND(E1573*J1573,2)</f>
        <v>0</v>
      </c>
      <c r="L1573" s="128">
        <v>21</v>
      </c>
      <c r="M1573" s="128">
        <f>G1573*(1+L1573/100)</f>
        <v>0</v>
      </c>
      <c r="N1573" s="126">
        <v>2.121E-2</v>
      </c>
      <c r="O1573" s="126">
        <f>ROUND(E1573*N1573,2)</f>
        <v>2.4</v>
      </c>
      <c r="P1573" s="126">
        <v>0</v>
      </c>
      <c r="Q1573" s="126">
        <f>ROUND(E1573*P1573,2)</f>
        <v>0</v>
      </c>
      <c r="R1573" s="128"/>
      <c r="S1573" s="128" t="s">
        <v>290</v>
      </c>
      <c r="T1573" s="129" t="s">
        <v>291</v>
      </c>
      <c r="U1573" s="114">
        <v>1.29</v>
      </c>
      <c r="V1573" s="114">
        <f>ROUND(E1573*U1573,2)</f>
        <v>145.75</v>
      </c>
      <c r="W1573" s="114"/>
      <c r="X1573" s="114" t="s">
        <v>332</v>
      </c>
      <c r="Y1573" s="114" t="s">
        <v>293</v>
      </c>
      <c r="Z1573" s="107"/>
      <c r="AA1573" s="107"/>
      <c r="AB1573" s="107"/>
      <c r="AC1573" s="107"/>
      <c r="AD1573" s="107"/>
      <c r="AE1573" s="107"/>
      <c r="AF1573" s="107"/>
      <c r="AG1573" s="107" t="s">
        <v>333</v>
      </c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</row>
    <row r="1574" spans="1:60" outlineLevel="2">
      <c r="A1574" s="110"/>
      <c r="B1574" s="111"/>
      <c r="C1574" s="146" t="s">
        <v>2423</v>
      </c>
      <c r="D1574" s="143"/>
      <c r="E1574" s="144">
        <v>112.98125</v>
      </c>
      <c r="F1574" s="114"/>
      <c r="G1574" s="114"/>
      <c r="H1574" s="114"/>
      <c r="I1574" s="114"/>
      <c r="J1574" s="114"/>
      <c r="K1574" s="114"/>
      <c r="L1574" s="114"/>
      <c r="M1574" s="114"/>
      <c r="N1574" s="113"/>
      <c r="O1574" s="113"/>
      <c r="P1574" s="113"/>
      <c r="Q1574" s="113"/>
      <c r="R1574" s="114"/>
      <c r="S1574" s="114"/>
      <c r="T1574" s="114"/>
      <c r="U1574" s="114"/>
      <c r="V1574" s="114"/>
      <c r="W1574" s="114"/>
      <c r="X1574" s="114"/>
      <c r="Y1574" s="114"/>
      <c r="Z1574" s="107"/>
      <c r="AA1574" s="107"/>
      <c r="AB1574" s="107"/>
      <c r="AC1574" s="107"/>
      <c r="AD1574" s="107"/>
      <c r="AE1574" s="107"/>
      <c r="AF1574" s="107"/>
      <c r="AG1574" s="107" t="s">
        <v>341</v>
      </c>
      <c r="AH1574" s="107">
        <v>5</v>
      </c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</row>
    <row r="1575" spans="1:60" ht="22.5" outlineLevel="1">
      <c r="A1575" s="123">
        <v>290</v>
      </c>
      <c r="B1575" s="124" t="s">
        <v>2428</v>
      </c>
      <c r="C1575" s="139" t="s">
        <v>2429</v>
      </c>
      <c r="D1575" s="125" t="s">
        <v>330</v>
      </c>
      <c r="E1575" s="126">
        <v>119.4</v>
      </c>
      <c r="F1575" s="127"/>
      <c r="G1575" s="128">
        <f>ROUND(E1575*F1575,2)</f>
        <v>0</v>
      </c>
      <c r="H1575" s="127"/>
      <c r="I1575" s="128">
        <f>ROUND(E1575*H1575,2)</f>
        <v>0</v>
      </c>
      <c r="J1575" s="127"/>
      <c r="K1575" s="128">
        <f>ROUND(E1575*J1575,2)</f>
        <v>0</v>
      </c>
      <c r="L1575" s="128">
        <v>21</v>
      </c>
      <c r="M1575" s="128">
        <f>G1575*(1+L1575/100)</f>
        <v>0</v>
      </c>
      <c r="N1575" s="126">
        <v>9.1000000000000004E-3</v>
      </c>
      <c r="O1575" s="126">
        <f>ROUND(E1575*N1575,2)</f>
        <v>1.0900000000000001</v>
      </c>
      <c r="P1575" s="126">
        <v>0</v>
      </c>
      <c r="Q1575" s="126">
        <f>ROUND(E1575*P1575,2)</f>
        <v>0</v>
      </c>
      <c r="R1575" s="128"/>
      <c r="S1575" s="128" t="s">
        <v>290</v>
      </c>
      <c r="T1575" s="129" t="s">
        <v>291</v>
      </c>
      <c r="U1575" s="114">
        <v>1.58</v>
      </c>
      <c r="V1575" s="114">
        <f>ROUND(E1575*U1575,2)</f>
        <v>188.65</v>
      </c>
      <c r="W1575" s="114"/>
      <c r="X1575" s="114" t="s">
        <v>332</v>
      </c>
      <c r="Y1575" s="114" t="s">
        <v>293</v>
      </c>
      <c r="Z1575" s="107"/>
      <c r="AA1575" s="107"/>
      <c r="AB1575" s="107"/>
      <c r="AC1575" s="107"/>
      <c r="AD1575" s="107"/>
      <c r="AE1575" s="107"/>
      <c r="AF1575" s="107"/>
      <c r="AG1575" s="107" t="s">
        <v>333</v>
      </c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</row>
    <row r="1576" spans="1:60" outlineLevel="2">
      <c r="A1576" s="110"/>
      <c r="B1576" s="111"/>
      <c r="C1576" s="146" t="s">
        <v>1290</v>
      </c>
      <c r="D1576" s="143"/>
      <c r="E1576" s="144">
        <v>27.65</v>
      </c>
      <c r="F1576" s="114"/>
      <c r="G1576" s="114"/>
      <c r="H1576" s="114"/>
      <c r="I1576" s="114"/>
      <c r="J1576" s="114"/>
      <c r="K1576" s="114"/>
      <c r="L1576" s="114"/>
      <c r="M1576" s="114"/>
      <c r="N1576" s="113"/>
      <c r="O1576" s="113"/>
      <c r="P1576" s="113"/>
      <c r="Q1576" s="113"/>
      <c r="R1576" s="114"/>
      <c r="S1576" s="114"/>
      <c r="T1576" s="114"/>
      <c r="U1576" s="114"/>
      <c r="V1576" s="114"/>
      <c r="W1576" s="114"/>
      <c r="X1576" s="114"/>
      <c r="Y1576" s="114"/>
      <c r="Z1576" s="107"/>
      <c r="AA1576" s="107"/>
      <c r="AB1576" s="107"/>
      <c r="AC1576" s="107"/>
      <c r="AD1576" s="107"/>
      <c r="AE1576" s="107"/>
      <c r="AF1576" s="107"/>
      <c r="AG1576" s="107" t="s">
        <v>341</v>
      </c>
      <c r="AH1576" s="107">
        <v>0</v>
      </c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</row>
    <row r="1577" spans="1:60" outlineLevel="3">
      <c r="A1577" s="110"/>
      <c r="B1577" s="111"/>
      <c r="C1577" s="146" t="s">
        <v>1291</v>
      </c>
      <c r="D1577" s="143"/>
      <c r="E1577" s="144">
        <v>27.3</v>
      </c>
      <c r="F1577" s="114"/>
      <c r="G1577" s="114"/>
      <c r="H1577" s="114"/>
      <c r="I1577" s="114"/>
      <c r="J1577" s="114"/>
      <c r="K1577" s="114"/>
      <c r="L1577" s="114"/>
      <c r="M1577" s="114"/>
      <c r="N1577" s="113"/>
      <c r="O1577" s="113"/>
      <c r="P1577" s="113"/>
      <c r="Q1577" s="113"/>
      <c r="R1577" s="114"/>
      <c r="S1577" s="114"/>
      <c r="T1577" s="114"/>
      <c r="U1577" s="114"/>
      <c r="V1577" s="114"/>
      <c r="W1577" s="114"/>
      <c r="X1577" s="114"/>
      <c r="Y1577" s="114"/>
      <c r="Z1577" s="107"/>
      <c r="AA1577" s="107"/>
      <c r="AB1577" s="107"/>
      <c r="AC1577" s="107"/>
      <c r="AD1577" s="107"/>
      <c r="AE1577" s="107"/>
      <c r="AF1577" s="107"/>
      <c r="AG1577" s="107" t="s">
        <v>341</v>
      </c>
      <c r="AH1577" s="107">
        <v>0</v>
      </c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</row>
    <row r="1578" spans="1:60" outlineLevel="3">
      <c r="A1578" s="110"/>
      <c r="B1578" s="111"/>
      <c r="C1578" s="146" t="s">
        <v>1292</v>
      </c>
      <c r="D1578" s="143"/>
      <c r="E1578" s="144">
        <v>36.450000000000003</v>
      </c>
      <c r="F1578" s="114"/>
      <c r="G1578" s="114"/>
      <c r="H1578" s="114"/>
      <c r="I1578" s="114"/>
      <c r="J1578" s="114"/>
      <c r="K1578" s="114"/>
      <c r="L1578" s="114"/>
      <c r="M1578" s="114"/>
      <c r="N1578" s="113"/>
      <c r="O1578" s="113"/>
      <c r="P1578" s="113"/>
      <c r="Q1578" s="113"/>
      <c r="R1578" s="114"/>
      <c r="S1578" s="114"/>
      <c r="T1578" s="114"/>
      <c r="U1578" s="114"/>
      <c r="V1578" s="114"/>
      <c r="W1578" s="114"/>
      <c r="X1578" s="114"/>
      <c r="Y1578" s="114"/>
      <c r="Z1578" s="107"/>
      <c r="AA1578" s="107"/>
      <c r="AB1578" s="107"/>
      <c r="AC1578" s="107"/>
      <c r="AD1578" s="107"/>
      <c r="AE1578" s="107"/>
      <c r="AF1578" s="107"/>
      <c r="AG1578" s="107" t="s">
        <v>341</v>
      </c>
      <c r="AH1578" s="107">
        <v>0</v>
      </c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</row>
    <row r="1579" spans="1:60" outlineLevel="3">
      <c r="A1579" s="110"/>
      <c r="B1579" s="111"/>
      <c r="C1579" s="146" t="s">
        <v>1293</v>
      </c>
      <c r="D1579" s="143"/>
      <c r="E1579" s="144">
        <v>28</v>
      </c>
      <c r="F1579" s="114"/>
      <c r="G1579" s="114"/>
      <c r="H1579" s="114"/>
      <c r="I1579" s="114"/>
      <c r="J1579" s="114"/>
      <c r="K1579" s="114"/>
      <c r="L1579" s="114"/>
      <c r="M1579" s="114"/>
      <c r="N1579" s="113"/>
      <c r="O1579" s="113"/>
      <c r="P1579" s="113"/>
      <c r="Q1579" s="113"/>
      <c r="R1579" s="114"/>
      <c r="S1579" s="114"/>
      <c r="T1579" s="114"/>
      <c r="U1579" s="114"/>
      <c r="V1579" s="114"/>
      <c r="W1579" s="114"/>
      <c r="X1579" s="114"/>
      <c r="Y1579" s="114"/>
      <c r="Z1579" s="107"/>
      <c r="AA1579" s="107"/>
      <c r="AB1579" s="107"/>
      <c r="AC1579" s="107"/>
      <c r="AD1579" s="107"/>
      <c r="AE1579" s="107"/>
      <c r="AF1579" s="107"/>
      <c r="AG1579" s="107" t="s">
        <v>341</v>
      </c>
      <c r="AH1579" s="107">
        <v>0</v>
      </c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</row>
    <row r="1580" spans="1:60" outlineLevel="1">
      <c r="A1580" s="110">
        <v>291</v>
      </c>
      <c r="B1580" s="111" t="s">
        <v>2430</v>
      </c>
      <c r="C1580" s="147" t="s">
        <v>2431</v>
      </c>
      <c r="D1580" s="112" t="s">
        <v>24</v>
      </c>
      <c r="E1580" s="145"/>
      <c r="F1580" s="115"/>
      <c r="G1580" s="114">
        <f>ROUND(E1580*F1580,2)</f>
        <v>0</v>
      </c>
      <c r="H1580" s="115"/>
      <c r="I1580" s="114">
        <f>ROUND(E1580*H1580,2)</f>
        <v>0</v>
      </c>
      <c r="J1580" s="115"/>
      <c r="K1580" s="114">
        <f>ROUND(E1580*J1580,2)</f>
        <v>0</v>
      </c>
      <c r="L1580" s="114">
        <v>21</v>
      </c>
      <c r="M1580" s="114">
        <f>G1580*(1+L1580/100)</f>
        <v>0</v>
      </c>
      <c r="N1580" s="113">
        <v>0</v>
      </c>
      <c r="O1580" s="113">
        <f>ROUND(E1580*N1580,2)</f>
        <v>0</v>
      </c>
      <c r="P1580" s="113">
        <v>0</v>
      </c>
      <c r="Q1580" s="113">
        <f>ROUND(E1580*P1580,2)</f>
        <v>0</v>
      </c>
      <c r="R1580" s="114" t="s">
        <v>2432</v>
      </c>
      <c r="S1580" s="114" t="s">
        <v>310</v>
      </c>
      <c r="T1580" s="114" t="s">
        <v>331</v>
      </c>
      <c r="U1580" s="114">
        <v>0</v>
      </c>
      <c r="V1580" s="114">
        <f>ROUND(E1580*U1580,2)</f>
        <v>0</v>
      </c>
      <c r="W1580" s="114"/>
      <c r="X1580" s="114" t="s">
        <v>448</v>
      </c>
      <c r="Y1580" s="114" t="s">
        <v>293</v>
      </c>
      <c r="Z1580" s="107"/>
      <c r="AA1580" s="107"/>
      <c r="AB1580" s="107"/>
      <c r="AC1580" s="107"/>
      <c r="AD1580" s="107"/>
      <c r="AE1580" s="107"/>
      <c r="AF1580" s="107"/>
      <c r="AG1580" s="107" t="s">
        <v>449</v>
      </c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</row>
    <row r="1581" spans="1:60" outlineLevel="2">
      <c r="A1581" s="110"/>
      <c r="B1581" s="111"/>
      <c r="C1581" s="205" t="s">
        <v>450</v>
      </c>
      <c r="D1581" s="206"/>
      <c r="E1581" s="206"/>
      <c r="F1581" s="206"/>
      <c r="G1581" s="206"/>
      <c r="H1581" s="114"/>
      <c r="I1581" s="114"/>
      <c r="J1581" s="114"/>
      <c r="K1581" s="114"/>
      <c r="L1581" s="114"/>
      <c r="M1581" s="114"/>
      <c r="N1581" s="113"/>
      <c r="O1581" s="113"/>
      <c r="P1581" s="113"/>
      <c r="Q1581" s="113"/>
      <c r="R1581" s="114"/>
      <c r="S1581" s="114"/>
      <c r="T1581" s="114"/>
      <c r="U1581" s="114"/>
      <c r="V1581" s="114"/>
      <c r="W1581" s="114"/>
      <c r="X1581" s="114"/>
      <c r="Y1581" s="114"/>
      <c r="Z1581" s="107"/>
      <c r="AA1581" s="107"/>
      <c r="AB1581" s="107"/>
      <c r="AC1581" s="107"/>
      <c r="AD1581" s="107"/>
      <c r="AE1581" s="107"/>
      <c r="AF1581" s="107"/>
      <c r="AG1581" s="107" t="s">
        <v>451</v>
      </c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</row>
    <row r="1582" spans="1:60">
      <c r="A1582" s="117" t="s">
        <v>285</v>
      </c>
      <c r="B1582" s="118" t="s">
        <v>231</v>
      </c>
      <c r="C1582" s="138" t="s">
        <v>232</v>
      </c>
      <c r="D1582" s="119"/>
      <c r="E1582" s="120"/>
      <c r="F1582" s="121"/>
      <c r="G1582" s="121">
        <f>SUMIF(AG1583:AG1589,"&lt;&gt;NOR",G1583:G1589)</f>
        <v>0</v>
      </c>
      <c r="H1582" s="121"/>
      <c r="I1582" s="121">
        <f>SUM(I1583:I1589)</f>
        <v>0</v>
      </c>
      <c r="J1582" s="121"/>
      <c r="K1582" s="121">
        <f>SUM(K1583:K1589)</f>
        <v>0</v>
      </c>
      <c r="L1582" s="121"/>
      <c r="M1582" s="121">
        <f>SUM(M1583:M1589)</f>
        <v>0</v>
      </c>
      <c r="N1582" s="120"/>
      <c r="O1582" s="120">
        <f>SUM(O1583:O1589)</f>
        <v>0.47000000000000003</v>
      </c>
      <c r="P1582" s="120"/>
      <c r="Q1582" s="120">
        <f>SUM(Q1583:Q1589)</f>
        <v>0</v>
      </c>
      <c r="R1582" s="121"/>
      <c r="S1582" s="121"/>
      <c r="T1582" s="122"/>
      <c r="U1582" s="116"/>
      <c r="V1582" s="116">
        <f>SUM(V1583:V1589)</f>
        <v>37.67</v>
      </c>
      <c r="W1582" s="116"/>
      <c r="X1582" s="116"/>
      <c r="Y1582" s="116"/>
      <c r="AG1582" t="s">
        <v>286</v>
      </c>
    </row>
    <row r="1583" spans="1:60" ht="22.5" outlineLevel="1">
      <c r="A1583" s="123">
        <v>292</v>
      </c>
      <c r="B1583" s="124" t="s">
        <v>2433</v>
      </c>
      <c r="C1583" s="139" t="s">
        <v>2434</v>
      </c>
      <c r="D1583" s="125" t="s">
        <v>1169</v>
      </c>
      <c r="E1583" s="126">
        <v>29.7105</v>
      </c>
      <c r="F1583" s="127"/>
      <c r="G1583" s="128">
        <f>ROUND(E1583*F1583,2)</f>
        <v>0</v>
      </c>
      <c r="H1583" s="127"/>
      <c r="I1583" s="128">
        <f>ROUND(E1583*H1583,2)</f>
        <v>0</v>
      </c>
      <c r="J1583" s="127"/>
      <c r="K1583" s="128">
        <f>ROUND(E1583*J1583,2)</f>
        <v>0</v>
      </c>
      <c r="L1583" s="128">
        <v>21</v>
      </c>
      <c r="M1583" s="128">
        <f>G1583*(1+L1583/100)</f>
        <v>0</v>
      </c>
      <c r="N1583" s="126">
        <v>4.7800000000000004E-3</v>
      </c>
      <c r="O1583" s="126">
        <f>ROUND(E1583*N1583,2)</f>
        <v>0.14000000000000001</v>
      </c>
      <c r="P1583" s="126">
        <v>0</v>
      </c>
      <c r="Q1583" s="126">
        <f>ROUND(E1583*P1583,2)</f>
        <v>0</v>
      </c>
      <c r="R1583" s="128" t="s">
        <v>2345</v>
      </c>
      <c r="S1583" s="128" t="s">
        <v>310</v>
      </c>
      <c r="T1583" s="129" t="s">
        <v>331</v>
      </c>
      <c r="U1583" s="114">
        <v>1.1679999999999999</v>
      </c>
      <c r="V1583" s="114">
        <f>ROUND(E1583*U1583,2)</f>
        <v>34.700000000000003</v>
      </c>
      <c r="W1583" s="114"/>
      <c r="X1583" s="114" t="s">
        <v>332</v>
      </c>
      <c r="Y1583" s="114" t="s">
        <v>293</v>
      </c>
      <c r="Z1583" s="107"/>
      <c r="AA1583" s="107"/>
      <c r="AB1583" s="107"/>
      <c r="AC1583" s="107"/>
      <c r="AD1583" s="107"/>
      <c r="AE1583" s="107"/>
      <c r="AF1583" s="107"/>
      <c r="AG1583" s="107" t="s">
        <v>333</v>
      </c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</row>
    <row r="1584" spans="1:60" outlineLevel="2">
      <c r="A1584" s="110"/>
      <c r="B1584" s="111"/>
      <c r="C1584" s="146" t="s">
        <v>2435</v>
      </c>
      <c r="D1584" s="143"/>
      <c r="E1584" s="144">
        <v>29.7105</v>
      </c>
      <c r="F1584" s="114"/>
      <c r="G1584" s="114"/>
      <c r="H1584" s="114"/>
      <c r="I1584" s="114"/>
      <c r="J1584" s="114"/>
      <c r="K1584" s="114"/>
      <c r="L1584" s="114"/>
      <c r="M1584" s="114"/>
      <c r="N1584" s="113"/>
      <c r="O1584" s="113"/>
      <c r="P1584" s="113"/>
      <c r="Q1584" s="113"/>
      <c r="R1584" s="114"/>
      <c r="S1584" s="114"/>
      <c r="T1584" s="114"/>
      <c r="U1584" s="114"/>
      <c r="V1584" s="114"/>
      <c r="W1584" s="114"/>
      <c r="X1584" s="114"/>
      <c r="Y1584" s="114"/>
      <c r="Z1584" s="107"/>
      <c r="AA1584" s="107"/>
      <c r="AB1584" s="107"/>
      <c r="AC1584" s="107"/>
      <c r="AD1584" s="107"/>
      <c r="AE1584" s="107"/>
      <c r="AF1584" s="107"/>
      <c r="AG1584" s="107" t="s">
        <v>341</v>
      </c>
      <c r="AH1584" s="107">
        <v>5</v>
      </c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</row>
    <row r="1585" spans="1:60" ht="33.75" outlineLevel="1">
      <c r="A1585" s="123">
        <v>293</v>
      </c>
      <c r="B1585" s="124" t="s">
        <v>2436</v>
      </c>
      <c r="C1585" s="139" t="s">
        <v>2437</v>
      </c>
      <c r="D1585" s="125" t="s">
        <v>1169</v>
      </c>
      <c r="E1585" s="126">
        <v>29.7105</v>
      </c>
      <c r="F1585" s="127"/>
      <c r="G1585" s="128">
        <f>ROUND(E1585*F1585,2)</f>
        <v>0</v>
      </c>
      <c r="H1585" s="127"/>
      <c r="I1585" s="128">
        <f>ROUND(E1585*H1585,2)</f>
        <v>0</v>
      </c>
      <c r="J1585" s="127"/>
      <c r="K1585" s="128">
        <f>ROUND(E1585*J1585,2)</f>
        <v>0</v>
      </c>
      <c r="L1585" s="128">
        <v>21</v>
      </c>
      <c r="M1585" s="128">
        <f>G1585*(1+L1585/100)</f>
        <v>0</v>
      </c>
      <c r="N1585" s="126">
        <v>0</v>
      </c>
      <c r="O1585" s="126">
        <f>ROUND(E1585*N1585,2)</f>
        <v>0</v>
      </c>
      <c r="P1585" s="126">
        <v>0</v>
      </c>
      <c r="Q1585" s="126">
        <f>ROUND(E1585*P1585,2)</f>
        <v>0</v>
      </c>
      <c r="R1585" s="128" t="s">
        <v>2345</v>
      </c>
      <c r="S1585" s="128" t="s">
        <v>310</v>
      </c>
      <c r="T1585" s="129" t="s">
        <v>331</v>
      </c>
      <c r="U1585" s="114">
        <v>0.1</v>
      </c>
      <c r="V1585" s="114">
        <f>ROUND(E1585*U1585,2)</f>
        <v>2.97</v>
      </c>
      <c r="W1585" s="114"/>
      <c r="X1585" s="114" t="s">
        <v>332</v>
      </c>
      <c r="Y1585" s="114" t="s">
        <v>293</v>
      </c>
      <c r="Z1585" s="107"/>
      <c r="AA1585" s="107"/>
      <c r="AB1585" s="107"/>
      <c r="AC1585" s="107"/>
      <c r="AD1585" s="107"/>
      <c r="AE1585" s="107"/>
      <c r="AF1585" s="107"/>
      <c r="AG1585" s="107" t="s">
        <v>333</v>
      </c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</row>
    <row r="1586" spans="1:60" outlineLevel="2">
      <c r="A1586" s="110"/>
      <c r="B1586" s="111"/>
      <c r="C1586" s="146" t="s">
        <v>2180</v>
      </c>
      <c r="D1586" s="143"/>
      <c r="E1586" s="144">
        <v>29.7105</v>
      </c>
      <c r="F1586" s="114"/>
      <c r="G1586" s="114"/>
      <c r="H1586" s="114"/>
      <c r="I1586" s="114"/>
      <c r="J1586" s="114"/>
      <c r="K1586" s="114"/>
      <c r="L1586" s="114"/>
      <c r="M1586" s="114"/>
      <c r="N1586" s="113"/>
      <c r="O1586" s="113"/>
      <c r="P1586" s="113"/>
      <c r="Q1586" s="113"/>
      <c r="R1586" s="114"/>
      <c r="S1586" s="114"/>
      <c r="T1586" s="114"/>
      <c r="U1586" s="114"/>
      <c r="V1586" s="114"/>
      <c r="W1586" s="114"/>
      <c r="X1586" s="114"/>
      <c r="Y1586" s="114"/>
      <c r="Z1586" s="107"/>
      <c r="AA1586" s="107"/>
      <c r="AB1586" s="107"/>
      <c r="AC1586" s="107"/>
      <c r="AD1586" s="107"/>
      <c r="AE1586" s="107"/>
      <c r="AF1586" s="107"/>
      <c r="AG1586" s="107" t="s">
        <v>341</v>
      </c>
      <c r="AH1586" s="107">
        <v>5</v>
      </c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</row>
    <row r="1587" spans="1:60" ht="22.5" outlineLevel="1">
      <c r="A1587" s="123">
        <v>294</v>
      </c>
      <c r="B1587" s="124" t="s">
        <v>2438</v>
      </c>
      <c r="C1587" s="139" t="s">
        <v>2439</v>
      </c>
      <c r="D1587" s="125" t="s">
        <v>1169</v>
      </c>
      <c r="E1587" s="126">
        <v>32.681550000000001</v>
      </c>
      <c r="F1587" s="127"/>
      <c r="G1587" s="128">
        <f>ROUND(E1587*F1587,2)</f>
        <v>0</v>
      </c>
      <c r="H1587" s="127"/>
      <c r="I1587" s="128">
        <f>ROUND(E1587*H1587,2)</f>
        <v>0</v>
      </c>
      <c r="J1587" s="127"/>
      <c r="K1587" s="128">
        <f>ROUND(E1587*J1587,2)</f>
        <v>0</v>
      </c>
      <c r="L1587" s="128">
        <v>21</v>
      </c>
      <c r="M1587" s="128">
        <f>G1587*(1+L1587/100)</f>
        <v>0</v>
      </c>
      <c r="N1587" s="126">
        <v>0.01</v>
      </c>
      <c r="O1587" s="126">
        <f>ROUND(E1587*N1587,2)</f>
        <v>0.33</v>
      </c>
      <c r="P1587" s="126">
        <v>0</v>
      </c>
      <c r="Q1587" s="126">
        <f>ROUND(E1587*P1587,2)</f>
        <v>0</v>
      </c>
      <c r="R1587" s="128" t="s">
        <v>413</v>
      </c>
      <c r="S1587" s="128" t="s">
        <v>310</v>
      </c>
      <c r="T1587" s="129" t="s">
        <v>331</v>
      </c>
      <c r="U1587" s="114">
        <v>0</v>
      </c>
      <c r="V1587" s="114">
        <f>ROUND(E1587*U1587,2)</f>
        <v>0</v>
      </c>
      <c r="W1587" s="114"/>
      <c r="X1587" s="114" t="s">
        <v>414</v>
      </c>
      <c r="Y1587" s="114" t="s">
        <v>293</v>
      </c>
      <c r="Z1587" s="107"/>
      <c r="AA1587" s="107"/>
      <c r="AB1587" s="107"/>
      <c r="AC1587" s="107"/>
      <c r="AD1587" s="107"/>
      <c r="AE1587" s="107"/>
      <c r="AF1587" s="107"/>
      <c r="AG1587" s="107" t="s">
        <v>415</v>
      </c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</row>
    <row r="1588" spans="1:60" outlineLevel="2">
      <c r="A1588" s="110"/>
      <c r="B1588" s="111"/>
      <c r="C1588" s="146" t="s">
        <v>2440</v>
      </c>
      <c r="D1588" s="143"/>
      <c r="E1588" s="144">
        <v>32.681550000000001</v>
      </c>
      <c r="F1588" s="114"/>
      <c r="G1588" s="114"/>
      <c r="H1588" s="114"/>
      <c r="I1588" s="114"/>
      <c r="J1588" s="114"/>
      <c r="K1588" s="114"/>
      <c r="L1588" s="114"/>
      <c r="M1588" s="114"/>
      <c r="N1588" s="113"/>
      <c r="O1588" s="113"/>
      <c r="P1588" s="113"/>
      <c r="Q1588" s="113"/>
      <c r="R1588" s="114"/>
      <c r="S1588" s="114"/>
      <c r="T1588" s="114"/>
      <c r="U1588" s="114"/>
      <c r="V1588" s="114"/>
      <c r="W1588" s="114"/>
      <c r="X1588" s="114"/>
      <c r="Y1588" s="114"/>
      <c r="Z1588" s="107"/>
      <c r="AA1588" s="107"/>
      <c r="AB1588" s="107"/>
      <c r="AC1588" s="107"/>
      <c r="AD1588" s="107"/>
      <c r="AE1588" s="107"/>
      <c r="AF1588" s="107"/>
      <c r="AG1588" s="107" t="s">
        <v>341</v>
      </c>
      <c r="AH1588" s="107">
        <v>5</v>
      </c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</row>
    <row r="1589" spans="1:60" outlineLevel="1">
      <c r="A1589" s="110">
        <v>295</v>
      </c>
      <c r="B1589" s="111" t="s">
        <v>2441</v>
      </c>
      <c r="C1589" s="147" t="s">
        <v>2442</v>
      </c>
      <c r="D1589" s="112" t="s">
        <v>24</v>
      </c>
      <c r="E1589" s="145"/>
      <c r="F1589" s="115"/>
      <c r="G1589" s="114">
        <f>ROUND(E1589*F1589,2)</f>
        <v>0</v>
      </c>
      <c r="H1589" s="115"/>
      <c r="I1589" s="114">
        <f>ROUND(E1589*H1589,2)</f>
        <v>0</v>
      </c>
      <c r="J1589" s="115"/>
      <c r="K1589" s="114">
        <f>ROUND(E1589*J1589,2)</f>
        <v>0</v>
      </c>
      <c r="L1589" s="114">
        <v>21</v>
      </c>
      <c r="M1589" s="114">
        <f>G1589*(1+L1589/100)</f>
        <v>0</v>
      </c>
      <c r="N1589" s="113">
        <v>0</v>
      </c>
      <c r="O1589" s="113">
        <f>ROUND(E1589*N1589,2)</f>
        <v>0</v>
      </c>
      <c r="P1589" s="113">
        <v>0</v>
      </c>
      <c r="Q1589" s="113">
        <f>ROUND(E1589*P1589,2)</f>
        <v>0</v>
      </c>
      <c r="R1589" s="114" t="s">
        <v>2345</v>
      </c>
      <c r="S1589" s="114" t="s">
        <v>310</v>
      </c>
      <c r="T1589" s="114" t="s">
        <v>331</v>
      </c>
      <c r="U1589" s="114">
        <v>0</v>
      </c>
      <c r="V1589" s="114">
        <f>ROUND(E1589*U1589,2)</f>
        <v>0</v>
      </c>
      <c r="W1589" s="114"/>
      <c r="X1589" s="114" t="s">
        <v>448</v>
      </c>
      <c r="Y1589" s="114" t="s">
        <v>293</v>
      </c>
      <c r="Z1589" s="107"/>
      <c r="AA1589" s="107"/>
      <c r="AB1589" s="107"/>
      <c r="AC1589" s="107"/>
      <c r="AD1589" s="107"/>
      <c r="AE1589" s="107"/>
      <c r="AF1589" s="107"/>
      <c r="AG1589" s="107" t="s">
        <v>449</v>
      </c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</row>
    <row r="1590" spans="1:60">
      <c r="A1590" s="117" t="s">
        <v>285</v>
      </c>
      <c r="B1590" s="118" t="s">
        <v>233</v>
      </c>
      <c r="C1590" s="138" t="s">
        <v>234</v>
      </c>
      <c r="D1590" s="119"/>
      <c r="E1590" s="120"/>
      <c r="F1590" s="121"/>
      <c r="G1590" s="121">
        <f>SUMIF(AG1591:AG1636,"&lt;&gt;NOR",G1591:G1636)</f>
        <v>0</v>
      </c>
      <c r="H1590" s="121"/>
      <c r="I1590" s="121">
        <f>SUM(I1591:I1636)</f>
        <v>0</v>
      </c>
      <c r="J1590" s="121"/>
      <c r="K1590" s="121">
        <f>SUM(K1591:K1636)</f>
        <v>0</v>
      </c>
      <c r="L1590" s="121"/>
      <c r="M1590" s="121">
        <f>SUM(M1591:M1636)</f>
        <v>0</v>
      </c>
      <c r="N1590" s="120"/>
      <c r="O1590" s="120">
        <f>SUM(O1591:O1636)</f>
        <v>0.6</v>
      </c>
      <c r="P1590" s="120"/>
      <c r="Q1590" s="120">
        <f>SUM(Q1591:Q1636)</f>
        <v>0</v>
      </c>
      <c r="R1590" s="121"/>
      <c r="S1590" s="121"/>
      <c r="T1590" s="122"/>
      <c r="U1590" s="116"/>
      <c r="V1590" s="116">
        <f>SUM(V1591:V1636)</f>
        <v>45.160000000000004</v>
      </c>
      <c r="W1590" s="116"/>
      <c r="X1590" s="116"/>
      <c r="Y1590" s="116"/>
      <c r="AG1590" t="s">
        <v>286</v>
      </c>
    </row>
    <row r="1591" spans="1:60" ht="22.5" outlineLevel="1">
      <c r="A1591" s="123">
        <v>296</v>
      </c>
      <c r="B1591" s="124" t="s">
        <v>2433</v>
      </c>
      <c r="C1591" s="139" t="s">
        <v>2434</v>
      </c>
      <c r="D1591" s="125" t="s">
        <v>1169</v>
      </c>
      <c r="E1591" s="126">
        <v>32.005049999999997</v>
      </c>
      <c r="F1591" s="127"/>
      <c r="G1591" s="128">
        <f>ROUND(E1591*F1591,2)</f>
        <v>0</v>
      </c>
      <c r="H1591" s="127"/>
      <c r="I1591" s="128">
        <f>ROUND(E1591*H1591,2)</f>
        <v>0</v>
      </c>
      <c r="J1591" s="127"/>
      <c r="K1591" s="128">
        <f>ROUND(E1591*J1591,2)</f>
        <v>0</v>
      </c>
      <c r="L1591" s="128">
        <v>21</v>
      </c>
      <c r="M1591" s="128">
        <f>G1591*(1+L1591/100)</f>
        <v>0</v>
      </c>
      <c r="N1591" s="126">
        <v>4.7800000000000004E-3</v>
      </c>
      <c r="O1591" s="126">
        <f>ROUND(E1591*N1591,2)</f>
        <v>0.15</v>
      </c>
      <c r="P1591" s="126">
        <v>0</v>
      </c>
      <c r="Q1591" s="126">
        <f>ROUND(E1591*P1591,2)</f>
        <v>0</v>
      </c>
      <c r="R1591" s="128" t="s">
        <v>2345</v>
      </c>
      <c r="S1591" s="128" t="s">
        <v>310</v>
      </c>
      <c r="T1591" s="129" t="s">
        <v>331</v>
      </c>
      <c r="U1591" s="114">
        <v>1.1679999999999999</v>
      </c>
      <c r="V1591" s="114">
        <f>ROUND(E1591*U1591,2)</f>
        <v>37.380000000000003</v>
      </c>
      <c r="W1591" s="114"/>
      <c r="X1591" s="114" t="s">
        <v>332</v>
      </c>
      <c r="Y1591" s="114" t="s">
        <v>293</v>
      </c>
      <c r="Z1591" s="107"/>
      <c r="AA1591" s="107"/>
      <c r="AB1591" s="107"/>
      <c r="AC1591" s="107"/>
      <c r="AD1591" s="107"/>
      <c r="AE1591" s="107"/>
      <c r="AF1591" s="107"/>
      <c r="AG1591" s="107" t="s">
        <v>333</v>
      </c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</row>
    <row r="1592" spans="1:60" outlineLevel="2">
      <c r="A1592" s="110"/>
      <c r="B1592" s="111"/>
      <c r="C1592" s="146" t="s">
        <v>1818</v>
      </c>
      <c r="D1592" s="143"/>
      <c r="E1592" s="144">
        <v>0.73350000000000004</v>
      </c>
      <c r="F1592" s="114"/>
      <c r="G1592" s="114"/>
      <c r="H1592" s="114"/>
      <c r="I1592" s="114"/>
      <c r="J1592" s="114"/>
      <c r="K1592" s="114"/>
      <c r="L1592" s="114"/>
      <c r="M1592" s="114"/>
      <c r="N1592" s="113"/>
      <c r="O1592" s="113"/>
      <c r="P1592" s="113"/>
      <c r="Q1592" s="113"/>
      <c r="R1592" s="114"/>
      <c r="S1592" s="114"/>
      <c r="T1592" s="114"/>
      <c r="U1592" s="114"/>
      <c r="V1592" s="114"/>
      <c r="W1592" s="114"/>
      <c r="X1592" s="114"/>
      <c r="Y1592" s="114"/>
      <c r="Z1592" s="107"/>
      <c r="AA1592" s="107"/>
      <c r="AB1592" s="107"/>
      <c r="AC1592" s="107"/>
      <c r="AD1592" s="107"/>
      <c r="AE1592" s="107"/>
      <c r="AF1592" s="107"/>
      <c r="AG1592" s="107" t="s">
        <v>341</v>
      </c>
      <c r="AH1592" s="107">
        <v>0</v>
      </c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</row>
    <row r="1593" spans="1:60" outlineLevel="3">
      <c r="A1593" s="110"/>
      <c r="B1593" s="111"/>
      <c r="C1593" s="146" t="s">
        <v>1819</v>
      </c>
      <c r="D1593" s="143"/>
      <c r="E1593" s="144">
        <v>2.601</v>
      </c>
      <c r="F1593" s="114"/>
      <c r="G1593" s="114"/>
      <c r="H1593" s="114"/>
      <c r="I1593" s="114"/>
      <c r="J1593" s="114"/>
      <c r="K1593" s="114"/>
      <c r="L1593" s="114"/>
      <c r="M1593" s="114"/>
      <c r="N1593" s="113"/>
      <c r="O1593" s="113"/>
      <c r="P1593" s="113"/>
      <c r="Q1593" s="113"/>
      <c r="R1593" s="114"/>
      <c r="S1593" s="114"/>
      <c r="T1593" s="114"/>
      <c r="U1593" s="114"/>
      <c r="V1593" s="114"/>
      <c r="W1593" s="114"/>
      <c r="X1593" s="114"/>
      <c r="Y1593" s="114"/>
      <c r="Z1593" s="107"/>
      <c r="AA1593" s="107"/>
      <c r="AB1593" s="107"/>
      <c r="AC1593" s="107"/>
      <c r="AD1593" s="107"/>
      <c r="AE1593" s="107"/>
      <c r="AF1593" s="107"/>
      <c r="AG1593" s="107" t="s">
        <v>341</v>
      </c>
      <c r="AH1593" s="107">
        <v>0</v>
      </c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</row>
    <row r="1594" spans="1:60" outlineLevel="3">
      <c r="A1594" s="110"/>
      <c r="B1594" s="111"/>
      <c r="C1594" s="146" t="s">
        <v>1820</v>
      </c>
      <c r="D1594" s="143"/>
      <c r="E1594" s="144">
        <v>1.206</v>
      </c>
      <c r="F1594" s="114"/>
      <c r="G1594" s="114"/>
      <c r="H1594" s="114"/>
      <c r="I1594" s="114"/>
      <c r="J1594" s="114"/>
      <c r="K1594" s="114"/>
      <c r="L1594" s="114"/>
      <c r="M1594" s="114"/>
      <c r="N1594" s="113"/>
      <c r="O1594" s="113"/>
      <c r="P1594" s="113"/>
      <c r="Q1594" s="113"/>
      <c r="R1594" s="114"/>
      <c r="S1594" s="114"/>
      <c r="T1594" s="114"/>
      <c r="U1594" s="114"/>
      <c r="V1594" s="114"/>
      <c r="W1594" s="114"/>
      <c r="X1594" s="114"/>
      <c r="Y1594" s="114"/>
      <c r="Z1594" s="107"/>
      <c r="AA1594" s="107"/>
      <c r="AB1594" s="107"/>
      <c r="AC1594" s="107"/>
      <c r="AD1594" s="107"/>
      <c r="AE1594" s="107"/>
      <c r="AF1594" s="107"/>
      <c r="AG1594" s="107" t="s">
        <v>341</v>
      </c>
      <c r="AH1594" s="107">
        <v>0</v>
      </c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</row>
    <row r="1595" spans="1:60" outlineLevel="3">
      <c r="A1595" s="110"/>
      <c r="B1595" s="111"/>
      <c r="C1595" s="146" t="s">
        <v>1821</v>
      </c>
      <c r="D1595" s="143"/>
      <c r="E1595" s="144">
        <v>1.8674999999999999</v>
      </c>
      <c r="F1595" s="114"/>
      <c r="G1595" s="114"/>
      <c r="H1595" s="114"/>
      <c r="I1595" s="114"/>
      <c r="J1595" s="114"/>
      <c r="K1595" s="114"/>
      <c r="L1595" s="114"/>
      <c r="M1595" s="114"/>
      <c r="N1595" s="113"/>
      <c r="O1595" s="113"/>
      <c r="P1595" s="113"/>
      <c r="Q1595" s="113"/>
      <c r="R1595" s="114"/>
      <c r="S1595" s="114"/>
      <c r="T1595" s="114"/>
      <c r="U1595" s="114"/>
      <c r="V1595" s="114"/>
      <c r="W1595" s="114"/>
      <c r="X1595" s="114"/>
      <c r="Y1595" s="114"/>
      <c r="Z1595" s="107"/>
      <c r="AA1595" s="107"/>
      <c r="AB1595" s="107"/>
      <c r="AC1595" s="107"/>
      <c r="AD1595" s="107"/>
      <c r="AE1595" s="107"/>
      <c r="AF1595" s="107"/>
      <c r="AG1595" s="107" t="s">
        <v>341</v>
      </c>
      <c r="AH1595" s="107">
        <v>0</v>
      </c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</row>
    <row r="1596" spans="1:60" outlineLevel="3">
      <c r="A1596" s="110"/>
      <c r="B1596" s="111"/>
      <c r="C1596" s="146" t="s">
        <v>1822</v>
      </c>
      <c r="D1596" s="143"/>
      <c r="E1596" s="144">
        <v>0.315</v>
      </c>
      <c r="F1596" s="114"/>
      <c r="G1596" s="114"/>
      <c r="H1596" s="114"/>
      <c r="I1596" s="114"/>
      <c r="J1596" s="114"/>
      <c r="K1596" s="114"/>
      <c r="L1596" s="114"/>
      <c r="M1596" s="114"/>
      <c r="N1596" s="113"/>
      <c r="O1596" s="113"/>
      <c r="P1596" s="113"/>
      <c r="Q1596" s="113"/>
      <c r="R1596" s="114"/>
      <c r="S1596" s="114"/>
      <c r="T1596" s="114"/>
      <c r="U1596" s="114"/>
      <c r="V1596" s="114"/>
      <c r="W1596" s="114"/>
      <c r="X1596" s="114"/>
      <c r="Y1596" s="114"/>
      <c r="Z1596" s="107"/>
      <c r="AA1596" s="107"/>
      <c r="AB1596" s="107"/>
      <c r="AC1596" s="107"/>
      <c r="AD1596" s="107"/>
      <c r="AE1596" s="107"/>
      <c r="AF1596" s="107"/>
      <c r="AG1596" s="107" t="s">
        <v>341</v>
      </c>
      <c r="AH1596" s="107">
        <v>0</v>
      </c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</row>
    <row r="1597" spans="1:60" outlineLevel="3">
      <c r="A1597" s="110"/>
      <c r="B1597" s="111"/>
      <c r="C1597" s="146" t="s">
        <v>1824</v>
      </c>
      <c r="D1597" s="143"/>
      <c r="E1597" s="144">
        <v>1.8180000000000001</v>
      </c>
      <c r="F1597" s="114"/>
      <c r="G1597" s="114"/>
      <c r="H1597" s="114"/>
      <c r="I1597" s="114"/>
      <c r="J1597" s="114"/>
      <c r="K1597" s="114"/>
      <c r="L1597" s="114"/>
      <c r="M1597" s="114"/>
      <c r="N1597" s="113"/>
      <c r="O1597" s="113"/>
      <c r="P1597" s="113"/>
      <c r="Q1597" s="113"/>
      <c r="R1597" s="114"/>
      <c r="S1597" s="114"/>
      <c r="T1597" s="114"/>
      <c r="U1597" s="114"/>
      <c r="V1597" s="114"/>
      <c r="W1597" s="114"/>
      <c r="X1597" s="114"/>
      <c r="Y1597" s="114"/>
      <c r="Z1597" s="107"/>
      <c r="AA1597" s="107"/>
      <c r="AB1597" s="107"/>
      <c r="AC1597" s="107"/>
      <c r="AD1597" s="107"/>
      <c r="AE1597" s="107"/>
      <c r="AF1597" s="107"/>
      <c r="AG1597" s="107" t="s">
        <v>341</v>
      </c>
      <c r="AH1597" s="107">
        <v>0</v>
      </c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</row>
    <row r="1598" spans="1:60" outlineLevel="3">
      <c r="A1598" s="110"/>
      <c r="B1598" s="111"/>
      <c r="C1598" s="146" t="s">
        <v>1825</v>
      </c>
      <c r="D1598" s="143"/>
      <c r="E1598" s="144">
        <v>0.13500000000000001</v>
      </c>
      <c r="F1598" s="114"/>
      <c r="G1598" s="114"/>
      <c r="H1598" s="114"/>
      <c r="I1598" s="114"/>
      <c r="J1598" s="114"/>
      <c r="K1598" s="114"/>
      <c r="L1598" s="114"/>
      <c r="M1598" s="114"/>
      <c r="N1598" s="113"/>
      <c r="O1598" s="113"/>
      <c r="P1598" s="113"/>
      <c r="Q1598" s="113"/>
      <c r="R1598" s="114"/>
      <c r="S1598" s="114"/>
      <c r="T1598" s="114"/>
      <c r="U1598" s="114"/>
      <c r="V1598" s="114"/>
      <c r="W1598" s="114"/>
      <c r="X1598" s="114"/>
      <c r="Y1598" s="114"/>
      <c r="Z1598" s="107"/>
      <c r="AA1598" s="107"/>
      <c r="AB1598" s="107"/>
      <c r="AC1598" s="107"/>
      <c r="AD1598" s="107"/>
      <c r="AE1598" s="107"/>
      <c r="AF1598" s="107"/>
      <c r="AG1598" s="107" t="s">
        <v>341</v>
      </c>
      <c r="AH1598" s="107">
        <v>0</v>
      </c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</row>
    <row r="1599" spans="1:60" outlineLevel="3">
      <c r="A1599" s="110"/>
      <c r="B1599" s="111"/>
      <c r="C1599" s="146" t="s">
        <v>1826</v>
      </c>
      <c r="D1599" s="143"/>
      <c r="E1599" s="144">
        <v>0.13500000000000001</v>
      </c>
      <c r="F1599" s="114"/>
      <c r="G1599" s="114"/>
      <c r="H1599" s="114"/>
      <c r="I1599" s="114"/>
      <c r="J1599" s="114"/>
      <c r="K1599" s="114"/>
      <c r="L1599" s="114"/>
      <c r="M1599" s="114"/>
      <c r="N1599" s="113"/>
      <c r="O1599" s="113"/>
      <c r="P1599" s="113"/>
      <c r="Q1599" s="113"/>
      <c r="R1599" s="114"/>
      <c r="S1599" s="114"/>
      <c r="T1599" s="114"/>
      <c r="U1599" s="114"/>
      <c r="V1599" s="114"/>
      <c r="W1599" s="114"/>
      <c r="X1599" s="114"/>
      <c r="Y1599" s="114"/>
      <c r="Z1599" s="107"/>
      <c r="AA1599" s="107"/>
      <c r="AB1599" s="107"/>
      <c r="AC1599" s="107"/>
      <c r="AD1599" s="107"/>
      <c r="AE1599" s="107"/>
      <c r="AF1599" s="107"/>
      <c r="AG1599" s="107" t="s">
        <v>341</v>
      </c>
      <c r="AH1599" s="107">
        <v>0</v>
      </c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</row>
    <row r="1600" spans="1:60" outlineLevel="3">
      <c r="A1600" s="110"/>
      <c r="B1600" s="111"/>
      <c r="C1600" s="146" t="s">
        <v>1827</v>
      </c>
      <c r="D1600" s="143"/>
      <c r="E1600" s="144">
        <v>1.026</v>
      </c>
      <c r="F1600" s="114"/>
      <c r="G1600" s="114"/>
      <c r="H1600" s="114"/>
      <c r="I1600" s="114"/>
      <c r="J1600" s="114"/>
      <c r="K1600" s="114"/>
      <c r="L1600" s="114"/>
      <c r="M1600" s="114"/>
      <c r="N1600" s="113"/>
      <c r="O1600" s="113"/>
      <c r="P1600" s="113"/>
      <c r="Q1600" s="113"/>
      <c r="R1600" s="114"/>
      <c r="S1600" s="114"/>
      <c r="T1600" s="114"/>
      <c r="U1600" s="114"/>
      <c r="V1600" s="114"/>
      <c r="W1600" s="114"/>
      <c r="X1600" s="114"/>
      <c r="Y1600" s="114"/>
      <c r="Z1600" s="107"/>
      <c r="AA1600" s="107"/>
      <c r="AB1600" s="107"/>
      <c r="AC1600" s="107"/>
      <c r="AD1600" s="107"/>
      <c r="AE1600" s="107"/>
      <c r="AF1600" s="107"/>
      <c r="AG1600" s="107" t="s">
        <v>341</v>
      </c>
      <c r="AH1600" s="107">
        <v>0</v>
      </c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</row>
    <row r="1601" spans="1:60" outlineLevel="3">
      <c r="A1601" s="110"/>
      <c r="B1601" s="111"/>
      <c r="C1601" s="146" t="s">
        <v>1828</v>
      </c>
      <c r="D1601" s="143"/>
      <c r="E1601" s="144">
        <v>1.26</v>
      </c>
      <c r="F1601" s="114"/>
      <c r="G1601" s="114"/>
      <c r="H1601" s="114"/>
      <c r="I1601" s="114"/>
      <c r="J1601" s="114"/>
      <c r="K1601" s="114"/>
      <c r="L1601" s="114"/>
      <c r="M1601" s="114"/>
      <c r="N1601" s="113"/>
      <c r="O1601" s="113"/>
      <c r="P1601" s="113"/>
      <c r="Q1601" s="113"/>
      <c r="R1601" s="114"/>
      <c r="S1601" s="114"/>
      <c r="T1601" s="114"/>
      <c r="U1601" s="114"/>
      <c r="V1601" s="114"/>
      <c r="W1601" s="114"/>
      <c r="X1601" s="114"/>
      <c r="Y1601" s="114"/>
      <c r="Z1601" s="107"/>
      <c r="AA1601" s="107"/>
      <c r="AB1601" s="107"/>
      <c r="AC1601" s="107"/>
      <c r="AD1601" s="107"/>
      <c r="AE1601" s="107"/>
      <c r="AF1601" s="107"/>
      <c r="AG1601" s="107" t="s">
        <v>341</v>
      </c>
      <c r="AH1601" s="107">
        <v>0</v>
      </c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</row>
    <row r="1602" spans="1:60" outlineLevel="3">
      <c r="A1602" s="110"/>
      <c r="B1602" s="111"/>
      <c r="C1602" s="146" t="s">
        <v>1829</v>
      </c>
      <c r="D1602" s="143"/>
      <c r="E1602" s="144">
        <v>1.2573000000000001</v>
      </c>
      <c r="F1602" s="114"/>
      <c r="G1602" s="114"/>
      <c r="H1602" s="114"/>
      <c r="I1602" s="114"/>
      <c r="J1602" s="114"/>
      <c r="K1602" s="114"/>
      <c r="L1602" s="114"/>
      <c r="M1602" s="114"/>
      <c r="N1602" s="113"/>
      <c r="O1602" s="113"/>
      <c r="P1602" s="113"/>
      <c r="Q1602" s="113"/>
      <c r="R1602" s="114"/>
      <c r="S1602" s="114"/>
      <c r="T1602" s="114"/>
      <c r="U1602" s="114"/>
      <c r="V1602" s="114"/>
      <c r="W1602" s="114"/>
      <c r="X1602" s="114"/>
      <c r="Y1602" s="114"/>
      <c r="Z1602" s="107"/>
      <c r="AA1602" s="107"/>
      <c r="AB1602" s="107"/>
      <c r="AC1602" s="107"/>
      <c r="AD1602" s="107"/>
      <c r="AE1602" s="107"/>
      <c r="AF1602" s="107"/>
      <c r="AG1602" s="107" t="s">
        <v>341</v>
      </c>
      <c r="AH1602" s="107">
        <v>0</v>
      </c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</row>
    <row r="1603" spans="1:60" outlineLevel="3">
      <c r="A1603" s="110"/>
      <c r="B1603" s="111"/>
      <c r="C1603" s="146" t="s">
        <v>1830</v>
      </c>
      <c r="D1603" s="143"/>
      <c r="E1603" s="144">
        <v>0.13500000000000001</v>
      </c>
      <c r="F1603" s="114"/>
      <c r="G1603" s="114"/>
      <c r="H1603" s="114"/>
      <c r="I1603" s="114"/>
      <c r="J1603" s="114"/>
      <c r="K1603" s="114"/>
      <c r="L1603" s="114"/>
      <c r="M1603" s="114"/>
      <c r="N1603" s="113"/>
      <c r="O1603" s="113"/>
      <c r="P1603" s="113"/>
      <c r="Q1603" s="113"/>
      <c r="R1603" s="114"/>
      <c r="S1603" s="114"/>
      <c r="T1603" s="114"/>
      <c r="U1603" s="114"/>
      <c r="V1603" s="114"/>
      <c r="W1603" s="114"/>
      <c r="X1603" s="114"/>
      <c r="Y1603" s="114"/>
      <c r="Z1603" s="107"/>
      <c r="AA1603" s="107"/>
      <c r="AB1603" s="107"/>
      <c r="AC1603" s="107"/>
      <c r="AD1603" s="107"/>
      <c r="AE1603" s="107"/>
      <c r="AF1603" s="107"/>
      <c r="AG1603" s="107" t="s">
        <v>341</v>
      </c>
      <c r="AH1603" s="107">
        <v>0</v>
      </c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</row>
    <row r="1604" spans="1:60" outlineLevel="3">
      <c r="A1604" s="110"/>
      <c r="B1604" s="111"/>
      <c r="C1604" s="146" t="s">
        <v>1831</v>
      </c>
      <c r="D1604" s="143"/>
      <c r="E1604" s="144">
        <v>0.315</v>
      </c>
      <c r="F1604" s="114"/>
      <c r="G1604" s="114"/>
      <c r="H1604" s="114"/>
      <c r="I1604" s="114"/>
      <c r="J1604" s="114"/>
      <c r="K1604" s="114"/>
      <c r="L1604" s="114"/>
      <c r="M1604" s="114"/>
      <c r="N1604" s="113"/>
      <c r="O1604" s="113"/>
      <c r="P1604" s="113"/>
      <c r="Q1604" s="113"/>
      <c r="R1604" s="114"/>
      <c r="S1604" s="114"/>
      <c r="T1604" s="114"/>
      <c r="U1604" s="114"/>
      <c r="V1604" s="114"/>
      <c r="W1604" s="114"/>
      <c r="X1604" s="114"/>
      <c r="Y1604" s="114"/>
      <c r="Z1604" s="107"/>
      <c r="AA1604" s="107"/>
      <c r="AB1604" s="107"/>
      <c r="AC1604" s="107"/>
      <c r="AD1604" s="107"/>
      <c r="AE1604" s="107"/>
      <c r="AF1604" s="107"/>
      <c r="AG1604" s="107" t="s">
        <v>341</v>
      </c>
      <c r="AH1604" s="107">
        <v>0</v>
      </c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</row>
    <row r="1605" spans="1:60" outlineLevel="3">
      <c r="A1605" s="110"/>
      <c r="B1605" s="111"/>
      <c r="C1605" s="146" t="s">
        <v>1832</v>
      </c>
      <c r="D1605" s="143"/>
      <c r="E1605" s="144">
        <v>1.35</v>
      </c>
      <c r="F1605" s="114"/>
      <c r="G1605" s="114"/>
      <c r="H1605" s="114"/>
      <c r="I1605" s="114"/>
      <c r="J1605" s="114"/>
      <c r="K1605" s="114"/>
      <c r="L1605" s="114"/>
      <c r="M1605" s="114"/>
      <c r="N1605" s="113"/>
      <c r="O1605" s="113"/>
      <c r="P1605" s="113"/>
      <c r="Q1605" s="113"/>
      <c r="R1605" s="114"/>
      <c r="S1605" s="114"/>
      <c r="T1605" s="114"/>
      <c r="U1605" s="114"/>
      <c r="V1605" s="114"/>
      <c r="W1605" s="114"/>
      <c r="X1605" s="114"/>
      <c r="Y1605" s="114"/>
      <c r="Z1605" s="107"/>
      <c r="AA1605" s="107"/>
      <c r="AB1605" s="107"/>
      <c r="AC1605" s="107"/>
      <c r="AD1605" s="107"/>
      <c r="AE1605" s="107"/>
      <c r="AF1605" s="107"/>
      <c r="AG1605" s="107" t="s">
        <v>341</v>
      </c>
      <c r="AH1605" s="107">
        <v>0</v>
      </c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</row>
    <row r="1606" spans="1:60" outlineLevel="3">
      <c r="A1606" s="110"/>
      <c r="B1606" s="111"/>
      <c r="C1606" s="146" t="s">
        <v>1833</v>
      </c>
      <c r="D1606" s="143"/>
      <c r="E1606" s="144">
        <v>0.27</v>
      </c>
      <c r="F1606" s="114"/>
      <c r="G1606" s="114"/>
      <c r="H1606" s="114"/>
      <c r="I1606" s="114"/>
      <c r="J1606" s="114"/>
      <c r="K1606" s="114"/>
      <c r="L1606" s="114"/>
      <c r="M1606" s="114"/>
      <c r="N1606" s="113"/>
      <c r="O1606" s="113"/>
      <c r="P1606" s="113"/>
      <c r="Q1606" s="113"/>
      <c r="R1606" s="114"/>
      <c r="S1606" s="114"/>
      <c r="T1606" s="114"/>
      <c r="U1606" s="114"/>
      <c r="V1606" s="114"/>
      <c r="W1606" s="114"/>
      <c r="X1606" s="114"/>
      <c r="Y1606" s="114"/>
      <c r="Z1606" s="107"/>
      <c r="AA1606" s="107"/>
      <c r="AB1606" s="107"/>
      <c r="AC1606" s="107"/>
      <c r="AD1606" s="107"/>
      <c r="AE1606" s="107"/>
      <c r="AF1606" s="107"/>
      <c r="AG1606" s="107" t="s">
        <v>341</v>
      </c>
      <c r="AH1606" s="107">
        <v>0</v>
      </c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</row>
    <row r="1607" spans="1:60" outlineLevel="3">
      <c r="A1607" s="110"/>
      <c r="B1607" s="111"/>
      <c r="C1607" s="146" t="s">
        <v>1834</v>
      </c>
      <c r="D1607" s="143"/>
      <c r="E1607" s="144">
        <v>1.4850000000000001</v>
      </c>
      <c r="F1607" s="114"/>
      <c r="G1607" s="114"/>
      <c r="H1607" s="114"/>
      <c r="I1607" s="114"/>
      <c r="J1607" s="114"/>
      <c r="K1607" s="114"/>
      <c r="L1607" s="114"/>
      <c r="M1607" s="114"/>
      <c r="N1607" s="113"/>
      <c r="O1607" s="113"/>
      <c r="P1607" s="113"/>
      <c r="Q1607" s="113"/>
      <c r="R1607" s="114"/>
      <c r="S1607" s="114"/>
      <c r="T1607" s="114"/>
      <c r="U1607" s="114"/>
      <c r="V1607" s="114"/>
      <c r="W1607" s="114"/>
      <c r="X1607" s="114"/>
      <c r="Y1607" s="114"/>
      <c r="Z1607" s="107"/>
      <c r="AA1607" s="107"/>
      <c r="AB1607" s="107"/>
      <c r="AC1607" s="107"/>
      <c r="AD1607" s="107"/>
      <c r="AE1607" s="107"/>
      <c r="AF1607" s="107"/>
      <c r="AG1607" s="107" t="s">
        <v>341</v>
      </c>
      <c r="AH1607" s="107">
        <v>0</v>
      </c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</row>
    <row r="1608" spans="1:60" outlineLevel="3">
      <c r="A1608" s="110"/>
      <c r="B1608" s="111"/>
      <c r="C1608" s="146" t="s">
        <v>1835</v>
      </c>
      <c r="D1608" s="143"/>
      <c r="E1608" s="144">
        <v>0.13500000000000001</v>
      </c>
      <c r="F1608" s="114"/>
      <c r="G1608" s="114"/>
      <c r="H1608" s="114"/>
      <c r="I1608" s="114"/>
      <c r="J1608" s="114"/>
      <c r="K1608" s="114"/>
      <c r="L1608" s="114"/>
      <c r="M1608" s="114"/>
      <c r="N1608" s="113"/>
      <c r="O1608" s="113"/>
      <c r="P1608" s="113"/>
      <c r="Q1608" s="113"/>
      <c r="R1608" s="114"/>
      <c r="S1608" s="114"/>
      <c r="T1608" s="114"/>
      <c r="U1608" s="114"/>
      <c r="V1608" s="114"/>
      <c r="W1608" s="114"/>
      <c r="X1608" s="114"/>
      <c r="Y1608" s="114"/>
      <c r="Z1608" s="107"/>
      <c r="AA1608" s="107"/>
      <c r="AB1608" s="107"/>
      <c r="AC1608" s="107"/>
      <c r="AD1608" s="107"/>
      <c r="AE1608" s="107"/>
      <c r="AF1608" s="107"/>
      <c r="AG1608" s="107" t="s">
        <v>341</v>
      </c>
      <c r="AH1608" s="107">
        <v>0</v>
      </c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</row>
    <row r="1609" spans="1:60" outlineLevel="3">
      <c r="A1609" s="110"/>
      <c r="B1609" s="111"/>
      <c r="C1609" s="146" t="s">
        <v>1837</v>
      </c>
      <c r="D1609" s="143"/>
      <c r="E1609" s="144">
        <v>0.27900000000000003</v>
      </c>
      <c r="F1609" s="114"/>
      <c r="G1609" s="114"/>
      <c r="H1609" s="114"/>
      <c r="I1609" s="114"/>
      <c r="J1609" s="114"/>
      <c r="K1609" s="114"/>
      <c r="L1609" s="114"/>
      <c r="M1609" s="114"/>
      <c r="N1609" s="113"/>
      <c r="O1609" s="113"/>
      <c r="P1609" s="113"/>
      <c r="Q1609" s="113"/>
      <c r="R1609" s="114"/>
      <c r="S1609" s="114"/>
      <c r="T1609" s="114"/>
      <c r="U1609" s="114"/>
      <c r="V1609" s="114"/>
      <c r="W1609" s="114"/>
      <c r="X1609" s="114"/>
      <c r="Y1609" s="114"/>
      <c r="Z1609" s="107"/>
      <c r="AA1609" s="107"/>
      <c r="AB1609" s="107"/>
      <c r="AC1609" s="107"/>
      <c r="AD1609" s="107"/>
      <c r="AE1609" s="107"/>
      <c r="AF1609" s="107"/>
      <c r="AG1609" s="107" t="s">
        <v>341</v>
      </c>
      <c r="AH1609" s="107">
        <v>0</v>
      </c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</row>
    <row r="1610" spans="1:60" outlineLevel="3">
      <c r="A1610" s="110"/>
      <c r="B1610" s="111"/>
      <c r="C1610" s="146" t="s">
        <v>1838</v>
      </c>
      <c r="D1610" s="143"/>
      <c r="E1610" s="144">
        <v>1.64025</v>
      </c>
      <c r="F1610" s="114"/>
      <c r="G1610" s="114"/>
      <c r="H1610" s="114"/>
      <c r="I1610" s="114"/>
      <c r="J1610" s="114"/>
      <c r="K1610" s="114"/>
      <c r="L1610" s="114"/>
      <c r="M1610" s="114"/>
      <c r="N1610" s="113"/>
      <c r="O1610" s="113"/>
      <c r="P1610" s="113"/>
      <c r="Q1610" s="113"/>
      <c r="R1610" s="114"/>
      <c r="S1610" s="114"/>
      <c r="T1610" s="114"/>
      <c r="U1610" s="114"/>
      <c r="V1610" s="114"/>
      <c r="W1610" s="114"/>
      <c r="X1610" s="114"/>
      <c r="Y1610" s="114"/>
      <c r="Z1610" s="107"/>
      <c r="AA1610" s="107"/>
      <c r="AB1610" s="107"/>
      <c r="AC1610" s="107"/>
      <c r="AD1610" s="107"/>
      <c r="AE1610" s="107"/>
      <c r="AF1610" s="107"/>
      <c r="AG1610" s="107" t="s">
        <v>341</v>
      </c>
      <c r="AH1610" s="107">
        <v>0</v>
      </c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</row>
    <row r="1611" spans="1:60" outlineLevel="3">
      <c r="A1611" s="110"/>
      <c r="B1611" s="111"/>
      <c r="C1611" s="146" t="s">
        <v>1839</v>
      </c>
      <c r="D1611" s="143"/>
      <c r="E1611" s="144">
        <v>0.13500000000000001</v>
      </c>
      <c r="F1611" s="114"/>
      <c r="G1611" s="114"/>
      <c r="H1611" s="114"/>
      <c r="I1611" s="114"/>
      <c r="J1611" s="114"/>
      <c r="K1611" s="114"/>
      <c r="L1611" s="114"/>
      <c r="M1611" s="114"/>
      <c r="N1611" s="113"/>
      <c r="O1611" s="113"/>
      <c r="P1611" s="113"/>
      <c r="Q1611" s="113"/>
      <c r="R1611" s="114"/>
      <c r="S1611" s="114"/>
      <c r="T1611" s="114"/>
      <c r="U1611" s="114"/>
      <c r="V1611" s="114"/>
      <c r="W1611" s="114"/>
      <c r="X1611" s="114"/>
      <c r="Y1611" s="114"/>
      <c r="Z1611" s="107"/>
      <c r="AA1611" s="107"/>
      <c r="AB1611" s="107"/>
      <c r="AC1611" s="107"/>
      <c r="AD1611" s="107"/>
      <c r="AE1611" s="107"/>
      <c r="AF1611" s="107"/>
      <c r="AG1611" s="107" t="s">
        <v>341</v>
      </c>
      <c r="AH1611" s="107">
        <v>0</v>
      </c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</row>
    <row r="1612" spans="1:60" outlineLevel="3">
      <c r="A1612" s="110"/>
      <c r="B1612" s="111"/>
      <c r="C1612" s="146" t="s">
        <v>1840</v>
      </c>
      <c r="D1612" s="143"/>
      <c r="E1612" s="144">
        <v>2.4412500000000001</v>
      </c>
      <c r="F1612" s="114"/>
      <c r="G1612" s="114"/>
      <c r="H1612" s="114"/>
      <c r="I1612" s="114"/>
      <c r="J1612" s="114"/>
      <c r="K1612" s="114"/>
      <c r="L1612" s="114"/>
      <c r="M1612" s="114"/>
      <c r="N1612" s="113"/>
      <c r="O1612" s="113"/>
      <c r="P1612" s="113"/>
      <c r="Q1612" s="113"/>
      <c r="R1612" s="114"/>
      <c r="S1612" s="114"/>
      <c r="T1612" s="114"/>
      <c r="U1612" s="114"/>
      <c r="V1612" s="114"/>
      <c r="W1612" s="114"/>
      <c r="X1612" s="114"/>
      <c r="Y1612" s="114"/>
      <c r="Z1612" s="107"/>
      <c r="AA1612" s="107"/>
      <c r="AB1612" s="107"/>
      <c r="AC1612" s="107"/>
      <c r="AD1612" s="107"/>
      <c r="AE1612" s="107"/>
      <c r="AF1612" s="107"/>
      <c r="AG1612" s="107" t="s">
        <v>341</v>
      </c>
      <c r="AH1612" s="107">
        <v>0</v>
      </c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</row>
    <row r="1613" spans="1:60" outlineLevel="3">
      <c r="A1613" s="110"/>
      <c r="B1613" s="111"/>
      <c r="C1613" s="146" t="s">
        <v>1841</v>
      </c>
      <c r="D1613" s="143"/>
      <c r="E1613" s="144">
        <v>0.13500000000000001</v>
      </c>
      <c r="F1613" s="114"/>
      <c r="G1613" s="114"/>
      <c r="H1613" s="114"/>
      <c r="I1613" s="114"/>
      <c r="J1613" s="114"/>
      <c r="K1613" s="114"/>
      <c r="L1613" s="114"/>
      <c r="M1613" s="114"/>
      <c r="N1613" s="113"/>
      <c r="O1613" s="113"/>
      <c r="P1613" s="113"/>
      <c r="Q1613" s="113"/>
      <c r="R1613" s="114"/>
      <c r="S1613" s="114"/>
      <c r="T1613" s="114"/>
      <c r="U1613" s="114"/>
      <c r="V1613" s="114"/>
      <c r="W1613" s="114"/>
      <c r="X1613" s="114"/>
      <c r="Y1613" s="114"/>
      <c r="Z1613" s="107"/>
      <c r="AA1613" s="107"/>
      <c r="AB1613" s="107"/>
      <c r="AC1613" s="107"/>
      <c r="AD1613" s="107"/>
      <c r="AE1613" s="107"/>
      <c r="AF1613" s="107"/>
      <c r="AG1613" s="107" t="s">
        <v>341</v>
      </c>
      <c r="AH1613" s="107">
        <v>0</v>
      </c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</row>
    <row r="1614" spans="1:60" outlineLevel="3">
      <c r="A1614" s="110"/>
      <c r="B1614" s="111"/>
      <c r="C1614" s="146" t="s">
        <v>1842</v>
      </c>
      <c r="D1614" s="143"/>
      <c r="E1614" s="144">
        <v>0.13500000000000001</v>
      </c>
      <c r="F1614" s="114"/>
      <c r="G1614" s="114"/>
      <c r="H1614" s="114"/>
      <c r="I1614" s="114"/>
      <c r="J1614" s="114"/>
      <c r="K1614" s="114"/>
      <c r="L1614" s="114"/>
      <c r="M1614" s="114"/>
      <c r="N1614" s="113"/>
      <c r="O1614" s="113"/>
      <c r="P1614" s="113"/>
      <c r="Q1614" s="113"/>
      <c r="R1614" s="114"/>
      <c r="S1614" s="114"/>
      <c r="T1614" s="114"/>
      <c r="U1614" s="114"/>
      <c r="V1614" s="114"/>
      <c r="W1614" s="114"/>
      <c r="X1614" s="114"/>
      <c r="Y1614" s="114"/>
      <c r="Z1614" s="107"/>
      <c r="AA1614" s="107"/>
      <c r="AB1614" s="107"/>
      <c r="AC1614" s="107"/>
      <c r="AD1614" s="107"/>
      <c r="AE1614" s="107"/>
      <c r="AF1614" s="107"/>
      <c r="AG1614" s="107" t="s">
        <v>341</v>
      </c>
      <c r="AH1614" s="107">
        <v>0</v>
      </c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</row>
    <row r="1615" spans="1:60" outlineLevel="3">
      <c r="A1615" s="110"/>
      <c r="B1615" s="111"/>
      <c r="C1615" s="146" t="s">
        <v>1843</v>
      </c>
      <c r="D1615" s="143"/>
      <c r="E1615" s="144">
        <v>0.13500000000000001</v>
      </c>
      <c r="F1615" s="114"/>
      <c r="G1615" s="114"/>
      <c r="H1615" s="114"/>
      <c r="I1615" s="114"/>
      <c r="J1615" s="114"/>
      <c r="K1615" s="114"/>
      <c r="L1615" s="114"/>
      <c r="M1615" s="114"/>
      <c r="N1615" s="113"/>
      <c r="O1615" s="113"/>
      <c r="P1615" s="113"/>
      <c r="Q1615" s="113"/>
      <c r="R1615" s="114"/>
      <c r="S1615" s="114"/>
      <c r="T1615" s="114"/>
      <c r="U1615" s="114"/>
      <c r="V1615" s="114"/>
      <c r="W1615" s="114"/>
      <c r="X1615" s="114"/>
      <c r="Y1615" s="114"/>
      <c r="Z1615" s="107"/>
      <c r="AA1615" s="107"/>
      <c r="AB1615" s="107"/>
      <c r="AC1615" s="107"/>
      <c r="AD1615" s="107"/>
      <c r="AE1615" s="107"/>
      <c r="AF1615" s="107"/>
      <c r="AG1615" s="107" t="s">
        <v>341</v>
      </c>
      <c r="AH1615" s="107">
        <v>0</v>
      </c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</row>
    <row r="1616" spans="1:60" outlineLevel="3">
      <c r="A1616" s="110"/>
      <c r="B1616" s="111"/>
      <c r="C1616" s="146" t="s">
        <v>1844</v>
      </c>
      <c r="D1616" s="143"/>
      <c r="E1616" s="144">
        <v>0.45</v>
      </c>
      <c r="F1616" s="114"/>
      <c r="G1616" s="114"/>
      <c r="H1616" s="114"/>
      <c r="I1616" s="114"/>
      <c r="J1616" s="114"/>
      <c r="K1616" s="114"/>
      <c r="L1616" s="114"/>
      <c r="M1616" s="114"/>
      <c r="N1616" s="113"/>
      <c r="O1616" s="113"/>
      <c r="P1616" s="113"/>
      <c r="Q1616" s="113"/>
      <c r="R1616" s="114"/>
      <c r="S1616" s="114"/>
      <c r="T1616" s="114"/>
      <c r="U1616" s="114"/>
      <c r="V1616" s="114"/>
      <c r="W1616" s="114"/>
      <c r="X1616" s="114"/>
      <c r="Y1616" s="114"/>
      <c r="Z1616" s="107"/>
      <c r="AA1616" s="107"/>
      <c r="AB1616" s="107"/>
      <c r="AC1616" s="107"/>
      <c r="AD1616" s="107"/>
      <c r="AE1616" s="107"/>
      <c r="AF1616" s="107"/>
      <c r="AG1616" s="107" t="s">
        <v>341</v>
      </c>
      <c r="AH1616" s="107">
        <v>0</v>
      </c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</row>
    <row r="1617" spans="1:60" outlineLevel="3">
      <c r="A1617" s="110"/>
      <c r="B1617" s="111"/>
      <c r="C1617" s="146" t="s">
        <v>1845</v>
      </c>
      <c r="D1617" s="143"/>
      <c r="E1617" s="144">
        <v>1.6875</v>
      </c>
      <c r="F1617" s="114"/>
      <c r="G1617" s="114"/>
      <c r="H1617" s="114"/>
      <c r="I1617" s="114"/>
      <c r="J1617" s="114"/>
      <c r="K1617" s="114"/>
      <c r="L1617" s="114"/>
      <c r="M1617" s="114"/>
      <c r="N1617" s="113"/>
      <c r="O1617" s="113"/>
      <c r="P1617" s="113"/>
      <c r="Q1617" s="113"/>
      <c r="R1617" s="114"/>
      <c r="S1617" s="114"/>
      <c r="T1617" s="114"/>
      <c r="U1617" s="114"/>
      <c r="V1617" s="114"/>
      <c r="W1617" s="114"/>
      <c r="X1617" s="114"/>
      <c r="Y1617" s="114"/>
      <c r="Z1617" s="107"/>
      <c r="AA1617" s="107"/>
      <c r="AB1617" s="107"/>
      <c r="AC1617" s="107"/>
      <c r="AD1617" s="107"/>
      <c r="AE1617" s="107"/>
      <c r="AF1617" s="107"/>
      <c r="AG1617" s="107" t="s">
        <v>341</v>
      </c>
      <c r="AH1617" s="107">
        <v>0</v>
      </c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</row>
    <row r="1618" spans="1:60" outlineLevel="3">
      <c r="A1618" s="110"/>
      <c r="B1618" s="111"/>
      <c r="C1618" s="146" t="s">
        <v>1846</v>
      </c>
      <c r="D1618" s="143"/>
      <c r="E1618" s="144">
        <v>2.0939999999999999</v>
      </c>
      <c r="F1618" s="114"/>
      <c r="G1618" s="114"/>
      <c r="H1618" s="114"/>
      <c r="I1618" s="114"/>
      <c r="J1618" s="114"/>
      <c r="K1618" s="114"/>
      <c r="L1618" s="114"/>
      <c r="M1618" s="114"/>
      <c r="N1618" s="113"/>
      <c r="O1618" s="113"/>
      <c r="P1618" s="113"/>
      <c r="Q1618" s="113"/>
      <c r="R1618" s="114"/>
      <c r="S1618" s="114"/>
      <c r="T1618" s="114"/>
      <c r="U1618" s="114"/>
      <c r="V1618" s="114"/>
      <c r="W1618" s="114"/>
      <c r="X1618" s="114"/>
      <c r="Y1618" s="114"/>
      <c r="Z1618" s="107"/>
      <c r="AA1618" s="107"/>
      <c r="AB1618" s="107"/>
      <c r="AC1618" s="107"/>
      <c r="AD1618" s="107"/>
      <c r="AE1618" s="107"/>
      <c r="AF1618" s="107"/>
      <c r="AG1618" s="107" t="s">
        <v>341</v>
      </c>
      <c r="AH1618" s="107">
        <v>0</v>
      </c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</row>
    <row r="1619" spans="1:60" outlineLevel="3">
      <c r="A1619" s="110"/>
      <c r="B1619" s="111"/>
      <c r="C1619" s="146" t="s">
        <v>1847</v>
      </c>
      <c r="D1619" s="143"/>
      <c r="E1619" s="144">
        <v>0.46350000000000002</v>
      </c>
      <c r="F1619" s="114"/>
      <c r="G1619" s="114"/>
      <c r="H1619" s="114"/>
      <c r="I1619" s="114"/>
      <c r="J1619" s="114"/>
      <c r="K1619" s="114"/>
      <c r="L1619" s="114"/>
      <c r="M1619" s="114"/>
      <c r="N1619" s="113"/>
      <c r="O1619" s="113"/>
      <c r="P1619" s="113"/>
      <c r="Q1619" s="113"/>
      <c r="R1619" s="114"/>
      <c r="S1619" s="114"/>
      <c r="T1619" s="114"/>
      <c r="U1619" s="114"/>
      <c r="V1619" s="114"/>
      <c r="W1619" s="114"/>
      <c r="X1619" s="114"/>
      <c r="Y1619" s="114"/>
      <c r="Z1619" s="107"/>
      <c r="AA1619" s="107"/>
      <c r="AB1619" s="107"/>
      <c r="AC1619" s="107"/>
      <c r="AD1619" s="107"/>
      <c r="AE1619" s="107"/>
      <c r="AF1619" s="107"/>
      <c r="AG1619" s="107" t="s">
        <v>341</v>
      </c>
      <c r="AH1619" s="107">
        <v>0</v>
      </c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</row>
    <row r="1620" spans="1:60" outlineLevel="3">
      <c r="A1620" s="110"/>
      <c r="B1620" s="111"/>
      <c r="C1620" s="146" t="s">
        <v>1848</v>
      </c>
      <c r="D1620" s="143"/>
      <c r="E1620" s="144">
        <v>0.35099999999999998</v>
      </c>
      <c r="F1620" s="114"/>
      <c r="G1620" s="114"/>
      <c r="H1620" s="114"/>
      <c r="I1620" s="114"/>
      <c r="J1620" s="114"/>
      <c r="K1620" s="114"/>
      <c r="L1620" s="114"/>
      <c r="M1620" s="114"/>
      <c r="N1620" s="113"/>
      <c r="O1620" s="113"/>
      <c r="P1620" s="113"/>
      <c r="Q1620" s="113"/>
      <c r="R1620" s="114"/>
      <c r="S1620" s="114"/>
      <c r="T1620" s="114"/>
      <c r="U1620" s="114"/>
      <c r="V1620" s="114"/>
      <c r="W1620" s="114"/>
      <c r="X1620" s="114"/>
      <c r="Y1620" s="114"/>
      <c r="Z1620" s="107"/>
      <c r="AA1620" s="107"/>
      <c r="AB1620" s="107"/>
      <c r="AC1620" s="107"/>
      <c r="AD1620" s="107"/>
      <c r="AE1620" s="107"/>
      <c r="AF1620" s="107"/>
      <c r="AG1620" s="107" t="s">
        <v>341</v>
      </c>
      <c r="AH1620" s="107">
        <v>0</v>
      </c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</row>
    <row r="1621" spans="1:60" outlineLevel="3">
      <c r="A1621" s="110"/>
      <c r="B1621" s="111"/>
      <c r="C1621" s="146" t="s">
        <v>2443</v>
      </c>
      <c r="D1621" s="143"/>
      <c r="E1621" s="144">
        <v>1.125</v>
      </c>
      <c r="F1621" s="114"/>
      <c r="G1621" s="114"/>
      <c r="H1621" s="114"/>
      <c r="I1621" s="114"/>
      <c r="J1621" s="114"/>
      <c r="K1621" s="114"/>
      <c r="L1621" s="114"/>
      <c r="M1621" s="114"/>
      <c r="N1621" s="113"/>
      <c r="O1621" s="113"/>
      <c r="P1621" s="113"/>
      <c r="Q1621" s="113"/>
      <c r="R1621" s="114"/>
      <c r="S1621" s="114"/>
      <c r="T1621" s="114"/>
      <c r="U1621" s="114"/>
      <c r="V1621" s="114"/>
      <c r="W1621" s="114"/>
      <c r="X1621" s="114"/>
      <c r="Y1621" s="114"/>
      <c r="Z1621" s="107"/>
      <c r="AA1621" s="107"/>
      <c r="AB1621" s="107"/>
      <c r="AC1621" s="107"/>
      <c r="AD1621" s="107"/>
      <c r="AE1621" s="107"/>
      <c r="AF1621" s="107"/>
      <c r="AG1621" s="107" t="s">
        <v>341</v>
      </c>
      <c r="AH1621" s="107">
        <v>0</v>
      </c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</row>
    <row r="1622" spans="1:60" outlineLevel="3">
      <c r="A1622" s="110"/>
      <c r="B1622" s="111"/>
      <c r="C1622" s="146" t="s">
        <v>1850</v>
      </c>
      <c r="D1622" s="143"/>
      <c r="E1622" s="144">
        <v>0.54</v>
      </c>
      <c r="F1622" s="114"/>
      <c r="G1622" s="114"/>
      <c r="H1622" s="114"/>
      <c r="I1622" s="114"/>
      <c r="J1622" s="114"/>
      <c r="K1622" s="114"/>
      <c r="L1622" s="114"/>
      <c r="M1622" s="114"/>
      <c r="N1622" s="113"/>
      <c r="O1622" s="113"/>
      <c r="P1622" s="113"/>
      <c r="Q1622" s="113"/>
      <c r="R1622" s="114"/>
      <c r="S1622" s="114"/>
      <c r="T1622" s="114"/>
      <c r="U1622" s="114"/>
      <c r="V1622" s="114"/>
      <c r="W1622" s="114"/>
      <c r="X1622" s="114"/>
      <c r="Y1622" s="114"/>
      <c r="Z1622" s="107"/>
      <c r="AA1622" s="107"/>
      <c r="AB1622" s="107"/>
      <c r="AC1622" s="107"/>
      <c r="AD1622" s="107"/>
      <c r="AE1622" s="107"/>
      <c r="AF1622" s="107"/>
      <c r="AG1622" s="107" t="s">
        <v>341</v>
      </c>
      <c r="AH1622" s="107">
        <v>0</v>
      </c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</row>
    <row r="1623" spans="1:60" outlineLevel="3">
      <c r="A1623" s="110"/>
      <c r="B1623" s="111"/>
      <c r="C1623" s="146" t="s">
        <v>1851</v>
      </c>
      <c r="D1623" s="143"/>
      <c r="E1623" s="144">
        <v>0.13500000000000001</v>
      </c>
      <c r="F1623" s="114"/>
      <c r="G1623" s="114"/>
      <c r="H1623" s="114"/>
      <c r="I1623" s="114"/>
      <c r="J1623" s="114"/>
      <c r="K1623" s="114"/>
      <c r="L1623" s="114"/>
      <c r="M1623" s="114"/>
      <c r="N1623" s="113"/>
      <c r="O1623" s="113"/>
      <c r="P1623" s="113"/>
      <c r="Q1623" s="113"/>
      <c r="R1623" s="114"/>
      <c r="S1623" s="114"/>
      <c r="T1623" s="114"/>
      <c r="U1623" s="114"/>
      <c r="V1623" s="114"/>
      <c r="W1623" s="114"/>
      <c r="X1623" s="114"/>
      <c r="Y1623" s="114"/>
      <c r="Z1623" s="107"/>
      <c r="AA1623" s="107"/>
      <c r="AB1623" s="107"/>
      <c r="AC1623" s="107"/>
      <c r="AD1623" s="107"/>
      <c r="AE1623" s="107"/>
      <c r="AF1623" s="107"/>
      <c r="AG1623" s="107" t="s">
        <v>341</v>
      </c>
      <c r="AH1623" s="107">
        <v>0</v>
      </c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</row>
    <row r="1624" spans="1:60" outlineLevel="3">
      <c r="A1624" s="110"/>
      <c r="B1624" s="111"/>
      <c r="C1624" s="146" t="s">
        <v>1852</v>
      </c>
      <c r="D1624" s="143"/>
      <c r="E1624" s="144">
        <v>4.0342500000000001</v>
      </c>
      <c r="F1624" s="114"/>
      <c r="G1624" s="114"/>
      <c r="H1624" s="114"/>
      <c r="I1624" s="114"/>
      <c r="J1624" s="114"/>
      <c r="K1624" s="114"/>
      <c r="L1624" s="114"/>
      <c r="M1624" s="114"/>
      <c r="N1624" s="113"/>
      <c r="O1624" s="113"/>
      <c r="P1624" s="113"/>
      <c r="Q1624" s="113"/>
      <c r="R1624" s="114"/>
      <c r="S1624" s="114"/>
      <c r="T1624" s="114"/>
      <c r="U1624" s="114"/>
      <c r="V1624" s="114"/>
      <c r="W1624" s="114"/>
      <c r="X1624" s="114"/>
      <c r="Y1624" s="114"/>
      <c r="Z1624" s="107"/>
      <c r="AA1624" s="107"/>
      <c r="AB1624" s="107"/>
      <c r="AC1624" s="107"/>
      <c r="AD1624" s="107"/>
      <c r="AE1624" s="107"/>
      <c r="AF1624" s="107"/>
      <c r="AG1624" s="107" t="s">
        <v>341</v>
      </c>
      <c r="AH1624" s="107">
        <v>0</v>
      </c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</row>
    <row r="1625" spans="1:60" outlineLevel="3">
      <c r="A1625" s="110"/>
      <c r="B1625" s="111"/>
      <c r="C1625" s="146" t="s">
        <v>1853</v>
      </c>
      <c r="D1625" s="143"/>
      <c r="E1625" s="144">
        <v>0.18</v>
      </c>
      <c r="F1625" s="114"/>
      <c r="G1625" s="114"/>
      <c r="H1625" s="114"/>
      <c r="I1625" s="114"/>
      <c r="J1625" s="114"/>
      <c r="K1625" s="114"/>
      <c r="L1625" s="114"/>
      <c r="M1625" s="114"/>
      <c r="N1625" s="113"/>
      <c r="O1625" s="113"/>
      <c r="P1625" s="113"/>
      <c r="Q1625" s="113"/>
      <c r="R1625" s="114"/>
      <c r="S1625" s="114"/>
      <c r="T1625" s="114"/>
      <c r="U1625" s="114"/>
      <c r="V1625" s="114"/>
      <c r="W1625" s="114"/>
      <c r="X1625" s="114"/>
      <c r="Y1625" s="114"/>
      <c r="Z1625" s="107"/>
      <c r="AA1625" s="107"/>
      <c r="AB1625" s="107"/>
      <c r="AC1625" s="107"/>
      <c r="AD1625" s="107"/>
      <c r="AE1625" s="107"/>
      <c r="AF1625" s="107"/>
      <c r="AG1625" s="107" t="s">
        <v>341</v>
      </c>
      <c r="AH1625" s="107">
        <v>0</v>
      </c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</row>
    <row r="1626" spans="1:60" ht="22.5" outlineLevel="1">
      <c r="A1626" s="123">
        <v>297</v>
      </c>
      <c r="B1626" s="124" t="s">
        <v>2444</v>
      </c>
      <c r="C1626" s="139" t="s">
        <v>2445</v>
      </c>
      <c r="D1626" s="125" t="s">
        <v>1169</v>
      </c>
      <c r="E1626" s="126">
        <v>4.2300000000000004</v>
      </c>
      <c r="F1626" s="127"/>
      <c r="G1626" s="128">
        <f>ROUND(E1626*F1626,2)</f>
        <v>0</v>
      </c>
      <c r="H1626" s="127"/>
      <c r="I1626" s="128">
        <f>ROUND(E1626*H1626,2)</f>
        <v>0</v>
      </c>
      <c r="J1626" s="127"/>
      <c r="K1626" s="128">
        <f>ROUND(E1626*J1626,2)</f>
        <v>0</v>
      </c>
      <c r="L1626" s="128">
        <v>21</v>
      </c>
      <c r="M1626" s="128">
        <f>G1626*(1+L1626/100)</f>
        <v>0</v>
      </c>
      <c r="N1626" s="126">
        <v>4.9699999999999996E-3</v>
      </c>
      <c r="O1626" s="126">
        <f>ROUND(E1626*N1626,2)</f>
        <v>0.02</v>
      </c>
      <c r="P1626" s="126">
        <v>0</v>
      </c>
      <c r="Q1626" s="126">
        <f>ROUND(E1626*P1626,2)</f>
        <v>0</v>
      </c>
      <c r="R1626" s="128" t="s">
        <v>2345</v>
      </c>
      <c r="S1626" s="128" t="s">
        <v>310</v>
      </c>
      <c r="T1626" s="129" t="s">
        <v>331</v>
      </c>
      <c r="U1626" s="114">
        <v>0.98399999999999999</v>
      </c>
      <c r="V1626" s="114">
        <f>ROUND(E1626*U1626,2)</f>
        <v>4.16</v>
      </c>
      <c r="W1626" s="114"/>
      <c r="X1626" s="114" t="s">
        <v>332</v>
      </c>
      <c r="Y1626" s="114" t="s">
        <v>293</v>
      </c>
      <c r="Z1626" s="107"/>
      <c r="AA1626" s="107"/>
      <c r="AB1626" s="107"/>
      <c r="AC1626" s="107"/>
      <c r="AD1626" s="107"/>
      <c r="AE1626" s="107"/>
      <c r="AF1626" s="107"/>
      <c r="AG1626" s="107" t="s">
        <v>333</v>
      </c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</row>
    <row r="1627" spans="1:60" outlineLevel="2">
      <c r="A1627" s="110"/>
      <c r="B1627" s="111"/>
      <c r="C1627" s="146" t="s">
        <v>1823</v>
      </c>
      <c r="D1627" s="143"/>
      <c r="E1627" s="144">
        <v>1.395</v>
      </c>
      <c r="F1627" s="114"/>
      <c r="G1627" s="114"/>
      <c r="H1627" s="114"/>
      <c r="I1627" s="114"/>
      <c r="J1627" s="114"/>
      <c r="K1627" s="114"/>
      <c r="L1627" s="114"/>
      <c r="M1627" s="114"/>
      <c r="N1627" s="113"/>
      <c r="O1627" s="113"/>
      <c r="P1627" s="113"/>
      <c r="Q1627" s="113"/>
      <c r="R1627" s="114"/>
      <c r="S1627" s="114"/>
      <c r="T1627" s="114"/>
      <c r="U1627" s="114"/>
      <c r="V1627" s="114"/>
      <c r="W1627" s="114"/>
      <c r="X1627" s="114"/>
      <c r="Y1627" s="114"/>
      <c r="Z1627" s="107"/>
      <c r="AA1627" s="107"/>
      <c r="AB1627" s="107"/>
      <c r="AC1627" s="107"/>
      <c r="AD1627" s="107"/>
      <c r="AE1627" s="107"/>
      <c r="AF1627" s="107"/>
      <c r="AG1627" s="107" t="s">
        <v>341</v>
      </c>
      <c r="AH1627" s="107">
        <v>0</v>
      </c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</row>
    <row r="1628" spans="1:60" outlineLevel="3">
      <c r="A1628" s="110"/>
      <c r="B1628" s="111"/>
      <c r="C1628" s="146" t="s">
        <v>1836</v>
      </c>
      <c r="D1628" s="143"/>
      <c r="E1628" s="144">
        <v>2.835</v>
      </c>
      <c r="F1628" s="114"/>
      <c r="G1628" s="114"/>
      <c r="H1628" s="114"/>
      <c r="I1628" s="114"/>
      <c r="J1628" s="114"/>
      <c r="K1628" s="114"/>
      <c r="L1628" s="114"/>
      <c r="M1628" s="114"/>
      <c r="N1628" s="113"/>
      <c r="O1628" s="113"/>
      <c r="P1628" s="113"/>
      <c r="Q1628" s="113"/>
      <c r="R1628" s="114"/>
      <c r="S1628" s="114"/>
      <c r="T1628" s="114"/>
      <c r="U1628" s="114"/>
      <c r="V1628" s="114"/>
      <c r="W1628" s="114"/>
      <c r="X1628" s="114"/>
      <c r="Y1628" s="114"/>
      <c r="Z1628" s="107"/>
      <c r="AA1628" s="107"/>
      <c r="AB1628" s="107"/>
      <c r="AC1628" s="107"/>
      <c r="AD1628" s="107"/>
      <c r="AE1628" s="107"/>
      <c r="AF1628" s="107"/>
      <c r="AG1628" s="107" t="s">
        <v>341</v>
      </c>
      <c r="AH1628" s="107">
        <v>0</v>
      </c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</row>
    <row r="1629" spans="1:60" ht="33.75" outlineLevel="1">
      <c r="A1629" s="123">
        <v>298</v>
      </c>
      <c r="B1629" s="124" t="s">
        <v>2436</v>
      </c>
      <c r="C1629" s="139" t="s">
        <v>2437</v>
      </c>
      <c r="D1629" s="125" t="s">
        <v>1169</v>
      </c>
      <c r="E1629" s="126">
        <v>36.235050000000001</v>
      </c>
      <c r="F1629" s="127"/>
      <c r="G1629" s="128">
        <f>ROUND(E1629*F1629,2)</f>
        <v>0</v>
      </c>
      <c r="H1629" s="127"/>
      <c r="I1629" s="128">
        <f>ROUND(E1629*H1629,2)</f>
        <v>0</v>
      </c>
      <c r="J1629" s="127"/>
      <c r="K1629" s="128">
        <f>ROUND(E1629*J1629,2)</f>
        <v>0</v>
      </c>
      <c r="L1629" s="128">
        <v>21</v>
      </c>
      <c r="M1629" s="128">
        <f>G1629*(1+L1629/100)</f>
        <v>0</v>
      </c>
      <c r="N1629" s="126">
        <v>0</v>
      </c>
      <c r="O1629" s="126">
        <f>ROUND(E1629*N1629,2)</f>
        <v>0</v>
      </c>
      <c r="P1629" s="126">
        <v>0</v>
      </c>
      <c r="Q1629" s="126">
        <f>ROUND(E1629*P1629,2)</f>
        <v>0</v>
      </c>
      <c r="R1629" s="128" t="s">
        <v>2345</v>
      </c>
      <c r="S1629" s="128" t="s">
        <v>310</v>
      </c>
      <c r="T1629" s="129" t="s">
        <v>331</v>
      </c>
      <c r="U1629" s="114">
        <v>0.1</v>
      </c>
      <c r="V1629" s="114">
        <f>ROUND(E1629*U1629,2)</f>
        <v>3.62</v>
      </c>
      <c r="W1629" s="114"/>
      <c r="X1629" s="114" t="s">
        <v>332</v>
      </c>
      <c r="Y1629" s="114" t="s">
        <v>293</v>
      </c>
      <c r="Z1629" s="107"/>
      <c r="AA1629" s="107"/>
      <c r="AB1629" s="107"/>
      <c r="AC1629" s="107"/>
      <c r="AD1629" s="107"/>
      <c r="AE1629" s="107"/>
      <c r="AF1629" s="107"/>
      <c r="AG1629" s="107" t="s">
        <v>333</v>
      </c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</row>
    <row r="1630" spans="1:60" outlineLevel="2">
      <c r="A1630" s="110"/>
      <c r="B1630" s="111"/>
      <c r="C1630" s="146" t="s">
        <v>2187</v>
      </c>
      <c r="D1630" s="143"/>
      <c r="E1630" s="144">
        <v>32.005049999999997</v>
      </c>
      <c r="F1630" s="114"/>
      <c r="G1630" s="114"/>
      <c r="H1630" s="114"/>
      <c r="I1630" s="114"/>
      <c r="J1630" s="114"/>
      <c r="K1630" s="114"/>
      <c r="L1630" s="114"/>
      <c r="M1630" s="114"/>
      <c r="N1630" s="113"/>
      <c r="O1630" s="113"/>
      <c r="P1630" s="113"/>
      <c r="Q1630" s="113"/>
      <c r="R1630" s="114"/>
      <c r="S1630" s="114"/>
      <c r="T1630" s="114"/>
      <c r="U1630" s="114"/>
      <c r="V1630" s="114"/>
      <c r="W1630" s="114"/>
      <c r="X1630" s="114"/>
      <c r="Y1630" s="114"/>
      <c r="Z1630" s="107"/>
      <c r="AA1630" s="107"/>
      <c r="AB1630" s="107"/>
      <c r="AC1630" s="107"/>
      <c r="AD1630" s="107"/>
      <c r="AE1630" s="107"/>
      <c r="AF1630" s="107"/>
      <c r="AG1630" s="107" t="s">
        <v>341</v>
      </c>
      <c r="AH1630" s="107">
        <v>5</v>
      </c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</row>
    <row r="1631" spans="1:60" outlineLevel="3">
      <c r="A1631" s="110"/>
      <c r="B1631" s="111"/>
      <c r="C1631" s="146" t="s">
        <v>2446</v>
      </c>
      <c r="D1631" s="143"/>
      <c r="E1631" s="144">
        <v>4.2300000000000004</v>
      </c>
      <c r="F1631" s="114"/>
      <c r="G1631" s="114"/>
      <c r="H1631" s="114"/>
      <c r="I1631" s="114"/>
      <c r="J1631" s="114"/>
      <c r="K1631" s="114"/>
      <c r="L1631" s="114"/>
      <c r="M1631" s="114"/>
      <c r="N1631" s="113"/>
      <c r="O1631" s="113"/>
      <c r="P1631" s="113"/>
      <c r="Q1631" s="113"/>
      <c r="R1631" s="114"/>
      <c r="S1631" s="114"/>
      <c r="T1631" s="114"/>
      <c r="U1631" s="114"/>
      <c r="V1631" s="114"/>
      <c r="W1631" s="114"/>
      <c r="X1631" s="114"/>
      <c r="Y1631" s="114"/>
      <c r="Z1631" s="107"/>
      <c r="AA1631" s="107"/>
      <c r="AB1631" s="107"/>
      <c r="AC1631" s="107"/>
      <c r="AD1631" s="107"/>
      <c r="AE1631" s="107"/>
      <c r="AF1631" s="107"/>
      <c r="AG1631" s="107" t="s">
        <v>341</v>
      </c>
      <c r="AH1631" s="107">
        <v>5</v>
      </c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</row>
    <row r="1632" spans="1:60" ht="22.5" outlineLevel="1">
      <c r="A1632" s="123">
        <v>299</v>
      </c>
      <c r="B1632" s="124" t="s">
        <v>2438</v>
      </c>
      <c r="C1632" s="139" t="s">
        <v>2439</v>
      </c>
      <c r="D1632" s="125" t="s">
        <v>1169</v>
      </c>
      <c r="E1632" s="126">
        <v>35.205559999999998</v>
      </c>
      <c r="F1632" s="127"/>
      <c r="G1632" s="128">
        <f>ROUND(E1632*F1632,2)</f>
        <v>0</v>
      </c>
      <c r="H1632" s="127"/>
      <c r="I1632" s="128">
        <f>ROUND(E1632*H1632,2)</f>
        <v>0</v>
      </c>
      <c r="J1632" s="127"/>
      <c r="K1632" s="128">
        <f>ROUND(E1632*J1632,2)</f>
        <v>0</v>
      </c>
      <c r="L1632" s="128">
        <v>21</v>
      </c>
      <c r="M1632" s="128">
        <f>G1632*(1+L1632/100)</f>
        <v>0</v>
      </c>
      <c r="N1632" s="126">
        <v>0.01</v>
      </c>
      <c r="O1632" s="126">
        <f>ROUND(E1632*N1632,2)</f>
        <v>0.35</v>
      </c>
      <c r="P1632" s="126">
        <v>0</v>
      </c>
      <c r="Q1632" s="126">
        <f>ROUND(E1632*P1632,2)</f>
        <v>0</v>
      </c>
      <c r="R1632" s="128" t="s">
        <v>413</v>
      </c>
      <c r="S1632" s="128" t="s">
        <v>310</v>
      </c>
      <c r="T1632" s="129" t="s">
        <v>331</v>
      </c>
      <c r="U1632" s="114">
        <v>0</v>
      </c>
      <c r="V1632" s="114">
        <f>ROUND(E1632*U1632,2)</f>
        <v>0</v>
      </c>
      <c r="W1632" s="114"/>
      <c r="X1632" s="114" t="s">
        <v>414</v>
      </c>
      <c r="Y1632" s="114" t="s">
        <v>293</v>
      </c>
      <c r="Z1632" s="107"/>
      <c r="AA1632" s="107"/>
      <c r="AB1632" s="107"/>
      <c r="AC1632" s="107"/>
      <c r="AD1632" s="107"/>
      <c r="AE1632" s="107"/>
      <c r="AF1632" s="107"/>
      <c r="AG1632" s="107" t="s">
        <v>415</v>
      </c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</row>
    <row r="1633" spans="1:60" outlineLevel="2">
      <c r="A1633" s="110"/>
      <c r="B1633" s="111"/>
      <c r="C1633" s="146" t="s">
        <v>2447</v>
      </c>
      <c r="D1633" s="143"/>
      <c r="E1633" s="144">
        <v>35.205559999999998</v>
      </c>
      <c r="F1633" s="114"/>
      <c r="G1633" s="114"/>
      <c r="H1633" s="114"/>
      <c r="I1633" s="114"/>
      <c r="J1633" s="114"/>
      <c r="K1633" s="114"/>
      <c r="L1633" s="114"/>
      <c r="M1633" s="114"/>
      <c r="N1633" s="113"/>
      <c r="O1633" s="113"/>
      <c r="P1633" s="113"/>
      <c r="Q1633" s="113"/>
      <c r="R1633" s="114"/>
      <c r="S1633" s="114"/>
      <c r="T1633" s="114"/>
      <c r="U1633" s="114"/>
      <c r="V1633" s="114"/>
      <c r="W1633" s="114"/>
      <c r="X1633" s="114"/>
      <c r="Y1633" s="114"/>
      <c r="Z1633" s="107"/>
      <c r="AA1633" s="107"/>
      <c r="AB1633" s="107"/>
      <c r="AC1633" s="107"/>
      <c r="AD1633" s="107"/>
      <c r="AE1633" s="107"/>
      <c r="AF1633" s="107"/>
      <c r="AG1633" s="107" t="s">
        <v>341</v>
      </c>
      <c r="AH1633" s="107">
        <v>5</v>
      </c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</row>
    <row r="1634" spans="1:60" ht="22.5" outlineLevel="1">
      <c r="A1634" s="123">
        <v>300</v>
      </c>
      <c r="B1634" s="124" t="s">
        <v>2448</v>
      </c>
      <c r="C1634" s="139" t="s">
        <v>2449</v>
      </c>
      <c r="D1634" s="125" t="s">
        <v>1169</v>
      </c>
      <c r="E1634" s="126">
        <v>4.6529999999999996</v>
      </c>
      <c r="F1634" s="127"/>
      <c r="G1634" s="128">
        <f>ROUND(E1634*F1634,2)</f>
        <v>0</v>
      </c>
      <c r="H1634" s="127"/>
      <c r="I1634" s="128">
        <f>ROUND(E1634*H1634,2)</f>
        <v>0</v>
      </c>
      <c r="J1634" s="127"/>
      <c r="K1634" s="128">
        <f>ROUND(E1634*J1634,2)</f>
        <v>0</v>
      </c>
      <c r="L1634" s="128">
        <v>21</v>
      </c>
      <c r="M1634" s="128">
        <f>G1634*(1+L1634/100)</f>
        <v>0</v>
      </c>
      <c r="N1634" s="126">
        <v>1.7399999999999999E-2</v>
      </c>
      <c r="O1634" s="126">
        <f>ROUND(E1634*N1634,2)</f>
        <v>0.08</v>
      </c>
      <c r="P1634" s="126">
        <v>0</v>
      </c>
      <c r="Q1634" s="126">
        <f>ROUND(E1634*P1634,2)</f>
        <v>0</v>
      </c>
      <c r="R1634" s="128" t="s">
        <v>413</v>
      </c>
      <c r="S1634" s="128" t="s">
        <v>310</v>
      </c>
      <c r="T1634" s="129" t="s">
        <v>331</v>
      </c>
      <c r="U1634" s="114">
        <v>0</v>
      </c>
      <c r="V1634" s="114">
        <f>ROUND(E1634*U1634,2)</f>
        <v>0</v>
      </c>
      <c r="W1634" s="114"/>
      <c r="X1634" s="114" t="s">
        <v>414</v>
      </c>
      <c r="Y1634" s="114" t="s">
        <v>293</v>
      </c>
      <c r="Z1634" s="107"/>
      <c r="AA1634" s="107"/>
      <c r="AB1634" s="107"/>
      <c r="AC1634" s="107"/>
      <c r="AD1634" s="107"/>
      <c r="AE1634" s="107"/>
      <c r="AF1634" s="107"/>
      <c r="AG1634" s="107" t="s">
        <v>415</v>
      </c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</row>
    <row r="1635" spans="1:60" outlineLevel="2">
      <c r="A1635" s="110"/>
      <c r="B1635" s="111"/>
      <c r="C1635" s="146" t="s">
        <v>2450</v>
      </c>
      <c r="D1635" s="143"/>
      <c r="E1635" s="144">
        <v>4.6529999999999996</v>
      </c>
      <c r="F1635" s="114"/>
      <c r="G1635" s="114"/>
      <c r="H1635" s="114"/>
      <c r="I1635" s="114"/>
      <c r="J1635" s="114"/>
      <c r="K1635" s="114"/>
      <c r="L1635" s="114"/>
      <c r="M1635" s="114"/>
      <c r="N1635" s="113"/>
      <c r="O1635" s="113"/>
      <c r="P1635" s="113"/>
      <c r="Q1635" s="113"/>
      <c r="R1635" s="114"/>
      <c r="S1635" s="114"/>
      <c r="T1635" s="114"/>
      <c r="U1635" s="114"/>
      <c r="V1635" s="114"/>
      <c r="W1635" s="114"/>
      <c r="X1635" s="114"/>
      <c r="Y1635" s="114"/>
      <c r="Z1635" s="107"/>
      <c r="AA1635" s="107"/>
      <c r="AB1635" s="107"/>
      <c r="AC1635" s="107"/>
      <c r="AD1635" s="107"/>
      <c r="AE1635" s="107"/>
      <c r="AF1635" s="107"/>
      <c r="AG1635" s="107" t="s">
        <v>341</v>
      </c>
      <c r="AH1635" s="107">
        <v>5</v>
      </c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</row>
    <row r="1636" spans="1:60" outlineLevel="1">
      <c r="A1636" s="110">
        <v>301</v>
      </c>
      <c r="B1636" s="111" t="s">
        <v>2441</v>
      </c>
      <c r="C1636" s="147" t="s">
        <v>2442</v>
      </c>
      <c r="D1636" s="112" t="s">
        <v>24</v>
      </c>
      <c r="E1636" s="145"/>
      <c r="F1636" s="115"/>
      <c r="G1636" s="114">
        <f>ROUND(E1636*F1636,2)</f>
        <v>0</v>
      </c>
      <c r="H1636" s="115"/>
      <c r="I1636" s="114">
        <f>ROUND(E1636*H1636,2)</f>
        <v>0</v>
      </c>
      <c r="J1636" s="115"/>
      <c r="K1636" s="114">
        <f>ROUND(E1636*J1636,2)</f>
        <v>0</v>
      </c>
      <c r="L1636" s="114">
        <v>21</v>
      </c>
      <c r="M1636" s="114">
        <f>G1636*(1+L1636/100)</f>
        <v>0</v>
      </c>
      <c r="N1636" s="113">
        <v>0</v>
      </c>
      <c r="O1636" s="113">
        <f>ROUND(E1636*N1636,2)</f>
        <v>0</v>
      </c>
      <c r="P1636" s="113">
        <v>0</v>
      </c>
      <c r="Q1636" s="113">
        <f>ROUND(E1636*P1636,2)</f>
        <v>0</v>
      </c>
      <c r="R1636" s="114" t="s">
        <v>2345</v>
      </c>
      <c r="S1636" s="114" t="s">
        <v>310</v>
      </c>
      <c r="T1636" s="114" t="s">
        <v>331</v>
      </c>
      <c r="U1636" s="114">
        <v>0</v>
      </c>
      <c r="V1636" s="114">
        <f>ROUND(E1636*U1636,2)</f>
        <v>0</v>
      </c>
      <c r="W1636" s="114"/>
      <c r="X1636" s="114" t="s">
        <v>448</v>
      </c>
      <c r="Y1636" s="114" t="s">
        <v>293</v>
      </c>
      <c r="Z1636" s="107"/>
      <c r="AA1636" s="107"/>
      <c r="AB1636" s="107"/>
      <c r="AC1636" s="107"/>
      <c r="AD1636" s="107"/>
      <c r="AE1636" s="107"/>
      <c r="AF1636" s="107"/>
      <c r="AG1636" s="107" t="s">
        <v>449</v>
      </c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</row>
    <row r="1637" spans="1:60">
      <c r="A1637" s="117" t="s">
        <v>285</v>
      </c>
      <c r="B1637" s="118" t="s">
        <v>235</v>
      </c>
      <c r="C1637" s="138" t="s">
        <v>236</v>
      </c>
      <c r="D1637" s="119"/>
      <c r="E1637" s="120"/>
      <c r="F1637" s="121"/>
      <c r="G1637" s="121">
        <f>SUMIF(AG1638:AG1650,"&lt;&gt;NOR",G1638:G1650)</f>
        <v>0</v>
      </c>
      <c r="H1637" s="121"/>
      <c r="I1637" s="121">
        <f>SUM(I1638:I1650)</f>
        <v>0</v>
      </c>
      <c r="J1637" s="121"/>
      <c r="K1637" s="121">
        <f>SUM(K1638:K1650)</f>
        <v>0</v>
      </c>
      <c r="L1637" s="121"/>
      <c r="M1637" s="121">
        <f>SUM(M1638:M1650)</f>
        <v>0</v>
      </c>
      <c r="N1637" s="120"/>
      <c r="O1637" s="120">
        <f>SUM(O1638:O1650)</f>
        <v>0.64</v>
      </c>
      <c r="P1637" s="120"/>
      <c r="Q1637" s="120">
        <f>SUM(Q1638:Q1650)</f>
        <v>0</v>
      </c>
      <c r="R1637" s="121"/>
      <c r="S1637" s="121"/>
      <c r="T1637" s="122"/>
      <c r="U1637" s="116"/>
      <c r="V1637" s="116">
        <f>SUM(V1638:V1650)</f>
        <v>52.04</v>
      </c>
      <c r="W1637" s="116"/>
      <c r="X1637" s="116"/>
      <c r="Y1637" s="116"/>
      <c r="AG1637" t="s">
        <v>286</v>
      </c>
    </row>
    <row r="1638" spans="1:60" ht="22.5" outlineLevel="1">
      <c r="A1638" s="123">
        <v>302</v>
      </c>
      <c r="B1638" s="124" t="s">
        <v>2433</v>
      </c>
      <c r="C1638" s="139" t="s">
        <v>2434</v>
      </c>
      <c r="D1638" s="125" t="s">
        <v>1169</v>
      </c>
      <c r="E1638" s="126">
        <v>40.253250000000001</v>
      </c>
      <c r="F1638" s="127"/>
      <c r="G1638" s="128">
        <f>ROUND(E1638*F1638,2)</f>
        <v>0</v>
      </c>
      <c r="H1638" s="127"/>
      <c r="I1638" s="128">
        <f>ROUND(E1638*H1638,2)</f>
        <v>0</v>
      </c>
      <c r="J1638" s="127"/>
      <c r="K1638" s="128">
        <f>ROUND(E1638*J1638,2)</f>
        <v>0</v>
      </c>
      <c r="L1638" s="128">
        <v>21</v>
      </c>
      <c r="M1638" s="128">
        <f>G1638*(1+L1638/100)</f>
        <v>0</v>
      </c>
      <c r="N1638" s="126">
        <v>4.7800000000000004E-3</v>
      </c>
      <c r="O1638" s="126">
        <f>ROUND(E1638*N1638,2)</f>
        <v>0.19</v>
      </c>
      <c r="P1638" s="126">
        <v>0</v>
      </c>
      <c r="Q1638" s="126">
        <f>ROUND(E1638*P1638,2)</f>
        <v>0</v>
      </c>
      <c r="R1638" s="128" t="s">
        <v>2345</v>
      </c>
      <c r="S1638" s="128" t="s">
        <v>310</v>
      </c>
      <c r="T1638" s="129" t="s">
        <v>331</v>
      </c>
      <c r="U1638" s="114">
        <v>1.1679999999999999</v>
      </c>
      <c r="V1638" s="114">
        <f>ROUND(E1638*U1638,2)</f>
        <v>47.02</v>
      </c>
      <c r="W1638" s="114"/>
      <c r="X1638" s="114" t="s">
        <v>332</v>
      </c>
      <c r="Y1638" s="114" t="s">
        <v>293</v>
      </c>
      <c r="Z1638" s="107"/>
      <c r="AA1638" s="107"/>
      <c r="AB1638" s="107"/>
      <c r="AC1638" s="107"/>
      <c r="AD1638" s="107"/>
      <c r="AE1638" s="107"/>
      <c r="AF1638" s="107"/>
      <c r="AG1638" s="107" t="s">
        <v>333</v>
      </c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</row>
    <row r="1639" spans="1:60" outlineLevel="2">
      <c r="A1639" s="110"/>
      <c r="B1639" s="111"/>
      <c r="C1639" s="146" t="s">
        <v>2451</v>
      </c>
      <c r="D1639" s="143"/>
      <c r="E1639" s="144">
        <v>41.057250000000003</v>
      </c>
      <c r="F1639" s="114"/>
      <c r="G1639" s="114"/>
      <c r="H1639" s="114"/>
      <c r="I1639" s="114"/>
      <c r="J1639" s="114"/>
      <c r="K1639" s="114"/>
      <c r="L1639" s="114"/>
      <c r="M1639" s="114"/>
      <c r="N1639" s="113"/>
      <c r="O1639" s="113"/>
      <c r="P1639" s="113"/>
      <c r="Q1639" s="113"/>
      <c r="R1639" s="114"/>
      <c r="S1639" s="114"/>
      <c r="T1639" s="114"/>
      <c r="U1639" s="114"/>
      <c r="V1639" s="114"/>
      <c r="W1639" s="114"/>
      <c r="X1639" s="114"/>
      <c r="Y1639" s="114"/>
      <c r="Z1639" s="107"/>
      <c r="AA1639" s="107"/>
      <c r="AB1639" s="107"/>
      <c r="AC1639" s="107"/>
      <c r="AD1639" s="107"/>
      <c r="AE1639" s="107"/>
      <c r="AF1639" s="107"/>
      <c r="AG1639" s="107" t="s">
        <v>341</v>
      </c>
      <c r="AH1639" s="107">
        <v>5</v>
      </c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</row>
    <row r="1640" spans="1:60" outlineLevel="3">
      <c r="A1640" s="110"/>
      <c r="B1640" s="111"/>
      <c r="C1640" s="146" t="s">
        <v>2452</v>
      </c>
      <c r="D1640" s="143"/>
      <c r="E1640" s="144">
        <v>-0.80400000000000005</v>
      </c>
      <c r="F1640" s="114"/>
      <c r="G1640" s="114"/>
      <c r="H1640" s="114"/>
      <c r="I1640" s="114"/>
      <c r="J1640" s="114"/>
      <c r="K1640" s="114"/>
      <c r="L1640" s="114"/>
      <c r="M1640" s="114"/>
      <c r="N1640" s="113"/>
      <c r="O1640" s="113"/>
      <c r="P1640" s="113"/>
      <c r="Q1640" s="113"/>
      <c r="R1640" s="114"/>
      <c r="S1640" s="114"/>
      <c r="T1640" s="114"/>
      <c r="U1640" s="114"/>
      <c r="V1640" s="114"/>
      <c r="W1640" s="114"/>
      <c r="X1640" s="114"/>
      <c r="Y1640" s="114"/>
      <c r="Z1640" s="107"/>
      <c r="AA1640" s="107"/>
      <c r="AB1640" s="107"/>
      <c r="AC1640" s="107"/>
      <c r="AD1640" s="107"/>
      <c r="AE1640" s="107"/>
      <c r="AF1640" s="107"/>
      <c r="AG1640" s="107" t="s">
        <v>341</v>
      </c>
      <c r="AH1640" s="107">
        <v>0</v>
      </c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</row>
    <row r="1641" spans="1:60" ht="22.5" outlineLevel="1">
      <c r="A1641" s="123">
        <v>303</v>
      </c>
      <c r="B1641" s="124" t="s">
        <v>2453</v>
      </c>
      <c r="C1641" s="139" t="s">
        <v>2454</v>
      </c>
      <c r="D1641" s="125" t="s">
        <v>1169</v>
      </c>
      <c r="E1641" s="126">
        <v>0.80400000000000005</v>
      </c>
      <c r="F1641" s="127"/>
      <c r="G1641" s="128">
        <f>ROUND(E1641*F1641,2)</f>
        <v>0</v>
      </c>
      <c r="H1641" s="127"/>
      <c r="I1641" s="128">
        <f>ROUND(E1641*H1641,2)</f>
        <v>0</v>
      </c>
      <c r="J1641" s="127"/>
      <c r="K1641" s="128">
        <f>ROUND(E1641*J1641,2)</f>
        <v>0</v>
      </c>
      <c r="L1641" s="128">
        <v>21</v>
      </c>
      <c r="M1641" s="128">
        <f>G1641*(1+L1641/100)</f>
        <v>0</v>
      </c>
      <c r="N1641" s="126">
        <v>4.8700000000000002E-3</v>
      </c>
      <c r="O1641" s="126">
        <f>ROUND(E1641*N1641,2)</f>
        <v>0</v>
      </c>
      <c r="P1641" s="126">
        <v>0</v>
      </c>
      <c r="Q1641" s="126">
        <f>ROUND(E1641*P1641,2)</f>
        <v>0</v>
      </c>
      <c r="R1641" s="128" t="s">
        <v>2345</v>
      </c>
      <c r="S1641" s="128" t="s">
        <v>310</v>
      </c>
      <c r="T1641" s="129" t="s">
        <v>331</v>
      </c>
      <c r="U1641" s="114">
        <v>1.1259999999999999</v>
      </c>
      <c r="V1641" s="114">
        <f>ROUND(E1641*U1641,2)</f>
        <v>0.91</v>
      </c>
      <c r="W1641" s="114"/>
      <c r="X1641" s="114" t="s">
        <v>332</v>
      </c>
      <c r="Y1641" s="114" t="s">
        <v>293</v>
      </c>
      <c r="Z1641" s="107"/>
      <c r="AA1641" s="107"/>
      <c r="AB1641" s="107"/>
      <c r="AC1641" s="107"/>
      <c r="AD1641" s="107"/>
      <c r="AE1641" s="107"/>
      <c r="AF1641" s="107"/>
      <c r="AG1641" s="107" t="s">
        <v>333</v>
      </c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</row>
    <row r="1642" spans="1:60" outlineLevel="2">
      <c r="A1642" s="110"/>
      <c r="B1642" s="111"/>
      <c r="C1642" s="146" t="s">
        <v>1950</v>
      </c>
      <c r="D1642" s="143"/>
      <c r="E1642" s="144">
        <v>0.80400000000000005</v>
      </c>
      <c r="F1642" s="114"/>
      <c r="G1642" s="114"/>
      <c r="H1642" s="114"/>
      <c r="I1642" s="114"/>
      <c r="J1642" s="114"/>
      <c r="K1642" s="114"/>
      <c r="L1642" s="114"/>
      <c r="M1642" s="114"/>
      <c r="N1642" s="113"/>
      <c r="O1642" s="113"/>
      <c r="P1642" s="113"/>
      <c r="Q1642" s="113"/>
      <c r="R1642" s="114"/>
      <c r="S1642" s="114"/>
      <c r="T1642" s="114"/>
      <c r="U1642" s="114"/>
      <c r="V1642" s="114"/>
      <c r="W1642" s="114"/>
      <c r="X1642" s="114"/>
      <c r="Y1642" s="114"/>
      <c r="Z1642" s="107"/>
      <c r="AA1642" s="107"/>
      <c r="AB1642" s="107"/>
      <c r="AC1642" s="107"/>
      <c r="AD1642" s="107"/>
      <c r="AE1642" s="107"/>
      <c r="AF1642" s="107"/>
      <c r="AG1642" s="107" t="s">
        <v>341</v>
      </c>
      <c r="AH1642" s="107">
        <v>0</v>
      </c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</row>
    <row r="1643" spans="1:60" ht="33.75" outlineLevel="1">
      <c r="A1643" s="123">
        <v>304</v>
      </c>
      <c r="B1643" s="124" t="s">
        <v>2436</v>
      </c>
      <c r="C1643" s="139" t="s">
        <v>2437</v>
      </c>
      <c r="D1643" s="125" t="s">
        <v>1169</v>
      </c>
      <c r="E1643" s="126">
        <v>41.057250000000003</v>
      </c>
      <c r="F1643" s="127"/>
      <c r="G1643" s="128">
        <f>ROUND(E1643*F1643,2)</f>
        <v>0</v>
      </c>
      <c r="H1643" s="127"/>
      <c r="I1643" s="128">
        <f>ROUND(E1643*H1643,2)</f>
        <v>0</v>
      </c>
      <c r="J1643" s="127"/>
      <c r="K1643" s="128">
        <f>ROUND(E1643*J1643,2)</f>
        <v>0</v>
      </c>
      <c r="L1643" s="128">
        <v>21</v>
      </c>
      <c r="M1643" s="128">
        <f>G1643*(1+L1643/100)</f>
        <v>0</v>
      </c>
      <c r="N1643" s="126">
        <v>0</v>
      </c>
      <c r="O1643" s="126">
        <f>ROUND(E1643*N1643,2)</f>
        <v>0</v>
      </c>
      <c r="P1643" s="126">
        <v>0</v>
      </c>
      <c r="Q1643" s="126">
        <f>ROUND(E1643*P1643,2)</f>
        <v>0</v>
      </c>
      <c r="R1643" s="128" t="s">
        <v>2345</v>
      </c>
      <c r="S1643" s="128" t="s">
        <v>310</v>
      </c>
      <c r="T1643" s="129" t="s">
        <v>331</v>
      </c>
      <c r="U1643" s="114">
        <v>0.1</v>
      </c>
      <c r="V1643" s="114">
        <f>ROUND(E1643*U1643,2)</f>
        <v>4.1100000000000003</v>
      </c>
      <c r="W1643" s="114"/>
      <c r="X1643" s="114" t="s">
        <v>332</v>
      </c>
      <c r="Y1643" s="114" t="s">
        <v>293</v>
      </c>
      <c r="Z1643" s="107"/>
      <c r="AA1643" s="107"/>
      <c r="AB1643" s="107"/>
      <c r="AC1643" s="107"/>
      <c r="AD1643" s="107"/>
      <c r="AE1643" s="107"/>
      <c r="AF1643" s="107"/>
      <c r="AG1643" s="107" t="s">
        <v>333</v>
      </c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</row>
    <row r="1644" spans="1:60" outlineLevel="2">
      <c r="A1644" s="110"/>
      <c r="B1644" s="111"/>
      <c r="C1644" s="146" t="s">
        <v>2189</v>
      </c>
      <c r="D1644" s="143"/>
      <c r="E1644" s="144">
        <v>40.253250000000001</v>
      </c>
      <c r="F1644" s="114"/>
      <c r="G1644" s="114"/>
      <c r="H1644" s="114"/>
      <c r="I1644" s="114"/>
      <c r="J1644" s="114"/>
      <c r="K1644" s="114"/>
      <c r="L1644" s="114"/>
      <c r="M1644" s="114"/>
      <c r="N1644" s="113"/>
      <c r="O1644" s="113"/>
      <c r="P1644" s="113"/>
      <c r="Q1644" s="113"/>
      <c r="R1644" s="114"/>
      <c r="S1644" s="114"/>
      <c r="T1644" s="114"/>
      <c r="U1644" s="114"/>
      <c r="V1644" s="114"/>
      <c r="W1644" s="114"/>
      <c r="X1644" s="114"/>
      <c r="Y1644" s="114"/>
      <c r="Z1644" s="107"/>
      <c r="AA1644" s="107"/>
      <c r="AB1644" s="107"/>
      <c r="AC1644" s="107"/>
      <c r="AD1644" s="107"/>
      <c r="AE1644" s="107"/>
      <c r="AF1644" s="107"/>
      <c r="AG1644" s="107" t="s">
        <v>341</v>
      </c>
      <c r="AH1644" s="107">
        <v>5</v>
      </c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</row>
    <row r="1645" spans="1:60" outlineLevel="3">
      <c r="A1645" s="110"/>
      <c r="B1645" s="111"/>
      <c r="C1645" s="146" t="s">
        <v>2190</v>
      </c>
      <c r="D1645" s="143"/>
      <c r="E1645" s="144">
        <v>0.80400000000000005</v>
      </c>
      <c r="F1645" s="114"/>
      <c r="G1645" s="114"/>
      <c r="H1645" s="114"/>
      <c r="I1645" s="114"/>
      <c r="J1645" s="114"/>
      <c r="K1645" s="114"/>
      <c r="L1645" s="114"/>
      <c r="M1645" s="114"/>
      <c r="N1645" s="113"/>
      <c r="O1645" s="113"/>
      <c r="P1645" s="113"/>
      <c r="Q1645" s="113"/>
      <c r="R1645" s="114"/>
      <c r="S1645" s="114"/>
      <c r="T1645" s="114"/>
      <c r="U1645" s="114"/>
      <c r="V1645" s="114"/>
      <c r="W1645" s="114"/>
      <c r="X1645" s="114"/>
      <c r="Y1645" s="114"/>
      <c r="Z1645" s="107"/>
      <c r="AA1645" s="107"/>
      <c r="AB1645" s="107"/>
      <c r="AC1645" s="107"/>
      <c r="AD1645" s="107"/>
      <c r="AE1645" s="107"/>
      <c r="AF1645" s="107"/>
      <c r="AG1645" s="107" t="s">
        <v>341</v>
      </c>
      <c r="AH1645" s="107">
        <v>5</v>
      </c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</row>
    <row r="1646" spans="1:60" ht="22.5" outlineLevel="1">
      <c r="A1646" s="123">
        <v>305</v>
      </c>
      <c r="B1646" s="124" t="s">
        <v>2438</v>
      </c>
      <c r="C1646" s="139" t="s">
        <v>2439</v>
      </c>
      <c r="D1646" s="125" t="s">
        <v>1169</v>
      </c>
      <c r="E1646" s="126">
        <v>44.278579999999998</v>
      </c>
      <c r="F1646" s="127"/>
      <c r="G1646" s="128">
        <f>ROUND(E1646*F1646,2)</f>
        <v>0</v>
      </c>
      <c r="H1646" s="127"/>
      <c r="I1646" s="128">
        <f>ROUND(E1646*H1646,2)</f>
        <v>0</v>
      </c>
      <c r="J1646" s="127"/>
      <c r="K1646" s="128">
        <f>ROUND(E1646*J1646,2)</f>
        <v>0</v>
      </c>
      <c r="L1646" s="128">
        <v>21</v>
      </c>
      <c r="M1646" s="128">
        <f>G1646*(1+L1646/100)</f>
        <v>0</v>
      </c>
      <c r="N1646" s="126">
        <v>0.01</v>
      </c>
      <c r="O1646" s="126">
        <f>ROUND(E1646*N1646,2)</f>
        <v>0.44</v>
      </c>
      <c r="P1646" s="126">
        <v>0</v>
      </c>
      <c r="Q1646" s="126">
        <f>ROUND(E1646*P1646,2)</f>
        <v>0</v>
      </c>
      <c r="R1646" s="128" t="s">
        <v>413</v>
      </c>
      <c r="S1646" s="128" t="s">
        <v>310</v>
      </c>
      <c r="T1646" s="129" t="s">
        <v>331</v>
      </c>
      <c r="U1646" s="114">
        <v>0</v>
      </c>
      <c r="V1646" s="114">
        <f>ROUND(E1646*U1646,2)</f>
        <v>0</v>
      </c>
      <c r="W1646" s="114"/>
      <c r="X1646" s="114" t="s">
        <v>414</v>
      </c>
      <c r="Y1646" s="114" t="s">
        <v>293</v>
      </c>
      <c r="Z1646" s="107"/>
      <c r="AA1646" s="107"/>
      <c r="AB1646" s="107"/>
      <c r="AC1646" s="107"/>
      <c r="AD1646" s="107"/>
      <c r="AE1646" s="107"/>
      <c r="AF1646" s="107"/>
      <c r="AG1646" s="107" t="s">
        <v>415</v>
      </c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</row>
    <row r="1647" spans="1:60" outlineLevel="2">
      <c r="A1647" s="110"/>
      <c r="B1647" s="111"/>
      <c r="C1647" s="146" t="s">
        <v>2455</v>
      </c>
      <c r="D1647" s="143"/>
      <c r="E1647" s="144">
        <v>44.278579999999998</v>
      </c>
      <c r="F1647" s="114"/>
      <c r="G1647" s="114"/>
      <c r="H1647" s="114"/>
      <c r="I1647" s="114"/>
      <c r="J1647" s="114"/>
      <c r="K1647" s="114"/>
      <c r="L1647" s="114"/>
      <c r="M1647" s="114"/>
      <c r="N1647" s="113"/>
      <c r="O1647" s="113"/>
      <c r="P1647" s="113"/>
      <c r="Q1647" s="113"/>
      <c r="R1647" s="114"/>
      <c r="S1647" s="114"/>
      <c r="T1647" s="114"/>
      <c r="U1647" s="114"/>
      <c r="V1647" s="114"/>
      <c r="W1647" s="114"/>
      <c r="X1647" s="114"/>
      <c r="Y1647" s="114"/>
      <c r="Z1647" s="107"/>
      <c r="AA1647" s="107"/>
      <c r="AB1647" s="107"/>
      <c r="AC1647" s="107"/>
      <c r="AD1647" s="107"/>
      <c r="AE1647" s="107"/>
      <c r="AF1647" s="107"/>
      <c r="AG1647" s="107" t="s">
        <v>341</v>
      </c>
      <c r="AH1647" s="107">
        <v>5</v>
      </c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</row>
    <row r="1648" spans="1:60" ht="22.5" outlineLevel="1">
      <c r="A1648" s="123">
        <v>306</v>
      </c>
      <c r="B1648" s="124" t="s">
        <v>2456</v>
      </c>
      <c r="C1648" s="139" t="s">
        <v>2457</v>
      </c>
      <c r="D1648" s="125" t="s">
        <v>1169</v>
      </c>
      <c r="E1648" s="126">
        <v>0.88439999999999996</v>
      </c>
      <c r="F1648" s="127"/>
      <c r="G1648" s="128">
        <f>ROUND(E1648*F1648,2)</f>
        <v>0</v>
      </c>
      <c r="H1648" s="127"/>
      <c r="I1648" s="128">
        <f>ROUND(E1648*H1648,2)</f>
        <v>0</v>
      </c>
      <c r="J1648" s="127"/>
      <c r="K1648" s="128">
        <f>ROUND(E1648*J1648,2)</f>
        <v>0</v>
      </c>
      <c r="L1648" s="128">
        <v>21</v>
      </c>
      <c r="M1648" s="128">
        <f>G1648*(1+L1648/100)</f>
        <v>0</v>
      </c>
      <c r="N1648" s="126">
        <v>1.12E-2</v>
      </c>
      <c r="O1648" s="126">
        <f>ROUND(E1648*N1648,2)</f>
        <v>0.01</v>
      </c>
      <c r="P1648" s="126">
        <v>0</v>
      </c>
      <c r="Q1648" s="126">
        <f>ROUND(E1648*P1648,2)</f>
        <v>0</v>
      </c>
      <c r="R1648" s="128" t="s">
        <v>413</v>
      </c>
      <c r="S1648" s="128" t="s">
        <v>310</v>
      </c>
      <c r="T1648" s="129" t="s">
        <v>331</v>
      </c>
      <c r="U1648" s="114">
        <v>0</v>
      </c>
      <c r="V1648" s="114">
        <f>ROUND(E1648*U1648,2)</f>
        <v>0</v>
      </c>
      <c r="W1648" s="114"/>
      <c r="X1648" s="114" t="s">
        <v>414</v>
      </c>
      <c r="Y1648" s="114" t="s">
        <v>293</v>
      </c>
      <c r="Z1648" s="107"/>
      <c r="AA1648" s="107"/>
      <c r="AB1648" s="107"/>
      <c r="AC1648" s="107"/>
      <c r="AD1648" s="107"/>
      <c r="AE1648" s="107"/>
      <c r="AF1648" s="107"/>
      <c r="AG1648" s="107" t="s">
        <v>415</v>
      </c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</row>
    <row r="1649" spans="1:60" outlineLevel="2">
      <c r="A1649" s="110"/>
      <c r="B1649" s="111"/>
      <c r="C1649" s="146" t="s">
        <v>2458</v>
      </c>
      <c r="D1649" s="143"/>
      <c r="E1649" s="144">
        <v>0.88439999999999996</v>
      </c>
      <c r="F1649" s="114"/>
      <c r="G1649" s="114"/>
      <c r="H1649" s="114"/>
      <c r="I1649" s="114"/>
      <c r="J1649" s="114"/>
      <c r="K1649" s="114"/>
      <c r="L1649" s="114"/>
      <c r="M1649" s="114"/>
      <c r="N1649" s="113"/>
      <c r="O1649" s="113"/>
      <c r="P1649" s="113"/>
      <c r="Q1649" s="113"/>
      <c r="R1649" s="114"/>
      <c r="S1649" s="114"/>
      <c r="T1649" s="114"/>
      <c r="U1649" s="114"/>
      <c r="V1649" s="114"/>
      <c r="W1649" s="114"/>
      <c r="X1649" s="114"/>
      <c r="Y1649" s="114"/>
      <c r="Z1649" s="107"/>
      <c r="AA1649" s="107"/>
      <c r="AB1649" s="107"/>
      <c r="AC1649" s="107"/>
      <c r="AD1649" s="107"/>
      <c r="AE1649" s="107"/>
      <c r="AF1649" s="107"/>
      <c r="AG1649" s="107" t="s">
        <v>341</v>
      </c>
      <c r="AH1649" s="107">
        <v>5</v>
      </c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</row>
    <row r="1650" spans="1:60" outlineLevel="1">
      <c r="A1650" s="110">
        <v>307</v>
      </c>
      <c r="B1650" s="111" t="s">
        <v>2441</v>
      </c>
      <c r="C1650" s="147" t="s">
        <v>2442</v>
      </c>
      <c r="D1650" s="112" t="s">
        <v>24</v>
      </c>
      <c r="E1650" s="145"/>
      <c r="F1650" s="115"/>
      <c r="G1650" s="114">
        <f>ROUND(E1650*F1650,2)</f>
        <v>0</v>
      </c>
      <c r="H1650" s="115"/>
      <c r="I1650" s="114">
        <f>ROUND(E1650*H1650,2)</f>
        <v>0</v>
      </c>
      <c r="J1650" s="115"/>
      <c r="K1650" s="114">
        <f>ROUND(E1650*J1650,2)</f>
        <v>0</v>
      </c>
      <c r="L1650" s="114">
        <v>21</v>
      </c>
      <c r="M1650" s="114">
        <f>G1650*(1+L1650/100)</f>
        <v>0</v>
      </c>
      <c r="N1650" s="113">
        <v>0</v>
      </c>
      <c r="O1650" s="113">
        <f>ROUND(E1650*N1650,2)</f>
        <v>0</v>
      </c>
      <c r="P1650" s="113">
        <v>0</v>
      </c>
      <c r="Q1650" s="113">
        <f>ROUND(E1650*P1650,2)</f>
        <v>0</v>
      </c>
      <c r="R1650" s="114" t="s">
        <v>2345</v>
      </c>
      <c r="S1650" s="114" t="s">
        <v>310</v>
      </c>
      <c r="T1650" s="114" t="s">
        <v>331</v>
      </c>
      <c r="U1650" s="114">
        <v>0</v>
      </c>
      <c r="V1650" s="114">
        <f>ROUND(E1650*U1650,2)</f>
        <v>0</v>
      </c>
      <c r="W1650" s="114"/>
      <c r="X1650" s="114" t="s">
        <v>448</v>
      </c>
      <c r="Y1650" s="114" t="s">
        <v>293</v>
      </c>
      <c r="Z1650" s="107"/>
      <c r="AA1650" s="107"/>
      <c r="AB1650" s="107"/>
      <c r="AC1650" s="107"/>
      <c r="AD1650" s="107"/>
      <c r="AE1650" s="107"/>
      <c r="AF1650" s="107"/>
      <c r="AG1650" s="107" t="s">
        <v>449</v>
      </c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</row>
    <row r="1651" spans="1:60">
      <c r="A1651" s="117" t="s">
        <v>285</v>
      </c>
      <c r="B1651" s="118" t="s">
        <v>237</v>
      </c>
      <c r="C1651" s="138" t="s">
        <v>238</v>
      </c>
      <c r="D1651" s="119"/>
      <c r="E1651" s="120"/>
      <c r="F1651" s="121"/>
      <c r="G1651" s="121">
        <f>SUMIF(AG1652:AG1666,"&lt;&gt;NOR",G1652:G1666)</f>
        <v>0</v>
      </c>
      <c r="H1651" s="121"/>
      <c r="I1651" s="121">
        <f>SUM(I1652:I1666)</f>
        <v>0</v>
      </c>
      <c r="J1651" s="121"/>
      <c r="K1651" s="121">
        <f>SUM(K1652:K1666)</f>
        <v>0</v>
      </c>
      <c r="L1651" s="121"/>
      <c r="M1651" s="121">
        <f>SUM(M1652:M1666)</f>
        <v>0</v>
      </c>
      <c r="N1651" s="120"/>
      <c r="O1651" s="120">
        <f>SUM(O1652:O1666)</f>
        <v>0.88</v>
      </c>
      <c r="P1651" s="120"/>
      <c r="Q1651" s="120">
        <f>SUM(Q1652:Q1666)</f>
        <v>0</v>
      </c>
      <c r="R1651" s="121"/>
      <c r="S1651" s="121"/>
      <c r="T1651" s="122"/>
      <c r="U1651" s="116"/>
      <c r="V1651" s="116">
        <f>SUM(V1652:V1666)</f>
        <v>62.81</v>
      </c>
      <c r="W1651" s="116"/>
      <c r="X1651" s="116"/>
      <c r="Y1651" s="116"/>
      <c r="AG1651" t="s">
        <v>286</v>
      </c>
    </row>
    <row r="1652" spans="1:60" ht="22.5" outlineLevel="1">
      <c r="A1652" s="123">
        <v>308</v>
      </c>
      <c r="B1652" s="124" t="s">
        <v>2453</v>
      </c>
      <c r="C1652" s="139" t="s">
        <v>2454</v>
      </c>
      <c r="D1652" s="125" t="s">
        <v>1169</v>
      </c>
      <c r="E1652" s="126">
        <v>50.686</v>
      </c>
      <c r="F1652" s="127"/>
      <c r="G1652" s="128">
        <f>ROUND(E1652*F1652,2)</f>
        <v>0</v>
      </c>
      <c r="H1652" s="127"/>
      <c r="I1652" s="128">
        <f>ROUND(E1652*H1652,2)</f>
        <v>0</v>
      </c>
      <c r="J1652" s="127"/>
      <c r="K1652" s="128">
        <f>ROUND(E1652*J1652,2)</f>
        <v>0</v>
      </c>
      <c r="L1652" s="128">
        <v>21</v>
      </c>
      <c r="M1652" s="128">
        <f>G1652*(1+L1652/100)</f>
        <v>0</v>
      </c>
      <c r="N1652" s="126">
        <v>4.8700000000000002E-3</v>
      </c>
      <c r="O1652" s="126">
        <f>ROUND(E1652*N1652,2)</f>
        <v>0.25</v>
      </c>
      <c r="P1652" s="126">
        <v>0</v>
      </c>
      <c r="Q1652" s="126">
        <f>ROUND(E1652*P1652,2)</f>
        <v>0</v>
      </c>
      <c r="R1652" s="128" t="s">
        <v>2345</v>
      </c>
      <c r="S1652" s="128" t="s">
        <v>310</v>
      </c>
      <c r="T1652" s="129" t="s">
        <v>331</v>
      </c>
      <c r="U1652" s="114">
        <v>1.1259999999999999</v>
      </c>
      <c r="V1652" s="114">
        <f>ROUND(E1652*U1652,2)</f>
        <v>57.07</v>
      </c>
      <c r="W1652" s="114"/>
      <c r="X1652" s="114" t="s">
        <v>332</v>
      </c>
      <c r="Y1652" s="114" t="s">
        <v>293</v>
      </c>
      <c r="Z1652" s="107"/>
      <c r="AA1652" s="107"/>
      <c r="AB1652" s="107"/>
      <c r="AC1652" s="107"/>
      <c r="AD1652" s="107"/>
      <c r="AE1652" s="107"/>
      <c r="AF1652" s="107"/>
      <c r="AG1652" s="107" t="s">
        <v>333</v>
      </c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</row>
    <row r="1653" spans="1:60" outlineLevel="2">
      <c r="A1653" s="110"/>
      <c r="B1653" s="111"/>
      <c r="C1653" s="146" t="s">
        <v>2459</v>
      </c>
      <c r="D1653" s="143"/>
      <c r="E1653" s="144">
        <v>51.301000000000002</v>
      </c>
      <c r="F1653" s="114"/>
      <c r="G1653" s="114"/>
      <c r="H1653" s="114"/>
      <c r="I1653" s="114"/>
      <c r="J1653" s="114"/>
      <c r="K1653" s="114"/>
      <c r="L1653" s="114"/>
      <c r="M1653" s="114"/>
      <c r="N1653" s="113"/>
      <c r="O1653" s="113"/>
      <c r="P1653" s="113"/>
      <c r="Q1653" s="113"/>
      <c r="R1653" s="114"/>
      <c r="S1653" s="114"/>
      <c r="T1653" s="114"/>
      <c r="U1653" s="114"/>
      <c r="V1653" s="114"/>
      <c r="W1653" s="114"/>
      <c r="X1653" s="114"/>
      <c r="Y1653" s="114"/>
      <c r="Z1653" s="107"/>
      <c r="AA1653" s="107"/>
      <c r="AB1653" s="107"/>
      <c r="AC1653" s="107"/>
      <c r="AD1653" s="107"/>
      <c r="AE1653" s="107"/>
      <c r="AF1653" s="107"/>
      <c r="AG1653" s="107" t="s">
        <v>341</v>
      </c>
      <c r="AH1653" s="107">
        <v>5</v>
      </c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</row>
    <row r="1654" spans="1:60" outlineLevel="3">
      <c r="A1654" s="110"/>
      <c r="B1654" s="111"/>
      <c r="C1654" s="146" t="s">
        <v>2460</v>
      </c>
      <c r="D1654" s="143"/>
      <c r="E1654" s="144">
        <v>-0.315</v>
      </c>
      <c r="F1654" s="114"/>
      <c r="G1654" s="114"/>
      <c r="H1654" s="114"/>
      <c r="I1654" s="114"/>
      <c r="J1654" s="114"/>
      <c r="K1654" s="114"/>
      <c r="L1654" s="114"/>
      <c r="M1654" s="114"/>
      <c r="N1654" s="113"/>
      <c r="O1654" s="113"/>
      <c r="P1654" s="113"/>
      <c r="Q1654" s="113"/>
      <c r="R1654" s="114"/>
      <c r="S1654" s="114"/>
      <c r="T1654" s="114"/>
      <c r="U1654" s="114"/>
      <c r="V1654" s="114"/>
      <c r="W1654" s="114"/>
      <c r="X1654" s="114"/>
      <c r="Y1654" s="114"/>
      <c r="Z1654" s="107"/>
      <c r="AA1654" s="107"/>
      <c r="AB1654" s="107"/>
      <c r="AC1654" s="107"/>
      <c r="AD1654" s="107"/>
      <c r="AE1654" s="107"/>
      <c r="AF1654" s="107"/>
      <c r="AG1654" s="107" t="s">
        <v>341</v>
      </c>
      <c r="AH1654" s="107">
        <v>0</v>
      </c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</row>
    <row r="1655" spans="1:60" outlineLevel="3">
      <c r="A1655" s="110"/>
      <c r="B1655" s="111"/>
      <c r="C1655" s="146" t="s">
        <v>2461</v>
      </c>
      <c r="D1655" s="143"/>
      <c r="E1655" s="144">
        <v>-0.3</v>
      </c>
      <c r="F1655" s="114"/>
      <c r="G1655" s="114"/>
      <c r="H1655" s="114"/>
      <c r="I1655" s="114"/>
      <c r="J1655" s="114"/>
      <c r="K1655" s="114"/>
      <c r="L1655" s="114"/>
      <c r="M1655" s="114"/>
      <c r="N1655" s="113"/>
      <c r="O1655" s="113"/>
      <c r="P1655" s="113"/>
      <c r="Q1655" s="113"/>
      <c r="R1655" s="114"/>
      <c r="S1655" s="114"/>
      <c r="T1655" s="114"/>
      <c r="U1655" s="114"/>
      <c r="V1655" s="114"/>
      <c r="W1655" s="114"/>
      <c r="X1655" s="114"/>
      <c r="Y1655" s="114"/>
      <c r="Z1655" s="107"/>
      <c r="AA1655" s="107"/>
      <c r="AB1655" s="107"/>
      <c r="AC1655" s="107"/>
      <c r="AD1655" s="107"/>
      <c r="AE1655" s="107"/>
      <c r="AF1655" s="107"/>
      <c r="AG1655" s="107" t="s">
        <v>341</v>
      </c>
      <c r="AH1655" s="107">
        <v>0</v>
      </c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</row>
    <row r="1656" spans="1:60" ht="22.5" outlineLevel="1">
      <c r="A1656" s="123">
        <v>309</v>
      </c>
      <c r="B1656" s="124" t="s">
        <v>2444</v>
      </c>
      <c r="C1656" s="139" t="s">
        <v>2445</v>
      </c>
      <c r="D1656" s="125" t="s">
        <v>1169</v>
      </c>
      <c r="E1656" s="126">
        <v>0.61499999999999999</v>
      </c>
      <c r="F1656" s="127"/>
      <c r="G1656" s="128">
        <f>ROUND(E1656*F1656,2)</f>
        <v>0</v>
      </c>
      <c r="H1656" s="127"/>
      <c r="I1656" s="128">
        <f>ROUND(E1656*H1656,2)</f>
        <v>0</v>
      </c>
      <c r="J1656" s="127"/>
      <c r="K1656" s="128">
        <f>ROUND(E1656*J1656,2)</f>
        <v>0</v>
      </c>
      <c r="L1656" s="128">
        <v>21</v>
      </c>
      <c r="M1656" s="128">
        <f>G1656*(1+L1656/100)</f>
        <v>0</v>
      </c>
      <c r="N1656" s="126">
        <v>4.9699999999999996E-3</v>
      </c>
      <c r="O1656" s="126">
        <f>ROUND(E1656*N1656,2)</f>
        <v>0</v>
      </c>
      <c r="P1656" s="126">
        <v>0</v>
      </c>
      <c r="Q1656" s="126">
        <f>ROUND(E1656*P1656,2)</f>
        <v>0</v>
      </c>
      <c r="R1656" s="128" t="s">
        <v>2345</v>
      </c>
      <c r="S1656" s="128" t="s">
        <v>310</v>
      </c>
      <c r="T1656" s="129" t="s">
        <v>331</v>
      </c>
      <c r="U1656" s="114">
        <v>0.98399999999999999</v>
      </c>
      <c r="V1656" s="114">
        <f>ROUND(E1656*U1656,2)</f>
        <v>0.61</v>
      </c>
      <c r="W1656" s="114"/>
      <c r="X1656" s="114" t="s">
        <v>332</v>
      </c>
      <c r="Y1656" s="114" t="s">
        <v>293</v>
      </c>
      <c r="Z1656" s="107"/>
      <c r="AA1656" s="107"/>
      <c r="AB1656" s="107"/>
      <c r="AC1656" s="107"/>
      <c r="AD1656" s="107"/>
      <c r="AE1656" s="107"/>
      <c r="AF1656" s="107"/>
      <c r="AG1656" s="107" t="s">
        <v>333</v>
      </c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</row>
    <row r="1657" spans="1:60" outlineLevel="2">
      <c r="A1657" s="110"/>
      <c r="B1657" s="111"/>
      <c r="C1657" s="146" t="s">
        <v>2105</v>
      </c>
      <c r="D1657" s="143"/>
      <c r="E1657" s="144">
        <v>0.315</v>
      </c>
      <c r="F1657" s="114"/>
      <c r="G1657" s="114"/>
      <c r="H1657" s="114"/>
      <c r="I1657" s="114"/>
      <c r="J1657" s="114"/>
      <c r="K1657" s="114"/>
      <c r="L1657" s="114"/>
      <c r="M1657" s="114"/>
      <c r="N1657" s="113"/>
      <c r="O1657" s="113"/>
      <c r="P1657" s="113"/>
      <c r="Q1657" s="113"/>
      <c r="R1657" s="114"/>
      <c r="S1657" s="114"/>
      <c r="T1657" s="114"/>
      <c r="U1657" s="114"/>
      <c r="V1657" s="114"/>
      <c r="W1657" s="114"/>
      <c r="X1657" s="114"/>
      <c r="Y1657" s="114"/>
      <c r="Z1657" s="107"/>
      <c r="AA1657" s="107"/>
      <c r="AB1657" s="107"/>
      <c r="AC1657" s="107"/>
      <c r="AD1657" s="107"/>
      <c r="AE1657" s="107"/>
      <c r="AF1657" s="107"/>
      <c r="AG1657" s="107" t="s">
        <v>341</v>
      </c>
      <c r="AH1657" s="107">
        <v>0</v>
      </c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</row>
    <row r="1658" spans="1:60" outlineLevel="3">
      <c r="A1658" s="110"/>
      <c r="B1658" s="111"/>
      <c r="C1658" s="146" t="s">
        <v>2111</v>
      </c>
      <c r="D1658" s="143"/>
      <c r="E1658" s="144">
        <v>0.3</v>
      </c>
      <c r="F1658" s="114"/>
      <c r="G1658" s="114"/>
      <c r="H1658" s="114"/>
      <c r="I1658" s="114"/>
      <c r="J1658" s="114"/>
      <c r="K1658" s="114"/>
      <c r="L1658" s="114"/>
      <c r="M1658" s="114"/>
      <c r="N1658" s="113"/>
      <c r="O1658" s="113"/>
      <c r="P1658" s="113"/>
      <c r="Q1658" s="113"/>
      <c r="R1658" s="114"/>
      <c r="S1658" s="114"/>
      <c r="T1658" s="114"/>
      <c r="U1658" s="114"/>
      <c r="V1658" s="114"/>
      <c r="W1658" s="114"/>
      <c r="X1658" s="114"/>
      <c r="Y1658" s="114"/>
      <c r="Z1658" s="107"/>
      <c r="AA1658" s="107"/>
      <c r="AB1658" s="107"/>
      <c r="AC1658" s="107"/>
      <c r="AD1658" s="107"/>
      <c r="AE1658" s="107"/>
      <c r="AF1658" s="107"/>
      <c r="AG1658" s="107" t="s">
        <v>341</v>
      </c>
      <c r="AH1658" s="107">
        <v>0</v>
      </c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</row>
    <row r="1659" spans="1:60" ht="33.75" outlineLevel="1">
      <c r="A1659" s="123">
        <v>310</v>
      </c>
      <c r="B1659" s="124" t="s">
        <v>2436</v>
      </c>
      <c r="C1659" s="139" t="s">
        <v>2437</v>
      </c>
      <c r="D1659" s="125" t="s">
        <v>1169</v>
      </c>
      <c r="E1659" s="126">
        <v>51.301000000000002</v>
      </c>
      <c r="F1659" s="127"/>
      <c r="G1659" s="128">
        <f>ROUND(E1659*F1659,2)</f>
        <v>0</v>
      </c>
      <c r="H1659" s="127"/>
      <c r="I1659" s="128">
        <f>ROUND(E1659*H1659,2)</f>
        <v>0</v>
      </c>
      <c r="J1659" s="127"/>
      <c r="K1659" s="128">
        <f>ROUND(E1659*J1659,2)</f>
        <v>0</v>
      </c>
      <c r="L1659" s="128">
        <v>21</v>
      </c>
      <c r="M1659" s="128">
        <f>G1659*(1+L1659/100)</f>
        <v>0</v>
      </c>
      <c r="N1659" s="126">
        <v>0</v>
      </c>
      <c r="O1659" s="126">
        <f>ROUND(E1659*N1659,2)</f>
        <v>0</v>
      </c>
      <c r="P1659" s="126">
        <v>0</v>
      </c>
      <c r="Q1659" s="126">
        <f>ROUND(E1659*P1659,2)</f>
        <v>0</v>
      </c>
      <c r="R1659" s="128" t="s">
        <v>2345</v>
      </c>
      <c r="S1659" s="128" t="s">
        <v>310</v>
      </c>
      <c r="T1659" s="129" t="s">
        <v>331</v>
      </c>
      <c r="U1659" s="114">
        <v>0.1</v>
      </c>
      <c r="V1659" s="114">
        <f>ROUND(E1659*U1659,2)</f>
        <v>5.13</v>
      </c>
      <c r="W1659" s="114"/>
      <c r="X1659" s="114" t="s">
        <v>332</v>
      </c>
      <c r="Y1659" s="114" t="s">
        <v>293</v>
      </c>
      <c r="Z1659" s="107"/>
      <c r="AA1659" s="107"/>
      <c r="AB1659" s="107"/>
      <c r="AC1659" s="107"/>
      <c r="AD1659" s="107"/>
      <c r="AE1659" s="107"/>
      <c r="AF1659" s="107"/>
      <c r="AG1659" s="107" t="s">
        <v>333</v>
      </c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</row>
    <row r="1660" spans="1:60" outlineLevel="2">
      <c r="A1660" s="110"/>
      <c r="B1660" s="111"/>
      <c r="C1660" s="146" t="s">
        <v>2192</v>
      </c>
      <c r="D1660" s="143"/>
      <c r="E1660" s="144">
        <v>50.686</v>
      </c>
      <c r="F1660" s="114"/>
      <c r="G1660" s="114"/>
      <c r="H1660" s="114"/>
      <c r="I1660" s="114"/>
      <c r="J1660" s="114"/>
      <c r="K1660" s="114"/>
      <c r="L1660" s="114"/>
      <c r="M1660" s="114"/>
      <c r="N1660" s="113"/>
      <c r="O1660" s="113"/>
      <c r="P1660" s="113"/>
      <c r="Q1660" s="113"/>
      <c r="R1660" s="114"/>
      <c r="S1660" s="114"/>
      <c r="T1660" s="114"/>
      <c r="U1660" s="114"/>
      <c r="V1660" s="114"/>
      <c r="W1660" s="114"/>
      <c r="X1660" s="114"/>
      <c r="Y1660" s="114"/>
      <c r="Z1660" s="107"/>
      <c r="AA1660" s="107"/>
      <c r="AB1660" s="107"/>
      <c r="AC1660" s="107"/>
      <c r="AD1660" s="107"/>
      <c r="AE1660" s="107"/>
      <c r="AF1660" s="107"/>
      <c r="AG1660" s="107" t="s">
        <v>341</v>
      </c>
      <c r="AH1660" s="107">
        <v>5</v>
      </c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</row>
    <row r="1661" spans="1:60" outlineLevel="3">
      <c r="A1661" s="110"/>
      <c r="B1661" s="111"/>
      <c r="C1661" s="146" t="s">
        <v>2193</v>
      </c>
      <c r="D1661" s="143"/>
      <c r="E1661" s="144">
        <v>0.61499999999999999</v>
      </c>
      <c r="F1661" s="114"/>
      <c r="G1661" s="114"/>
      <c r="H1661" s="114"/>
      <c r="I1661" s="114"/>
      <c r="J1661" s="114"/>
      <c r="K1661" s="114"/>
      <c r="L1661" s="114"/>
      <c r="M1661" s="114"/>
      <c r="N1661" s="113"/>
      <c r="O1661" s="113"/>
      <c r="P1661" s="113"/>
      <c r="Q1661" s="113"/>
      <c r="R1661" s="114"/>
      <c r="S1661" s="114"/>
      <c r="T1661" s="114"/>
      <c r="U1661" s="114"/>
      <c r="V1661" s="114"/>
      <c r="W1661" s="114"/>
      <c r="X1661" s="114"/>
      <c r="Y1661" s="114"/>
      <c r="Z1661" s="107"/>
      <c r="AA1661" s="107"/>
      <c r="AB1661" s="107"/>
      <c r="AC1661" s="107"/>
      <c r="AD1661" s="107"/>
      <c r="AE1661" s="107"/>
      <c r="AF1661" s="107"/>
      <c r="AG1661" s="107" t="s">
        <v>341</v>
      </c>
      <c r="AH1661" s="107">
        <v>5</v>
      </c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</row>
    <row r="1662" spans="1:60" ht="22.5" outlineLevel="1">
      <c r="A1662" s="123">
        <v>311</v>
      </c>
      <c r="B1662" s="124" t="s">
        <v>2456</v>
      </c>
      <c r="C1662" s="139" t="s">
        <v>2457</v>
      </c>
      <c r="D1662" s="125" t="s">
        <v>1169</v>
      </c>
      <c r="E1662" s="126">
        <v>55.754600000000003</v>
      </c>
      <c r="F1662" s="127"/>
      <c r="G1662" s="128">
        <f>ROUND(E1662*F1662,2)</f>
        <v>0</v>
      </c>
      <c r="H1662" s="127"/>
      <c r="I1662" s="128">
        <f>ROUND(E1662*H1662,2)</f>
        <v>0</v>
      </c>
      <c r="J1662" s="127"/>
      <c r="K1662" s="128">
        <f>ROUND(E1662*J1662,2)</f>
        <v>0</v>
      </c>
      <c r="L1662" s="128">
        <v>21</v>
      </c>
      <c r="M1662" s="128">
        <f>G1662*(1+L1662/100)</f>
        <v>0</v>
      </c>
      <c r="N1662" s="126">
        <v>1.12E-2</v>
      </c>
      <c r="O1662" s="126">
        <f>ROUND(E1662*N1662,2)</f>
        <v>0.62</v>
      </c>
      <c r="P1662" s="126">
        <v>0</v>
      </c>
      <c r="Q1662" s="126">
        <f>ROUND(E1662*P1662,2)</f>
        <v>0</v>
      </c>
      <c r="R1662" s="128" t="s">
        <v>413</v>
      </c>
      <c r="S1662" s="128" t="s">
        <v>310</v>
      </c>
      <c r="T1662" s="129" t="s">
        <v>331</v>
      </c>
      <c r="U1662" s="114">
        <v>0</v>
      </c>
      <c r="V1662" s="114">
        <f>ROUND(E1662*U1662,2)</f>
        <v>0</v>
      </c>
      <c r="W1662" s="114"/>
      <c r="X1662" s="114" t="s">
        <v>414</v>
      </c>
      <c r="Y1662" s="114" t="s">
        <v>293</v>
      </c>
      <c r="Z1662" s="107"/>
      <c r="AA1662" s="107"/>
      <c r="AB1662" s="107"/>
      <c r="AC1662" s="107"/>
      <c r="AD1662" s="107"/>
      <c r="AE1662" s="107"/>
      <c r="AF1662" s="107"/>
      <c r="AG1662" s="107" t="s">
        <v>415</v>
      </c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</row>
    <row r="1663" spans="1:60" outlineLevel="2">
      <c r="A1663" s="110"/>
      <c r="B1663" s="111"/>
      <c r="C1663" s="146" t="s">
        <v>2462</v>
      </c>
      <c r="D1663" s="143"/>
      <c r="E1663" s="144">
        <v>55.754600000000003</v>
      </c>
      <c r="F1663" s="114"/>
      <c r="G1663" s="114"/>
      <c r="H1663" s="114"/>
      <c r="I1663" s="114"/>
      <c r="J1663" s="114"/>
      <c r="K1663" s="114"/>
      <c r="L1663" s="114"/>
      <c r="M1663" s="114"/>
      <c r="N1663" s="113"/>
      <c r="O1663" s="113"/>
      <c r="P1663" s="113"/>
      <c r="Q1663" s="113"/>
      <c r="R1663" s="114"/>
      <c r="S1663" s="114"/>
      <c r="T1663" s="114"/>
      <c r="U1663" s="114"/>
      <c r="V1663" s="114"/>
      <c r="W1663" s="114"/>
      <c r="X1663" s="114"/>
      <c r="Y1663" s="114"/>
      <c r="Z1663" s="107"/>
      <c r="AA1663" s="107"/>
      <c r="AB1663" s="107"/>
      <c r="AC1663" s="107"/>
      <c r="AD1663" s="107"/>
      <c r="AE1663" s="107"/>
      <c r="AF1663" s="107"/>
      <c r="AG1663" s="107" t="s">
        <v>341</v>
      </c>
      <c r="AH1663" s="107">
        <v>5</v>
      </c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</row>
    <row r="1664" spans="1:60" ht="22.5" outlineLevel="1">
      <c r="A1664" s="123">
        <v>312</v>
      </c>
      <c r="B1664" s="124" t="s">
        <v>2448</v>
      </c>
      <c r="C1664" s="139" t="s">
        <v>2449</v>
      </c>
      <c r="D1664" s="125" t="s">
        <v>1169</v>
      </c>
      <c r="E1664" s="126">
        <v>0.67649999999999999</v>
      </c>
      <c r="F1664" s="127"/>
      <c r="G1664" s="128">
        <f>ROUND(E1664*F1664,2)</f>
        <v>0</v>
      </c>
      <c r="H1664" s="127"/>
      <c r="I1664" s="128">
        <f>ROUND(E1664*H1664,2)</f>
        <v>0</v>
      </c>
      <c r="J1664" s="127"/>
      <c r="K1664" s="128">
        <f>ROUND(E1664*J1664,2)</f>
        <v>0</v>
      </c>
      <c r="L1664" s="128">
        <v>21</v>
      </c>
      <c r="M1664" s="128">
        <f>G1664*(1+L1664/100)</f>
        <v>0</v>
      </c>
      <c r="N1664" s="126">
        <v>1.7399999999999999E-2</v>
      </c>
      <c r="O1664" s="126">
        <f>ROUND(E1664*N1664,2)</f>
        <v>0.01</v>
      </c>
      <c r="P1664" s="126">
        <v>0</v>
      </c>
      <c r="Q1664" s="126">
        <f>ROUND(E1664*P1664,2)</f>
        <v>0</v>
      </c>
      <c r="R1664" s="128" t="s">
        <v>413</v>
      </c>
      <c r="S1664" s="128" t="s">
        <v>310</v>
      </c>
      <c r="T1664" s="129" t="s">
        <v>331</v>
      </c>
      <c r="U1664" s="114">
        <v>0</v>
      </c>
      <c r="V1664" s="114">
        <f>ROUND(E1664*U1664,2)</f>
        <v>0</v>
      </c>
      <c r="W1664" s="114"/>
      <c r="X1664" s="114" t="s">
        <v>414</v>
      </c>
      <c r="Y1664" s="114" t="s">
        <v>293</v>
      </c>
      <c r="Z1664" s="107"/>
      <c r="AA1664" s="107"/>
      <c r="AB1664" s="107"/>
      <c r="AC1664" s="107"/>
      <c r="AD1664" s="107"/>
      <c r="AE1664" s="107"/>
      <c r="AF1664" s="107"/>
      <c r="AG1664" s="107" t="s">
        <v>415</v>
      </c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</row>
    <row r="1665" spans="1:60" outlineLevel="2">
      <c r="A1665" s="110"/>
      <c r="B1665" s="111"/>
      <c r="C1665" s="146" t="s">
        <v>2463</v>
      </c>
      <c r="D1665" s="143"/>
      <c r="E1665" s="144">
        <v>0.67649999999999999</v>
      </c>
      <c r="F1665" s="114"/>
      <c r="G1665" s="114"/>
      <c r="H1665" s="114"/>
      <c r="I1665" s="114"/>
      <c r="J1665" s="114"/>
      <c r="K1665" s="114"/>
      <c r="L1665" s="114"/>
      <c r="M1665" s="114"/>
      <c r="N1665" s="113"/>
      <c r="O1665" s="113"/>
      <c r="P1665" s="113"/>
      <c r="Q1665" s="113"/>
      <c r="R1665" s="114"/>
      <c r="S1665" s="114"/>
      <c r="T1665" s="114"/>
      <c r="U1665" s="114"/>
      <c r="V1665" s="114"/>
      <c r="W1665" s="114"/>
      <c r="X1665" s="114"/>
      <c r="Y1665" s="114"/>
      <c r="Z1665" s="107"/>
      <c r="AA1665" s="107"/>
      <c r="AB1665" s="107"/>
      <c r="AC1665" s="107"/>
      <c r="AD1665" s="107"/>
      <c r="AE1665" s="107"/>
      <c r="AF1665" s="107"/>
      <c r="AG1665" s="107" t="s">
        <v>341</v>
      </c>
      <c r="AH1665" s="107">
        <v>5</v>
      </c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</row>
    <row r="1666" spans="1:60" outlineLevel="1">
      <c r="A1666" s="110">
        <v>313</v>
      </c>
      <c r="B1666" s="111" t="s">
        <v>2441</v>
      </c>
      <c r="C1666" s="147" t="s">
        <v>2442</v>
      </c>
      <c r="D1666" s="112" t="s">
        <v>24</v>
      </c>
      <c r="E1666" s="145"/>
      <c r="F1666" s="115"/>
      <c r="G1666" s="114">
        <f>ROUND(E1666*F1666,2)</f>
        <v>0</v>
      </c>
      <c r="H1666" s="115"/>
      <c r="I1666" s="114">
        <f>ROUND(E1666*H1666,2)</f>
        <v>0</v>
      </c>
      <c r="J1666" s="115"/>
      <c r="K1666" s="114">
        <f>ROUND(E1666*J1666,2)</f>
        <v>0</v>
      </c>
      <c r="L1666" s="114">
        <v>21</v>
      </c>
      <c r="M1666" s="114">
        <f>G1666*(1+L1666/100)</f>
        <v>0</v>
      </c>
      <c r="N1666" s="113">
        <v>0</v>
      </c>
      <c r="O1666" s="113">
        <f>ROUND(E1666*N1666,2)</f>
        <v>0</v>
      </c>
      <c r="P1666" s="113">
        <v>0</v>
      </c>
      <c r="Q1666" s="113">
        <f>ROUND(E1666*P1666,2)</f>
        <v>0</v>
      </c>
      <c r="R1666" s="114" t="s">
        <v>2345</v>
      </c>
      <c r="S1666" s="114" t="s">
        <v>310</v>
      </c>
      <c r="T1666" s="114" t="s">
        <v>331</v>
      </c>
      <c r="U1666" s="114">
        <v>0</v>
      </c>
      <c r="V1666" s="114">
        <f>ROUND(E1666*U1666,2)</f>
        <v>0</v>
      </c>
      <c r="W1666" s="114"/>
      <c r="X1666" s="114" t="s">
        <v>448</v>
      </c>
      <c r="Y1666" s="114" t="s">
        <v>293</v>
      </c>
      <c r="Z1666" s="107"/>
      <c r="AA1666" s="107"/>
      <c r="AB1666" s="107"/>
      <c r="AC1666" s="107"/>
      <c r="AD1666" s="107"/>
      <c r="AE1666" s="107"/>
      <c r="AF1666" s="107"/>
      <c r="AG1666" s="107" t="s">
        <v>449</v>
      </c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</row>
    <row r="1667" spans="1:60">
      <c r="A1667" s="117" t="s">
        <v>285</v>
      </c>
      <c r="B1667" s="118" t="s">
        <v>239</v>
      </c>
      <c r="C1667" s="138" t="s">
        <v>240</v>
      </c>
      <c r="D1667" s="119"/>
      <c r="E1667" s="120"/>
      <c r="F1667" s="121"/>
      <c r="G1667" s="121">
        <f>SUMIF(AG1668:AG1674,"&lt;&gt;NOR",G1668:G1674)</f>
        <v>0</v>
      </c>
      <c r="H1667" s="121"/>
      <c r="I1667" s="121">
        <f>SUM(I1668:I1674)</f>
        <v>0</v>
      </c>
      <c r="J1667" s="121"/>
      <c r="K1667" s="121">
        <f>SUM(K1668:K1674)</f>
        <v>0</v>
      </c>
      <c r="L1667" s="121"/>
      <c r="M1667" s="121">
        <f>SUM(M1668:M1674)</f>
        <v>0</v>
      </c>
      <c r="N1667" s="120"/>
      <c r="O1667" s="120">
        <f>SUM(O1668:O1674)</f>
        <v>0.01</v>
      </c>
      <c r="P1667" s="120"/>
      <c r="Q1667" s="120">
        <f>SUM(Q1668:Q1674)</f>
        <v>0</v>
      </c>
      <c r="R1667" s="121"/>
      <c r="S1667" s="121"/>
      <c r="T1667" s="122"/>
      <c r="U1667" s="116"/>
      <c r="V1667" s="116">
        <f>SUM(V1668:V1674)</f>
        <v>1.03</v>
      </c>
      <c r="W1667" s="116"/>
      <c r="X1667" s="116"/>
      <c r="Y1667" s="116"/>
      <c r="AG1667" t="s">
        <v>286</v>
      </c>
    </row>
    <row r="1668" spans="1:60" ht="22.5" outlineLevel="1">
      <c r="A1668" s="123">
        <v>314</v>
      </c>
      <c r="B1668" s="124" t="s">
        <v>2453</v>
      </c>
      <c r="C1668" s="139" t="s">
        <v>2454</v>
      </c>
      <c r="D1668" s="125" t="s">
        <v>1169</v>
      </c>
      <c r="E1668" s="126">
        <v>0.84</v>
      </c>
      <c r="F1668" s="127"/>
      <c r="G1668" s="128">
        <f>ROUND(E1668*F1668,2)</f>
        <v>0</v>
      </c>
      <c r="H1668" s="127"/>
      <c r="I1668" s="128">
        <f>ROUND(E1668*H1668,2)</f>
        <v>0</v>
      </c>
      <c r="J1668" s="127"/>
      <c r="K1668" s="128">
        <f>ROUND(E1668*J1668,2)</f>
        <v>0</v>
      </c>
      <c r="L1668" s="128">
        <v>21</v>
      </c>
      <c r="M1668" s="128">
        <f>G1668*(1+L1668/100)</f>
        <v>0</v>
      </c>
      <c r="N1668" s="126">
        <v>4.8700000000000002E-3</v>
      </c>
      <c r="O1668" s="126">
        <f>ROUND(E1668*N1668,2)</f>
        <v>0</v>
      </c>
      <c r="P1668" s="126">
        <v>0</v>
      </c>
      <c r="Q1668" s="126">
        <f>ROUND(E1668*P1668,2)</f>
        <v>0</v>
      </c>
      <c r="R1668" s="128" t="s">
        <v>2345</v>
      </c>
      <c r="S1668" s="128" t="s">
        <v>310</v>
      </c>
      <c r="T1668" s="129" t="s">
        <v>331</v>
      </c>
      <c r="U1668" s="114">
        <v>1.1259999999999999</v>
      </c>
      <c r="V1668" s="114">
        <f>ROUND(E1668*U1668,2)</f>
        <v>0.95</v>
      </c>
      <c r="W1668" s="114"/>
      <c r="X1668" s="114" t="s">
        <v>332</v>
      </c>
      <c r="Y1668" s="114" t="s">
        <v>293</v>
      </c>
      <c r="Z1668" s="107"/>
      <c r="AA1668" s="107"/>
      <c r="AB1668" s="107"/>
      <c r="AC1668" s="107"/>
      <c r="AD1668" s="107"/>
      <c r="AE1668" s="107"/>
      <c r="AF1668" s="107"/>
      <c r="AG1668" s="107" t="s">
        <v>333</v>
      </c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</row>
    <row r="1669" spans="1:60" outlineLevel="2">
      <c r="A1669" s="110"/>
      <c r="B1669" s="111"/>
      <c r="C1669" s="146" t="s">
        <v>2464</v>
      </c>
      <c r="D1669" s="143"/>
      <c r="E1669" s="144">
        <v>0.84</v>
      </c>
      <c r="F1669" s="114"/>
      <c r="G1669" s="114"/>
      <c r="H1669" s="114"/>
      <c r="I1669" s="114"/>
      <c r="J1669" s="114"/>
      <c r="K1669" s="114"/>
      <c r="L1669" s="114"/>
      <c r="M1669" s="114"/>
      <c r="N1669" s="113"/>
      <c r="O1669" s="113"/>
      <c r="P1669" s="113"/>
      <c r="Q1669" s="113"/>
      <c r="R1669" s="114"/>
      <c r="S1669" s="114"/>
      <c r="T1669" s="114"/>
      <c r="U1669" s="114"/>
      <c r="V1669" s="114"/>
      <c r="W1669" s="114"/>
      <c r="X1669" s="114"/>
      <c r="Y1669" s="114"/>
      <c r="Z1669" s="107"/>
      <c r="AA1669" s="107"/>
      <c r="AB1669" s="107"/>
      <c r="AC1669" s="107"/>
      <c r="AD1669" s="107"/>
      <c r="AE1669" s="107"/>
      <c r="AF1669" s="107"/>
      <c r="AG1669" s="107" t="s">
        <v>341</v>
      </c>
      <c r="AH1669" s="107">
        <v>5</v>
      </c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</row>
    <row r="1670" spans="1:60" ht="33.75" outlineLevel="1">
      <c r="A1670" s="123">
        <v>315</v>
      </c>
      <c r="B1670" s="124" t="s">
        <v>2436</v>
      </c>
      <c r="C1670" s="139" t="s">
        <v>2437</v>
      </c>
      <c r="D1670" s="125" t="s">
        <v>1169</v>
      </c>
      <c r="E1670" s="126">
        <v>0.84</v>
      </c>
      <c r="F1670" s="127"/>
      <c r="G1670" s="128">
        <f>ROUND(E1670*F1670,2)</f>
        <v>0</v>
      </c>
      <c r="H1670" s="127"/>
      <c r="I1670" s="128">
        <f>ROUND(E1670*H1670,2)</f>
        <v>0</v>
      </c>
      <c r="J1670" s="127"/>
      <c r="K1670" s="128">
        <f>ROUND(E1670*J1670,2)</f>
        <v>0</v>
      </c>
      <c r="L1670" s="128">
        <v>21</v>
      </c>
      <c r="M1670" s="128">
        <f>G1670*(1+L1670/100)</f>
        <v>0</v>
      </c>
      <c r="N1670" s="126">
        <v>0</v>
      </c>
      <c r="O1670" s="126">
        <f>ROUND(E1670*N1670,2)</f>
        <v>0</v>
      </c>
      <c r="P1670" s="126">
        <v>0</v>
      </c>
      <c r="Q1670" s="126">
        <f>ROUND(E1670*P1670,2)</f>
        <v>0</v>
      </c>
      <c r="R1670" s="128" t="s">
        <v>2345</v>
      </c>
      <c r="S1670" s="128" t="s">
        <v>310</v>
      </c>
      <c r="T1670" s="129" t="s">
        <v>331</v>
      </c>
      <c r="U1670" s="114">
        <v>0.1</v>
      </c>
      <c r="V1670" s="114">
        <f>ROUND(E1670*U1670,2)</f>
        <v>0.08</v>
      </c>
      <c r="W1670" s="114"/>
      <c r="X1670" s="114" t="s">
        <v>332</v>
      </c>
      <c r="Y1670" s="114" t="s">
        <v>293</v>
      </c>
      <c r="Z1670" s="107"/>
      <c r="AA1670" s="107"/>
      <c r="AB1670" s="107"/>
      <c r="AC1670" s="107"/>
      <c r="AD1670" s="107"/>
      <c r="AE1670" s="107"/>
      <c r="AF1670" s="107"/>
      <c r="AG1670" s="107" t="s">
        <v>333</v>
      </c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</row>
    <row r="1671" spans="1:60" outlineLevel="2">
      <c r="A1671" s="110"/>
      <c r="B1671" s="111"/>
      <c r="C1671" s="146" t="s">
        <v>2195</v>
      </c>
      <c r="D1671" s="143"/>
      <c r="E1671" s="144">
        <v>0.84</v>
      </c>
      <c r="F1671" s="114"/>
      <c r="G1671" s="114"/>
      <c r="H1671" s="114"/>
      <c r="I1671" s="114"/>
      <c r="J1671" s="114"/>
      <c r="K1671" s="114"/>
      <c r="L1671" s="114"/>
      <c r="M1671" s="114"/>
      <c r="N1671" s="113"/>
      <c r="O1671" s="113"/>
      <c r="P1671" s="113"/>
      <c r="Q1671" s="113"/>
      <c r="R1671" s="114"/>
      <c r="S1671" s="114"/>
      <c r="T1671" s="114"/>
      <c r="U1671" s="114"/>
      <c r="V1671" s="114"/>
      <c r="W1671" s="114"/>
      <c r="X1671" s="114"/>
      <c r="Y1671" s="114"/>
      <c r="Z1671" s="107"/>
      <c r="AA1671" s="107"/>
      <c r="AB1671" s="107"/>
      <c r="AC1671" s="107"/>
      <c r="AD1671" s="107"/>
      <c r="AE1671" s="107"/>
      <c r="AF1671" s="107"/>
      <c r="AG1671" s="107" t="s">
        <v>341</v>
      </c>
      <c r="AH1671" s="107">
        <v>5</v>
      </c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</row>
    <row r="1672" spans="1:60" ht="22.5" outlineLevel="1">
      <c r="A1672" s="123">
        <v>316</v>
      </c>
      <c r="B1672" s="124" t="s">
        <v>2456</v>
      </c>
      <c r="C1672" s="139" t="s">
        <v>2457</v>
      </c>
      <c r="D1672" s="125" t="s">
        <v>1169</v>
      </c>
      <c r="E1672" s="126">
        <v>0.92400000000000004</v>
      </c>
      <c r="F1672" s="127"/>
      <c r="G1672" s="128">
        <f>ROUND(E1672*F1672,2)</f>
        <v>0</v>
      </c>
      <c r="H1672" s="127"/>
      <c r="I1672" s="128">
        <f>ROUND(E1672*H1672,2)</f>
        <v>0</v>
      </c>
      <c r="J1672" s="127"/>
      <c r="K1672" s="128">
        <f>ROUND(E1672*J1672,2)</f>
        <v>0</v>
      </c>
      <c r="L1672" s="128">
        <v>21</v>
      </c>
      <c r="M1672" s="128">
        <f>G1672*(1+L1672/100)</f>
        <v>0</v>
      </c>
      <c r="N1672" s="126">
        <v>1.12E-2</v>
      </c>
      <c r="O1672" s="126">
        <f>ROUND(E1672*N1672,2)</f>
        <v>0.01</v>
      </c>
      <c r="P1672" s="126">
        <v>0</v>
      </c>
      <c r="Q1672" s="126">
        <f>ROUND(E1672*P1672,2)</f>
        <v>0</v>
      </c>
      <c r="R1672" s="128" t="s">
        <v>413</v>
      </c>
      <c r="S1672" s="128" t="s">
        <v>310</v>
      </c>
      <c r="T1672" s="129" t="s">
        <v>331</v>
      </c>
      <c r="U1672" s="114">
        <v>0</v>
      </c>
      <c r="V1672" s="114">
        <f>ROUND(E1672*U1672,2)</f>
        <v>0</v>
      </c>
      <c r="W1672" s="114"/>
      <c r="X1672" s="114" t="s">
        <v>414</v>
      </c>
      <c r="Y1672" s="114" t="s">
        <v>293</v>
      </c>
      <c r="Z1672" s="107"/>
      <c r="AA1672" s="107"/>
      <c r="AB1672" s="107"/>
      <c r="AC1672" s="107"/>
      <c r="AD1672" s="107"/>
      <c r="AE1672" s="107"/>
      <c r="AF1672" s="107"/>
      <c r="AG1672" s="107" t="s">
        <v>415</v>
      </c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</row>
    <row r="1673" spans="1:60" outlineLevel="2">
      <c r="A1673" s="110"/>
      <c r="B1673" s="111"/>
      <c r="C1673" s="146" t="s">
        <v>2465</v>
      </c>
      <c r="D1673" s="143"/>
      <c r="E1673" s="144">
        <v>0.92400000000000004</v>
      </c>
      <c r="F1673" s="114"/>
      <c r="G1673" s="114"/>
      <c r="H1673" s="114"/>
      <c r="I1673" s="114"/>
      <c r="J1673" s="114"/>
      <c r="K1673" s="114"/>
      <c r="L1673" s="114"/>
      <c r="M1673" s="114"/>
      <c r="N1673" s="113"/>
      <c r="O1673" s="113"/>
      <c r="P1673" s="113"/>
      <c r="Q1673" s="113"/>
      <c r="R1673" s="114"/>
      <c r="S1673" s="114"/>
      <c r="T1673" s="114"/>
      <c r="U1673" s="114"/>
      <c r="V1673" s="114"/>
      <c r="W1673" s="114"/>
      <c r="X1673" s="114"/>
      <c r="Y1673" s="114"/>
      <c r="Z1673" s="107"/>
      <c r="AA1673" s="107"/>
      <c r="AB1673" s="107"/>
      <c r="AC1673" s="107"/>
      <c r="AD1673" s="107"/>
      <c r="AE1673" s="107"/>
      <c r="AF1673" s="107"/>
      <c r="AG1673" s="107" t="s">
        <v>341</v>
      </c>
      <c r="AH1673" s="107">
        <v>5</v>
      </c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</row>
    <row r="1674" spans="1:60" outlineLevel="1">
      <c r="A1674" s="110">
        <v>317</v>
      </c>
      <c r="B1674" s="111" t="s">
        <v>2441</v>
      </c>
      <c r="C1674" s="147" t="s">
        <v>2442</v>
      </c>
      <c r="D1674" s="112" t="s">
        <v>24</v>
      </c>
      <c r="E1674" s="145"/>
      <c r="F1674" s="115"/>
      <c r="G1674" s="114">
        <f>ROUND(E1674*F1674,2)</f>
        <v>0</v>
      </c>
      <c r="H1674" s="115"/>
      <c r="I1674" s="114">
        <f>ROUND(E1674*H1674,2)</f>
        <v>0</v>
      </c>
      <c r="J1674" s="115"/>
      <c r="K1674" s="114">
        <f>ROUND(E1674*J1674,2)</f>
        <v>0</v>
      </c>
      <c r="L1674" s="114">
        <v>21</v>
      </c>
      <c r="M1674" s="114">
        <f>G1674*(1+L1674/100)</f>
        <v>0</v>
      </c>
      <c r="N1674" s="113">
        <v>0</v>
      </c>
      <c r="O1674" s="113">
        <f>ROUND(E1674*N1674,2)</f>
        <v>0</v>
      </c>
      <c r="P1674" s="113">
        <v>0</v>
      </c>
      <c r="Q1674" s="113">
        <f>ROUND(E1674*P1674,2)</f>
        <v>0</v>
      </c>
      <c r="R1674" s="114" t="s">
        <v>2345</v>
      </c>
      <c r="S1674" s="114" t="s">
        <v>310</v>
      </c>
      <c r="T1674" s="114" t="s">
        <v>331</v>
      </c>
      <c r="U1674" s="114">
        <v>0</v>
      </c>
      <c r="V1674" s="114">
        <f>ROUND(E1674*U1674,2)</f>
        <v>0</v>
      </c>
      <c r="W1674" s="114"/>
      <c r="X1674" s="114" t="s">
        <v>448</v>
      </c>
      <c r="Y1674" s="114" t="s">
        <v>293</v>
      </c>
      <c r="Z1674" s="107"/>
      <c r="AA1674" s="107"/>
      <c r="AB1674" s="107"/>
      <c r="AC1674" s="107"/>
      <c r="AD1674" s="107"/>
      <c r="AE1674" s="107"/>
      <c r="AF1674" s="107"/>
      <c r="AG1674" s="107" t="s">
        <v>449</v>
      </c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</row>
    <row r="1675" spans="1:60">
      <c r="A1675" s="117" t="s">
        <v>285</v>
      </c>
      <c r="B1675" s="118" t="s">
        <v>241</v>
      </c>
      <c r="C1675" s="138" t="s">
        <v>242</v>
      </c>
      <c r="D1675" s="119"/>
      <c r="E1675" s="120"/>
      <c r="F1675" s="121"/>
      <c r="G1675" s="121">
        <f>SUMIF(AG1676:AG1719,"&lt;&gt;NOR",G1676:G1719)</f>
        <v>0</v>
      </c>
      <c r="H1675" s="121"/>
      <c r="I1675" s="121">
        <f>SUM(I1676:I1719)</f>
        <v>0</v>
      </c>
      <c r="J1675" s="121"/>
      <c r="K1675" s="121">
        <f>SUM(K1676:K1719)</f>
        <v>0</v>
      </c>
      <c r="L1675" s="121"/>
      <c r="M1675" s="121">
        <f>SUM(M1676:M1719)</f>
        <v>0</v>
      </c>
      <c r="N1675" s="120"/>
      <c r="O1675" s="120">
        <f>SUM(O1676:O1719)</f>
        <v>0.15</v>
      </c>
      <c r="P1675" s="120"/>
      <c r="Q1675" s="120">
        <f>SUM(Q1676:Q1719)</f>
        <v>0</v>
      </c>
      <c r="R1675" s="121"/>
      <c r="S1675" s="121"/>
      <c r="T1675" s="122"/>
      <c r="U1675" s="116"/>
      <c r="V1675" s="116">
        <f>SUM(V1676:V1719)</f>
        <v>124.93</v>
      </c>
      <c r="W1675" s="116"/>
      <c r="X1675" s="116"/>
      <c r="Y1675" s="116"/>
      <c r="AG1675" t="s">
        <v>286</v>
      </c>
    </row>
    <row r="1676" spans="1:60" outlineLevel="1">
      <c r="A1676" s="123">
        <v>318</v>
      </c>
      <c r="B1676" s="124" t="s">
        <v>2466</v>
      </c>
      <c r="C1676" s="139" t="s">
        <v>2467</v>
      </c>
      <c r="D1676" s="125" t="s">
        <v>1169</v>
      </c>
      <c r="E1676" s="126">
        <v>552.03099999999995</v>
      </c>
      <c r="F1676" s="127"/>
      <c r="G1676" s="128">
        <f>ROUND(E1676*F1676,2)</f>
        <v>0</v>
      </c>
      <c r="H1676" s="127"/>
      <c r="I1676" s="128">
        <f>ROUND(E1676*H1676,2)</f>
        <v>0</v>
      </c>
      <c r="J1676" s="127"/>
      <c r="K1676" s="128">
        <f>ROUND(E1676*J1676,2)</f>
        <v>0</v>
      </c>
      <c r="L1676" s="128">
        <v>21</v>
      </c>
      <c r="M1676" s="128">
        <f>G1676*(1+L1676/100)</f>
        <v>0</v>
      </c>
      <c r="N1676" s="126">
        <v>6.9999999999999994E-5</v>
      </c>
      <c r="O1676" s="126">
        <f>ROUND(E1676*N1676,2)</f>
        <v>0.04</v>
      </c>
      <c r="P1676" s="126">
        <v>0</v>
      </c>
      <c r="Q1676" s="126">
        <f>ROUND(E1676*P1676,2)</f>
        <v>0</v>
      </c>
      <c r="R1676" s="128" t="s">
        <v>2468</v>
      </c>
      <c r="S1676" s="128" t="s">
        <v>310</v>
      </c>
      <c r="T1676" s="129" t="s">
        <v>331</v>
      </c>
      <c r="U1676" s="114">
        <v>3.2480000000000002E-2</v>
      </c>
      <c r="V1676" s="114">
        <f>ROUND(E1676*U1676,2)</f>
        <v>17.93</v>
      </c>
      <c r="W1676" s="114"/>
      <c r="X1676" s="114" t="s">
        <v>332</v>
      </c>
      <c r="Y1676" s="114" t="s">
        <v>293</v>
      </c>
      <c r="Z1676" s="107"/>
      <c r="AA1676" s="107"/>
      <c r="AB1676" s="107"/>
      <c r="AC1676" s="107"/>
      <c r="AD1676" s="107"/>
      <c r="AE1676" s="107"/>
      <c r="AF1676" s="107"/>
      <c r="AG1676" s="107" t="s">
        <v>2469</v>
      </c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</row>
    <row r="1677" spans="1:60" outlineLevel="2">
      <c r="A1677" s="110"/>
      <c r="B1677" s="111"/>
      <c r="C1677" s="146" t="s">
        <v>2470</v>
      </c>
      <c r="D1677" s="143"/>
      <c r="E1677" s="144">
        <v>36.045000000000002</v>
      </c>
      <c r="F1677" s="114"/>
      <c r="G1677" s="114"/>
      <c r="H1677" s="114"/>
      <c r="I1677" s="114"/>
      <c r="J1677" s="114"/>
      <c r="K1677" s="114"/>
      <c r="L1677" s="114"/>
      <c r="M1677" s="114"/>
      <c r="N1677" s="113"/>
      <c r="O1677" s="113"/>
      <c r="P1677" s="113"/>
      <c r="Q1677" s="113"/>
      <c r="R1677" s="114"/>
      <c r="S1677" s="114"/>
      <c r="T1677" s="114"/>
      <c r="U1677" s="114"/>
      <c r="V1677" s="114"/>
      <c r="W1677" s="114"/>
      <c r="X1677" s="114"/>
      <c r="Y1677" s="114"/>
      <c r="Z1677" s="107"/>
      <c r="AA1677" s="107"/>
      <c r="AB1677" s="107"/>
      <c r="AC1677" s="107"/>
      <c r="AD1677" s="107"/>
      <c r="AE1677" s="107"/>
      <c r="AF1677" s="107"/>
      <c r="AG1677" s="107" t="s">
        <v>341</v>
      </c>
      <c r="AH1677" s="107">
        <v>0</v>
      </c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</row>
    <row r="1678" spans="1:60" outlineLevel="3">
      <c r="A1678" s="110"/>
      <c r="B1678" s="111"/>
      <c r="C1678" s="146" t="s">
        <v>2471</v>
      </c>
      <c r="D1678" s="143"/>
      <c r="E1678" s="144">
        <v>20.411999999999999</v>
      </c>
      <c r="F1678" s="114"/>
      <c r="G1678" s="114"/>
      <c r="H1678" s="114"/>
      <c r="I1678" s="114"/>
      <c r="J1678" s="114"/>
      <c r="K1678" s="114"/>
      <c r="L1678" s="114"/>
      <c r="M1678" s="114"/>
      <c r="N1678" s="113"/>
      <c r="O1678" s="113"/>
      <c r="P1678" s="113"/>
      <c r="Q1678" s="113"/>
      <c r="R1678" s="114"/>
      <c r="S1678" s="114"/>
      <c r="T1678" s="114"/>
      <c r="U1678" s="114"/>
      <c r="V1678" s="114"/>
      <c r="W1678" s="114"/>
      <c r="X1678" s="114"/>
      <c r="Y1678" s="114"/>
      <c r="Z1678" s="107"/>
      <c r="AA1678" s="107"/>
      <c r="AB1678" s="107"/>
      <c r="AC1678" s="107"/>
      <c r="AD1678" s="107"/>
      <c r="AE1678" s="107"/>
      <c r="AF1678" s="107"/>
      <c r="AG1678" s="107" t="s">
        <v>341</v>
      </c>
      <c r="AH1678" s="107">
        <v>0</v>
      </c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</row>
    <row r="1679" spans="1:60" outlineLevel="3">
      <c r="A1679" s="110"/>
      <c r="B1679" s="111"/>
      <c r="C1679" s="146" t="s">
        <v>2472</v>
      </c>
      <c r="D1679" s="143"/>
      <c r="E1679" s="144">
        <v>23.327999999999999</v>
      </c>
      <c r="F1679" s="114"/>
      <c r="G1679" s="114"/>
      <c r="H1679" s="114"/>
      <c r="I1679" s="114"/>
      <c r="J1679" s="114"/>
      <c r="K1679" s="114"/>
      <c r="L1679" s="114"/>
      <c r="M1679" s="114"/>
      <c r="N1679" s="113"/>
      <c r="O1679" s="113"/>
      <c r="P1679" s="113"/>
      <c r="Q1679" s="113"/>
      <c r="R1679" s="114"/>
      <c r="S1679" s="114"/>
      <c r="T1679" s="114"/>
      <c r="U1679" s="114"/>
      <c r="V1679" s="114"/>
      <c r="W1679" s="114"/>
      <c r="X1679" s="114"/>
      <c r="Y1679" s="114"/>
      <c r="Z1679" s="107"/>
      <c r="AA1679" s="107"/>
      <c r="AB1679" s="107"/>
      <c r="AC1679" s="107"/>
      <c r="AD1679" s="107"/>
      <c r="AE1679" s="107"/>
      <c r="AF1679" s="107"/>
      <c r="AG1679" s="107" t="s">
        <v>341</v>
      </c>
      <c r="AH1679" s="107">
        <v>0</v>
      </c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</row>
    <row r="1680" spans="1:60" outlineLevel="3">
      <c r="A1680" s="110"/>
      <c r="B1680" s="111"/>
      <c r="C1680" s="146" t="s">
        <v>2473</v>
      </c>
      <c r="D1680" s="143"/>
      <c r="E1680" s="144">
        <v>13.010999999999999</v>
      </c>
      <c r="F1680" s="114"/>
      <c r="G1680" s="114"/>
      <c r="H1680" s="114"/>
      <c r="I1680" s="114"/>
      <c r="J1680" s="114"/>
      <c r="K1680" s="114"/>
      <c r="L1680" s="114"/>
      <c r="M1680" s="114"/>
      <c r="N1680" s="113"/>
      <c r="O1680" s="113"/>
      <c r="P1680" s="113"/>
      <c r="Q1680" s="113"/>
      <c r="R1680" s="114"/>
      <c r="S1680" s="114"/>
      <c r="T1680" s="114"/>
      <c r="U1680" s="114"/>
      <c r="V1680" s="114"/>
      <c r="W1680" s="114"/>
      <c r="X1680" s="114"/>
      <c r="Y1680" s="114"/>
      <c r="Z1680" s="107"/>
      <c r="AA1680" s="107"/>
      <c r="AB1680" s="107"/>
      <c r="AC1680" s="107"/>
      <c r="AD1680" s="107"/>
      <c r="AE1680" s="107"/>
      <c r="AF1680" s="107"/>
      <c r="AG1680" s="107" t="s">
        <v>341</v>
      </c>
      <c r="AH1680" s="107">
        <v>0</v>
      </c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</row>
    <row r="1681" spans="1:60" outlineLevel="3">
      <c r="A1681" s="110"/>
      <c r="B1681" s="111"/>
      <c r="C1681" s="146" t="s">
        <v>2474</v>
      </c>
      <c r="D1681" s="143"/>
      <c r="E1681" s="144">
        <v>3.1960000000000002</v>
      </c>
      <c r="F1681" s="114"/>
      <c r="G1681" s="114"/>
      <c r="H1681" s="114"/>
      <c r="I1681" s="114"/>
      <c r="J1681" s="114"/>
      <c r="K1681" s="114"/>
      <c r="L1681" s="114"/>
      <c r="M1681" s="114"/>
      <c r="N1681" s="113"/>
      <c r="O1681" s="113"/>
      <c r="P1681" s="113"/>
      <c r="Q1681" s="113"/>
      <c r="R1681" s="114"/>
      <c r="S1681" s="114"/>
      <c r="T1681" s="114"/>
      <c r="U1681" s="114"/>
      <c r="V1681" s="114"/>
      <c r="W1681" s="114"/>
      <c r="X1681" s="114"/>
      <c r="Y1681" s="114"/>
      <c r="Z1681" s="107"/>
      <c r="AA1681" s="107"/>
      <c r="AB1681" s="107"/>
      <c r="AC1681" s="107"/>
      <c r="AD1681" s="107"/>
      <c r="AE1681" s="107"/>
      <c r="AF1681" s="107"/>
      <c r="AG1681" s="107" t="s">
        <v>341</v>
      </c>
      <c r="AH1681" s="107">
        <v>0</v>
      </c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</row>
    <row r="1682" spans="1:60" outlineLevel="3">
      <c r="A1682" s="110"/>
      <c r="B1682" s="111"/>
      <c r="C1682" s="146" t="s">
        <v>2475</v>
      </c>
      <c r="D1682" s="143"/>
      <c r="E1682" s="144">
        <v>24.138000000000002</v>
      </c>
      <c r="F1682" s="114"/>
      <c r="G1682" s="114"/>
      <c r="H1682" s="114"/>
      <c r="I1682" s="114"/>
      <c r="J1682" s="114"/>
      <c r="K1682" s="114"/>
      <c r="L1682" s="114"/>
      <c r="M1682" s="114"/>
      <c r="N1682" s="113"/>
      <c r="O1682" s="113"/>
      <c r="P1682" s="113"/>
      <c r="Q1682" s="113"/>
      <c r="R1682" s="114"/>
      <c r="S1682" s="114"/>
      <c r="T1682" s="114"/>
      <c r="U1682" s="114"/>
      <c r="V1682" s="114"/>
      <c r="W1682" s="114"/>
      <c r="X1682" s="114"/>
      <c r="Y1682" s="114"/>
      <c r="Z1682" s="107"/>
      <c r="AA1682" s="107"/>
      <c r="AB1682" s="107"/>
      <c r="AC1682" s="107"/>
      <c r="AD1682" s="107"/>
      <c r="AE1682" s="107"/>
      <c r="AF1682" s="107"/>
      <c r="AG1682" s="107" t="s">
        <v>341</v>
      </c>
      <c r="AH1682" s="107">
        <v>0</v>
      </c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</row>
    <row r="1683" spans="1:60" outlineLevel="3">
      <c r="A1683" s="110"/>
      <c r="B1683" s="111"/>
      <c r="C1683" s="146" t="s">
        <v>2476</v>
      </c>
      <c r="D1683" s="143"/>
      <c r="E1683" s="144">
        <v>7.52</v>
      </c>
      <c r="F1683" s="114"/>
      <c r="G1683" s="114"/>
      <c r="H1683" s="114"/>
      <c r="I1683" s="114"/>
      <c r="J1683" s="114"/>
      <c r="K1683" s="114"/>
      <c r="L1683" s="114"/>
      <c r="M1683" s="114"/>
      <c r="N1683" s="113"/>
      <c r="O1683" s="113"/>
      <c r="P1683" s="113"/>
      <c r="Q1683" s="113"/>
      <c r="R1683" s="114"/>
      <c r="S1683" s="114"/>
      <c r="T1683" s="114"/>
      <c r="U1683" s="114"/>
      <c r="V1683" s="114"/>
      <c r="W1683" s="114"/>
      <c r="X1683" s="114"/>
      <c r="Y1683" s="114"/>
      <c r="Z1683" s="107"/>
      <c r="AA1683" s="107"/>
      <c r="AB1683" s="107"/>
      <c r="AC1683" s="107"/>
      <c r="AD1683" s="107"/>
      <c r="AE1683" s="107"/>
      <c r="AF1683" s="107"/>
      <c r="AG1683" s="107" t="s">
        <v>341</v>
      </c>
      <c r="AH1683" s="107">
        <v>0</v>
      </c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</row>
    <row r="1684" spans="1:60" outlineLevel="3">
      <c r="A1684" s="110"/>
      <c r="B1684" s="111"/>
      <c r="C1684" s="146" t="s">
        <v>2477</v>
      </c>
      <c r="D1684" s="143"/>
      <c r="E1684" s="144">
        <v>6.298</v>
      </c>
      <c r="F1684" s="114"/>
      <c r="G1684" s="114"/>
      <c r="H1684" s="114"/>
      <c r="I1684" s="114"/>
      <c r="J1684" s="114"/>
      <c r="K1684" s="114"/>
      <c r="L1684" s="114"/>
      <c r="M1684" s="114"/>
      <c r="N1684" s="113"/>
      <c r="O1684" s="113"/>
      <c r="P1684" s="113"/>
      <c r="Q1684" s="113"/>
      <c r="R1684" s="114"/>
      <c r="S1684" s="114"/>
      <c r="T1684" s="114"/>
      <c r="U1684" s="114"/>
      <c r="V1684" s="114"/>
      <c r="W1684" s="114"/>
      <c r="X1684" s="114"/>
      <c r="Y1684" s="114"/>
      <c r="Z1684" s="107"/>
      <c r="AA1684" s="107"/>
      <c r="AB1684" s="107"/>
      <c r="AC1684" s="107"/>
      <c r="AD1684" s="107"/>
      <c r="AE1684" s="107"/>
      <c r="AF1684" s="107"/>
      <c r="AG1684" s="107" t="s">
        <v>341</v>
      </c>
      <c r="AH1684" s="107">
        <v>0</v>
      </c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</row>
    <row r="1685" spans="1:60" outlineLevel="3">
      <c r="A1685" s="110"/>
      <c r="B1685" s="111"/>
      <c r="C1685" s="146" t="s">
        <v>2478</v>
      </c>
      <c r="D1685" s="143"/>
      <c r="E1685" s="144">
        <v>3.948</v>
      </c>
      <c r="F1685" s="114"/>
      <c r="G1685" s="114"/>
      <c r="H1685" s="114"/>
      <c r="I1685" s="114"/>
      <c r="J1685" s="114"/>
      <c r="K1685" s="114"/>
      <c r="L1685" s="114"/>
      <c r="M1685" s="114"/>
      <c r="N1685" s="113"/>
      <c r="O1685" s="113"/>
      <c r="P1685" s="113"/>
      <c r="Q1685" s="113"/>
      <c r="R1685" s="114"/>
      <c r="S1685" s="114"/>
      <c r="T1685" s="114"/>
      <c r="U1685" s="114"/>
      <c r="V1685" s="114"/>
      <c r="W1685" s="114"/>
      <c r="X1685" s="114"/>
      <c r="Y1685" s="114"/>
      <c r="Z1685" s="107"/>
      <c r="AA1685" s="107"/>
      <c r="AB1685" s="107"/>
      <c r="AC1685" s="107"/>
      <c r="AD1685" s="107"/>
      <c r="AE1685" s="107"/>
      <c r="AF1685" s="107"/>
      <c r="AG1685" s="107" t="s">
        <v>341</v>
      </c>
      <c r="AH1685" s="107">
        <v>0</v>
      </c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</row>
    <row r="1686" spans="1:60" outlineLevel="3">
      <c r="A1686" s="110"/>
      <c r="B1686" s="111"/>
      <c r="C1686" s="146" t="s">
        <v>2479</v>
      </c>
      <c r="D1686" s="143"/>
      <c r="E1686" s="144">
        <v>20.68</v>
      </c>
      <c r="F1686" s="114"/>
      <c r="G1686" s="114"/>
      <c r="H1686" s="114"/>
      <c r="I1686" s="114"/>
      <c r="J1686" s="114"/>
      <c r="K1686" s="114"/>
      <c r="L1686" s="114"/>
      <c r="M1686" s="114"/>
      <c r="N1686" s="113"/>
      <c r="O1686" s="113"/>
      <c r="P1686" s="113"/>
      <c r="Q1686" s="113"/>
      <c r="R1686" s="114"/>
      <c r="S1686" s="114"/>
      <c r="T1686" s="114"/>
      <c r="U1686" s="114"/>
      <c r="V1686" s="114"/>
      <c r="W1686" s="114"/>
      <c r="X1686" s="114"/>
      <c r="Y1686" s="114"/>
      <c r="Z1686" s="107"/>
      <c r="AA1686" s="107"/>
      <c r="AB1686" s="107"/>
      <c r="AC1686" s="107"/>
      <c r="AD1686" s="107"/>
      <c r="AE1686" s="107"/>
      <c r="AF1686" s="107"/>
      <c r="AG1686" s="107" t="s">
        <v>341</v>
      </c>
      <c r="AH1686" s="107">
        <v>0</v>
      </c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</row>
    <row r="1687" spans="1:60" outlineLevel="3">
      <c r="A1687" s="110"/>
      <c r="B1687" s="111"/>
      <c r="C1687" s="146" t="s">
        <v>2480</v>
      </c>
      <c r="D1687" s="143"/>
      <c r="E1687" s="144">
        <v>10.688000000000001</v>
      </c>
      <c r="F1687" s="114"/>
      <c r="G1687" s="114"/>
      <c r="H1687" s="114"/>
      <c r="I1687" s="114"/>
      <c r="J1687" s="114"/>
      <c r="K1687" s="114"/>
      <c r="L1687" s="114"/>
      <c r="M1687" s="114"/>
      <c r="N1687" s="113"/>
      <c r="O1687" s="113"/>
      <c r="P1687" s="113"/>
      <c r="Q1687" s="113"/>
      <c r="R1687" s="114"/>
      <c r="S1687" s="114"/>
      <c r="T1687" s="114"/>
      <c r="U1687" s="114"/>
      <c r="V1687" s="114"/>
      <c r="W1687" s="114"/>
      <c r="X1687" s="114"/>
      <c r="Y1687" s="114"/>
      <c r="Z1687" s="107"/>
      <c r="AA1687" s="107"/>
      <c r="AB1687" s="107"/>
      <c r="AC1687" s="107"/>
      <c r="AD1687" s="107"/>
      <c r="AE1687" s="107"/>
      <c r="AF1687" s="107"/>
      <c r="AG1687" s="107" t="s">
        <v>341</v>
      </c>
      <c r="AH1687" s="107">
        <v>0</v>
      </c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</row>
    <row r="1688" spans="1:60" outlineLevel="3">
      <c r="A1688" s="110"/>
      <c r="B1688" s="111"/>
      <c r="C1688" s="146" t="s">
        <v>2481</v>
      </c>
      <c r="D1688" s="143"/>
      <c r="E1688" s="144">
        <v>10.576000000000001</v>
      </c>
      <c r="F1688" s="114"/>
      <c r="G1688" s="114"/>
      <c r="H1688" s="114"/>
      <c r="I1688" s="114"/>
      <c r="J1688" s="114"/>
      <c r="K1688" s="114"/>
      <c r="L1688" s="114"/>
      <c r="M1688" s="114"/>
      <c r="N1688" s="113"/>
      <c r="O1688" s="113"/>
      <c r="P1688" s="113"/>
      <c r="Q1688" s="113"/>
      <c r="R1688" s="114"/>
      <c r="S1688" s="114"/>
      <c r="T1688" s="114"/>
      <c r="U1688" s="114"/>
      <c r="V1688" s="114"/>
      <c r="W1688" s="114"/>
      <c r="X1688" s="114"/>
      <c r="Y1688" s="114"/>
      <c r="Z1688" s="107"/>
      <c r="AA1688" s="107"/>
      <c r="AB1688" s="107"/>
      <c r="AC1688" s="107"/>
      <c r="AD1688" s="107"/>
      <c r="AE1688" s="107"/>
      <c r="AF1688" s="107"/>
      <c r="AG1688" s="107" t="s">
        <v>341</v>
      </c>
      <c r="AH1688" s="107">
        <v>0</v>
      </c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</row>
    <row r="1689" spans="1:60" outlineLevel="3">
      <c r="A1689" s="110"/>
      <c r="B1689" s="111"/>
      <c r="C1689" s="146" t="s">
        <v>2482</v>
      </c>
      <c r="D1689" s="143"/>
      <c r="E1689" s="144">
        <v>11.552</v>
      </c>
      <c r="F1689" s="114"/>
      <c r="G1689" s="114"/>
      <c r="H1689" s="114"/>
      <c r="I1689" s="114"/>
      <c r="J1689" s="114"/>
      <c r="K1689" s="114"/>
      <c r="L1689" s="114"/>
      <c r="M1689" s="114"/>
      <c r="N1689" s="113"/>
      <c r="O1689" s="113"/>
      <c r="P1689" s="113"/>
      <c r="Q1689" s="113"/>
      <c r="R1689" s="114"/>
      <c r="S1689" s="114"/>
      <c r="T1689" s="114"/>
      <c r="U1689" s="114"/>
      <c r="V1689" s="114"/>
      <c r="W1689" s="114"/>
      <c r="X1689" s="114"/>
      <c r="Y1689" s="114"/>
      <c r="Z1689" s="107"/>
      <c r="AA1689" s="107"/>
      <c r="AB1689" s="107"/>
      <c r="AC1689" s="107"/>
      <c r="AD1689" s="107"/>
      <c r="AE1689" s="107"/>
      <c r="AF1689" s="107"/>
      <c r="AG1689" s="107" t="s">
        <v>341</v>
      </c>
      <c r="AH1689" s="107">
        <v>0</v>
      </c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</row>
    <row r="1690" spans="1:60" outlineLevel="3">
      <c r="A1690" s="110"/>
      <c r="B1690" s="111"/>
      <c r="C1690" s="146" t="s">
        <v>2483</v>
      </c>
      <c r="D1690" s="143"/>
      <c r="E1690" s="144">
        <v>9.9359999999999999</v>
      </c>
      <c r="F1690" s="114"/>
      <c r="G1690" s="114"/>
      <c r="H1690" s="114"/>
      <c r="I1690" s="114"/>
      <c r="J1690" s="114"/>
      <c r="K1690" s="114"/>
      <c r="L1690" s="114"/>
      <c r="M1690" s="114"/>
      <c r="N1690" s="113"/>
      <c r="O1690" s="113"/>
      <c r="P1690" s="113"/>
      <c r="Q1690" s="113"/>
      <c r="R1690" s="114"/>
      <c r="S1690" s="114"/>
      <c r="T1690" s="114"/>
      <c r="U1690" s="114"/>
      <c r="V1690" s="114"/>
      <c r="W1690" s="114"/>
      <c r="X1690" s="114"/>
      <c r="Y1690" s="114"/>
      <c r="Z1690" s="107"/>
      <c r="AA1690" s="107"/>
      <c r="AB1690" s="107"/>
      <c r="AC1690" s="107"/>
      <c r="AD1690" s="107"/>
      <c r="AE1690" s="107"/>
      <c r="AF1690" s="107"/>
      <c r="AG1690" s="107" t="s">
        <v>341</v>
      </c>
      <c r="AH1690" s="107">
        <v>0</v>
      </c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</row>
    <row r="1691" spans="1:60" outlineLevel="3">
      <c r="A1691" s="110"/>
      <c r="B1691" s="111"/>
      <c r="C1691" s="146" t="s">
        <v>2484</v>
      </c>
      <c r="D1691" s="143"/>
      <c r="E1691" s="144">
        <v>46.670999999999999</v>
      </c>
      <c r="F1691" s="114"/>
      <c r="G1691" s="114"/>
      <c r="H1691" s="114"/>
      <c r="I1691" s="114"/>
      <c r="J1691" s="114"/>
      <c r="K1691" s="114"/>
      <c r="L1691" s="114"/>
      <c r="M1691" s="114"/>
      <c r="N1691" s="113"/>
      <c r="O1691" s="113"/>
      <c r="P1691" s="113"/>
      <c r="Q1691" s="113"/>
      <c r="R1691" s="114"/>
      <c r="S1691" s="114"/>
      <c r="T1691" s="114"/>
      <c r="U1691" s="114"/>
      <c r="V1691" s="114"/>
      <c r="W1691" s="114"/>
      <c r="X1691" s="114"/>
      <c r="Y1691" s="114"/>
      <c r="Z1691" s="107"/>
      <c r="AA1691" s="107"/>
      <c r="AB1691" s="107"/>
      <c r="AC1691" s="107"/>
      <c r="AD1691" s="107"/>
      <c r="AE1691" s="107"/>
      <c r="AF1691" s="107"/>
      <c r="AG1691" s="107" t="s">
        <v>341</v>
      </c>
      <c r="AH1691" s="107">
        <v>0</v>
      </c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</row>
    <row r="1692" spans="1:60" outlineLevel="3">
      <c r="A1692" s="110"/>
      <c r="B1692" s="111"/>
      <c r="C1692" s="146" t="s">
        <v>2485</v>
      </c>
      <c r="D1692" s="143"/>
      <c r="E1692" s="144">
        <v>7.2359999999999998</v>
      </c>
      <c r="F1692" s="114"/>
      <c r="G1692" s="114"/>
      <c r="H1692" s="114"/>
      <c r="I1692" s="114"/>
      <c r="J1692" s="114"/>
      <c r="K1692" s="114"/>
      <c r="L1692" s="114"/>
      <c r="M1692" s="114"/>
      <c r="N1692" s="113"/>
      <c r="O1692" s="113"/>
      <c r="P1692" s="113"/>
      <c r="Q1692" s="113"/>
      <c r="R1692" s="114"/>
      <c r="S1692" s="114"/>
      <c r="T1692" s="114"/>
      <c r="U1692" s="114"/>
      <c r="V1692" s="114"/>
      <c r="W1692" s="114"/>
      <c r="X1692" s="114"/>
      <c r="Y1692" s="114"/>
      <c r="Z1692" s="107"/>
      <c r="AA1692" s="107"/>
      <c r="AB1692" s="107"/>
      <c r="AC1692" s="107"/>
      <c r="AD1692" s="107"/>
      <c r="AE1692" s="107"/>
      <c r="AF1692" s="107"/>
      <c r="AG1692" s="107" t="s">
        <v>341</v>
      </c>
      <c r="AH1692" s="107">
        <v>0</v>
      </c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</row>
    <row r="1693" spans="1:60" outlineLevel="3">
      <c r="A1693" s="110"/>
      <c r="B1693" s="111"/>
      <c r="C1693" s="146" t="s">
        <v>2486</v>
      </c>
      <c r="D1693" s="143"/>
      <c r="E1693" s="144">
        <v>15.552</v>
      </c>
      <c r="F1693" s="114"/>
      <c r="G1693" s="114"/>
      <c r="H1693" s="114"/>
      <c r="I1693" s="114"/>
      <c r="J1693" s="114"/>
      <c r="K1693" s="114"/>
      <c r="L1693" s="114"/>
      <c r="M1693" s="114"/>
      <c r="N1693" s="113"/>
      <c r="O1693" s="113"/>
      <c r="P1693" s="113"/>
      <c r="Q1693" s="113"/>
      <c r="R1693" s="114"/>
      <c r="S1693" s="114"/>
      <c r="T1693" s="114"/>
      <c r="U1693" s="114"/>
      <c r="V1693" s="114"/>
      <c r="W1693" s="114"/>
      <c r="X1693" s="114"/>
      <c r="Y1693" s="114"/>
      <c r="Z1693" s="107"/>
      <c r="AA1693" s="107"/>
      <c r="AB1693" s="107"/>
      <c r="AC1693" s="107"/>
      <c r="AD1693" s="107"/>
      <c r="AE1693" s="107"/>
      <c r="AF1693" s="107"/>
      <c r="AG1693" s="107" t="s">
        <v>341</v>
      </c>
      <c r="AH1693" s="107">
        <v>0</v>
      </c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</row>
    <row r="1694" spans="1:60" outlineLevel="3">
      <c r="A1694" s="110"/>
      <c r="B1694" s="111"/>
      <c r="C1694" s="146" t="s">
        <v>2487</v>
      </c>
      <c r="D1694" s="143"/>
      <c r="E1694" s="144">
        <v>15.552</v>
      </c>
      <c r="F1694" s="114"/>
      <c r="G1694" s="114"/>
      <c r="H1694" s="114"/>
      <c r="I1694" s="114"/>
      <c r="J1694" s="114"/>
      <c r="K1694" s="114"/>
      <c r="L1694" s="114"/>
      <c r="M1694" s="114"/>
      <c r="N1694" s="113"/>
      <c r="O1694" s="113"/>
      <c r="P1694" s="113"/>
      <c r="Q1694" s="113"/>
      <c r="R1694" s="114"/>
      <c r="S1694" s="114"/>
      <c r="T1694" s="114"/>
      <c r="U1694" s="114"/>
      <c r="V1694" s="114"/>
      <c r="W1694" s="114"/>
      <c r="X1694" s="114"/>
      <c r="Y1694" s="114"/>
      <c r="Z1694" s="107"/>
      <c r="AA1694" s="107"/>
      <c r="AB1694" s="107"/>
      <c r="AC1694" s="107"/>
      <c r="AD1694" s="107"/>
      <c r="AE1694" s="107"/>
      <c r="AF1694" s="107"/>
      <c r="AG1694" s="107" t="s">
        <v>341</v>
      </c>
      <c r="AH1694" s="107">
        <v>0</v>
      </c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</row>
    <row r="1695" spans="1:60" outlineLevel="3">
      <c r="A1695" s="110"/>
      <c r="B1695" s="111"/>
      <c r="C1695" s="146" t="s">
        <v>2488</v>
      </c>
      <c r="D1695" s="143"/>
      <c r="E1695" s="144">
        <v>4.0960000000000001</v>
      </c>
      <c r="F1695" s="114"/>
      <c r="G1695" s="114"/>
      <c r="H1695" s="114"/>
      <c r="I1695" s="114"/>
      <c r="J1695" s="114"/>
      <c r="K1695" s="114"/>
      <c r="L1695" s="114"/>
      <c r="M1695" s="114"/>
      <c r="N1695" s="113"/>
      <c r="O1695" s="113"/>
      <c r="P1695" s="113"/>
      <c r="Q1695" s="113"/>
      <c r="R1695" s="114"/>
      <c r="S1695" s="114"/>
      <c r="T1695" s="114"/>
      <c r="U1695" s="114"/>
      <c r="V1695" s="114"/>
      <c r="W1695" s="114"/>
      <c r="X1695" s="114"/>
      <c r="Y1695" s="114"/>
      <c r="Z1695" s="107"/>
      <c r="AA1695" s="107"/>
      <c r="AB1695" s="107"/>
      <c r="AC1695" s="107"/>
      <c r="AD1695" s="107"/>
      <c r="AE1695" s="107"/>
      <c r="AF1695" s="107"/>
      <c r="AG1695" s="107" t="s">
        <v>341</v>
      </c>
      <c r="AH1695" s="107">
        <v>0</v>
      </c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</row>
    <row r="1696" spans="1:60" outlineLevel="3">
      <c r="A1696" s="110"/>
      <c r="B1696" s="111"/>
      <c r="C1696" s="146" t="s">
        <v>2489</v>
      </c>
      <c r="D1696" s="143"/>
      <c r="E1696" s="144">
        <v>3.056</v>
      </c>
      <c r="F1696" s="114"/>
      <c r="G1696" s="114"/>
      <c r="H1696" s="114"/>
      <c r="I1696" s="114"/>
      <c r="J1696" s="114"/>
      <c r="K1696" s="114"/>
      <c r="L1696" s="114"/>
      <c r="M1696" s="114"/>
      <c r="N1696" s="113"/>
      <c r="O1696" s="113"/>
      <c r="P1696" s="113"/>
      <c r="Q1696" s="113"/>
      <c r="R1696" s="114"/>
      <c r="S1696" s="114"/>
      <c r="T1696" s="114"/>
      <c r="U1696" s="114"/>
      <c r="V1696" s="114"/>
      <c r="W1696" s="114"/>
      <c r="X1696" s="114"/>
      <c r="Y1696" s="114"/>
      <c r="Z1696" s="107"/>
      <c r="AA1696" s="107"/>
      <c r="AB1696" s="107"/>
      <c r="AC1696" s="107"/>
      <c r="AD1696" s="107"/>
      <c r="AE1696" s="107"/>
      <c r="AF1696" s="107"/>
      <c r="AG1696" s="107" t="s">
        <v>341</v>
      </c>
      <c r="AH1696" s="107">
        <v>0</v>
      </c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</row>
    <row r="1697" spans="1:60" outlineLevel="3">
      <c r="A1697" s="110"/>
      <c r="B1697" s="111"/>
      <c r="C1697" s="146" t="s">
        <v>2490</v>
      </c>
      <c r="D1697" s="143"/>
      <c r="E1697" s="144">
        <v>11.926</v>
      </c>
      <c r="F1697" s="114"/>
      <c r="G1697" s="114"/>
      <c r="H1697" s="114"/>
      <c r="I1697" s="114"/>
      <c r="J1697" s="114"/>
      <c r="K1697" s="114"/>
      <c r="L1697" s="114"/>
      <c r="M1697" s="114"/>
      <c r="N1697" s="113"/>
      <c r="O1697" s="113"/>
      <c r="P1697" s="113"/>
      <c r="Q1697" s="113"/>
      <c r="R1697" s="114"/>
      <c r="S1697" s="114"/>
      <c r="T1697" s="114"/>
      <c r="U1697" s="114"/>
      <c r="V1697" s="114"/>
      <c r="W1697" s="114"/>
      <c r="X1697" s="114"/>
      <c r="Y1697" s="114"/>
      <c r="Z1697" s="107"/>
      <c r="AA1697" s="107"/>
      <c r="AB1697" s="107"/>
      <c r="AC1697" s="107"/>
      <c r="AD1697" s="107"/>
      <c r="AE1697" s="107"/>
      <c r="AF1697" s="107"/>
      <c r="AG1697" s="107" t="s">
        <v>341</v>
      </c>
      <c r="AH1697" s="107">
        <v>0</v>
      </c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</row>
    <row r="1698" spans="1:60" outlineLevel="3">
      <c r="A1698" s="110"/>
      <c r="B1698" s="111"/>
      <c r="C1698" s="146" t="s">
        <v>2491</v>
      </c>
      <c r="D1698" s="143"/>
      <c r="E1698" s="144">
        <v>6.4320000000000004</v>
      </c>
      <c r="F1698" s="114"/>
      <c r="G1698" s="114"/>
      <c r="H1698" s="114"/>
      <c r="I1698" s="114"/>
      <c r="J1698" s="114"/>
      <c r="K1698" s="114"/>
      <c r="L1698" s="114"/>
      <c r="M1698" s="114"/>
      <c r="N1698" s="113"/>
      <c r="O1698" s="113"/>
      <c r="P1698" s="113"/>
      <c r="Q1698" s="113"/>
      <c r="R1698" s="114"/>
      <c r="S1698" s="114"/>
      <c r="T1698" s="114"/>
      <c r="U1698" s="114"/>
      <c r="V1698" s="114"/>
      <c r="W1698" s="114"/>
      <c r="X1698" s="114"/>
      <c r="Y1698" s="114"/>
      <c r="Z1698" s="107"/>
      <c r="AA1698" s="107"/>
      <c r="AB1698" s="107"/>
      <c r="AC1698" s="107"/>
      <c r="AD1698" s="107"/>
      <c r="AE1698" s="107"/>
      <c r="AF1698" s="107"/>
      <c r="AG1698" s="107" t="s">
        <v>341</v>
      </c>
      <c r="AH1698" s="107">
        <v>0</v>
      </c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</row>
    <row r="1699" spans="1:60" outlineLevel="3">
      <c r="A1699" s="110"/>
      <c r="B1699" s="111"/>
      <c r="C1699" s="146" t="s">
        <v>2492</v>
      </c>
      <c r="D1699" s="143"/>
      <c r="E1699" s="144">
        <v>7.37</v>
      </c>
      <c r="F1699" s="114"/>
      <c r="G1699" s="114"/>
      <c r="H1699" s="114"/>
      <c r="I1699" s="114"/>
      <c r="J1699" s="114"/>
      <c r="K1699" s="114"/>
      <c r="L1699" s="114"/>
      <c r="M1699" s="114"/>
      <c r="N1699" s="113"/>
      <c r="O1699" s="113"/>
      <c r="P1699" s="113"/>
      <c r="Q1699" s="113"/>
      <c r="R1699" s="114"/>
      <c r="S1699" s="114"/>
      <c r="T1699" s="114"/>
      <c r="U1699" s="114"/>
      <c r="V1699" s="114"/>
      <c r="W1699" s="114"/>
      <c r="X1699" s="114"/>
      <c r="Y1699" s="114"/>
      <c r="Z1699" s="107"/>
      <c r="AA1699" s="107"/>
      <c r="AB1699" s="107"/>
      <c r="AC1699" s="107"/>
      <c r="AD1699" s="107"/>
      <c r="AE1699" s="107"/>
      <c r="AF1699" s="107"/>
      <c r="AG1699" s="107" t="s">
        <v>341</v>
      </c>
      <c r="AH1699" s="107">
        <v>0</v>
      </c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</row>
    <row r="1700" spans="1:60" outlineLevel="3">
      <c r="A1700" s="110"/>
      <c r="B1700" s="111"/>
      <c r="C1700" s="146" t="s">
        <v>2493</v>
      </c>
      <c r="D1700" s="143"/>
      <c r="E1700" s="144">
        <v>6.4320000000000004</v>
      </c>
      <c r="F1700" s="114"/>
      <c r="G1700" s="114"/>
      <c r="H1700" s="114"/>
      <c r="I1700" s="114"/>
      <c r="J1700" s="114"/>
      <c r="K1700" s="114"/>
      <c r="L1700" s="114"/>
      <c r="M1700" s="114"/>
      <c r="N1700" s="113"/>
      <c r="O1700" s="113"/>
      <c r="P1700" s="113"/>
      <c r="Q1700" s="113"/>
      <c r="R1700" s="114"/>
      <c r="S1700" s="114"/>
      <c r="T1700" s="114"/>
      <c r="U1700" s="114"/>
      <c r="V1700" s="114"/>
      <c r="W1700" s="114"/>
      <c r="X1700" s="114"/>
      <c r="Y1700" s="114"/>
      <c r="Z1700" s="107"/>
      <c r="AA1700" s="107"/>
      <c r="AB1700" s="107"/>
      <c r="AC1700" s="107"/>
      <c r="AD1700" s="107"/>
      <c r="AE1700" s="107"/>
      <c r="AF1700" s="107"/>
      <c r="AG1700" s="107" t="s">
        <v>341</v>
      </c>
      <c r="AH1700" s="107">
        <v>0</v>
      </c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</row>
    <row r="1701" spans="1:60" outlineLevel="3">
      <c r="A1701" s="110"/>
      <c r="B1701" s="111"/>
      <c r="C1701" s="146" t="s">
        <v>2494</v>
      </c>
      <c r="D1701" s="143"/>
      <c r="E1701" s="144">
        <v>7.37</v>
      </c>
      <c r="F1701" s="114"/>
      <c r="G1701" s="114"/>
      <c r="H1701" s="114"/>
      <c r="I1701" s="114"/>
      <c r="J1701" s="114"/>
      <c r="K1701" s="114"/>
      <c r="L1701" s="114"/>
      <c r="M1701" s="114"/>
      <c r="N1701" s="113"/>
      <c r="O1701" s="113"/>
      <c r="P1701" s="113"/>
      <c r="Q1701" s="113"/>
      <c r="R1701" s="114"/>
      <c r="S1701" s="114"/>
      <c r="T1701" s="114"/>
      <c r="U1701" s="114"/>
      <c r="V1701" s="114"/>
      <c r="W1701" s="114"/>
      <c r="X1701" s="114"/>
      <c r="Y1701" s="114"/>
      <c r="Z1701" s="107"/>
      <c r="AA1701" s="107"/>
      <c r="AB1701" s="107"/>
      <c r="AC1701" s="107"/>
      <c r="AD1701" s="107"/>
      <c r="AE1701" s="107"/>
      <c r="AF1701" s="107"/>
      <c r="AG1701" s="107" t="s">
        <v>341</v>
      </c>
      <c r="AH1701" s="107">
        <v>0</v>
      </c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</row>
    <row r="1702" spans="1:60" outlineLevel="3">
      <c r="A1702" s="110"/>
      <c r="B1702" s="111"/>
      <c r="C1702" s="146" t="s">
        <v>2495</v>
      </c>
      <c r="D1702" s="143"/>
      <c r="E1702" s="144">
        <v>29.808</v>
      </c>
      <c r="F1702" s="114"/>
      <c r="G1702" s="114"/>
      <c r="H1702" s="114"/>
      <c r="I1702" s="114"/>
      <c r="J1702" s="114"/>
      <c r="K1702" s="114"/>
      <c r="L1702" s="114"/>
      <c r="M1702" s="114"/>
      <c r="N1702" s="113"/>
      <c r="O1702" s="113"/>
      <c r="P1702" s="113"/>
      <c r="Q1702" s="113"/>
      <c r="R1702" s="114"/>
      <c r="S1702" s="114"/>
      <c r="T1702" s="114"/>
      <c r="U1702" s="114"/>
      <c r="V1702" s="114"/>
      <c r="W1702" s="114"/>
      <c r="X1702" s="114"/>
      <c r="Y1702" s="114"/>
      <c r="Z1702" s="107"/>
      <c r="AA1702" s="107"/>
      <c r="AB1702" s="107"/>
      <c r="AC1702" s="107"/>
      <c r="AD1702" s="107"/>
      <c r="AE1702" s="107"/>
      <c r="AF1702" s="107"/>
      <c r="AG1702" s="107" t="s">
        <v>341</v>
      </c>
      <c r="AH1702" s="107">
        <v>0</v>
      </c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</row>
    <row r="1703" spans="1:60" outlineLevel="3">
      <c r="A1703" s="110"/>
      <c r="B1703" s="111"/>
      <c r="C1703" s="146" t="s">
        <v>2496</v>
      </c>
      <c r="D1703" s="143"/>
      <c r="E1703" s="144">
        <v>7.6379999999999999</v>
      </c>
      <c r="F1703" s="114"/>
      <c r="G1703" s="114"/>
      <c r="H1703" s="114"/>
      <c r="I1703" s="114"/>
      <c r="J1703" s="114"/>
      <c r="K1703" s="114"/>
      <c r="L1703" s="114"/>
      <c r="M1703" s="114"/>
      <c r="N1703" s="113"/>
      <c r="O1703" s="113"/>
      <c r="P1703" s="113"/>
      <c r="Q1703" s="113"/>
      <c r="R1703" s="114"/>
      <c r="S1703" s="114"/>
      <c r="T1703" s="114"/>
      <c r="U1703" s="114"/>
      <c r="V1703" s="114"/>
      <c r="W1703" s="114"/>
      <c r="X1703" s="114"/>
      <c r="Y1703" s="114"/>
      <c r="Z1703" s="107"/>
      <c r="AA1703" s="107"/>
      <c r="AB1703" s="107"/>
      <c r="AC1703" s="107"/>
      <c r="AD1703" s="107"/>
      <c r="AE1703" s="107"/>
      <c r="AF1703" s="107"/>
      <c r="AG1703" s="107" t="s">
        <v>341</v>
      </c>
      <c r="AH1703" s="107">
        <v>0</v>
      </c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</row>
    <row r="1704" spans="1:60" outlineLevel="3">
      <c r="A1704" s="110"/>
      <c r="B1704" s="111"/>
      <c r="C1704" s="146" t="s">
        <v>2497</v>
      </c>
      <c r="D1704" s="143"/>
      <c r="E1704" s="144">
        <v>5.2910000000000004</v>
      </c>
      <c r="F1704" s="114"/>
      <c r="G1704" s="114"/>
      <c r="H1704" s="114"/>
      <c r="I1704" s="114"/>
      <c r="J1704" s="114"/>
      <c r="K1704" s="114"/>
      <c r="L1704" s="114"/>
      <c r="M1704" s="114"/>
      <c r="N1704" s="113"/>
      <c r="O1704" s="113"/>
      <c r="P1704" s="113"/>
      <c r="Q1704" s="113"/>
      <c r="R1704" s="114"/>
      <c r="S1704" s="114"/>
      <c r="T1704" s="114"/>
      <c r="U1704" s="114"/>
      <c r="V1704" s="114"/>
      <c r="W1704" s="114"/>
      <c r="X1704" s="114"/>
      <c r="Y1704" s="114"/>
      <c r="Z1704" s="107"/>
      <c r="AA1704" s="107"/>
      <c r="AB1704" s="107"/>
      <c r="AC1704" s="107"/>
      <c r="AD1704" s="107"/>
      <c r="AE1704" s="107"/>
      <c r="AF1704" s="107"/>
      <c r="AG1704" s="107" t="s">
        <v>341</v>
      </c>
      <c r="AH1704" s="107">
        <v>0</v>
      </c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</row>
    <row r="1705" spans="1:60" outlineLevel="3">
      <c r="A1705" s="110"/>
      <c r="B1705" s="111"/>
      <c r="C1705" s="146" t="s">
        <v>2498</v>
      </c>
      <c r="D1705" s="143"/>
      <c r="E1705" s="144">
        <v>7.5039999999999996</v>
      </c>
      <c r="F1705" s="114"/>
      <c r="G1705" s="114"/>
      <c r="H1705" s="114"/>
      <c r="I1705" s="114"/>
      <c r="J1705" s="114"/>
      <c r="K1705" s="114"/>
      <c r="L1705" s="114"/>
      <c r="M1705" s="114"/>
      <c r="N1705" s="113"/>
      <c r="O1705" s="113"/>
      <c r="P1705" s="113"/>
      <c r="Q1705" s="113"/>
      <c r="R1705" s="114"/>
      <c r="S1705" s="114"/>
      <c r="T1705" s="114"/>
      <c r="U1705" s="114"/>
      <c r="V1705" s="114"/>
      <c r="W1705" s="114"/>
      <c r="X1705" s="114"/>
      <c r="Y1705" s="114"/>
      <c r="Z1705" s="107"/>
      <c r="AA1705" s="107"/>
      <c r="AB1705" s="107"/>
      <c r="AC1705" s="107"/>
      <c r="AD1705" s="107"/>
      <c r="AE1705" s="107"/>
      <c r="AF1705" s="107"/>
      <c r="AG1705" s="107" t="s">
        <v>341</v>
      </c>
      <c r="AH1705" s="107">
        <v>0</v>
      </c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</row>
    <row r="1706" spans="1:60" outlineLevel="3">
      <c r="A1706" s="110"/>
      <c r="B1706" s="111"/>
      <c r="C1706" s="146" t="s">
        <v>2499</v>
      </c>
      <c r="D1706" s="143"/>
      <c r="E1706" s="144">
        <v>5.2910000000000004</v>
      </c>
      <c r="F1706" s="114"/>
      <c r="G1706" s="114"/>
      <c r="H1706" s="114"/>
      <c r="I1706" s="114"/>
      <c r="J1706" s="114"/>
      <c r="K1706" s="114"/>
      <c r="L1706" s="114"/>
      <c r="M1706" s="114"/>
      <c r="N1706" s="113"/>
      <c r="O1706" s="113"/>
      <c r="P1706" s="113"/>
      <c r="Q1706" s="113"/>
      <c r="R1706" s="114"/>
      <c r="S1706" s="114"/>
      <c r="T1706" s="114"/>
      <c r="U1706" s="114"/>
      <c r="V1706" s="114"/>
      <c r="W1706" s="114"/>
      <c r="X1706" s="114"/>
      <c r="Y1706" s="114"/>
      <c r="Z1706" s="107"/>
      <c r="AA1706" s="107"/>
      <c r="AB1706" s="107"/>
      <c r="AC1706" s="107"/>
      <c r="AD1706" s="107"/>
      <c r="AE1706" s="107"/>
      <c r="AF1706" s="107"/>
      <c r="AG1706" s="107" t="s">
        <v>341</v>
      </c>
      <c r="AH1706" s="107">
        <v>0</v>
      </c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</row>
    <row r="1707" spans="1:60" outlineLevel="3">
      <c r="A1707" s="110"/>
      <c r="B1707" s="111"/>
      <c r="C1707" s="146" t="s">
        <v>2500</v>
      </c>
      <c r="D1707" s="143"/>
      <c r="E1707" s="144">
        <v>7.7720000000000002</v>
      </c>
      <c r="F1707" s="114"/>
      <c r="G1707" s="114"/>
      <c r="H1707" s="114"/>
      <c r="I1707" s="114"/>
      <c r="J1707" s="114"/>
      <c r="K1707" s="114"/>
      <c r="L1707" s="114"/>
      <c r="M1707" s="114"/>
      <c r="N1707" s="113"/>
      <c r="O1707" s="113"/>
      <c r="P1707" s="113"/>
      <c r="Q1707" s="113"/>
      <c r="R1707" s="114"/>
      <c r="S1707" s="114"/>
      <c r="T1707" s="114"/>
      <c r="U1707" s="114"/>
      <c r="V1707" s="114"/>
      <c r="W1707" s="114"/>
      <c r="X1707" s="114"/>
      <c r="Y1707" s="114"/>
      <c r="Z1707" s="107"/>
      <c r="AA1707" s="107"/>
      <c r="AB1707" s="107"/>
      <c r="AC1707" s="107"/>
      <c r="AD1707" s="107"/>
      <c r="AE1707" s="107"/>
      <c r="AF1707" s="107"/>
      <c r="AG1707" s="107" t="s">
        <v>341</v>
      </c>
      <c r="AH1707" s="107">
        <v>0</v>
      </c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</row>
    <row r="1708" spans="1:60" outlineLevel="3">
      <c r="A1708" s="110"/>
      <c r="B1708" s="111"/>
      <c r="C1708" s="146" t="s">
        <v>2501</v>
      </c>
      <c r="D1708" s="143"/>
      <c r="E1708" s="144">
        <v>5.8090000000000002</v>
      </c>
      <c r="F1708" s="114"/>
      <c r="G1708" s="114"/>
      <c r="H1708" s="114"/>
      <c r="I1708" s="114"/>
      <c r="J1708" s="114"/>
      <c r="K1708" s="114"/>
      <c r="L1708" s="114"/>
      <c r="M1708" s="114"/>
      <c r="N1708" s="113"/>
      <c r="O1708" s="113"/>
      <c r="P1708" s="113"/>
      <c r="Q1708" s="113"/>
      <c r="R1708" s="114"/>
      <c r="S1708" s="114"/>
      <c r="T1708" s="114"/>
      <c r="U1708" s="114"/>
      <c r="V1708" s="114"/>
      <c r="W1708" s="114"/>
      <c r="X1708" s="114"/>
      <c r="Y1708" s="114"/>
      <c r="Z1708" s="107"/>
      <c r="AA1708" s="107"/>
      <c r="AB1708" s="107"/>
      <c r="AC1708" s="107"/>
      <c r="AD1708" s="107"/>
      <c r="AE1708" s="107"/>
      <c r="AF1708" s="107"/>
      <c r="AG1708" s="107" t="s">
        <v>341</v>
      </c>
      <c r="AH1708" s="107">
        <v>0</v>
      </c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</row>
    <row r="1709" spans="1:60" outlineLevel="3">
      <c r="A1709" s="110"/>
      <c r="B1709" s="111"/>
      <c r="C1709" s="146" t="s">
        <v>2502</v>
      </c>
      <c r="D1709" s="143"/>
      <c r="E1709" s="144">
        <v>4.1440000000000001</v>
      </c>
      <c r="F1709" s="114"/>
      <c r="G1709" s="114"/>
      <c r="H1709" s="114"/>
      <c r="I1709" s="114"/>
      <c r="J1709" s="114"/>
      <c r="K1709" s="114"/>
      <c r="L1709" s="114"/>
      <c r="M1709" s="114"/>
      <c r="N1709" s="113"/>
      <c r="O1709" s="113"/>
      <c r="P1709" s="113"/>
      <c r="Q1709" s="113"/>
      <c r="R1709" s="114"/>
      <c r="S1709" s="114"/>
      <c r="T1709" s="114"/>
      <c r="U1709" s="114"/>
      <c r="V1709" s="114"/>
      <c r="W1709" s="114"/>
      <c r="X1709" s="114"/>
      <c r="Y1709" s="114"/>
      <c r="Z1709" s="107"/>
      <c r="AA1709" s="107"/>
      <c r="AB1709" s="107"/>
      <c r="AC1709" s="107"/>
      <c r="AD1709" s="107"/>
      <c r="AE1709" s="107"/>
      <c r="AF1709" s="107"/>
      <c r="AG1709" s="107" t="s">
        <v>341</v>
      </c>
      <c r="AH1709" s="107">
        <v>0</v>
      </c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</row>
    <row r="1710" spans="1:60" outlineLevel="3">
      <c r="A1710" s="110"/>
      <c r="B1710" s="111"/>
      <c r="C1710" s="146" t="s">
        <v>2503</v>
      </c>
      <c r="D1710" s="143"/>
      <c r="E1710" s="144">
        <v>33.429000000000002</v>
      </c>
      <c r="F1710" s="114"/>
      <c r="G1710" s="114"/>
      <c r="H1710" s="114"/>
      <c r="I1710" s="114"/>
      <c r="J1710" s="114"/>
      <c r="K1710" s="114"/>
      <c r="L1710" s="114"/>
      <c r="M1710" s="114"/>
      <c r="N1710" s="113"/>
      <c r="O1710" s="113"/>
      <c r="P1710" s="113"/>
      <c r="Q1710" s="113"/>
      <c r="R1710" s="114"/>
      <c r="S1710" s="114"/>
      <c r="T1710" s="114"/>
      <c r="U1710" s="114"/>
      <c r="V1710" s="114"/>
      <c r="W1710" s="114"/>
      <c r="X1710" s="114"/>
      <c r="Y1710" s="114"/>
      <c r="Z1710" s="107"/>
      <c r="AA1710" s="107"/>
      <c r="AB1710" s="107"/>
      <c r="AC1710" s="107"/>
      <c r="AD1710" s="107"/>
      <c r="AE1710" s="107"/>
      <c r="AF1710" s="107"/>
      <c r="AG1710" s="107" t="s">
        <v>341</v>
      </c>
      <c r="AH1710" s="107">
        <v>0</v>
      </c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</row>
    <row r="1711" spans="1:60" outlineLevel="3">
      <c r="A1711" s="110"/>
      <c r="B1711" s="111"/>
      <c r="C1711" s="146" t="s">
        <v>2504</v>
      </c>
      <c r="D1711" s="143"/>
      <c r="E1711" s="144">
        <v>5.2539999999999996</v>
      </c>
      <c r="F1711" s="114"/>
      <c r="G1711" s="114"/>
      <c r="H1711" s="114"/>
      <c r="I1711" s="114"/>
      <c r="J1711" s="114"/>
      <c r="K1711" s="114"/>
      <c r="L1711" s="114"/>
      <c r="M1711" s="114"/>
      <c r="N1711" s="113"/>
      <c r="O1711" s="113"/>
      <c r="P1711" s="113"/>
      <c r="Q1711" s="113"/>
      <c r="R1711" s="114"/>
      <c r="S1711" s="114"/>
      <c r="T1711" s="114"/>
      <c r="U1711" s="114"/>
      <c r="V1711" s="114"/>
      <c r="W1711" s="114"/>
      <c r="X1711" s="114"/>
      <c r="Y1711" s="114"/>
      <c r="Z1711" s="107"/>
      <c r="AA1711" s="107"/>
      <c r="AB1711" s="107"/>
      <c r="AC1711" s="107"/>
      <c r="AD1711" s="107"/>
      <c r="AE1711" s="107"/>
      <c r="AF1711" s="107"/>
      <c r="AG1711" s="107" t="s">
        <v>341</v>
      </c>
      <c r="AH1711" s="107">
        <v>0</v>
      </c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</row>
    <row r="1712" spans="1:60" outlineLevel="3">
      <c r="A1712" s="110"/>
      <c r="B1712" s="111"/>
      <c r="C1712" s="146" t="s">
        <v>2505</v>
      </c>
      <c r="D1712" s="143"/>
      <c r="E1712" s="144">
        <v>53.378999999999998</v>
      </c>
      <c r="F1712" s="114"/>
      <c r="G1712" s="114"/>
      <c r="H1712" s="114"/>
      <c r="I1712" s="114"/>
      <c r="J1712" s="114"/>
      <c r="K1712" s="114"/>
      <c r="L1712" s="114"/>
      <c r="M1712" s="114"/>
      <c r="N1712" s="113"/>
      <c r="O1712" s="113"/>
      <c r="P1712" s="113"/>
      <c r="Q1712" s="113"/>
      <c r="R1712" s="114"/>
      <c r="S1712" s="114"/>
      <c r="T1712" s="114"/>
      <c r="U1712" s="114"/>
      <c r="V1712" s="114"/>
      <c r="W1712" s="114"/>
      <c r="X1712" s="114"/>
      <c r="Y1712" s="114"/>
      <c r="Z1712" s="107"/>
      <c r="AA1712" s="107"/>
      <c r="AB1712" s="107"/>
      <c r="AC1712" s="107"/>
      <c r="AD1712" s="107"/>
      <c r="AE1712" s="107"/>
      <c r="AF1712" s="107"/>
      <c r="AG1712" s="107" t="s">
        <v>341</v>
      </c>
      <c r="AH1712" s="107">
        <v>0</v>
      </c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</row>
    <row r="1713" spans="1:60" outlineLevel="3">
      <c r="A1713" s="110"/>
      <c r="B1713" s="111"/>
      <c r="C1713" s="146" t="s">
        <v>2506</v>
      </c>
      <c r="D1713" s="143"/>
      <c r="E1713" s="144">
        <v>10.53</v>
      </c>
      <c r="F1713" s="114"/>
      <c r="G1713" s="114"/>
      <c r="H1713" s="114"/>
      <c r="I1713" s="114"/>
      <c r="J1713" s="114"/>
      <c r="K1713" s="114"/>
      <c r="L1713" s="114"/>
      <c r="M1713" s="114"/>
      <c r="N1713" s="113"/>
      <c r="O1713" s="113"/>
      <c r="P1713" s="113"/>
      <c r="Q1713" s="113"/>
      <c r="R1713" s="114"/>
      <c r="S1713" s="114"/>
      <c r="T1713" s="114"/>
      <c r="U1713" s="114"/>
      <c r="V1713" s="114"/>
      <c r="W1713" s="114"/>
      <c r="X1713" s="114"/>
      <c r="Y1713" s="114"/>
      <c r="Z1713" s="107"/>
      <c r="AA1713" s="107"/>
      <c r="AB1713" s="107"/>
      <c r="AC1713" s="107"/>
      <c r="AD1713" s="107"/>
      <c r="AE1713" s="107"/>
      <c r="AF1713" s="107"/>
      <c r="AG1713" s="107" t="s">
        <v>341</v>
      </c>
      <c r="AH1713" s="107">
        <v>0</v>
      </c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</row>
    <row r="1714" spans="1:60" outlineLevel="3">
      <c r="A1714" s="110"/>
      <c r="B1714" s="111"/>
      <c r="C1714" s="146" t="s">
        <v>2507</v>
      </c>
      <c r="D1714" s="143"/>
      <c r="E1714" s="144">
        <v>28.026</v>
      </c>
      <c r="F1714" s="114"/>
      <c r="G1714" s="114"/>
      <c r="H1714" s="114"/>
      <c r="I1714" s="114"/>
      <c r="J1714" s="114"/>
      <c r="K1714" s="114"/>
      <c r="L1714" s="114"/>
      <c r="M1714" s="114"/>
      <c r="N1714" s="113"/>
      <c r="O1714" s="113"/>
      <c r="P1714" s="113"/>
      <c r="Q1714" s="113"/>
      <c r="R1714" s="114"/>
      <c r="S1714" s="114"/>
      <c r="T1714" s="114"/>
      <c r="U1714" s="114"/>
      <c r="V1714" s="114"/>
      <c r="W1714" s="114"/>
      <c r="X1714" s="114"/>
      <c r="Y1714" s="114"/>
      <c r="Z1714" s="107"/>
      <c r="AA1714" s="107"/>
      <c r="AB1714" s="107"/>
      <c r="AC1714" s="107"/>
      <c r="AD1714" s="107"/>
      <c r="AE1714" s="107"/>
      <c r="AF1714" s="107"/>
      <c r="AG1714" s="107" t="s">
        <v>341</v>
      </c>
      <c r="AH1714" s="107">
        <v>0</v>
      </c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</row>
    <row r="1715" spans="1:60" outlineLevel="3">
      <c r="A1715" s="110"/>
      <c r="B1715" s="111"/>
      <c r="C1715" s="146" t="s">
        <v>1234</v>
      </c>
      <c r="D1715" s="143"/>
      <c r="E1715" s="144">
        <v>15.135</v>
      </c>
      <c r="F1715" s="114"/>
      <c r="G1715" s="114"/>
      <c r="H1715" s="114"/>
      <c r="I1715" s="114"/>
      <c r="J1715" s="114"/>
      <c r="K1715" s="114"/>
      <c r="L1715" s="114"/>
      <c r="M1715" s="114"/>
      <c r="N1715" s="113"/>
      <c r="O1715" s="113"/>
      <c r="P1715" s="113"/>
      <c r="Q1715" s="113"/>
      <c r="R1715" s="114"/>
      <c r="S1715" s="114"/>
      <c r="T1715" s="114"/>
      <c r="U1715" s="114"/>
      <c r="V1715" s="114"/>
      <c r="W1715" s="114"/>
      <c r="X1715" s="114"/>
      <c r="Y1715" s="114"/>
      <c r="Z1715" s="107"/>
      <c r="AA1715" s="107"/>
      <c r="AB1715" s="107"/>
      <c r="AC1715" s="107"/>
      <c r="AD1715" s="107"/>
      <c r="AE1715" s="107"/>
      <c r="AF1715" s="107"/>
      <c r="AG1715" s="107" t="s">
        <v>341</v>
      </c>
      <c r="AH1715" s="107">
        <v>5</v>
      </c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</row>
    <row r="1716" spans="1:60" outlineLevel="1">
      <c r="A1716" s="123">
        <v>319</v>
      </c>
      <c r="B1716" s="124" t="s">
        <v>2508</v>
      </c>
      <c r="C1716" s="139" t="s">
        <v>2509</v>
      </c>
      <c r="D1716" s="125" t="s">
        <v>1169</v>
      </c>
      <c r="E1716" s="126">
        <v>552.03099999999995</v>
      </c>
      <c r="F1716" s="127"/>
      <c r="G1716" s="128">
        <f>ROUND(E1716*F1716,2)</f>
        <v>0</v>
      </c>
      <c r="H1716" s="127"/>
      <c r="I1716" s="128">
        <f>ROUND(E1716*H1716,2)</f>
        <v>0</v>
      </c>
      <c r="J1716" s="127"/>
      <c r="K1716" s="128">
        <f>ROUND(E1716*J1716,2)</f>
        <v>0</v>
      </c>
      <c r="L1716" s="128">
        <v>21</v>
      </c>
      <c r="M1716" s="128">
        <f>G1716*(1+L1716/100)</f>
        <v>0</v>
      </c>
      <c r="N1716" s="126">
        <v>1.6000000000000001E-4</v>
      </c>
      <c r="O1716" s="126">
        <f>ROUND(E1716*N1716,2)</f>
        <v>0.09</v>
      </c>
      <c r="P1716" s="126">
        <v>0</v>
      </c>
      <c r="Q1716" s="126">
        <f>ROUND(E1716*P1716,2)</f>
        <v>0</v>
      </c>
      <c r="R1716" s="128" t="s">
        <v>2468</v>
      </c>
      <c r="S1716" s="128" t="s">
        <v>310</v>
      </c>
      <c r="T1716" s="129" t="s">
        <v>331</v>
      </c>
      <c r="U1716" s="114">
        <v>0.10902000000000001</v>
      </c>
      <c r="V1716" s="114">
        <f>ROUND(E1716*U1716,2)</f>
        <v>60.18</v>
      </c>
      <c r="W1716" s="114"/>
      <c r="X1716" s="114" t="s">
        <v>332</v>
      </c>
      <c r="Y1716" s="114" t="s">
        <v>293</v>
      </c>
      <c r="Z1716" s="107"/>
      <c r="AA1716" s="107"/>
      <c r="AB1716" s="107"/>
      <c r="AC1716" s="107"/>
      <c r="AD1716" s="107"/>
      <c r="AE1716" s="107"/>
      <c r="AF1716" s="107"/>
      <c r="AG1716" s="107" t="s">
        <v>333</v>
      </c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</row>
    <row r="1717" spans="1:60" outlineLevel="2">
      <c r="A1717" s="110"/>
      <c r="B1717" s="111"/>
      <c r="C1717" s="146" t="s">
        <v>2510</v>
      </c>
      <c r="D1717" s="143"/>
      <c r="E1717" s="144">
        <v>552.03099999999995</v>
      </c>
      <c r="F1717" s="114"/>
      <c r="G1717" s="114"/>
      <c r="H1717" s="114"/>
      <c r="I1717" s="114"/>
      <c r="J1717" s="114"/>
      <c r="K1717" s="114"/>
      <c r="L1717" s="114"/>
      <c r="M1717" s="114"/>
      <c r="N1717" s="113"/>
      <c r="O1717" s="113"/>
      <c r="P1717" s="113"/>
      <c r="Q1717" s="113"/>
      <c r="R1717" s="114"/>
      <c r="S1717" s="114"/>
      <c r="T1717" s="114"/>
      <c r="U1717" s="114"/>
      <c r="V1717" s="114"/>
      <c r="W1717" s="114"/>
      <c r="X1717" s="114"/>
      <c r="Y1717" s="114"/>
      <c r="Z1717" s="107"/>
      <c r="AA1717" s="107"/>
      <c r="AB1717" s="107"/>
      <c r="AC1717" s="107"/>
      <c r="AD1717" s="107"/>
      <c r="AE1717" s="107"/>
      <c r="AF1717" s="107"/>
      <c r="AG1717" s="107" t="s">
        <v>341</v>
      </c>
      <c r="AH1717" s="107">
        <v>5</v>
      </c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</row>
    <row r="1718" spans="1:60" outlineLevel="1">
      <c r="A1718" s="123">
        <v>320</v>
      </c>
      <c r="B1718" s="124" t="s">
        <v>2511</v>
      </c>
      <c r="C1718" s="139" t="s">
        <v>2512</v>
      </c>
      <c r="D1718" s="125" t="s">
        <v>1169</v>
      </c>
      <c r="E1718" s="126">
        <v>1614.5605</v>
      </c>
      <c r="F1718" s="127"/>
      <c r="G1718" s="128">
        <f>ROUND(E1718*F1718,2)</f>
        <v>0</v>
      </c>
      <c r="H1718" s="127"/>
      <c r="I1718" s="128">
        <f>ROUND(E1718*H1718,2)</f>
        <v>0</v>
      </c>
      <c r="J1718" s="127"/>
      <c r="K1718" s="128">
        <f>ROUND(E1718*J1718,2)</f>
        <v>0</v>
      </c>
      <c r="L1718" s="128">
        <v>21</v>
      </c>
      <c r="M1718" s="128">
        <f>G1718*(1+L1718/100)</f>
        <v>0</v>
      </c>
      <c r="N1718" s="126">
        <v>1.0000000000000001E-5</v>
      </c>
      <c r="O1718" s="126">
        <f>ROUND(E1718*N1718,2)</f>
        <v>0.02</v>
      </c>
      <c r="P1718" s="126">
        <v>0</v>
      </c>
      <c r="Q1718" s="126">
        <f>ROUND(E1718*P1718,2)</f>
        <v>0</v>
      </c>
      <c r="R1718" s="128" t="s">
        <v>2468</v>
      </c>
      <c r="S1718" s="128" t="s">
        <v>310</v>
      </c>
      <c r="T1718" s="129" t="s">
        <v>331</v>
      </c>
      <c r="U1718" s="114">
        <v>2.9000000000000001E-2</v>
      </c>
      <c r="V1718" s="114">
        <f>ROUND(E1718*U1718,2)</f>
        <v>46.82</v>
      </c>
      <c r="W1718" s="114"/>
      <c r="X1718" s="114" t="s">
        <v>332</v>
      </c>
      <c r="Y1718" s="114" t="s">
        <v>293</v>
      </c>
      <c r="Z1718" s="107"/>
      <c r="AA1718" s="107"/>
      <c r="AB1718" s="107"/>
      <c r="AC1718" s="107"/>
      <c r="AD1718" s="107"/>
      <c r="AE1718" s="107"/>
      <c r="AF1718" s="107"/>
      <c r="AG1718" s="107" t="s">
        <v>333</v>
      </c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</row>
    <row r="1719" spans="1:60" outlineLevel="2">
      <c r="A1719" s="110"/>
      <c r="B1719" s="111"/>
      <c r="C1719" s="146" t="s">
        <v>2513</v>
      </c>
      <c r="D1719" s="143"/>
      <c r="E1719" s="144">
        <v>1614.5605</v>
      </c>
      <c r="F1719" s="114"/>
      <c r="G1719" s="114"/>
      <c r="H1719" s="114"/>
      <c r="I1719" s="114"/>
      <c r="J1719" s="114"/>
      <c r="K1719" s="114"/>
      <c r="L1719" s="114"/>
      <c r="M1719" s="114"/>
      <c r="N1719" s="113"/>
      <c r="O1719" s="113"/>
      <c r="P1719" s="113"/>
      <c r="Q1719" s="113"/>
      <c r="R1719" s="114"/>
      <c r="S1719" s="114"/>
      <c r="T1719" s="114"/>
      <c r="U1719" s="114"/>
      <c r="V1719" s="114"/>
      <c r="W1719" s="114"/>
      <c r="X1719" s="114"/>
      <c r="Y1719" s="114"/>
      <c r="Z1719" s="107"/>
      <c r="AA1719" s="107"/>
      <c r="AB1719" s="107"/>
      <c r="AC1719" s="107"/>
      <c r="AD1719" s="107"/>
      <c r="AE1719" s="107"/>
      <c r="AF1719" s="107"/>
      <c r="AG1719" s="107" t="s">
        <v>341</v>
      </c>
      <c r="AH1719" s="107">
        <v>5</v>
      </c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</row>
    <row r="1720" spans="1:60">
      <c r="A1720" s="117" t="s">
        <v>285</v>
      </c>
      <c r="B1720" s="118" t="s">
        <v>243</v>
      </c>
      <c r="C1720" s="138" t="s">
        <v>244</v>
      </c>
      <c r="D1720" s="119"/>
      <c r="E1720" s="120"/>
      <c r="F1720" s="121"/>
      <c r="G1720" s="121">
        <f>SUMIF(AG1721:AG1752,"&lt;&gt;NOR",G1721:G1752)</f>
        <v>0</v>
      </c>
      <c r="H1720" s="121"/>
      <c r="I1720" s="121">
        <f>SUM(I1721:I1752)</f>
        <v>0</v>
      </c>
      <c r="J1720" s="121"/>
      <c r="K1720" s="121">
        <f>SUM(K1721:K1752)</f>
        <v>0</v>
      </c>
      <c r="L1720" s="121"/>
      <c r="M1720" s="121">
        <f>SUM(M1721:M1752)</f>
        <v>0</v>
      </c>
      <c r="N1720" s="120"/>
      <c r="O1720" s="120">
        <f>SUM(O1721:O1752)</f>
        <v>0.2</v>
      </c>
      <c r="P1720" s="120"/>
      <c r="Q1720" s="120">
        <f>SUM(Q1721:Q1752)</f>
        <v>0</v>
      </c>
      <c r="R1720" s="121"/>
      <c r="S1720" s="121"/>
      <c r="T1720" s="122"/>
      <c r="U1720" s="116"/>
      <c r="V1720" s="116">
        <f>SUM(V1721:V1752)</f>
        <v>154.45000000000002</v>
      </c>
      <c r="W1720" s="116"/>
      <c r="X1720" s="116"/>
      <c r="Y1720" s="116"/>
      <c r="AG1720" t="s">
        <v>286</v>
      </c>
    </row>
    <row r="1721" spans="1:60" outlineLevel="1">
      <c r="A1721" s="123">
        <v>321</v>
      </c>
      <c r="B1721" s="124" t="s">
        <v>2466</v>
      </c>
      <c r="C1721" s="139" t="s">
        <v>2467</v>
      </c>
      <c r="D1721" s="125" t="s">
        <v>1169</v>
      </c>
      <c r="E1721" s="126">
        <v>794.75199999999995</v>
      </c>
      <c r="F1721" s="127"/>
      <c r="G1721" s="128">
        <f>ROUND(E1721*F1721,2)</f>
        <v>0</v>
      </c>
      <c r="H1721" s="127"/>
      <c r="I1721" s="128">
        <f>ROUND(E1721*H1721,2)</f>
        <v>0</v>
      </c>
      <c r="J1721" s="127"/>
      <c r="K1721" s="128">
        <f>ROUND(E1721*J1721,2)</f>
        <v>0</v>
      </c>
      <c r="L1721" s="128">
        <v>21</v>
      </c>
      <c r="M1721" s="128">
        <f>G1721*(1+L1721/100)</f>
        <v>0</v>
      </c>
      <c r="N1721" s="126">
        <v>6.9999999999999994E-5</v>
      </c>
      <c r="O1721" s="126">
        <f>ROUND(E1721*N1721,2)</f>
        <v>0.06</v>
      </c>
      <c r="P1721" s="126">
        <v>0</v>
      </c>
      <c r="Q1721" s="126">
        <f>ROUND(E1721*P1721,2)</f>
        <v>0</v>
      </c>
      <c r="R1721" s="128" t="s">
        <v>2468</v>
      </c>
      <c r="S1721" s="128" t="s">
        <v>310</v>
      </c>
      <c r="T1721" s="129" t="s">
        <v>331</v>
      </c>
      <c r="U1721" s="114">
        <v>3.2480000000000002E-2</v>
      </c>
      <c r="V1721" s="114">
        <f>ROUND(E1721*U1721,2)</f>
        <v>25.81</v>
      </c>
      <c r="W1721" s="114"/>
      <c r="X1721" s="114" t="s">
        <v>332</v>
      </c>
      <c r="Y1721" s="114" t="s">
        <v>293</v>
      </c>
      <c r="Z1721" s="107"/>
      <c r="AA1721" s="107"/>
      <c r="AB1721" s="107"/>
      <c r="AC1721" s="107"/>
      <c r="AD1721" s="107"/>
      <c r="AE1721" s="107"/>
      <c r="AF1721" s="107"/>
      <c r="AG1721" s="107" t="s">
        <v>2469</v>
      </c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</row>
    <row r="1722" spans="1:60" outlineLevel="2">
      <c r="A1722" s="110"/>
      <c r="B1722" s="111"/>
      <c r="C1722" s="146" t="s">
        <v>2514</v>
      </c>
      <c r="D1722" s="143"/>
      <c r="E1722" s="144">
        <v>7.6050000000000004</v>
      </c>
      <c r="F1722" s="114"/>
      <c r="G1722" s="114"/>
      <c r="H1722" s="114"/>
      <c r="I1722" s="114"/>
      <c r="J1722" s="114"/>
      <c r="K1722" s="114"/>
      <c r="L1722" s="114"/>
      <c r="M1722" s="114"/>
      <c r="N1722" s="113"/>
      <c r="O1722" s="113"/>
      <c r="P1722" s="113"/>
      <c r="Q1722" s="113"/>
      <c r="R1722" s="114"/>
      <c r="S1722" s="114"/>
      <c r="T1722" s="114"/>
      <c r="U1722" s="114"/>
      <c r="V1722" s="114"/>
      <c r="W1722" s="114"/>
      <c r="X1722" s="114"/>
      <c r="Y1722" s="114"/>
      <c r="Z1722" s="107"/>
      <c r="AA1722" s="107"/>
      <c r="AB1722" s="107"/>
      <c r="AC1722" s="107"/>
      <c r="AD1722" s="107"/>
      <c r="AE1722" s="107"/>
      <c r="AF1722" s="107"/>
      <c r="AG1722" s="107" t="s">
        <v>341</v>
      </c>
      <c r="AH1722" s="107">
        <v>0</v>
      </c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</row>
    <row r="1723" spans="1:60" outlineLevel="3">
      <c r="A1723" s="110"/>
      <c r="B1723" s="111"/>
      <c r="C1723" s="146" t="s">
        <v>2515</v>
      </c>
      <c r="D1723" s="143"/>
      <c r="E1723" s="144">
        <v>14.04</v>
      </c>
      <c r="F1723" s="114"/>
      <c r="G1723" s="114"/>
      <c r="H1723" s="114"/>
      <c r="I1723" s="114"/>
      <c r="J1723" s="114"/>
      <c r="K1723" s="114"/>
      <c r="L1723" s="114"/>
      <c r="M1723" s="114"/>
      <c r="N1723" s="113"/>
      <c r="O1723" s="113"/>
      <c r="P1723" s="113"/>
      <c r="Q1723" s="113"/>
      <c r="R1723" s="114"/>
      <c r="S1723" s="114"/>
      <c r="T1723" s="114"/>
      <c r="U1723" s="114"/>
      <c r="V1723" s="114"/>
      <c r="W1723" s="114"/>
      <c r="X1723" s="114"/>
      <c r="Y1723" s="114"/>
      <c r="Z1723" s="107"/>
      <c r="AA1723" s="107"/>
      <c r="AB1723" s="107"/>
      <c r="AC1723" s="107"/>
      <c r="AD1723" s="107"/>
      <c r="AE1723" s="107"/>
      <c r="AF1723" s="107"/>
      <c r="AG1723" s="107" t="s">
        <v>341</v>
      </c>
      <c r="AH1723" s="107">
        <v>0</v>
      </c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</row>
    <row r="1724" spans="1:60" outlineLevel="3">
      <c r="A1724" s="110"/>
      <c r="B1724" s="111"/>
      <c r="C1724" s="146" t="s">
        <v>2516</v>
      </c>
      <c r="D1724" s="143"/>
      <c r="E1724" s="144">
        <v>7.8975</v>
      </c>
      <c r="F1724" s="114"/>
      <c r="G1724" s="114"/>
      <c r="H1724" s="114"/>
      <c r="I1724" s="114"/>
      <c r="J1724" s="114"/>
      <c r="K1724" s="114"/>
      <c r="L1724" s="114"/>
      <c r="M1724" s="114"/>
      <c r="N1724" s="113"/>
      <c r="O1724" s="113"/>
      <c r="P1724" s="113"/>
      <c r="Q1724" s="113"/>
      <c r="R1724" s="114"/>
      <c r="S1724" s="114"/>
      <c r="T1724" s="114"/>
      <c r="U1724" s="114"/>
      <c r="V1724" s="114"/>
      <c r="W1724" s="114"/>
      <c r="X1724" s="114"/>
      <c r="Y1724" s="114"/>
      <c r="Z1724" s="107"/>
      <c r="AA1724" s="107"/>
      <c r="AB1724" s="107"/>
      <c r="AC1724" s="107"/>
      <c r="AD1724" s="107"/>
      <c r="AE1724" s="107"/>
      <c r="AF1724" s="107"/>
      <c r="AG1724" s="107" t="s">
        <v>341</v>
      </c>
      <c r="AH1724" s="107">
        <v>0</v>
      </c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</row>
    <row r="1725" spans="1:60" outlineLevel="3">
      <c r="A1725" s="110"/>
      <c r="B1725" s="111"/>
      <c r="C1725" s="146" t="s">
        <v>2517</v>
      </c>
      <c r="D1725" s="143"/>
      <c r="E1725" s="144">
        <v>122.3625</v>
      </c>
      <c r="F1725" s="114"/>
      <c r="G1725" s="114"/>
      <c r="H1725" s="114"/>
      <c r="I1725" s="114"/>
      <c r="J1725" s="114"/>
      <c r="K1725" s="114"/>
      <c r="L1725" s="114"/>
      <c r="M1725" s="114"/>
      <c r="N1725" s="113"/>
      <c r="O1725" s="113"/>
      <c r="P1725" s="113"/>
      <c r="Q1725" s="113"/>
      <c r="R1725" s="114"/>
      <c r="S1725" s="114"/>
      <c r="T1725" s="114"/>
      <c r="U1725" s="114"/>
      <c r="V1725" s="114"/>
      <c r="W1725" s="114"/>
      <c r="X1725" s="114"/>
      <c r="Y1725" s="114"/>
      <c r="Z1725" s="107"/>
      <c r="AA1725" s="107"/>
      <c r="AB1725" s="107"/>
      <c r="AC1725" s="107"/>
      <c r="AD1725" s="107"/>
      <c r="AE1725" s="107"/>
      <c r="AF1725" s="107"/>
      <c r="AG1725" s="107" t="s">
        <v>341</v>
      </c>
      <c r="AH1725" s="107">
        <v>0</v>
      </c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</row>
    <row r="1726" spans="1:60" outlineLevel="3">
      <c r="A1726" s="110"/>
      <c r="B1726" s="111"/>
      <c r="C1726" s="146" t="s">
        <v>2518</v>
      </c>
      <c r="D1726" s="143"/>
      <c r="E1726" s="144">
        <v>8.4</v>
      </c>
      <c r="F1726" s="114"/>
      <c r="G1726" s="114"/>
      <c r="H1726" s="114"/>
      <c r="I1726" s="114"/>
      <c r="J1726" s="114"/>
      <c r="K1726" s="114"/>
      <c r="L1726" s="114"/>
      <c r="M1726" s="114"/>
      <c r="N1726" s="113"/>
      <c r="O1726" s="113"/>
      <c r="P1726" s="113"/>
      <c r="Q1726" s="113"/>
      <c r="R1726" s="114"/>
      <c r="S1726" s="114"/>
      <c r="T1726" s="114"/>
      <c r="U1726" s="114"/>
      <c r="V1726" s="114"/>
      <c r="W1726" s="114"/>
      <c r="X1726" s="114"/>
      <c r="Y1726" s="114"/>
      <c r="Z1726" s="107"/>
      <c r="AA1726" s="107"/>
      <c r="AB1726" s="107"/>
      <c r="AC1726" s="107"/>
      <c r="AD1726" s="107"/>
      <c r="AE1726" s="107"/>
      <c r="AF1726" s="107"/>
      <c r="AG1726" s="107" t="s">
        <v>341</v>
      </c>
      <c r="AH1726" s="107">
        <v>0</v>
      </c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</row>
    <row r="1727" spans="1:60" outlineLevel="3">
      <c r="A1727" s="110"/>
      <c r="B1727" s="111"/>
      <c r="C1727" s="146" t="s">
        <v>2519</v>
      </c>
      <c r="D1727" s="143"/>
      <c r="E1727" s="144">
        <v>14.85</v>
      </c>
      <c r="F1727" s="114"/>
      <c r="G1727" s="114"/>
      <c r="H1727" s="114"/>
      <c r="I1727" s="114"/>
      <c r="J1727" s="114"/>
      <c r="K1727" s="114"/>
      <c r="L1727" s="114"/>
      <c r="M1727" s="114"/>
      <c r="N1727" s="113"/>
      <c r="O1727" s="113"/>
      <c r="P1727" s="113"/>
      <c r="Q1727" s="113"/>
      <c r="R1727" s="114"/>
      <c r="S1727" s="114"/>
      <c r="T1727" s="114"/>
      <c r="U1727" s="114"/>
      <c r="V1727" s="114"/>
      <c r="W1727" s="114"/>
      <c r="X1727" s="114"/>
      <c r="Y1727" s="114"/>
      <c r="Z1727" s="107"/>
      <c r="AA1727" s="107"/>
      <c r="AB1727" s="107"/>
      <c r="AC1727" s="107"/>
      <c r="AD1727" s="107"/>
      <c r="AE1727" s="107"/>
      <c r="AF1727" s="107"/>
      <c r="AG1727" s="107" t="s">
        <v>341</v>
      </c>
      <c r="AH1727" s="107">
        <v>0</v>
      </c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</row>
    <row r="1728" spans="1:60" outlineLevel="3">
      <c r="A1728" s="110"/>
      <c r="B1728" s="111"/>
      <c r="C1728" s="146" t="s">
        <v>2520</v>
      </c>
      <c r="D1728" s="143"/>
      <c r="E1728" s="144">
        <v>14.85</v>
      </c>
      <c r="F1728" s="114"/>
      <c r="G1728" s="114"/>
      <c r="H1728" s="114"/>
      <c r="I1728" s="114"/>
      <c r="J1728" s="114"/>
      <c r="K1728" s="114"/>
      <c r="L1728" s="114"/>
      <c r="M1728" s="114"/>
      <c r="N1728" s="113"/>
      <c r="O1728" s="113"/>
      <c r="P1728" s="113"/>
      <c r="Q1728" s="113"/>
      <c r="R1728" s="114"/>
      <c r="S1728" s="114"/>
      <c r="T1728" s="114"/>
      <c r="U1728" s="114"/>
      <c r="V1728" s="114"/>
      <c r="W1728" s="114"/>
      <c r="X1728" s="114"/>
      <c r="Y1728" s="114"/>
      <c r="Z1728" s="107"/>
      <c r="AA1728" s="107"/>
      <c r="AB1728" s="107"/>
      <c r="AC1728" s="107"/>
      <c r="AD1728" s="107"/>
      <c r="AE1728" s="107"/>
      <c r="AF1728" s="107"/>
      <c r="AG1728" s="107" t="s">
        <v>341</v>
      </c>
      <c r="AH1728" s="107">
        <v>0</v>
      </c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</row>
    <row r="1729" spans="1:60" outlineLevel="3">
      <c r="A1729" s="110"/>
      <c r="B1729" s="111"/>
      <c r="C1729" s="146" t="s">
        <v>2521</v>
      </c>
      <c r="D1729" s="143"/>
      <c r="E1729" s="144">
        <v>210.6</v>
      </c>
      <c r="F1729" s="114"/>
      <c r="G1729" s="114"/>
      <c r="H1729" s="114"/>
      <c r="I1729" s="114"/>
      <c r="J1729" s="114"/>
      <c r="K1729" s="114"/>
      <c r="L1729" s="114"/>
      <c r="M1729" s="114"/>
      <c r="N1729" s="113"/>
      <c r="O1729" s="113"/>
      <c r="P1729" s="113"/>
      <c r="Q1729" s="113"/>
      <c r="R1729" s="114"/>
      <c r="S1729" s="114"/>
      <c r="T1729" s="114"/>
      <c r="U1729" s="114"/>
      <c r="V1729" s="114"/>
      <c r="W1729" s="114"/>
      <c r="X1729" s="114"/>
      <c r="Y1729" s="114"/>
      <c r="Z1729" s="107"/>
      <c r="AA1729" s="107"/>
      <c r="AB1729" s="107"/>
      <c r="AC1729" s="107"/>
      <c r="AD1729" s="107"/>
      <c r="AE1729" s="107"/>
      <c r="AF1729" s="107"/>
      <c r="AG1729" s="107" t="s">
        <v>341</v>
      </c>
      <c r="AH1729" s="107">
        <v>0</v>
      </c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</row>
    <row r="1730" spans="1:60" outlineLevel="3">
      <c r="A1730" s="110"/>
      <c r="B1730" s="111"/>
      <c r="C1730" s="146" t="s">
        <v>2522</v>
      </c>
      <c r="D1730" s="143"/>
      <c r="E1730" s="144">
        <v>9.0824999999999996</v>
      </c>
      <c r="F1730" s="114"/>
      <c r="G1730" s="114"/>
      <c r="H1730" s="114"/>
      <c r="I1730" s="114"/>
      <c r="J1730" s="114"/>
      <c r="K1730" s="114"/>
      <c r="L1730" s="114"/>
      <c r="M1730" s="114"/>
      <c r="N1730" s="113"/>
      <c r="O1730" s="113"/>
      <c r="P1730" s="113"/>
      <c r="Q1730" s="113"/>
      <c r="R1730" s="114"/>
      <c r="S1730" s="114"/>
      <c r="T1730" s="114"/>
      <c r="U1730" s="114"/>
      <c r="V1730" s="114"/>
      <c r="W1730" s="114"/>
      <c r="X1730" s="114"/>
      <c r="Y1730" s="114"/>
      <c r="Z1730" s="107"/>
      <c r="AA1730" s="107"/>
      <c r="AB1730" s="107"/>
      <c r="AC1730" s="107"/>
      <c r="AD1730" s="107"/>
      <c r="AE1730" s="107"/>
      <c r="AF1730" s="107"/>
      <c r="AG1730" s="107" t="s">
        <v>341</v>
      </c>
      <c r="AH1730" s="107">
        <v>0</v>
      </c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</row>
    <row r="1731" spans="1:60" outlineLevel="3">
      <c r="A1731" s="110"/>
      <c r="B1731" s="111"/>
      <c r="C1731" s="146" t="s">
        <v>2523</v>
      </c>
      <c r="D1731" s="143"/>
      <c r="E1731" s="144">
        <v>1.8</v>
      </c>
      <c r="F1731" s="114"/>
      <c r="G1731" s="114"/>
      <c r="H1731" s="114"/>
      <c r="I1731" s="114"/>
      <c r="J1731" s="114"/>
      <c r="K1731" s="114"/>
      <c r="L1731" s="114"/>
      <c r="M1731" s="114"/>
      <c r="N1731" s="113"/>
      <c r="O1731" s="113"/>
      <c r="P1731" s="113"/>
      <c r="Q1731" s="113"/>
      <c r="R1731" s="114"/>
      <c r="S1731" s="114"/>
      <c r="T1731" s="114"/>
      <c r="U1731" s="114"/>
      <c r="V1731" s="114"/>
      <c r="W1731" s="114"/>
      <c r="X1731" s="114"/>
      <c r="Y1731" s="114"/>
      <c r="Z1731" s="107"/>
      <c r="AA1731" s="107"/>
      <c r="AB1731" s="107"/>
      <c r="AC1731" s="107"/>
      <c r="AD1731" s="107"/>
      <c r="AE1731" s="107"/>
      <c r="AF1731" s="107"/>
      <c r="AG1731" s="107" t="s">
        <v>341</v>
      </c>
      <c r="AH1731" s="107">
        <v>0</v>
      </c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</row>
    <row r="1732" spans="1:60" outlineLevel="3">
      <c r="A1732" s="110"/>
      <c r="B1732" s="111"/>
      <c r="C1732" s="146" t="s">
        <v>2524</v>
      </c>
      <c r="D1732" s="143"/>
      <c r="E1732" s="144">
        <v>7.6</v>
      </c>
      <c r="F1732" s="114"/>
      <c r="G1732" s="114"/>
      <c r="H1732" s="114"/>
      <c r="I1732" s="114"/>
      <c r="J1732" s="114"/>
      <c r="K1732" s="114"/>
      <c r="L1732" s="114"/>
      <c r="M1732" s="114"/>
      <c r="N1732" s="113"/>
      <c r="O1732" s="113"/>
      <c r="P1732" s="113"/>
      <c r="Q1732" s="113"/>
      <c r="R1732" s="114"/>
      <c r="S1732" s="114"/>
      <c r="T1732" s="114"/>
      <c r="U1732" s="114"/>
      <c r="V1732" s="114"/>
      <c r="W1732" s="114"/>
      <c r="X1732" s="114"/>
      <c r="Y1732" s="114"/>
      <c r="Z1732" s="107"/>
      <c r="AA1732" s="107"/>
      <c r="AB1732" s="107"/>
      <c r="AC1732" s="107"/>
      <c r="AD1732" s="107"/>
      <c r="AE1732" s="107"/>
      <c r="AF1732" s="107"/>
      <c r="AG1732" s="107" t="s">
        <v>341</v>
      </c>
      <c r="AH1732" s="107">
        <v>0</v>
      </c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</row>
    <row r="1733" spans="1:60" outlineLevel="3">
      <c r="A1733" s="110"/>
      <c r="B1733" s="111"/>
      <c r="C1733" s="146" t="s">
        <v>2525</v>
      </c>
      <c r="D1733" s="143"/>
      <c r="E1733" s="144">
        <v>40.4</v>
      </c>
      <c r="F1733" s="114"/>
      <c r="G1733" s="114"/>
      <c r="H1733" s="114"/>
      <c r="I1733" s="114"/>
      <c r="J1733" s="114"/>
      <c r="K1733" s="114"/>
      <c r="L1733" s="114"/>
      <c r="M1733" s="114"/>
      <c r="N1733" s="113"/>
      <c r="O1733" s="113"/>
      <c r="P1733" s="113"/>
      <c r="Q1733" s="113"/>
      <c r="R1733" s="114"/>
      <c r="S1733" s="114"/>
      <c r="T1733" s="114"/>
      <c r="U1733" s="114"/>
      <c r="V1733" s="114"/>
      <c r="W1733" s="114"/>
      <c r="X1733" s="114"/>
      <c r="Y1733" s="114"/>
      <c r="Z1733" s="107"/>
      <c r="AA1733" s="107"/>
      <c r="AB1733" s="107"/>
      <c r="AC1733" s="107"/>
      <c r="AD1733" s="107"/>
      <c r="AE1733" s="107"/>
      <c r="AF1733" s="107"/>
      <c r="AG1733" s="107" t="s">
        <v>341</v>
      </c>
      <c r="AH1733" s="107">
        <v>0</v>
      </c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</row>
    <row r="1734" spans="1:60" outlineLevel="3">
      <c r="A1734" s="110"/>
      <c r="B1734" s="111"/>
      <c r="C1734" s="146" t="s">
        <v>2526</v>
      </c>
      <c r="D1734" s="143"/>
      <c r="E1734" s="144">
        <v>17.64</v>
      </c>
      <c r="F1734" s="114"/>
      <c r="G1734" s="114"/>
      <c r="H1734" s="114"/>
      <c r="I1734" s="114"/>
      <c r="J1734" s="114"/>
      <c r="K1734" s="114"/>
      <c r="L1734" s="114"/>
      <c r="M1734" s="114"/>
      <c r="N1734" s="113"/>
      <c r="O1734" s="113"/>
      <c r="P1734" s="113"/>
      <c r="Q1734" s="113"/>
      <c r="R1734" s="114"/>
      <c r="S1734" s="114"/>
      <c r="T1734" s="114"/>
      <c r="U1734" s="114"/>
      <c r="V1734" s="114"/>
      <c r="W1734" s="114"/>
      <c r="X1734" s="114"/>
      <c r="Y1734" s="114"/>
      <c r="Z1734" s="107"/>
      <c r="AA1734" s="107"/>
      <c r="AB1734" s="107"/>
      <c r="AC1734" s="107"/>
      <c r="AD1734" s="107"/>
      <c r="AE1734" s="107"/>
      <c r="AF1734" s="107"/>
      <c r="AG1734" s="107" t="s">
        <v>341</v>
      </c>
      <c r="AH1734" s="107">
        <v>0</v>
      </c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</row>
    <row r="1735" spans="1:60" outlineLevel="3">
      <c r="A1735" s="110"/>
      <c r="B1735" s="111"/>
      <c r="C1735" s="146" t="s">
        <v>2527</v>
      </c>
      <c r="D1735" s="143"/>
      <c r="E1735" s="144">
        <v>20.48</v>
      </c>
      <c r="F1735" s="114"/>
      <c r="G1735" s="114"/>
      <c r="H1735" s="114"/>
      <c r="I1735" s="114"/>
      <c r="J1735" s="114"/>
      <c r="K1735" s="114"/>
      <c r="L1735" s="114"/>
      <c r="M1735" s="114"/>
      <c r="N1735" s="113"/>
      <c r="O1735" s="113"/>
      <c r="P1735" s="113"/>
      <c r="Q1735" s="113"/>
      <c r="R1735" s="114"/>
      <c r="S1735" s="114"/>
      <c r="T1735" s="114"/>
      <c r="U1735" s="114"/>
      <c r="V1735" s="114"/>
      <c r="W1735" s="114"/>
      <c r="X1735" s="114"/>
      <c r="Y1735" s="114"/>
      <c r="Z1735" s="107"/>
      <c r="AA1735" s="107"/>
      <c r="AB1735" s="107"/>
      <c r="AC1735" s="107"/>
      <c r="AD1735" s="107"/>
      <c r="AE1735" s="107"/>
      <c r="AF1735" s="107"/>
      <c r="AG1735" s="107" t="s">
        <v>341</v>
      </c>
      <c r="AH1735" s="107">
        <v>0</v>
      </c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</row>
    <row r="1736" spans="1:60" outlineLevel="3">
      <c r="A1736" s="110"/>
      <c r="B1736" s="111"/>
      <c r="C1736" s="146" t="s">
        <v>2528</v>
      </c>
      <c r="D1736" s="143"/>
      <c r="E1736" s="144">
        <v>49.36</v>
      </c>
      <c r="F1736" s="114"/>
      <c r="G1736" s="114"/>
      <c r="H1736" s="114"/>
      <c r="I1736" s="114"/>
      <c r="J1736" s="114"/>
      <c r="K1736" s="114"/>
      <c r="L1736" s="114"/>
      <c r="M1736" s="114"/>
      <c r="N1736" s="113"/>
      <c r="O1736" s="113"/>
      <c r="P1736" s="113"/>
      <c r="Q1736" s="113"/>
      <c r="R1736" s="114"/>
      <c r="S1736" s="114"/>
      <c r="T1736" s="114"/>
      <c r="U1736" s="114"/>
      <c r="V1736" s="114"/>
      <c r="W1736" s="114"/>
      <c r="X1736" s="114"/>
      <c r="Y1736" s="114"/>
      <c r="Z1736" s="107"/>
      <c r="AA1736" s="107"/>
      <c r="AB1736" s="107"/>
      <c r="AC1736" s="107"/>
      <c r="AD1736" s="107"/>
      <c r="AE1736" s="107"/>
      <c r="AF1736" s="107"/>
      <c r="AG1736" s="107" t="s">
        <v>341</v>
      </c>
      <c r="AH1736" s="107">
        <v>0</v>
      </c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</row>
    <row r="1737" spans="1:60" outlineLevel="3">
      <c r="A1737" s="110"/>
      <c r="B1737" s="111"/>
      <c r="C1737" s="146" t="s">
        <v>2529</v>
      </c>
      <c r="D1737" s="143"/>
      <c r="E1737" s="144">
        <v>43.4</v>
      </c>
      <c r="F1737" s="114"/>
      <c r="G1737" s="114"/>
      <c r="H1737" s="114"/>
      <c r="I1737" s="114"/>
      <c r="J1737" s="114"/>
      <c r="K1737" s="114"/>
      <c r="L1737" s="114"/>
      <c r="M1737" s="114"/>
      <c r="N1737" s="113"/>
      <c r="O1737" s="113"/>
      <c r="P1737" s="113"/>
      <c r="Q1737" s="113"/>
      <c r="R1737" s="114"/>
      <c r="S1737" s="114"/>
      <c r="T1737" s="114"/>
      <c r="U1737" s="114"/>
      <c r="V1737" s="114"/>
      <c r="W1737" s="114"/>
      <c r="X1737" s="114"/>
      <c r="Y1737" s="114"/>
      <c r="Z1737" s="107"/>
      <c r="AA1737" s="107"/>
      <c r="AB1737" s="107"/>
      <c r="AC1737" s="107"/>
      <c r="AD1737" s="107"/>
      <c r="AE1737" s="107"/>
      <c r="AF1737" s="107"/>
      <c r="AG1737" s="107" t="s">
        <v>341</v>
      </c>
      <c r="AH1737" s="107">
        <v>0</v>
      </c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</row>
    <row r="1738" spans="1:60" outlineLevel="3">
      <c r="A1738" s="110"/>
      <c r="B1738" s="111"/>
      <c r="C1738" s="146" t="s">
        <v>2530</v>
      </c>
      <c r="D1738" s="143"/>
      <c r="E1738" s="144">
        <v>27.6</v>
      </c>
      <c r="F1738" s="114"/>
      <c r="G1738" s="114"/>
      <c r="H1738" s="114"/>
      <c r="I1738" s="114"/>
      <c r="J1738" s="114"/>
      <c r="K1738" s="114"/>
      <c r="L1738" s="114"/>
      <c r="M1738" s="114"/>
      <c r="N1738" s="113"/>
      <c r="O1738" s="113"/>
      <c r="P1738" s="113"/>
      <c r="Q1738" s="113"/>
      <c r="R1738" s="114"/>
      <c r="S1738" s="114"/>
      <c r="T1738" s="114"/>
      <c r="U1738" s="114"/>
      <c r="V1738" s="114"/>
      <c r="W1738" s="114"/>
      <c r="X1738" s="114"/>
      <c r="Y1738" s="114"/>
      <c r="Z1738" s="107"/>
      <c r="AA1738" s="107"/>
      <c r="AB1738" s="107"/>
      <c r="AC1738" s="107"/>
      <c r="AD1738" s="107"/>
      <c r="AE1738" s="107"/>
      <c r="AF1738" s="107"/>
      <c r="AG1738" s="107" t="s">
        <v>341</v>
      </c>
      <c r="AH1738" s="107">
        <v>0</v>
      </c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</row>
    <row r="1739" spans="1:60" outlineLevel="3">
      <c r="A1739" s="110"/>
      <c r="B1739" s="111"/>
      <c r="C1739" s="146" t="s">
        <v>2531</v>
      </c>
      <c r="D1739" s="143"/>
      <c r="E1739" s="144">
        <v>13.8</v>
      </c>
      <c r="F1739" s="114"/>
      <c r="G1739" s="114"/>
      <c r="H1739" s="114"/>
      <c r="I1739" s="114"/>
      <c r="J1739" s="114"/>
      <c r="K1739" s="114"/>
      <c r="L1739" s="114"/>
      <c r="M1739" s="114"/>
      <c r="N1739" s="113"/>
      <c r="O1739" s="113"/>
      <c r="P1739" s="113"/>
      <c r="Q1739" s="113"/>
      <c r="R1739" s="114"/>
      <c r="S1739" s="114"/>
      <c r="T1739" s="114"/>
      <c r="U1739" s="114"/>
      <c r="V1739" s="114"/>
      <c r="W1739" s="114"/>
      <c r="X1739" s="114"/>
      <c r="Y1739" s="114"/>
      <c r="Z1739" s="107"/>
      <c r="AA1739" s="107"/>
      <c r="AB1739" s="107"/>
      <c r="AC1739" s="107"/>
      <c r="AD1739" s="107"/>
      <c r="AE1739" s="107"/>
      <c r="AF1739" s="107"/>
      <c r="AG1739" s="107" t="s">
        <v>341</v>
      </c>
      <c r="AH1739" s="107">
        <v>0</v>
      </c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</row>
    <row r="1740" spans="1:60" outlineLevel="3">
      <c r="A1740" s="110"/>
      <c r="B1740" s="111"/>
      <c r="C1740" s="146" t="s">
        <v>2532</v>
      </c>
      <c r="D1740" s="143"/>
      <c r="E1740" s="144">
        <v>43.752000000000002</v>
      </c>
      <c r="F1740" s="114"/>
      <c r="G1740" s="114"/>
      <c r="H1740" s="114"/>
      <c r="I1740" s="114"/>
      <c r="J1740" s="114"/>
      <c r="K1740" s="114"/>
      <c r="L1740" s="114"/>
      <c r="M1740" s="114"/>
      <c r="N1740" s="113"/>
      <c r="O1740" s="113"/>
      <c r="P1740" s="113"/>
      <c r="Q1740" s="113"/>
      <c r="R1740" s="114"/>
      <c r="S1740" s="114"/>
      <c r="T1740" s="114"/>
      <c r="U1740" s="114"/>
      <c r="V1740" s="114"/>
      <c r="W1740" s="114"/>
      <c r="X1740" s="114"/>
      <c r="Y1740" s="114"/>
      <c r="Z1740" s="107"/>
      <c r="AA1740" s="107"/>
      <c r="AB1740" s="107"/>
      <c r="AC1740" s="107"/>
      <c r="AD1740" s="107"/>
      <c r="AE1740" s="107"/>
      <c r="AF1740" s="107"/>
      <c r="AG1740" s="107" t="s">
        <v>341</v>
      </c>
      <c r="AH1740" s="107">
        <v>0</v>
      </c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</row>
    <row r="1741" spans="1:60" outlineLevel="3">
      <c r="A1741" s="110"/>
      <c r="B1741" s="111"/>
      <c r="C1741" s="146" t="s">
        <v>2533</v>
      </c>
      <c r="D1741" s="143"/>
      <c r="E1741" s="144">
        <v>5.25</v>
      </c>
      <c r="F1741" s="114"/>
      <c r="G1741" s="114"/>
      <c r="H1741" s="114"/>
      <c r="I1741" s="114"/>
      <c r="J1741" s="114"/>
      <c r="K1741" s="114"/>
      <c r="L1741" s="114"/>
      <c r="M1741" s="114"/>
      <c r="N1741" s="113"/>
      <c r="O1741" s="113"/>
      <c r="P1741" s="113"/>
      <c r="Q1741" s="113"/>
      <c r="R1741" s="114"/>
      <c r="S1741" s="114"/>
      <c r="T1741" s="114"/>
      <c r="U1741" s="114"/>
      <c r="V1741" s="114"/>
      <c r="W1741" s="114"/>
      <c r="X1741" s="114"/>
      <c r="Y1741" s="114"/>
      <c r="Z1741" s="107"/>
      <c r="AA1741" s="107"/>
      <c r="AB1741" s="107"/>
      <c r="AC1741" s="107"/>
      <c r="AD1741" s="107"/>
      <c r="AE1741" s="107"/>
      <c r="AF1741" s="107"/>
      <c r="AG1741" s="107" t="s">
        <v>341</v>
      </c>
      <c r="AH1741" s="107">
        <v>0</v>
      </c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</row>
    <row r="1742" spans="1:60" outlineLevel="3">
      <c r="A1742" s="110"/>
      <c r="B1742" s="111"/>
      <c r="C1742" s="146" t="s">
        <v>2534</v>
      </c>
      <c r="D1742" s="143"/>
      <c r="E1742" s="144">
        <v>3.15</v>
      </c>
      <c r="F1742" s="114"/>
      <c r="G1742" s="114"/>
      <c r="H1742" s="114"/>
      <c r="I1742" s="114"/>
      <c r="J1742" s="114"/>
      <c r="K1742" s="114"/>
      <c r="L1742" s="114"/>
      <c r="M1742" s="114"/>
      <c r="N1742" s="113"/>
      <c r="O1742" s="113"/>
      <c r="P1742" s="113"/>
      <c r="Q1742" s="113"/>
      <c r="R1742" s="114"/>
      <c r="S1742" s="114"/>
      <c r="T1742" s="114"/>
      <c r="U1742" s="114"/>
      <c r="V1742" s="114"/>
      <c r="W1742" s="114"/>
      <c r="X1742" s="114"/>
      <c r="Y1742" s="114"/>
      <c r="Z1742" s="107"/>
      <c r="AA1742" s="107"/>
      <c r="AB1742" s="107"/>
      <c r="AC1742" s="107"/>
      <c r="AD1742" s="107"/>
      <c r="AE1742" s="107"/>
      <c r="AF1742" s="107"/>
      <c r="AG1742" s="107" t="s">
        <v>341</v>
      </c>
      <c r="AH1742" s="107">
        <v>0</v>
      </c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</row>
    <row r="1743" spans="1:60" outlineLevel="3">
      <c r="A1743" s="110"/>
      <c r="B1743" s="111"/>
      <c r="C1743" s="146" t="s">
        <v>2535</v>
      </c>
      <c r="D1743" s="143"/>
      <c r="E1743" s="144">
        <v>12.5</v>
      </c>
      <c r="F1743" s="114"/>
      <c r="G1743" s="114"/>
      <c r="H1743" s="114"/>
      <c r="I1743" s="114"/>
      <c r="J1743" s="114"/>
      <c r="K1743" s="114"/>
      <c r="L1743" s="114"/>
      <c r="M1743" s="114"/>
      <c r="N1743" s="113"/>
      <c r="O1743" s="113"/>
      <c r="P1743" s="113"/>
      <c r="Q1743" s="113"/>
      <c r="R1743" s="114"/>
      <c r="S1743" s="114"/>
      <c r="T1743" s="114"/>
      <c r="U1743" s="114"/>
      <c r="V1743" s="114"/>
      <c r="W1743" s="114"/>
      <c r="X1743" s="114"/>
      <c r="Y1743" s="114"/>
      <c r="Z1743" s="107"/>
      <c r="AA1743" s="107"/>
      <c r="AB1743" s="107"/>
      <c r="AC1743" s="107"/>
      <c r="AD1743" s="107"/>
      <c r="AE1743" s="107"/>
      <c r="AF1743" s="107"/>
      <c r="AG1743" s="107" t="s">
        <v>341</v>
      </c>
      <c r="AH1743" s="107">
        <v>0</v>
      </c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</row>
    <row r="1744" spans="1:60" outlineLevel="3">
      <c r="A1744" s="110"/>
      <c r="B1744" s="111"/>
      <c r="C1744" s="146" t="s">
        <v>2536</v>
      </c>
      <c r="D1744" s="143"/>
      <c r="E1744" s="144">
        <v>32.200000000000003</v>
      </c>
      <c r="F1744" s="114"/>
      <c r="G1744" s="114"/>
      <c r="H1744" s="114"/>
      <c r="I1744" s="114"/>
      <c r="J1744" s="114"/>
      <c r="K1744" s="114"/>
      <c r="L1744" s="114"/>
      <c r="M1744" s="114"/>
      <c r="N1744" s="113"/>
      <c r="O1744" s="113"/>
      <c r="P1744" s="113"/>
      <c r="Q1744" s="113"/>
      <c r="R1744" s="114"/>
      <c r="S1744" s="114"/>
      <c r="T1744" s="114"/>
      <c r="U1744" s="114"/>
      <c r="V1744" s="114"/>
      <c r="W1744" s="114"/>
      <c r="X1744" s="114"/>
      <c r="Y1744" s="114"/>
      <c r="Z1744" s="107"/>
      <c r="AA1744" s="107"/>
      <c r="AB1744" s="107"/>
      <c r="AC1744" s="107"/>
      <c r="AD1744" s="107"/>
      <c r="AE1744" s="107"/>
      <c r="AF1744" s="107"/>
      <c r="AG1744" s="107" t="s">
        <v>341</v>
      </c>
      <c r="AH1744" s="107">
        <v>0</v>
      </c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</row>
    <row r="1745" spans="1:60" outlineLevel="3">
      <c r="A1745" s="110"/>
      <c r="B1745" s="111"/>
      <c r="C1745" s="146" t="s">
        <v>2537</v>
      </c>
      <c r="D1745" s="143"/>
      <c r="E1745" s="144">
        <v>40.1</v>
      </c>
      <c r="F1745" s="114"/>
      <c r="G1745" s="114"/>
      <c r="H1745" s="114"/>
      <c r="I1745" s="114"/>
      <c r="J1745" s="114"/>
      <c r="K1745" s="114"/>
      <c r="L1745" s="114"/>
      <c r="M1745" s="114"/>
      <c r="N1745" s="113"/>
      <c r="O1745" s="113"/>
      <c r="P1745" s="113"/>
      <c r="Q1745" s="113"/>
      <c r="R1745" s="114"/>
      <c r="S1745" s="114"/>
      <c r="T1745" s="114"/>
      <c r="U1745" s="114"/>
      <c r="V1745" s="114"/>
      <c r="W1745" s="114"/>
      <c r="X1745" s="114"/>
      <c r="Y1745" s="114"/>
      <c r="Z1745" s="107"/>
      <c r="AA1745" s="107"/>
      <c r="AB1745" s="107"/>
      <c r="AC1745" s="107"/>
      <c r="AD1745" s="107"/>
      <c r="AE1745" s="107"/>
      <c r="AF1745" s="107"/>
      <c r="AG1745" s="107" t="s">
        <v>341</v>
      </c>
      <c r="AH1745" s="107">
        <v>0</v>
      </c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</row>
    <row r="1746" spans="1:60" outlineLevel="3">
      <c r="A1746" s="110"/>
      <c r="B1746" s="111"/>
      <c r="C1746" s="146" t="s">
        <v>1332</v>
      </c>
      <c r="D1746" s="143"/>
      <c r="E1746" s="144">
        <v>26.032499999999999</v>
      </c>
      <c r="F1746" s="114"/>
      <c r="G1746" s="114"/>
      <c r="H1746" s="114"/>
      <c r="I1746" s="114"/>
      <c r="J1746" s="114"/>
      <c r="K1746" s="114"/>
      <c r="L1746" s="114"/>
      <c r="M1746" s="114"/>
      <c r="N1746" s="113"/>
      <c r="O1746" s="113"/>
      <c r="P1746" s="113"/>
      <c r="Q1746" s="113"/>
      <c r="R1746" s="114"/>
      <c r="S1746" s="114"/>
      <c r="T1746" s="114"/>
      <c r="U1746" s="114"/>
      <c r="V1746" s="114"/>
      <c r="W1746" s="114"/>
      <c r="X1746" s="114"/>
      <c r="Y1746" s="114"/>
      <c r="Z1746" s="107"/>
      <c r="AA1746" s="107"/>
      <c r="AB1746" s="107"/>
      <c r="AC1746" s="107"/>
      <c r="AD1746" s="107"/>
      <c r="AE1746" s="107"/>
      <c r="AF1746" s="107"/>
      <c r="AG1746" s="107" t="s">
        <v>341</v>
      </c>
      <c r="AH1746" s="107">
        <v>5</v>
      </c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</row>
    <row r="1747" spans="1:60" outlineLevel="1">
      <c r="A1747" s="123">
        <v>322</v>
      </c>
      <c r="B1747" s="124" t="s">
        <v>2508</v>
      </c>
      <c r="C1747" s="139" t="s">
        <v>2509</v>
      </c>
      <c r="D1747" s="125" t="s">
        <v>1169</v>
      </c>
      <c r="E1747" s="126">
        <v>794.75199999999995</v>
      </c>
      <c r="F1747" s="127"/>
      <c r="G1747" s="128">
        <f>ROUND(E1747*F1747,2)</f>
        <v>0</v>
      </c>
      <c r="H1747" s="127"/>
      <c r="I1747" s="128">
        <f>ROUND(E1747*H1747,2)</f>
        <v>0</v>
      </c>
      <c r="J1747" s="127"/>
      <c r="K1747" s="128">
        <f>ROUND(E1747*J1747,2)</f>
        <v>0</v>
      </c>
      <c r="L1747" s="128">
        <v>21</v>
      </c>
      <c r="M1747" s="128">
        <f>G1747*(1+L1747/100)</f>
        <v>0</v>
      </c>
      <c r="N1747" s="126">
        <v>1.6000000000000001E-4</v>
      </c>
      <c r="O1747" s="126">
        <f>ROUND(E1747*N1747,2)</f>
        <v>0.13</v>
      </c>
      <c r="P1747" s="126">
        <v>0</v>
      </c>
      <c r="Q1747" s="126">
        <f>ROUND(E1747*P1747,2)</f>
        <v>0</v>
      </c>
      <c r="R1747" s="128" t="s">
        <v>2468</v>
      </c>
      <c r="S1747" s="128" t="s">
        <v>310</v>
      </c>
      <c r="T1747" s="129" t="s">
        <v>331</v>
      </c>
      <c r="U1747" s="114">
        <v>0.10902000000000001</v>
      </c>
      <c r="V1747" s="114">
        <f>ROUND(E1747*U1747,2)</f>
        <v>86.64</v>
      </c>
      <c r="W1747" s="114"/>
      <c r="X1747" s="114" t="s">
        <v>332</v>
      </c>
      <c r="Y1747" s="114" t="s">
        <v>293</v>
      </c>
      <c r="Z1747" s="107"/>
      <c r="AA1747" s="107"/>
      <c r="AB1747" s="107"/>
      <c r="AC1747" s="107"/>
      <c r="AD1747" s="107"/>
      <c r="AE1747" s="107"/>
      <c r="AF1747" s="107"/>
      <c r="AG1747" s="107" t="s">
        <v>1329</v>
      </c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</row>
    <row r="1748" spans="1:60" outlineLevel="2">
      <c r="A1748" s="110"/>
      <c r="B1748" s="111"/>
      <c r="C1748" s="146" t="s">
        <v>2538</v>
      </c>
      <c r="D1748" s="143"/>
      <c r="E1748" s="144">
        <v>794.75199999999995</v>
      </c>
      <c r="F1748" s="114"/>
      <c r="G1748" s="114"/>
      <c r="H1748" s="114"/>
      <c r="I1748" s="114"/>
      <c r="J1748" s="114"/>
      <c r="K1748" s="114"/>
      <c r="L1748" s="114"/>
      <c r="M1748" s="114"/>
      <c r="N1748" s="113"/>
      <c r="O1748" s="113"/>
      <c r="P1748" s="113"/>
      <c r="Q1748" s="113"/>
      <c r="R1748" s="114"/>
      <c r="S1748" s="114"/>
      <c r="T1748" s="114"/>
      <c r="U1748" s="114"/>
      <c r="V1748" s="114"/>
      <c r="W1748" s="114"/>
      <c r="X1748" s="114"/>
      <c r="Y1748" s="114"/>
      <c r="Z1748" s="107"/>
      <c r="AA1748" s="107"/>
      <c r="AB1748" s="107"/>
      <c r="AC1748" s="107"/>
      <c r="AD1748" s="107"/>
      <c r="AE1748" s="107"/>
      <c r="AF1748" s="107"/>
      <c r="AG1748" s="107" t="s">
        <v>341</v>
      </c>
      <c r="AH1748" s="107">
        <v>5</v>
      </c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</row>
    <row r="1749" spans="1:60" outlineLevel="1">
      <c r="A1749" s="123">
        <v>323</v>
      </c>
      <c r="B1749" s="124" t="s">
        <v>2511</v>
      </c>
      <c r="C1749" s="139" t="s">
        <v>2512</v>
      </c>
      <c r="D1749" s="125" t="s">
        <v>1169</v>
      </c>
      <c r="E1749" s="126">
        <v>1317.9032500000001</v>
      </c>
      <c r="F1749" s="127"/>
      <c r="G1749" s="128">
        <f>ROUND(E1749*F1749,2)</f>
        <v>0</v>
      </c>
      <c r="H1749" s="127"/>
      <c r="I1749" s="128">
        <f>ROUND(E1749*H1749,2)</f>
        <v>0</v>
      </c>
      <c r="J1749" s="127"/>
      <c r="K1749" s="128">
        <f>ROUND(E1749*J1749,2)</f>
        <v>0</v>
      </c>
      <c r="L1749" s="128">
        <v>21</v>
      </c>
      <c r="M1749" s="128">
        <f>G1749*(1+L1749/100)</f>
        <v>0</v>
      </c>
      <c r="N1749" s="126">
        <v>1.0000000000000001E-5</v>
      </c>
      <c r="O1749" s="126">
        <f>ROUND(E1749*N1749,2)</f>
        <v>0.01</v>
      </c>
      <c r="P1749" s="126">
        <v>0</v>
      </c>
      <c r="Q1749" s="126">
        <f>ROUND(E1749*P1749,2)</f>
        <v>0</v>
      </c>
      <c r="R1749" s="128" t="s">
        <v>2468</v>
      </c>
      <c r="S1749" s="128" t="s">
        <v>310</v>
      </c>
      <c r="T1749" s="129" t="s">
        <v>331</v>
      </c>
      <c r="U1749" s="114">
        <v>2.9000000000000001E-2</v>
      </c>
      <c r="V1749" s="114">
        <f>ROUND(E1749*U1749,2)</f>
        <v>38.22</v>
      </c>
      <c r="W1749" s="114"/>
      <c r="X1749" s="114" t="s">
        <v>332</v>
      </c>
      <c r="Y1749" s="114" t="s">
        <v>293</v>
      </c>
      <c r="Z1749" s="107"/>
      <c r="AA1749" s="107"/>
      <c r="AB1749" s="107"/>
      <c r="AC1749" s="107"/>
      <c r="AD1749" s="107"/>
      <c r="AE1749" s="107"/>
      <c r="AF1749" s="107"/>
      <c r="AG1749" s="107" t="s">
        <v>333</v>
      </c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</row>
    <row r="1750" spans="1:60" outlineLevel="2">
      <c r="A1750" s="110"/>
      <c r="B1750" s="111"/>
      <c r="C1750" s="146" t="s">
        <v>2539</v>
      </c>
      <c r="D1750" s="143"/>
      <c r="E1750" s="144">
        <v>1317.9032500000001</v>
      </c>
      <c r="F1750" s="114"/>
      <c r="G1750" s="114"/>
      <c r="H1750" s="114"/>
      <c r="I1750" s="114"/>
      <c r="J1750" s="114"/>
      <c r="K1750" s="114"/>
      <c r="L1750" s="114"/>
      <c r="M1750" s="114"/>
      <c r="N1750" s="113"/>
      <c r="O1750" s="113"/>
      <c r="P1750" s="113"/>
      <c r="Q1750" s="113"/>
      <c r="R1750" s="114"/>
      <c r="S1750" s="114"/>
      <c r="T1750" s="114"/>
      <c r="U1750" s="114"/>
      <c r="V1750" s="114"/>
      <c r="W1750" s="114"/>
      <c r="X1750" s="114"/>
      <c r="Y1750" s="114"/>
      <c r="Z1750" s="107"/>
      <c r="AA1750" s="107"/>
      <c r="AB1750" s="107"/>
      <c r="AC1750" s="107"/>
      <c r="AD1750" s="107"/>
      <c r="AE1750" s="107"/>
      <c r="AF1750" s="107"/>
      <c r="AG1750" s="107" t="s">
        <v>341</v>
      </c>
      <c r="AH1750" s="107">
        <v>5</v>
      </c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</row>
    <row r="1751" spans="1:60" outlineLevel="1">
      <c r="A1751" s="123">
        <v>324</v>
      </c>
      <c r="B1751" s="124" t="s">
        <v>2540</v>
      </c>
      <c r="C1751" s="139" t="s">
        <v>2541</v>
      </c>
      <c r="D1751" s="125" t="s">
        <v>1169</v>
      </c>
      <c r="E1751" s="126">
        <v>794.75199999999995</v>
      </c>
      <c r="F1751" s="127"/>
      <c r="G1751" s="128">
        <f>ROUND(E1751*F1751,2)</f>
        <v>0</v>
      </c>
      <c r="H1751" s="127"/>
      <c r="I1751" s="128">
        <f>ROUND(E1751*H1751,2)</f>
        <v>0</v>
      </c>
      <c r="J1751" s="127"/>
      <c r="K1751" s="128">
        <f>ROUND(E1751*J1751,2)</f>
        <v>0</v>
      </c>
      <c r="L1751" s="128">
        <v>21</v>
      </c>
      <c r="M1751" s="128">
        <f>G1751*(1+L1751/100)</f>
        <v>0</v>
      </c>
      <c r="N1751" s="126">
        <v>0</v>
      </c>
      <c r="O1751" s="126">
        <f>ROUND(E1751*N1751,2)</f>
        <v>0</v>
      </c>
      <c r="P1751" s="126">
        <v>0</v>
      </c>
      <c r="Q1751" s="126">
        <f>ROUND(E1751*P1751,2)</f>
        <v>0</v>
      </c>
      <c r="R1751" s="128" t="s">
        <v>2468</v>
      </c>
      <c r="S1751" s="128" t="s">
        <v>310</v>
      </c>
      <c r="T1751" s="129" t="s">
        <v>331</v>
      </c>
      <c r="U1751" s="114">
        <v>4.7499999999999999E-3</v>
      </c>
      <c r="V1751" s="114">
        <f>ROUND(E1751*U1751,2)</f>
        <v>3.78</v>
      </c>
      <c r="W1751" s="114"/>
      <c r="X1751" s="114" t="s">
        <v>332</v>
      </c>
      <c r="Y1751" s="114" t="s">
        <v>293</v>
      </c>
      <c r="Z1751" s="107"/>
      <c r="AA1751" s="107"/>
      <c r="AB1751" s="107"/>
      <c r="AC1751" s="107"/>
      <c r="AD1751" s="107"/>
      <c r="AE1751" s="107"/>
      <c r="AF1751" s="107"/>
      <c r="AG1751" s="107" t="s">
        <v>333</v>
      </c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</row>
    <row r="1752" spans="1:60" outlineLevel="2">
      <c r="A1752" s="110"/>
      <c r="B1752" s="111"/>
      <c r="C1752" s="146" t="s">
        <v>2538</v>
      </c>
      <c r="D1752" s="143"/>
      <c r="E1752" s="144">
        <v>794.75199999999995</v>
      </c>
      <c r="F1752" s="114"/>
      <c r="G1752" s="114"/>
      <c r="H1752" s="114"/>
      <c r="I1752" s="114"/>
      <c r="J1752" s="114"/>
      <c r="K1752" s="114"/>
      <c r="L1752" s="114"/>
      <c r="M1752" s="114"/>
      <c r="N1752" s="113"/>
      <c r="O1752" s="113"/>
      <c r="P1752" s="113"/>
      <c r="Q1752" s="113"/>
      <c r="R1752" s="114"/>
      <c r="S1752" s="114"/>
      <c r="T1752" s="114"/>
      <c r="U1752" s="114"/>
      <c r="V1752" s="114"/>
      <c r="W1752" s="114"/>
      <c r="X1752" s="114"/>
      <c r="Y1752" s="114"/>
      <c r="Z1752" s="107"/>
      <c r="AA1752" s="107"/>
      <c r="AB1752" s="107"/>
      <c r="AC1752" s="107"/>
      <c r="AD1752" s="107"/>
      <c r="AE1752" s="107"/>
      <c r="AF1752" s="107"/>
      <c r="AG1752" s="107" t="s">
        <v>341</v>
      </c>
      <c r="AH1752" s="107">
        <v>5</v>
      </c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</row>
    <row r="1753" spans="1:60">
      <c r="A1753" s="117" t="s">
        <v>285</v>
      </c>
      <c r="B1753" s="118" t="s">
        <v>245</v>
      </c>
      <c r="C1753" s="138" t="s">
        <v>246</v>
      </c>
      <c r="D1753" s="119"/>
      <c r="E1753" s="120"/>
      <c r="F1753" s="121"/>
      <c r="G1753" s="121">
        <f>SUMIF(AG1754:AG1776,"&lt;&gt;NOR",G1754:G1776)</f>
        <v>0</v>
      </c>
      <c r="H1753" s="121"/>
      <c r="I1753" s="121">
        <f>SUM(I1754:I1776)</f>
        <v>0</v>
      </c>
      <c r="J1753" s="121"/>
      <c r="K1753" s="121">
        <f>SUM(K1754:K1776)</f>
        <v>0</v>
      </c>
      <c r="L1753" s="121"/>
      <c r="M1753" s="121">
        <f>SUM(M1754:M1776)</f>
        <v>0</v>
      </c>
      <c r="N1753" s="120"/>
      <c r="O1753" s="120">
        <f>SUM(O1754:O1776)</f>
        <v>0.41000000000000003</v>
      </c>
      <c r="P1753" s="120"/>
      <c r="Q1753" s="120">
        <f>SUM(Q1754:Q1776)</f>
        <v>0</v>
      </c>
      <c r="R1753" s="121"/>
      <c r="S1753" s="121"/>
      <c r="T1753" s="122"/>
      <c r="U1753" s="116"/>
      <c r="V1753" s="116">
        <f>SUM(V1754:V1776)</f>
        <v>310.56</v>
      </c>
      <c r="W1753" s="116"/>
      <c r="X1753" s="116"/>
      <c r="Y1753" s="116"/>
      <c r="AG1753" t="s">
        <v>286</v>
      </c>
    </row>
    <row r="1754" spans="1:60" outlineLevel="1">
      <c r="A1754" s="123">
        <v>325</v>
      </c>
      <c r="B1754" s="124" t="s">
        <v>2466</v>
      </c>
      <c r="C1754" s="139" t="s">
        <v>2467</v>
      </c>
      <c r="D1754" s="125" t="s">
        <v>1169</v>
      </c>
      <c r="E1754" s="126">
        <v>1682.1637499999999</v>
      </c>
      <c r="F1754" s="127"/>
      <c r="G1754" s="128">
        <f>ROUND(E1754*F1754,2)</f>
        <v>0</v>
      </c>
      <c r="H1754" s="127"/>
      <c r="I1754" s="128">
        <f>ROUND(E1754*H1754,2)</f>
        <v>0</v>
      </c>
      <c r="J1754" s="127"/>
      <c r="K1754" s="128">
        <f>ROUND(E1754*J1754,2)</f>
        <v>0</v>
      </c>
      <c r="L1754" s="128">
        <v>21</v>
      </c>
      <c r="M1754" s="128">
        <f>G1754*(1+L1754/100)</f>
        <v>0</v>
      </c>
      <c r="N1754" s="126">
        <v>6.9999999999999994E-5</v>
      </c>
      <c r="O1754" s="126">
        <f>ROUND(E1754*N1754,2)</f>
        <v>0.12</v>
      </c>
      <c r="P1754" s="126">
        <v>0</v>
      </c>
      <c r="Q1754" s="126">
        <f>ROUND(E1754*P1754,2)</f>
        <v>0</v>
      </c>
      <c r="R1754" s="128" t="s">
        <v>2468</v>
      </c>
      <c r="S1754" s="128" t="s">
        <v>310</v>
      </c>
      <c r="T1754" s="129" t="s">
        <v>331</v>
      </c>
      <c r="U1754" s="114">
        <v>3.2480000000000002E-2</v>
      </c>
      <c r="V1754" s="114">
        <f>ROUND(E1754*U1754,2)</f>
        <v>54.64</v>
      </c>
      <c r="W1754" s="114"/>
      <c r="X1754" s="114" t="s">
        <v>332</v>
      </c>
      <c r="Y1754" s="114" t="s">
        <v>293</v>
      </c>
      <c r="Z1754" s="107"/>
      <c r="AA1754" s="107"/>
      <c r="AB1754" s="107"/>
      <c r="AC1754" s="107"/>
      <c r="AD1754" s="107"/>
      <c r="AE1754" s="107"/>
      <c r="AF1754" s="107"/>
      <c r="AG1754" s="107" t="s">
        <v>2469</v>
      </c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</row>
    <row r="1755" spans="1:60" outlineLevel="2">
      <c r="A1755" s="110"/>
      <c r="B1755" s="111"/>
      <c r="C1755" s="146" t="s">
        <v>2542</v>
      </c>
      <c r="D1755" s="143"/>
      <c r="E1755" s="144">
        <v>1004.4</v>
      </c>
      <c r="F1755" s="114"/>
      <c r="G1755" s="114"/>
      <c r="H1755" s="114"/>
      <c r="I1755" s="114"/>
      <c r="J1755" s="114"/>
      <c r="K1755" s="114"/>
      <c r="L1755" s="114"/>
      <c r="M1755" s="114"/>
      <c r="N1755" s="113"/>
      <c r="O1755" s="113"/>
      <c r="P1755" s="113"/>
      <c r="Q1755" s="113"/>
      <c r="R1755" s="114"/>
      <c r="S1755" s="114"/>
      <c r="T1755" s="114"/>
      <c r="U1755" s="114"/>
      <c r="V1755" s="114"/>
      <c r="W1755" s="114"/>
      <c r="X1755" s="114"/>
      <c r="Y1755" s="114"/>
      <c r="Z1755" s="107"/>
      <c r="AA1755" s="107"/>
      <c r="AB1755" s="107"/>
      <c r="AC1755" s="107"/>
      <c r="AD1755" s="107"/>
      <c r="AE1755" s="107"/>
      <c r="AF1755" s="107"/>
      <c r="AG1755" s="107" t="s">
        <v>341</v>
      </c>
      <c r="AH1755" s="107">
        <v>0</v>
      </c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</row>
    <row r="1756" spans="1:60" outlineLevel="3">
      <c r="A1756" s="110"/>
      <c r="B1756" s="111"/>
      <c r="C1756" s="146" t="s">
        <v>2543</v>
      </c>
      <c r="D1756" s="143"/>
      <c r="E1756" s="144">
        <v>149.19999999999999</v>
      </c>
      <c r="F1756" s="114"/>
      <c r="G1756" s="114"/>
      <c r="H1756" s="114"/>
      <c r="I1756" s="114"/>
      <c r="J1756" s="114"/>
      <c r="K1756" s="114"/>
      <c r="L1756" s="114"/>
      <c r="M1756" s="114"/>
      <c r="N1756" s="113"/>
      <c r="O1756" s="113"/>
      <c r="P1756" s="113"/>
      <c r="Q1756" s="113"/>
      <c r="R1756" s="114"/>
      <c r="S1756" s="114"/>
      <c r="T1756" s="114"/>
      <c r="U1756" s="114"/>
      <c r="V1756" s="114"/>
      <c r="W1756" s="114"/>
      <c r="X1756" s="114"/>
      <c r="Y1756" s="114"/>
      <c r="Z1756" s="107"/>
      <c r="AA1756" s="107"/>
      <c r="AB1756" s="107"/>
      <c r="AC1756" s="107"/>
      <c r="AD1756" s="107"/>
      <c r="AE1756" s="107"/>
      <c r="AF1756" s="107"/>
      <c r="AG1756" s="107" t="s">
        <v>341</v>
      </c>
      <c r="AH1756" s="107">
        <v>0</v>
      </c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</row>
    <row r="1757" spans="1:60" outlineLevel="3">
      <c r="A1757" s="110"/>
      <c r="B1757" s="111"/>
      <c r="C1757" s="146" t="s">
        <v>2544</v>
      </c>
      <c r="D1757" s="143"/>
      <c r="E1757" s="144">
        <v>164.6</v>
      </c>
      <c r="F1757" s="114"/>
      <c r="G1757" s="114"/>
      <c r="H1757" s="114"/>
      <c r="I1757" s="114"/>
      <c r="J1757" s="114"/>
      <c r="K1757" s="114"/>
      <c r="L1757" s="114"/>
      <c r="M1757" s="114"/>
      <c r="N1757" s="113"/>
      <c r="O1757" s="113"/>
      <c r="P1757" s="113"/>
      <c r="Q1757" s="113"/>
      <c r="R1757" s="114"/>
      <c r="S1757" s="114"/>
      <c r="T1757" s="114"/>
      <c r="U1757" s="114"/>
      <c r="V1757" s="114"/>
      <c r="W1757" s="114"/>
      <c r="X1757" s="114"/>
      <c r="Y1757" s="114"/>
      <c r="Z1757" s="107"/>
      <c r="AA1757" s="107"/>
      <c r="AB1757" s="107"/>
      <c r="AC1757" s="107"/>
      <c r="AD1757" s="107"/>
      <c r="AE1757" s="107"/>
      <c r="AF1757" s="107"/>
      <c r="AG1757" s="107" t="s">
        <v>341</v>
      </c>
      <c r="AH1757" s="107">
        <v>0</v>
      </c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</row>
    <row r="1758" spans="1:60" outlineLevel="3">
      <c r="A1758" s="110"/>
      <c r="B1758" s="111"/>
      <c r="C1758" s="146" t="s">
        <v>2545</v>
      </c>
      <c r="D1758" s="143"/>
      <c r="E1758" s="144">
        <v>52.4</v>
      </c>
      <c r="F1758" s="114"/>
      <c r="G1758" s="114"/>
      <c r="H1758" s="114"/>
      <c r="I1758" s="114"/>
      <c r="J1758" s="114"/>
      <c r="K1758" s="114"/>
      <c r="L1758" s="114"/>
      <c r="M1758" s="114"/>
      <c r="N1758" s="113"/>
      <c r="O1758" s="113"/>
      <c r="P1758" s="113"/>
      <c r="Q1758" s="113"/>
      <c r="R1758" s="114"/>
      <c r="S1758" s="114"/>
      <c r="T1758" s="114"/>
      <c r="U1758" s="114"/>
      <c r="V1758" s="114"/>
      <c r="W1758" s="114"/>
      <c r="X1758" s="114"/>
      <c r="Y1758" s="114"/>
      <c r="Z1758" s="107"/>
      <c r="AA1758" s="107"/>
      <c r="AB1758" s="107"/>
      <c r="AC1758" s="107"/>
      <c r="AD1758" s="107"/>
      <c r="AE1758" s="107"/>
      <c r="AF1758" s="107"/>
      <c r="AG1758" s="107" t="s">
        <v>341</v>
      </c>
      <c r="AH1758" s="107">
        <v>0</v>
      </c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</row>
    <row r="1759" spans="1:60" outlineLevel="3">
      <c r="A1759" s="110"/>
      <c r="B1759" s="111"/>
      <c r="C1759" s="146" t="s">
        <v>2546</v>
      </c>
      <c r="D1759" s="143"/>
      <c r="E1759" s="144">
        <v>23.7</v>
      </c>
      <c r="F1759" s="114"/>
      <c r="G1759" s="114"/>
      <c r="H1759" s="114"/>
      <c r="I1759" s="114"/>
      <c r="J1759" s="114"/>
      <c r="K1759" s="114"/>
      <c r="L1759" s="114"/>
      <c r="M1759" s="114"/>
      <c r="N1759" s="113"/>
      <c r="O1759" s="113"/>
      <c r="P1759" s="113"/>
      <c r="Q1759" s="113"/>
      <c r="R1759" s="114"/>
      <c r="S1759" s="114"/>
      <c r="T1759" s="114"/>
      <c r="U1759" s="114"/>
      <c r="V1759" s="114"/>
      <c r="W1759" s="114"/>
      <c r="X1759" s="114"/>
      <c r="Y1759" s="114"/>
      <c r="Z1759" s="107"/>
      <c r="AA1759" s="107"/>
      <c r="AB1759" s="107"/>
      <c r="AC1759" s="107"/>
      <c r="AD1759" s="107"/>
      <c r="AE1759" s="107"/>
      <c r="AF1759" s="107"/>
      <c r="AG1759" s="107" t="s">
        <v>341</v>
      </c>
      <c r="AH1759" s="107">
        <v>0</v>
      </c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</row>
    <row r="1760" spans="1:60" outlineLevel="3">
      <c r="A1760" s="110"/>
      <c r="B1760" s="111"/>
      <c r="C1760" s="146" t="s">
        <v>2547</v>
      </c>
      <c r="D1760" s="143"/>
      <c r="E1760" s="144">
        <v>14.74</v>
      </c>
      <c r="F1760" s="114"/>
      <c r="G1760" s="114"/>
      <c r="H1760" s="114"/>
      <c r="I1760" s="114"/>
      <c r="J1760" s="114"/>
      <c r="K1760" s="114"/>
      <c r="L1760" s="114"/>
      <c r="M1760" s="114"/>
      <c r="N1760" s="113"/>
      <c r="O1760" s="113"/>
      <c r="P1760" s="113"/>
      <c r="Q1760" s="113"/>
      <c r="R1760" s="114"/>
      <c r="S1760" s="114"/>
      <c r="T1760" s="114"/>
      <c r="U1760" s="114"/>
      <c r="V1760" s="114"/>
      <c r="W1760" s="114"/>
      <c r="X1760" s="114"/>
      <c r="Y1760" s="114"/>
      <c r="Z1760" s="107"/>
      <c r="AA1760" s="107"/>
      <c r="AB1760" s="107"/>
      <c r="AC1760" s="107"/>
      <c r="AD1760" s="107"/>
      <c r="AE1760" s="107"/>
      <c r="AF1760" s="107"/>
      <c r="AG1760" s="107" t="s">
        <v>341</v>
      </c>
      <c r="AH1760" s="107">
        <v>0</v>
      </c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</row>
    <row r="1761" spans="1:60" outlineLevel="3">
      <c r="A1761" s="110"/>
      <c r="B1761" s="111"/>
      <c r="C1761" s="146" t="s">
        <v>2548</v>
      </c>
      <c r="D1761" s="143"/>
      <c r="E1761" s="144">
        <v>13.6</v>
      </c>
      <c r="F1761" s="114"/>
      <c r="G1761" s="114"/>
      <c r="H1761" s="114"/>
      <c r="I1761" s="114"/>
      <c r="J1761" s="114"/>
      <c r="K1761" s="114"/>
      <c r="L1761" s="114"/>
      <c r="M1761" s="114"/>
      <c r="N1761" s="113"/>
      <c r="O1761" s="113"/>
      <c r="P1761" s="113"/>
      <c r="Q1761" s="113"/>
      <c r="R1761" s="114"/>
      <c r="S1761" s="114"/>
      <c r="T1761" s="114"/>
      <c r="U1761" s="114"/>
      <c r="V1761" s="114"/>
      <c r="W1761" s="114"/>
      <c r="X1761" s="114"/>
      <c r="Y1761" s="114"/>
      <c r="Z1761" s="107"/>
      <c r="AA1761" s="107"/>
      <c r="AB1761" s="107"/>
      <c r="AC1761" s="107"/>
      <c r="AD1761" s="107"/>
      <c r="AE1761" s="107"/>
      <c r="AF1761" s="107"/>
      <c r="AG1761" s="107" t="s">
        <v>341</v>
      </c>
      <c r="AH1761" s="107">
        <v>0</v>
      </c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</row>
    <row r="1762" spans="1:60" outlineLevel="3">
      <c r="A1762" s="110"/>
      <c r="B1762" s="111"/>
      <c r="C1762" s="146" t="s">
        <v>2549</v>
      </c>
      <c r="D1762" s="143"/>
      <c r="E1762" s="144">
        <v>46.7</v>
      </c>
      <c r="F1762" s="114"/>
      <c r="G1762" s="114"/>
      <c r="H1762" s="114"/>
      <c r="I1762" s="114"/>
      <c r="J1762" s="114"/>
      <c r="K1762" s="114"/>
      <c r="L1762" s="114"/>
      <c r="M1762" s="114"/>
      <c r="N1762" s="113"/>
      <c r="O1762" s="113"/>
      <c r="P1762" s="113"/>
      <c r="Q1762" s="113"/>
      <c r="R1762" s="114"/>
      <c r="S1762" s="114"/>
      <c r="T1762" s="114"/>
      <c r="U1762" s="114"/>
      <c r="V1762" s="114"/>
      <c r="W1762" s="114"/>
      <c r="X1762" s="114"/>
      <c r="Y1762" s="114"/>
      <c r="Z1762" s="107"/>
      <c r="AA1762" s="107"/>
      <c r="AB1762" s="107"/>
      <c r="AC1762" s="107"/>
      <c r="AD1762" s="107"/>
      <c r="AE1762" s="107"/>
      <c r="AF1762" s="107"/>
      <c r="AG1762" s="107" t="s">
        <v>341</v>
      </c>
      <c r="AH1762" s="107">
        <v>0</v>
      </c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</row>
    <row r="1763" spans="1:60" outlineLevel="3">
      <c r="A1763" s="110"/>
      <c r="B1763" s="111"/>
      <c r="C1763" s="146" t="s">
        <v>2550</v>
      </c>
      <c r="D1763" s="143"/>
      <c r="E1763" s="144">
        <v>8.2050000000000001</v>
      </c>
      <c r="F1763" s="114"/>
      <c r="G1763" s="114"/>
      <c r="H1763" s="114"/>
      <c r="I1763" s="114"/>
      <c r="J1763" s="114"/>
      <c r="K1763" s="114"/>
      <c r="L1763" s="114"/>
      <c r="M1763" s="114"/>
      <c r="N1763" s="113"/>
      <c r="O1763" s="113"/>
      <c r="P1763" s="113"/>
      <c r="Q1763" s="113"/>
      <c r="R1763" s="114"/>
      <c r="S1763" s="114"/>
      <c r="T1763" s="114"/>
      <c r="U1763" s="114"/>
      <c r="V1763" s="114"/>
      <c r="W1763" s="114"/>
      <c r="X1763" s="114"/>
      <c r="Y1763" s="114"/>
      <c r="Z1763" s="107"/>
      <c r="AA1763" s="107"/>
      <c r="AB1763" s="107"/>
      <c r="AC1763" s="107"/>
      <c r="AD1763" s="107"/>
      <c r="AE1763" s="107"/>
      <c r="AF1763" s="107"/>
      <c r="AG1763" s="107" t="s">
        <v>341</v>
      </c>
      <c r="AH1763" s="107">
        <v>0</v>
      </c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</row>
    <row r="1764" spans="1:60" outlineLevel="3">
      <c r="A1764" s="110"/>
      <c r="B1764" s="111"/>
      <c r="C1764" s="146" t="s">
        <v>2551</v>
      </c>
      <c r="D1764" s="143"/>
      <c r="E1764" s="144">
        <v>16.3</v>
      </c>
      <c r="F1764" s="114"/>
      <c r="G1764" s="114"/>
      <c r="H1764" s="114"/>
      <c r="I1764" s="114"/>
      <c r="J1764" s="114"/>
      <c r="K1764" s="114"/>
      <c r="L1764" s="114"/>
      <c r="M1764" s="114"/>
      <c r="N1764" s="113"/>
      <c r="O1764" s="113"/>
      <c r="P1764" s="113"/>
      <c r="Q1764" s="113"/>
      <c r="R1764" s="114"/>
      <c r="S1764" s="114"/>
      <c r="T1764" s="114"/>
      <c r="U1764" s="114"/>
      <c r="V1764" s="114"/>
      <c r="W1764" s="114"/>
      <c r="X1764" s="114"/>
      <c r="Y1764" s="114"/>
      <c r="Z1764" s="107"/>
      <c r="AA1764" s="107"/>
      <c r="AB1764" s="107"/>
      <c r="AC1764" s="107"/>
      <c r="AD1764" s="107"/>
      <c r="AE1764" s="107"/>
      <c r="AF1764" s="107"/>
      <c r="AG1764" s="107" t="s">
        <v>341</v>
      </c>
      <c r="AH1764" s="107">
        <v>0</v>
      </c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</row>
    <row r="1765" spans="1:60" outlineLevel="3">
      <c r="A1765" s="110"/>
      <c r="B1765" s="111"/>
      <c r="C1765" s="146" t="s">
        <v>2552</v>
      </c>
      <c r="D1765" s="143"/>
      <c r="E1765" s="144">
        <v>16.3</v>
      </c>
      <c r="F1765" s="114"/>
      <c r="G1765" s="114"/>
      <c r="H1765" s="114"/>
      <c r="I1765" s="114"/>
      <c r="J1765" s="114"/>
      <c r="K1765" s="114"/>
      <c r="L1765" s="114"/>
      <c r="M1765" s="114"/>
      <c r="N1765" s="113"/>
      <c r="O1765" s="113"/>
      <c r="P1765" s="113"/>
      <c r="Q1765" s="113"/>
      <c r="R1765" s="114"/>
      <c r="S1765" s="114"/>
      <c r="T1765" s="114"/>
      <c r="U1765" s="114"/>
      <c r="V1765" s="114"/>
      <c r="W1765" s="114"/>
      <c r="X1765" s="114"/>
      <c r="Y1765" s="114"/>
      <c r="Z1765" s="107"/>
      <c r="AA1765" s="107"/>
      <c r="AB1765" s="107"/>
      <c r="AC1765" s="107"/>
      <c r="AD1765" s="107"/>
      <c r="AE1765" s="107"/>
      <c r="AF1765" s="107"/>
      <c r="AG1765" s="107" t="s">
        <v>341</v>
      </c>
      <c r="AH1765" s="107">
        <v>0</v>
      </c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</row>
    <row r="1766" spans="1:60" outlineLevel="3">
      <c r="A1766" s="110"/>
      <c r="B1766" s="111"/>
      <c r="C1766" s="146" t="s">
        <v>2553</v>
      </c>
      <c r="D1766" s="143"/>
      <c r="E1766" s="144">
        <v>17.100000000000001</v>
      </c>
      <c r="F1766" s="114"/>
      <c r="G1766" s="114"/>
      <c r="H1766" s="114"/>
      <c r="I1766" s="114"/>
      <c r="J1766" s="114"/>
      <c r="K1766" s="114"/>
      <c r="L1766" s="114"/>
      <c r="M1766" s="114"/>
      <c r="N1766" s="113"/>
      <c r="O1766" s="113"/>
      <c r="P1766" s="113"/>
      <c r="Q1766" s="113"/>
      <c r="R1766" s="114"/>
      <c r="S1766" s="114"/>
      <c r="T1766" s="114"/>
      <c r="U1766" s="114"/>
      <c r="V1766" s="114"/>
      <c r="W1766" s="114"/>
      <c r="X1766" s="114"/>
      <c r="Y1766" s="114"/>
      <c r="Z1766" s="107"/>
      <c r="AA1766" s="107"/>
      <c r="AB1766" s="107"/>
      <c r="AC1766" s="107"/>
      <c r="AD1766" s="107"/>
      <c r="AE1766" s="107"/>
      <c r="AF1766" s="107"/>
      <c r="AG1766" s="107" t="s">
        <v>341</v>
      </c>
      <c r="AH1766" s="107">
        <v>0</v>
      </c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</row>
    <row r="1767" spans="1:60" outlineLevel="3">
      <c r="A1767" s="110"/>
      <c r="B1767" s="111"/>
      <c r="C1767" s="146" t="s">
        <v>2554</v>
      </c>
      <c r="D1767" s="143"/>
      <c r="E1767" s="144">
        <v>21.4</v>
      </c>
      <c r="F1767" s="114"/>
      <c r="G1767" s="114"/>
      <c r="H1767" s="114"/>
      <c r="I1767" s="114"/>
      <c r="J1767" s="114"/>
      <c r="K1767" s="114"/>
      <c r="L1767" s="114"/>
      <c r="M1767" s="114"/>
      <c r="N1767" s="113"/>
      <c r="O1767" s="113"/>
      <c r="P1767" s="113"/>
      <c r="Q1767" s="113"/>
      <c r="R1767" s="114"/>
      <c r="S1767" s="114"/>
      <c r="T1767" s="114"/>
      <c r="U1767" s="114"/>
      <c r="V1767" s="114"/>
      <c r="W1767" s="114"/>
      <c r="X1767" s="114"/>
      <c r="Y1767" s="114"/>
      <c r="Z1767" s="107"/>
      <c r="AA1767" s="107"/>
      <c r="AB1767" s="107"/>
      <c r="AC1767" s="107"/>
      <c r="AD1767" s="107"/>
      <c r="AE1767" s="107"/>
      <c r="AF1767" s="107"/>
      <c r="AG1767" s="107" t="s">
        <v>341</v>
      </c>
      <c r="AH1767" s="107">
        <v>0</v>
      </c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</row>
    <row r="1768" spans="1:60" outlineLevel="3">
      <c r="A1768" s="110"/>
      <c r="B1768" s="111"/>
      <c r="C1768" s="146" t="s">
        <v>2555</v>
      </c>
      <c r="D1768" s="143"/>
      <c r="E1768" s="144">
        <v>27.6</v>
      </c>
      <c r="F1768" s="114"/>
      <c r="G1768" s="114"/>
      <c r="H1768" s="114"/>
      <c r="I1768" s="114"/>
      <c r="J1768" s="114"/>
      <c r="K1768" s="114"/>
      <c r="L1768" s="114"/>
      <c r="M1768" s="114"/>
      <c r="N1768" s="113"/>
      <c r="O1768" s="113"/>
      <c r="P1768" s="113"/>
      <c r="Q1768" s="113"/>
      <c r="R1768" s="114"/>
      <c r="S1768" s="114"/>
      <c r="T1768" s="114"/>
      <c r="U1768" s="114"/>
      <c r="V1768" s="114"/>
      <c r="W1768" s="114"/>
      <c r="X1768" s="114"/>
      <c r="Y1768" s="114"/>
      <c r="Z1768" s="107"/>
      <c r="AA1768" s="107"/>
      <c r="AB1768" s="107"/>
      <c r="AC1768" s="107"/>
      <c r="AD1768" s="107"/>
      <c r="AE1768" s="107"/>
      <c r="AF1768" s="107"/>
      <c r="AG1768" s="107" t="s">
        <v>341</v>
      </c>
      <c r="AH1768" s="107">
        <v>0</v>
      </c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</row>
    <row r="1769" spans="1:60" outlineLevel="3">
      <c r="A1769" s="110"/>
      <c r="B1769" s="111"/>
      <c r="C1769" s="146" t="s">
        <v>2556</v>
      </c>
      <c r="D1769" s="143"/>
      <c r="E1769" s="144">
        <v>76.900000000000006</v>
      </c>
      <c r="F1769" s="114"/>
      <c r="G1769" s="114"/>
      <c r="H1769" s="114"/>
      <c r="I1769" s="114"/>
      <c r="J1769" s="114"/>
      <c r="K1769" s="114"/>
      <c r="L1769" s="114"/>
      <c r="M1769" s="114"/>
      <c r="N1769" s="113"/>
      <c r="O1769" s="113"/>
      <c r="P1769" s="113"/>
      <c r="Q1769" s="113"/>
      <c r="R1769" s="114"/>
      <c r="S1769" s="114"/>
      <c r="T1769" s="114"/>
      <c r="U1769" s="114"/>
      <c r="V1769" s="114"/>
      <c r="W1769" s="114"/>
      <c r="X1769" s="114"/>
      <c r="Y1769" s="114"/>
      <c r="Z1769" s="107"/>
      <c r="AA1769" s="107"/>
      <c r="AB1769" s="107"/>
      <c r="AC1769" s="107"/>
      <c r="AD1769" s="107"/>
      <c r="AE1769" s="107"/>
      <c r="AF1769" s="107"/>
      <c r="AG1769" s="107" t="s">
        <v>341</v>
      </c>
      <c r="AH1769" s="107">
        <v>0</v>
      </c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</row>
    <row r="1770" spans="1:60" outlineLevel="3">
      <c r="A1770" s="110"/>
      <c r="B1770" s="111"/>
      <c r="C1770" s="146" t="s">
        <v>1413</v>
      </c>
      <c r="D1770" s="143"/>
      <c r="E1770" s="144">
        <v>29.018750000000001</v>
      </c>
      <c r="F1770" s="114"/>
      <c r="G1770" s="114"/>
      <c r="H1770" s="114"/>
      <c r="I1770" s="114"/>
      <c r="J1770" s="114"/>
      <c r="K1770" s="114"/>
      <c r="L1770" s="114"/>
      <c r="M1770" s="114"/>
      <c r="N1770" s="113"/>
      <c r="O1770" s="113"/>
      <c r="P1770" s="113"/>
      <c r="Q1770" s="113"/>
      <c r="R1770" s="114"/>
      <c r="S1770" s="114"/>
      <c r="T1770" s="114"/>
      <c r="U1770" s="114"/>
      <c r="V1770" s="114"/>
      <c r="W1770" s="114"/>
      <c r="X1770" s="114"/>
      <c r="Y1770" s="114"/>
      <c r="Z1770" s="107"/>
      <c r="AA1770" s="107"/>
      <c r="AB1770" s="107"/>
      <c r="AC1770" s="107"/>
      <c r="AD1770" s="107"/>
      <c r="AE1770" s="107"/>
      <c r="AF1770" s="107"/>
      <c r="AG1770" s="107" t="s">
        <v>341</v>
      </c>
      <c r="AH1770" s="107">
        <v>5</v>
      </c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</row>
    <row r="1771" spans="1:60" outlineLevel="1">
      <c r="A1771" s="123">
        <v>326</v>
      </c>
      <c r="B1771" s="124" t="s">
        <v>2508</v>
      </c>
      <c r="C1771" s="139" t="s">
        <v>2509</v>
      </c>
      <c r="D1771" s="125" t="s">
        <v>1169</v>
      </c>
      <c r="E1771" s="126">
        <v>1682.1637499999999</v>
      </c>
      <c r="F1771" s="127"/>
      <c r="G1771" s="128">
        <f>ROUND(E1771*F1771,2)</f>
        <v>0</v>
      </c>
      <c r="H1771" s="127"/>
      <c r="I1771" s="128">
        <f>ROUND(E1771*H1771,2)</f>
        <v>0</v>
      </c>
      <c r="J1771" s="127"/>
      <c r="K1771" s="128">
        <f>ROUND(E1771*J1771,2)</f>
        <v>0</v>
      </c>
      <c r="L1771" s="128">
        <v>21</v>
      </c>
      <c r="M1771" s="128">
        <f>G1771*(1+L1771/100)</f>
        <v>0</v>
      </c>
      <c r="N1771" s="126">
        <v>1.6000000000000001E-4</v>
      </c>
      <c r="O1771" s="126">
        <f>ROUND(E1771*N1771,2)</f>
        <v>0.27</v>
      </c>
      <c r="P1771" s="126">
        <v>0</v>
      </c>
      <c r="Q1771" s="126">
        <f>ROUND(E1771*P1771,2)</f>
        <v>0</v>
      </c>
      <c r="R1771" s="128" t="s">
        <v>2468</v>
      </c>
      <c r="S1771" s="128" t="s">
        <v>310</v>
      </c>
      <c r="T1771" s="129" t="s">
        <v>331</v>
      </c>
      <c r="U1771" s="114">
        <v>0.10902000000000001</v>
      </c>
      <c r="V1771" s="114">
        <f>ROUND(E1771*U1771,2)</f>
        <v>183.39</v>
      </c>
      <c r="W1771" s="114"/>
      <c r="X1771" s="114" t="s">
        <v>332</v>
      </c>
      <c r="Y1771" s="114" t="s">
        <v>293</v>
      </c>
      <c r="Z1771" s="107"/>
      <c r="AA1771" s="107"/>
      <c r="AB1771" s="107"/>
      <c r="AC1771" s="107"/>
      <c r="AD1771" s="107"/>
      <c r="AE1771" s="107"/>
      <c r="AF1771" s="107"/>
      <c r="AG1771" s="107" t="s">
        <v>1329</v>
      </c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</row>
    <row r="1772" spans="1:60" outlineLevel="2">
      <c r="A1772" s="110"/>
      <c r="B1772" s="111"/>
      <c r="C1772" s="146" t="s">
        <v>2557</v>
      </c>
      <c r="D1772" s="143"/>
      <c r="E1772" s="144">
        <v>1682.1637499999999</v>
      </c>
      <c r="F1772" s="114"/>
      <c r="G1772" s="114"/>
      <c r="H1772" s="114"/>
      <c r="I1772" s="114"/>
      <c r="J1772" s="114"/>
      <c r="K1772" s="114"/>
      <c r="L1772" s="114"/>
      <c r="M1772" s="114"/>
      <c r="N1772" s="113"/>
      <c r="O1772" s="113"/>
      <c r="P1772" s="113"/>
      <c r="Q1772" s="113"/>
      <c r="R1772" s="114"/>
      <c r="S1772" s="114"/>
      <c r="T1772" s="114"/>
      <c r="U1772" s="114"/>
      <c r="V1772" s="114"/>
      <c r="W1772" s="114"/>
      <c r="X1772" s="114"/>
      <c r="Y1772" s="114"/>
      <c r="Z1772" s="107"/>
      <c r="AA1772" s="107"/>
      <c r="AB1772" s="107"/>
      <c r="AC1772" s="107"/>
      <c r="AD1772" s="107"/>
      <c r="AE1772" s="107"/>
      <c r="AF1772" s="107"/>
      <c r="AG1772" s="107" t="s">
        <v>341</v>
      </c>
      <c r="AH1772" s="107">
        <v>5</v>
      </c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</row>
    <row r="1773" spans="1:60" outlineLevel="1">
      <c r="A1773" s="123">
        <v>327</v>
      </c>
      <c r="B1773" s="124" t="s">
        <v>2511</v>
      </c>
      <c r="C1773" s="139" t="s">
        <v>2512</v>
      </c>
      <c r="D1773" s="125" t="s">
        <v>1169</v>
      </c>
      <c r="E1773" s="126">
        <v>2225.5587</v>
      </c>
      <c r="F1773" s="127"/>
      <c r="G1773" s="128">
        <f>ROUND(E1773*F1773,2)</f>
        <v>0</v>
      </c>
      <c r="H1773" s="127"/>
      <c r="I1773" s="128">
        <f>ROUND(E1773*H1773,2)</f>
        <v>0</v>
      </c>
      <c r="J1773" s="127"/>
      <c r="K1773" s="128">
        <f>ROUND(E1773*J1773,2)</f>
        <v>0</v>
      </c>
      <c r="L1773" s="128">
        <v>21</v>
      </c>
      <c r="M1773" s="128">
        <f>G1773*(1+L1773/100)</f>
        <v>0</v>
      </c>
      <c r="N1773" s="126">
        <v>1.0000000000000001E-5</v>
      </c>
      <c r="O1773" s="126">
        <f>ROUND(E1773*N1773,2)</f>
        <v>0.02</v>
      </c>
      <c r="P1773" s="126">
        <v>0</v>
      </c>
      <c r="Q1773" s="126">
        <f>ROUND(E1773*P1773,2)</f>
        <v>0</v>
      </c>
      <c r="R1773" s="128" t="s">
        <v>2468</v>
      </c>
      <c r="S1773" s="128" t="s">
        <v>310</v>
      </c>
      <c r="T1773" s="129" t="s">
        <v>331</v>
      </c>
      <c r="U1773" s="114">
        <v>2.9000000000000001E-2</v>
      </c>
      <c r="V1773" s="114">
        <f>ROUND(E1773*U1773,2)</f>
        <v>64.540000000000006</v>
      </c>
      <c r="W1773" s="114"/>
      <c r="X1773" s="114" t="s">
        <v>332</v>
      </c>
      <c r="Y1773" s="114" t="s">
        <v>293</v>
      </c>
      <c r="Z1773" s="107"/>
      <c r="AA1773" s="107"/>
      <c r="AB1773" s="107"/>
      <c r="AC1773" s="107"/>
      <c r="AD1773" s="107"/>
      <c r="AE1773" s="107"/>
      <c r="AF1773" s="107"/>
      <c r="AG1773" s="107" t="s">
        <v>333</v>
      </c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</row>
    <row r="1774" spans="1:60" outlineLevel="2">
      <c r="A1774" s="110"/>
      <c r="B1774" s="111"/>
      <c r="C1774" s="146" t="s">
        <v>2558</v>
      </c>
      <c r="D1774" s="143"/>
      <c r="E1774" s="144">
        <v>2225.5587</v>
      </c>
      <c r="F1774" s="114"/>
      <c r="G1774" s="114"/>
      <c r="H1774" s="114"/>
      <c r="I1774" s="114"/>
      <c r="J1774" s="114"/>
      <c r="K1774" s="114"/>
      <c r="L1774" s="114"/>
      <c r="M1774" s="114"/>
      <c r="N1774" s="113"/>
      <c r="O1774" s="113"/>
      <c r="P1774" s="113"/>
      <c r="Q1774" s="113"/>
      <c r="R1774" s="114"/>
      <c r="S1774" s="114"/>
      <c r="T1774" s="114"/>
      <c r="U1774" s="114"/>
      <c r="V1774" s="114"/>
      <c r="W1774" s="114"/>
      <c r="X1774" s="114"/>
      <c r="Y1774" s="114"/>
      <c r="Z1774" s="107"/>
      <c r="AA1774" s="107"/>
      <c r="AB1774" s="107"/>
      <c r="AC1774" s="107"/>
      <c r="AD1774" s="107"/>
      <c r="AE1774" s="107"/>
      <c r="AF1774" s="107"/>
      <c r="AG1774" s="107" t="s">
        <v>341</v>
      </c>
      <c r="AH1774" s="107">
        <v>5</v>
      </c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</row>
    <row r="1775" spans="1:60" outlineLevel="1">
      <c r="A1775" s="123">
        <v>328</v>
      </c>
      <c r="B1775" s="124" t="s">
        <v>2540</v>
      </c>
      <c r="C1775" s="139" t="s">
        <v>2541</v>
      </c>
      <c r="D1775" s="125" t="s">
        <v>1169</v>
      </c>
      <c r="E1775" s="126">
        <v>1682.1637499999999</v>
      </c>
      <c r="F1775" s="127"/>
      <c r="G1775" s="128">
        <f>ROUND(E1775*F1775,2)</f>
        <v>0</v>
      </c>
      <c r="H1775" s="127"/>
      <c r="I1775" s="128">
        <f>ROUND(E1775*H1775,2)</f>
        <v>0</v>
      </c>
      <c r="J1775" s="127"/>
      <c r="K1775" s="128">
        <f>ROUND(E1775*J1775,2)</f>
        <v>0</v>
      </c>
      <c r="L1775" s="128">
        <v>21</v>
      </c>
      <c r="M1775" s="128">
        <f>G1775*(1+L1775/100)</f>
        <v>0</v>
      </c>
      <c r="N1775" s="126">
        <v>0</v>
      </c>
      <c r="O1775" s="126">
        <f>ROUND(E1775*N1775,2)</f>
        <v>0</v>
      </c>
      <c r="P1775" s="126">
        <v>0</v>
      </c>
      <c r="Q1775" s="126">
        <f>ROUND(E1775*P1775,2)</f>
        <v>0</v>
      </c>
      <c r="R1775" s="128" t="s">
        <v>2468</v>
      </c>
      <c r="S1775" s="128" t="s">
        <v>310</v>
      </c>
      <c r="T1775" s="129" t="s">
        <v>331</v>
      </c>
      <c r="U1775" s="114">
        <v>4.7499999999999999E-3</v>
      </c>
      <c r="V1775" s="114">
        <f>ROUND(E1775*U1775,2)</f>
        <v>7.99</v>
      </c>
      <c r="W1775" s="114"/>
      <c r="X1775" s="114" t="s">
        <v>332</v>
      </c>
      <c r="Y1775" s="114" t="s">
        <v>293</v>
      </c>
      <c r="Z1775" s="107"/>
      <c r="AA1775" s="107"/>
      <c r="AB1775" s="107"/>
      <c r="AC1775" s="107"/>
      <c r="AD1775" s="107"/>
      <c r="AE1775" s="107"/>
      <c r="AF1775" s="107"/>
      <c r="AG1775" s="107" t="s">
        <v>333</v>
      </c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</row>
    <row r="1776" spans="1:60" outlineLevel="2">
      <c r="A1776" s="110"/>
      <c r="B1776" s="111"/>
      <c r="C1776" s="146" t="s">
        <v>2557</v>
      </c>
      <c r="D1776" s="143"/>
      <c r="E1776" s="144">
        <v>1682.1637499999999</v>
      </c>
      <c r="F1776" s="114"/>
      <c r="G1776" s="114"/>
      <c r="H1776" s="114"/>
      <c r="I1776" s="114"/>
      <c r="J1776" s="114"/>
      <c r="K1776" s="114"/>
      <c r="L1776" s="114"/>
      <c r="M1776" s="114"/>
      <c r="N1776" s="113"/>
      <c r="O1776" s="113"/>
      <c r="P1776" s="113"/>
      <c r="Q1776" s="113"/>
      <c r="R1776" s="114"/>
      <c r="S1776" s="114"/>
      <c r="T1776" s="114"/>
      <c r="U1776" s="114"/>
      <c r="V1776" s="114"/>
      <c r="W1776" s="114"/>
      <c r="X1776" s="114"/>
      <c r="Y1776" s="114"/>
      <c r="Z1776" s="107"/>
      <c r="AA1776" s="107"/>
      <c r="AB1776" s="107"/>
      <c r="AC1776" s="107"/>
      <c r="AD1776" s="107"/>
      <c r="AE1776" s="107"/>
      <c r="AF1776" s="107"/>
      <c r="AG1776" s="107" t="s">
        <v>341</v>
      </c>
      <c r="AH1776" s="107">
        <v>5</v>
      </c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</row>
    <row r="1777" spans="1:60">
      <c r="A1777" s="117" t="s">
        <v>285</v>
      </c>
      <c r="B1777" s="118" t="s">
        <v>247</v>
      </c>
      <c r="C1777" s="138" t="s">
        <v>248</v>
      </c>
      <c r="D1777" s="119"/>
      <c r="E1777" s="120"/>
      <c r="F1777" s="121"/>
      <c r="G1777" s="121">
        <f>SUMIF(AG1778:AG1810,"&lt;&gt;NOR",G1778:G1810)</f>
        <v>0</v>
      </c>
      <c r="H1777" s="121"/>
      <c r="I1777" s="121">
        <f>SUM(I1778:I1810)</f>
        <v>0</v>
      </c>
      <c r="J1777" s="121"/>
      <c r="K1777" s="121">
        <f>SUM(K1778:K1810)</f>
        <v>0</v>
      </c>
      <c r="L1777" s="121"/>
      <c r="M1777" s="121">
        <f>SUM(M1778:M1810)</f>
        <v>0</v>
      </c>
      <c r="N1777" s="120"/>
      <c r="O1777" s="120">
        <f>SUM(O1778:O1810)</f>
        <v>0.24</v>
      </c>
      <c r="P1777" s="120"/>
      <c r="Q1777" s="120">
        <f>SUM(Q1778:Q1810)</f>
        <v>0</v>
      </c>
      <c r="R1777" s="121"/>
      <c r="S1777" s="121"/>
      <c r="T1777" s="122"/>
      <c r="U1777" s="116"/>
      <c r="V1777" s="116">
        <f>SUM(V1778:V1810)</f>
        <v>206.53</v>
      </c>
      <c r="W1777" s="116"/>
      <c r="X1777" s="116"/>
      <c r="Y1777" s="116"/>
      <c r="AG1777" t="s">
        <v>286</v>
      </c>
    </row>
    <row r="1778" spans="1:60" outlineLevel="1">
      <c r="A1778" s="123">
        <v>329</v>
      </c>
      <c r="B1778" s="124" t="s">
        <v>2466</v>
      </c>
      <c r="C1778" s="139" t="s">
        <v>2467</v>
      </c>
      <c r="D1778" s="125" t="s">
        <v>1169</v>
      </c>
      <c r="E1778" s="126">
        <v>950.82375000000002</v>
      </c>
      <c r="F1778" s="127"/>
      <c r="G1778" s="128">
        <f>ROUND(E1778*F1778,2)</f>
        <v>0</v>
      </c>
      <c r="H1778" s="127"/>
      <c r="I1778" s="128">
        <f>ROUND(E1778*H1778,2)</f>
        <v>0</v>
      </c>
      <c r="J1778" s="127"/>
      <c r="K1778" s="128">
        <f>ROUND(E1778*J1778,2)</f>
        <v>0</v>
      </c>
      <c r="L1778" s="128">
        <v>21</v>
      </c>
      <c r="M1778" s="128">
        <f>G1778*(1+L1778/100)</f>
        <v>0</v>
      </c>
      <c r="N1778" s="126">
        <v>6.9999999999999994E-5</v>
      </c>
      <c r="O1778" s="126">
        <f>ROUND(E1778*N1778,2)</f>
        <v>7.0000000000000007E-2</v>
      </c>
      <c r="P1778" s="126">
        <v>0</v>
      </c>
      <c r="Q1778" s="126">
        <f>ROUND(E1778*P1778,2)</f>
        <v>0</v>
      </c>
      <c r="R1778" s="128" t="s">
        <v>2468</v>
      </c>
      <c r="S1778" s="128" t="s">
        <v>310</v>
      </c>
      <c r="T1778" s="129" t="s">
        <v>331</v>
      </c>
      <c r="U1778" s="114">
        <v>3.2480000000000002E-2</v>
      </c>
      <c r="V1778" s="114">
        <f>ROUND(E1778*U1778,2)</f>
        <v>30.88</v>
      </c>
      <c r="W1778" s="114"/>
      <c r="X1778" s="114" t="s">
        <v>332</v>
      </c>
      <c r="Y1778" s="114" t="s">
        <v>293</v>
      </c>
      <c r="Z1778" s="107"/>
      <c r="AA1778" s="107"/>
      <c r="AB1778" s="107"/>
      <c r="AC1778" s="107"/>
      <c r="AD1778" s="107"/>
      <c r="AE1778" s="107"/>
      <c r="AF1778" s="107"/>
      <c r="AG1778" s="107" t="s">
        <v>2469</v>
      </c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</row>
    <row r="1779" spans="1:60" outlineLevel="2">
      <c r="A1779" s="110"/>
      <c r="B1779" s="111"/>
      <c r="C1779" s="146" t="s">
        <v>2559</v>
      </c>
      <c r="D1779" s="143"/>
      <c r="E1779" s="144">
        <v>45.971249999999998</v>
      </c>
      <c r="F1779" s="114"/>
      <c r="G1779" s="114"/>
      <c r="H1779" s="114"/>
      <c r="I1779" s="114"/>
      <c r="J1779" s="114"/>
      <c r="K1779" s="114"/>
      <c r="L1779" s="114"/>
      <c r="M1779" s="114"/>
      <c r="N1779" s="113"/>
      <c r="O1779" s="113"/>
      <c r="P1779" s="113"/>
      <c r="Q1779" s="113"/>
      <c r="R1779" s="114"/>
      <c r="S1779" s="114"/>
      <c r="T1779" s="114"/>
      <c r="U1779" s="114"/>
      <c r="V1779" s="114"/>
      <c r="W1779" s="114"/>
      <c r="X1779" s="114"/>
      <c r="Y1779" s="114"/>
      <c r="Z1779" s="107"/>
      <c r="AA1779" s="107"/>
      <c r="AB1779" s="107"/>
      <c r="AC1779" s="107"/>
      <c r="AD1779" s="107"/>
      <c r="AE1779" s="107"/>
      <c r="AF1779" s="107"/>
      <c r="AG1779" s="107" t="s">
        <v>341</v>
      </c>
      <c r="AH1779" s="107">
        <v>0</v>
      </c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</row>
    <row r="1780" spans="1:60" outlineLevel="3">
      <c r="A1780" s="110"/>
      <c r="B1780" s="111"/>
      <c r="C1780" s="146" t="s">
        <v>2560</v>
      </c>
      <c r="D1780" s="143"/>
      <c r="E1780" s="144">
        <v>21.4725</v>
      </c>
      <c r="F1780" s="114"/>
      <c r="G1780" s="114"/>
      <c r="H1780" s="114"/>
      <c r="I1780" s="114"/>
      <c r="J1780" s="114"/>
      <c r="K1780" s="114"/>
      <c r="L1780" s="114"/>
      <c r="M1780" s="114"/>
      <c r="N1780" s="113"/>
      <c r="O1780" s="113"/>
      <c r="P1780" s="113"/>
      <c r="Q1780" s="113"/>
      <c r="R1780" s="114"/>
      <c r="S1780" s="114"/>
      <c r="T1780" s="114"/>
      <c r="U1780" s="114"/>
      <c r="V1780" s="114"/>
      <c r="W1780" s="114"/>
      <c r="X1780" s="114"/>
      <c r="Y1780" s="114"/>
      <c r="Z1780" s="107"/>
      <c r="AA1780" s="107"/>
      <c r="AB1780" s="107"/>
      <c r="AC1780" s="107"/>
      <c r="AD1780" s="107"/>
      <c r="AE1780" s="107"/>
      <c r="AF1780" s="107"/>
      <c r="AG1780" s="107" t="s">
        <v>341</v>
      </c>
      <c r="AH1780" s="107">
        <v>0</v>
      </c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</row>
    <row r="1781" spans="1:60" outlineLevel="3">
      <c r="A1781" s="110"/>
      <c r="B1781" s="111"/>
      <c r="C1781" s="146" t="s">
        <v>2561</v>
      </c>
      <c r="D1781" s="143"/>
      <c r="E1781" s="144">
        <v>32.22</v>
      </c>
      <c r="F1781" s="114"/>
      <c r="G1781" s="114"/>
      <c r="H1781" s="114"/>
      <c r="I1781" s="114"/>
      <c r="J1781" s="114"/>
      <c r="K1781" s="114"/>
      <c r="L1781" s="114"/>
      <c r="M1781" s="114"/>
      <c r="N1781" s="113"/>
      <c r="O1781" s="113"/>
      <c r="P1781" s="113"/>
      <c r="Q1781" s="113"/>
      <c r="R1781" s="114"/>
      <c r="S1781" s="114"/>
      <c r="T1781" s="114"/>
      <c r="U1781" s="114"/>
      <c r="V1781" s="114"/>
      <c r="W1781" s="114"/>
      <c r="X1781" s="114"/>
      <c r="Y1781" s="114"/>
      <c r="Z1781" s="107"/>
      <c r="AA1781" s="107"/>
      <c r="AB1781" s="107"/>
      <c r="AC1781" s="107"/>
      <c r="AD1781" s="107"/>
      <c r="AE1781" s="107"/>
      <c r="AF1781" s="107"/>
      <c r="AG1781" s="107" t="s">
        <v>341</v>
      </c>
      <c r="AH1781" s="107">
        <v>0</v>
      </c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</row>
    <row r="1782" spans="1:60" outlineLevel="3">
      <c r="A1782" s="110"/>
      <c r="B1782" s="111"/>
      <c r="C1782" s="146" t="s">
        <v>2562</v>
      </c>
      <c r="D1782" s="143"/>
      <c r="E1782" s="144">
        <v>29.315000000000001</v>
      </c>
      <c r="F1782" s="114"/>
      <c r="G1782" s="114"/>
      <c r="H1782" s="114"/>
      <c r="I1782" s="114"/>
      <c r="J1782" s="114"/>
      <c r="K1782" s="114"/>
      <c r="L1782" s="114"/>
      <c r="M1782" s="114"/>
      <c r="N1782" s="113"/>
      <c r="O1782" s="113"/>
      <c r="P1782" s="113"/>
      <c r="Q1782" s="113"/>
      <c r="R1782" s="114"/>
      <c r="S1782" s="114"/>
      <c r="T1782" s="114"/>
      <c r="U1782" s="114"/>
      <c r="V1782" s="114"/>
      <c r="W1782" s="114"/>
      <c r="X1782" s="114"/>
      <c r="Y1782" s="114"/>
      <c r="Z1782" s="107"/>
      <c r="AA1782" s="107"/>
      <c r="AB1782" s="107"/>
      <c r="AC1782" s="107"/>
      <c r="AD1782" s="107"/>
      <c r="AE1782" s="107"/>
      <c r="AF1782" s="107"/>
      <c r="AG1782" s="107" t="s">
        <v>341</v>
      </c>
      <c r="AH1782" s="107">
        <v>0</v>
      </c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</row>
    <row r="1783" spans="1:60" outlineLevel="3">
      <c r="A1783" s="110"/>
      <c r="B1783" s="111"/>
      <c r="C1783" s="146" t="s">
        <v>2563</v>
      </c>
      <c r="D1783" s="143"/>
      <c r="E1783" s="144">
        <v>13.82</v>
      </c>
      <c r="F1783" s="114"/>
      <c r="G1783" s="114"/>
      <c r="H1783" s="114"/>
      <c r="I1783" s="114"/>
      <c r="J1783" s="114"/>
      <c r="K1783" s="114"/>
      <c r="L1783" s="114"/>
      <c r="M1783" s="114"/>
      <c r="N1783" s="113"/>
      <c r="O1783" s="113"/>
      <c r="P1783" s="113"/>
      <c r="Q1783" s="113"/>
      <c r="R1783" s="114"/>
      <c r="S1783" s="114"/>
      <c r="T1783" s="114"/>
      <c r="U1783" s="114"/>
      <c r="V1783" s="114"/>
      <c r="W1783" s="114"/>
      <c r="X1783" s="114"/>
      <c r="Y1783" s="114"/>
      <c r="Z1783" s="107"/>
      <c r="AA1783" s="107"/>
      <c r="AB1783" s="107"/>
      <c r="AC1783" s="107"/>
      <c r="AD1783" s="107"/>
      <c r="AE1783" s="107"/>
      <c r="AF1783" s="107"/>
      <c r="AG1783" s="107" t="s">
        <v>341</v>
      </c>
      <c r="AH1783" s="107">
        <v>0</v>
      </c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</row>
    <row r="1784" spans="1:60" outlineLevel="3">
      <c r="A1784" s="110"/>
      <c r="B1784" s="111"/>
      <c r="C1784" s="146" t="s">
        <v>2564</v>
      </c>
      <c r="D1784" s="143"/>
      <c r="E1784" s="144">
        <v>28.62</v>
      </c>
      <c r="F1784" s="114"/>
      <c r="G1784" s="114"/>
      <c r="H1784" s="114"/>
      <c r="I1784" s="114"/>
      <c r="J1784" s="114"/>
      <c r="K1784" s="114"/>
      <c r="L1784" s="114"/>
      <c r="M1784" s="114"/>
      <c r="N1784" s="113"/>
      <c r="O1784" s="113"/>
      <c r="P1784" s="113"/>
      <c r="Q1784" s="113"/>
      <c r="R1784" s="114"/>
      <c r="S1784" s="114"/>
      <c r="T1784" s="114"/>
      <c r="U1784" s="114"/>
      <c r="V1784" s="114"/>
      <c r="W1784" s="114"/>
      <c r="X1784" s="114"/>
      <c r="Y1784" s="114"/>
      <c r="Z1784" s="107"/>
      <c r="AA1784" s="107"/>
      <c r="AB1784" s="107"/>
      <c r="AC1784" s="107"/>
      <c r="AD1784" s="107"/>
      <c r="AE1784" s="107"/>
      <c r="AF1784" s="107"/>
      <c r="AG1784" s="107" t="s">
        <v>341</v>
      </c>
      <c r="AH1784" s="107">
        <v>0</v>
      </c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</row>
    <row r="1785" spans="1:60" outlineLevel="3">
      <c r="A1785" s="110"/>
      <c r="B1785" s="111"/>
      <c r="C1785" s="146" t="s">
        <v>2565</v>
      </c>
      <c r="D1785" s="143"/>
      <c r="E1785" s="144">
        <v>25.08</v>
      </c>
      <c r="F1785" s="114"/>
      <c r="G1785" s="114"/>
      <c r="H1785" s="114"/>
      <c r="I1785" s="114"/>
      <c r="J1785" s="114"/>
      <c r="K1785" s="114"/>
      <c r="L1785" s="114"/>
      <c r="M1785" s="114"/>
      <c r="N1785" s="113"/>
      <c r="O1785" s="113"/>
      <c r="P1785" s="113"/>
      <c r="Q1785" s="113"/>
      <c r="R1785" s="114"/>
      <c r="S1785" s="114"/>
      <c r="T1785" s="114"/>
      <c r="U1785" s="114"/>
      <c r="V1785" s="114"/>
      <c r="W1785" s="114"/>
      <c r="X1785" s="114"/>
      <c r="Y1785" s="114"/>
      <c r="Z1785" s="107"/>
      <c r="AA1785" s="107"/>
      <c r="AB1785" s="107"/>
      <c r="AC1785" s="107"/>
      <c r="AD1785" s="107"/>
      <c r="AE1785" s="107"/>
      <c r="AF1785" s="107"/>
      <c r="AG1785" s="107" t="s">
        <v>341</v>
      </c>
      <c r="AH1785" s="107">
        <v>0</v>
      </c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</row>
    <row r="1786" spans="1:60" outlineLevel="3">
      <c r="A1786" s="110"/>
      <c r="B1786" s="111"/>
      <c r="C1786" s="146" t="s">
        <v>2566</v>
      </c>
      <c r="D1786" s="143"/>
      <c r="E1786" s="144">
        <v>25.08</v>
      </c>
      <c r="F1786" s="114"/>
      <c r="G1786" s="114"/>
      <c r="H1786" s="114"/>
      <c r="I1786" s="114"/>
      <c r="J1786" s="114"/>
      <c r="K1786" s="114"/>
      <c r="L1786" s="114"/>
      <c r="M1786" s="114"/>
      <c r="N1786" s="113"/>
      <c r="O1786" s="113"/>
      <c r="P1786" s="113"/>
      <c r="Q1786" s="113"/>
      <c r="R1786" s="114"/>
      <c r="S1786" s="114"/>
      <c r="T1786" s="114"/>
      <c r="U1786" s="114"/>
      <c r="V1786" s="114"/>
      <c r="W1786" s="114"/>
      <c r="X1786" s="114"/>
      <c r="Y1786" s="114"/>
      <c r="Z1786" s="107"/>
      <c r="AA1786" s="107"/>
      <c r="AB1786" s="107"/>
      <c r="AC1786" s="107"/>
      <c r="AD1786" s="107"/>
      <c r="AE1786" s="107"/>
      <c r="AF1786" s="107"/>
      <c r="AG1786" s="107" t="s">
        <v>341</v>
      </c>
      <c r="AH1786" s="107">
        <v>0</v>
      </c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</row>
    <row r="1787" spans="1:60" outlineLevel="3">
      <c r="A1787" s="110"/>
      <c r="B1787" s="111"/>
      <c r="C1787" s="146" t="s">
        <v>2567</v>
      </c>
      <c r="D1787" s="143"/>
      <c r="E1787" s="144">
        <v>8.19</v>
      </c>
      <c r="F1787" s="114"/>
      <c r="G1787" s="114"/>
      <c r="H1787" s="114"/>
      <c r="I1787" s="114"/>
      <c r="J1787" s="114"/>
      <c r="K1787" s="114"/>
      <c r="L1787" s="114"/>
      <c r="M1787" s="114"/>
      <c r="N1787" s="113"/>
      <c r="O1787" s="113"/>
      <c r="P1787" s="113"/>
      <c r="Q1787" s="113"/>
      <c r="R1787" s="114"/>
      <c r="S1787" s="114"/>
      <c r="T1787" s="114"/>
      <c r="U1787" s="114"/>
      <c r="V1787" s="114"/>
      <c r="W1787" s="114"/>
      <c r="X1787" s="114"/>
      <c r="Y1787" s="114"/>
      <c r="Z1787" s="107"/>
      <c r="AA1787" s="107"/>
      <c r="AB1787" s="107"/>
      <c r="AC1787" s="107"/>
      <c r="AD1787" s="107"/>
      <c r="AE1787" s="107"/>
      <c r="AF1787" s="107"/>
      <c r="AG1787" s="107" t="s">
        <v>341</v>
      </c>
      <c r="AH1787" s="107">
        <v>0</v>
      </c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</row>
    <row r="1788" spans="1:60" outlineLevel="3">
      <c r="A1788" s="110"/>
      <c r="B1788" s="111"/>
      <c r="C1788" s="146" t="s">
        <v>2568</v>
      </c>
      <c r="D1788" s="143"/>
      <c r="E1788" s="144">
        <v>4.2750000000000004</v>
      </c>
      <c r="F1788" s="114"/>
      <c r="G1788" s="114"/>
      <c r="H1788" s="114"/>
      <c r="I1788" s="114"/>
      <c r="J1788" s="114"/>
      <c r="K1788" s="114"/>
      <c r="L1788" s="114"/>
      <c r="M1788" s="114"/>
      <c r="N1788" s="113"/>
      <c r="O1788" s="113"/>
      <c r="P1788" s="113"/>
      <c r="Q1788" s="113"/>
      <c r="R1788" s="114"/>
      <c r="S1788" s="114"/>
      <c r="T1788" s="114"/>
      <c r="U1788" s="114"/>
      <c r="V1788" s="114"/>
      <c r="W1788" s="114"/>
      <c r="X1788" s="114"/>
      <c r="Y1788" s="114"/>
      <c r="Z1788" s="107"/>
      <c r="AA1788" s="107"/>
      <c r="AB1788" s="107"/>
      <c r="AC1788" s="107"/>
      <c r="AD1788" s="107"/>
      <c r="AE1788" s="107"/>
      <c r="AF1788" s="107"/>
      <c r="AG1788" s="107" t="s">
        <v>341</v>
      </c>
      <c r="AH1788" s="107">
        <v>0</v>
      </c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</row>
    <row r="1789" spans="1:60" outlineLevel="3">
      <c r="A1789" s="110"/>
      <c r="B1789" s="111"/>
      <c r="C1789" s="146" t="s">
        <v>2569</v>
      </c>
      <c r="D1789" s="143"/>
      <c r="E1789" s="144">
        <v>11.115</v>
      </c>
      <c r="F1789" s="114"/>
      <c r="G1789" s="114"/>
      <c r="H1789" s="114"/>
      <c r="I1789" s="114"/>
      <c r="J1789" s="114"/>
      <c r="K1789" s="114"/>
      <c r="L1789" s="114"/>
      <c r="M1789" s="114"/>
      <c r="N1789" s="113"/>
      <c r="O1789" s="113"/>
      <c r="P1789" s="113"/>
      <c r="Q1789" s="113"/>
      <c r="R1789" s="114"/>
      <c r="S1789" s="114"/>
      <c r="T1789" s="114"/>
      <c r="U1789" s="114"/>
      <c r="V1789" s="114"/>
      <c r="W1789" s="114"/>
      <c r="X1789" s="114"/>
      <c r="Y1789" s="114"/>
      <c r="Z1789" s="107"/>
      <c r="AA1789" s="107"/>
      <c r="AB1789" s="107"/>
      <c r="AC1789" s="107"/>
      <c r="AD1789" s="107"/>
      <c r="AE1789" s="107"/>
      <c r="AF1789" s="107"/>
      <c r="AG1789" s="107" t="s">
        <v>341</v>
      </c>
      <c r="AH1789" s="107">
        <v>0</v>
      </c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</row>
    <row r="1790" spans="1:60" outlineLevel="3">
      <c r="A1790" s="110"/>
      <c r="B1790" s="111"/>
      <c r="C1790" s="146" t="s">
        <v>2570</v>
      </c>
      <c r="D1790" s="143"/>
      <c r="E1790" s="144">
        <v>13.44</v>
      </c>
      <c r="F1790" s="114"/>
      <c r="G1790" s="114"/>
      <c r="H1790" s="114"/>
      <c r="I1790" s="114"/>
      <c r="J1790" s="114"/>
      <c r="K1790" s="114"/>
      <c r="L1790" s="114"/>
      <c r="M1790" s="114"/>
      <c r="N1790" s="113"/>
      <c r="O1790" s="113"/>
      <c r="P1790" s="113"/>
      <c r="Q1790" s="113"/>
      <c r="R1790" s="114"/>
      <c r="S1790" s="114"/>
      <c r="T1790" s="114"/>
      <c r="U1790" s="114"/>
      <c r="V1790" s="114"/>
      <c r="W1790" s="114"/>
      <c r="X1790" s="114"/>
      <c r="Y1790" s="114"/>
      <c r="Z1790" s="107"/>
      <c r="AA1790" s="107"/>
      <c r="AB1790" s="107"/>
      <c r="AC1790" s="107"/>
      <c r="AD1790" s="107"/>
      <c r="AE1790" s="107"/>
      <c r="AF1790" s="107"/>
      <c r="AG1790" s="107" t="s">
        <v>341</v>
      </c>
      <c r="AH1790" s="107">
        <v>0</v>
      </c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</row>
    <row r="1791" spans="1:60" outlineLevel="3">
      <c r="A1791" s="110"/>
      <c r="B1791" s="111"/>
      <c r="C1791" s="146" t="s">
        <v>2571</v>
      </c>
      <c r="D1791" s="143"/>
      <c r="E1791" s="144">
        <v>3.43</v>
      </c>
      <c r="F1791" s="114"/>
      <c r="G1791" s="114"/>
      <c r="H1791" s="114"/>
      <c r="I1791" s="114"/>
      <c r="J1791" s="114"/>
      <c r="K1791" s="114"/>
      <c r="L1791" s="114"/>
      <c r="M1791" s="114"/>
      <c r="N1791" s="113"/>
      <c r="O1791" s="113"/>
      <c r="P1791" s="113"/>
      <c r="Q1791" s="113"/>
      <c r="R1791" s="114"/>
      <c r="S1791" s="114"/>
      <c r="T1791" s="114"/>
      <c r="U1791" s="114"/>
      <c r="V1791" s="114"/>
      <c r="W1791" s="114"/>
      <c r="X1791" s="114"/>
      <c r="Y1791" s="114"/>
      <c r="Z1791" s="107"/>
      <c r="AA1791" s="107"/>
      <c r="AB1791" s="107"/>
      <c r="AC1791" s="107"/>
      <c r="AD1791" s="107"/>
      <c r="AE1791" s="107"/>
      <c r="AF1791" s="107"/>
      <c r="AG1791" s="107" t="s">
        <v>341</v>
      </c>
      <c r="AH1791" s="107">
        <v>0</v>
      </c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</row>
    <row r="1792" spans="1:60" outlineLevel="3">
      <c r="A1792" s="110"/>
      <c r="B1792" s="111"/>
      <c r="C1792" s="146" t="s">
        <v>2141</v>
      </c>
      <c r="D1792" s="143"/>
      <c r="E1792" s="144">
        <v>1.24</v>
      </c>
      <c r="F1792" s="114"/>
      <c r="G1792" s="114"/>
      <c r="H1792" s="114"/>
      <c r="I1792" s="114"/>
      <c r="J1792" s="114"/>
      <c r="K1792" s="114"/>
      <c r="L1792" s="114"/>
      <c r="M1792" s="114"/>
      <c r="N1792" s="113"/>
      <c r="O1792" s="113"/>
      <c r="P1792" s="113"/>
      <c r="Q1792" s="113"/>
      <c r="R1792" s="114"/>
      <c r="S1792" s="114"/>
      <c r="T1792" s="114"/>
      <c r="U1792" s="114"/>
      <c r="V1792" s="114"/>
      <c r="W1792" s="114"/>
      <c r="X1792" s="114"/>
      <c r="Y1792" s="114"/>
      <c r="Z1792" s="107"/>
      <c r="AA1792" s="107"/>
      <c r="AB1792" s="107"/>
      <c r="AC1792" s="107"/>
      <c r="AD1792" s="107"/>
      <c r="AE1792" s="107"/>
      <c r="AF1792" s="107"/>
      <c r="AG1792" s="107" t="s">
        <v>341</v>
      </c>
      <c r="AH1792" s="107">
        <v>0</v>
      </c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</row>
    <row r="1793" spans="1:60" outlineLevel="3">
      <c r="A1793" s="110"/>
      <c r="B1793" s="111"/>
      <c r="C1793" s="146" t="s">
        <v>2572</v>
      </c>
      <c r="D1793" s="143"/>
      <c r="E1793" s="144">
        <v>238.23500000000001</v>
      </c>
      <c r="F1793" s="114"/>
      <c r="G1793" s="114"/>
      <c r="H1793" s="114"/>
      <c r="I1793" s="114"/>
      <c r="J1793" s="114"/>
      <c r="K1793" s="114"/>
      <c r="L1793" s="114"/>
      <c r="M1793" s="114"/>
      <c r="N1793" s="113"/>
      <c r="O1793" s="113"/>
      <c r="P1793" s="113"/>
      <c r="Q1793" s="113"/>
      <c r="R1793" s="114"/>
      <c r="S1793" s="114"/>
      <c r="T1793" s="114"/>
      <c r="U1793" s="114"/>
      <c r="V1793" s="114"/>
      <c r="W1793" s="114"/>
      <c r="X1793" s="114"/>
      <c r="Y1793" s="114"/>
      <c r="Z1793" s="107"/>
      <c r="AA1793" s="107"/>
      <c r="AB1793" s="107"/>
      <c r="AC1793" s="107"/>
      <c r="AD1793" s="107"/>
      <c r="AE1793" s="107"/>
      <c r="AF1793" s="107"/>
      <c r="AG1793" s="107" t="s">
        <v>341</v>
      </c>
      <c r="AH1793" s="107">
        <v>0</v>
      </c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</row>
    <row r="1794" spans="1:60" outlineLevel="3">
      <c r="A1794" s="110"/>
      <c r="B1794" s="111"/>
      <c r="C1794" s="146" t="s">
        <v>2573</v>
      </c>
      <c r="D1794" s="143"/>
      <c r="E1794" s="144">
        <v>257.60000000000002</v>
      </c>
      <c r="F1794" s="114"/>
      <c r="G1794" s="114"/>
      <c r="H1794" s="114"/>
      <c r="I1794" s="114"/>
      <c r="J1794" s="114"/>
      <c r="K1794" s="114"/>
      <c r="L1794" s="114"/>
      <c r="M1794" s="114"/>
      <c r="N1794" s="113"/>
      <c r="O1794" s="113"/>
      <c r="P1794" s="113"/>
      <c r="Q1794" s="113"/>
      <c r="R1794" s="114"/>
      <c r="S1794" s="114"/>
      <c r="T1794" s="114"/>
      <c r="U1794" s="114"/>
      <c r="V1794" s="114"/>
      <c r="W1794" s="114"/>
      <c r="X1794" s="114"/>
      <c r="Y1794" s="114"/>
      <c r="Z1794" s="107"/>
      <c r="AA1794" s="107"/>
      <c r="AB1794" s="107"/>
      <c r="AC1794" s="107"/>
      <c r="AD1794" s="107"/>
      <c r="AE1794" s="107"/>
      <c r="AF1794" s="107"/>
      <c r="AG1794" s="107" t="s">
        <v>341</v>
      </c>
      <c r="AH1794" s="107">
        <v>0</v>
      </c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</row>
    <row r="1795" spans="1:60" outlineLevel="3">
      <c r="A1795" s="110"/>
      <c r="B1795" s="111"/>
      <c r="C1795" s="146" t="s">
        <v>2574</v>
      </c>
      <c r="D1795" s="143"/>
      <c r="E1795" s="144">
        <v>14.255000000000001</v>
      </c>
      <c r="F1795" s="114"/>
      <c r="G1795" s="114"/>
      <c r="H1795" s="114"/>
      <c r="I1795" s="114"/>
      <c r="J1795" s="114"/>
      <c r="K1795" s="114"/>
      <c r="L1795" s="114"/>
      <c r="M1795" s="114"/>
      <c r="N1795" s="113"/>
      <c r="O1795" s="113"/>
      <c r="P1795" s="113"/>
      <c r="Q1795" s="113"/>
      <c r="R1795" s="114"/>
      <c r="S1795" s="114"/>
      <c r="T1795" s="114"/>
      <c r="U1795" s="114"/>
      <c r="V1795" s="114"/>
      <c r="W1795" s="114"/>
      <c r="X1795" s="114"/>
      <c r="Y1795" s="114"/>
      <c r="Z1795" s="107"/>
      <c r="AA1795" s="107"/>
      <c r="AB1795" s="107"/>
      <c r="AC1795" s="107"/>
      <c r="AD1795" s="107"/>
      <c r="AE1795" s="107"/>
      <c r="AF1795" s="107"/>
      <c r="AG1795" s="107" t="s">
        <v>341</v>
      </c>
      <c r="AH1795" s="107">
        <v>0</v>
      </c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</row>
    <row r="1796" spans="1:60" outlineLevel="3">
      <c r="A1796" s="110"/>
      <c r="B1796" s="111"/>
      <c r="C1796" s="146" t="s">
        <v>2575</v>
      </c>
      <c r="D1796" s="143"/>
      <c r="E1796" s="144">
        <v>3.99</v>
      </c>
      <c r="F1796" s="114"/>
      <c r="G1796" s="114"/>
      <c r="H1796" s="114"/>
      <c r="I1796" s="114"/>
      <c r="J1796" s="114"/>
      <c r="K1796" s="114"/>
      <c r="L1796" s="114"/>
      <c r="M1796" s="114"/>
      <c r="N1796" s="113"/>
      <c r="O1796" s="113"/>
      <c r="P1796" s="113"/>
      <c r="Q1796" s="113"/>
      <c r="R1796" s="114"/>
      <c r="S1796" s="114"/>
      <c r="T1796" s="114"/>
      <c r="U1796" s="114"/>
      <c r="V1796" s="114"/>
      <c r="W1796" s="114"/>
      <c r="X1796" s="114"/>
      <c r="Y1796" s="114"/>
      <c r="Z1796" s="107"/>
      <c r="AA1796" s="107"/>
      <c r="AB1796" s="107"/>
      <c r="AC1796" s="107"/>
      <c r="AD1796" s="107"/>
      <c r="AE1796" s="107"/>
      <c r="AF1796" s="107"/>
      <c r="AG1796" s="107" t="s">
        <v>341</v>
      </c>
      <c r="AH1796" s="107">
        <v>0</v>
      </c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</row>
    <row r="1797" spans="1:60" outlineLevel="3">
      <c r="A1797" s="110"/>
      <c r="B1797" s="111"/>
      <c r="C1797" s="146" t="s">
        <v>2576</v>
      </c>
      <c r="D1797" s="143"/>
      <c r="E1797" s="144">
        <v>54</v>
      </c>
      <c r="F1797" s="114"/>
      <c r="G1797" s="114"/>
      <c r="H1797" s="114"/>
      <c r="I1797" s="114"/>
      <c r="J1797" s="114"/>
      <c r="K1797" s="114"/>
      <c r="L1797" s="114"/>
      <c r="M1797" s="114"/>
      <c r="N1797" s="113"/>
      <c r="O1797" s="113"/>
      <c r="P1797" s="113"/>
      <c r="Q1797" s="113"/>
      <c r="R1797" s="114"/>
      <c r="S1797" s="114"/>
      <c r="T1797" s="114"/>
      <c r="U1797" s="114"/>
      <c r="V1797" s="114"/>
      <c r="W1797" s="114"/>
      <c r="X1797" s="114"/>
      <c r="Y1797" s="114"/>
      <c r="Z1797" s="107"/>
      <c r="AA1797" s="107"/>
      <c r="AB1797" s="107"/>
      <c r="AC1797" s="107"/>
      <c r="AD1797" s="107"/>
      <c r="AE1797" s="107"/>
      <c r="AF1797" s="107"/>
      <c r="AG1797" s="107" t="s">
        <v>341</v>
      </c>
      <c r="AH1797" s="107">
        <v>0</v>
      </c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</row>
    <row r="1798" spans="1:60" outlineLevel="3">
      <c r="A1798" s="110"/>
      <c r="B1798" s="111"/>
      <c r="C1798" s="146" t="s">
        <v>2577</v>
      </c>
      <c r="D1798" s="143"/>
      <c r="E1798" s="144">
        <v>26.9</v>
      </c>
      <c r="F1798" s="114"/>
      <c r="G1798" s="114"/>
      <c r="H1798" s="114"/>
      <c r="I1798" s="114"/>
      <c r="J1798" s="114"/>
      <c r="K1798" s="114"/>
      <c r="L1798" s="114"/>
      <c r="M1798" s="114"/>
      <c r="N1798" s="113"/>
      <c r="O1798" s="113"/>
      <c r="P1798" s="113"/>
      <c r="Q1798" s="113"/>
      <c r="R1798" s="114"/>
      <c r="S1798" s="114"/>
      <c r="T1798" s="114"/>
      <c r="U1798" s="114"/>
      <c r="V1798" s="114"/>
      <c r="W1798" s="114"/>
      <c r="X1798" s="114"/>
      <c r="Y1798" s="114"/>
      <c r="Z1798" s="107"/>
      <c r="AA1798" s="107"/>
      <c r="AB1798" s="107"/>
      <c r="AC1798" s="107"/>
      <c r="AD1798" s="107"/>
      <c r="AE1798" s="107"/>
      <c r="AF1798" s="107"/>
      <c r="AG1798" s="107" t="s">
        <v>341</v>
      </c>
      <c r="AH1798" s="107">
        <v>0</v>
      </c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</row>
    <row r="1799" spans="1:60" outlineLevel="3">
      <c r="A1799" s="110"/>
      <c r="B1799" s="111"/>
      <c r="C1799" s="146" t="s">
        <v>2578</v>
      </c>
      <c r="D1799" s="143"/>
      <c r="E1799" s="144">
        <v>42.5</v>
      </c>
      <c r="F1799" s="114"/>
      <c r="G1799" s="114"/>
      <c r="H1799" s="114"/>
      <c r="I1799" s="114"/>
      <c r="J1799" s="114"/>
      <c r="K1799" s="114"/>
      <c r="L1799" s="114"/>
      <c r="M1799" s="114"/>
      <c r="N1799" s="113"/>
      <c r="O1799" s="113"/>
      <c r="P1799" s="113"/>
      <c r="Q1799" s="113"/>
      <c r="R1799" s="114"/>
      <c r="S1799" s="114"/>
      <c r="T1799" s="114"/>
      <c r="U1799" s="114"/>
      <c r="V1799" s="114"/>
      <c r="W1799" s="114"/>
      <c r="X1799" s="114"/>
      <c r="Y1799" s="114"/>
      <c r="Z1799" s="107"/>
      <c r="AA1799" s="107"/>
      <c r="AB1799" s="107"/>
      <c r="AC1799" s="107"/>
      <c r="AD1799" s="107"/>
      <c r="AE1799" s="107"/>
      <c r="AF1799" s="107"/>
      <c r="AG1799" s="107" t="s">
        <v>341</v>
      </c>
      <c r="AH1799" s="107">
        <v>0</v>
      </c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</row>
    <row r="1800" spans="1:60" outlineLevel="3">
      <c r="A1800" s="110"/>
      <c r="B1800" s="111"/>
      <c r="C1800" s="146" t="s">
        <v>2579</v>
      </c>
      <c r="D1800" s="143"/>
      <c r="E1800" s="144">
        <v>2.6124999999999998</v>
      </c>
      <c r="F1800" s="114"/>
      <c r="G1800" s="114"/>
      <c r="H1800" s="114"/>
      <c r="I1800" s="114"/>
      <c r="J1800" s="114"/>
      <c r="K1800" s="114"/>
      <c r="L1800" s="114"/>
      <c r="M1800" s="114"/>
      <c r="N1800" s="113"/>
      <c r="O1800" s="113"/>
      <c r="P1800" s="113"/>
      <c r="Q1800" s="113"/>
      <c r="R1800" s="114"/>
      <c r="S1800" s="114"/>
      <c r="T1800" s="114"/>
      <c r="U1800" s="114"/>
      <c r="V1800" s="114"/>
      <c r="W1800" s="114"/>
      <c r="X1800" s="114"/>
      <c r="Y1800" s="114"/>
      <c r="Z1800" s="107"/>
      <c r="AA1800" s="107"/>
      <c r="AB1800" s="107"/>
      <c r="AC1800" s="107"/>
      <c r="AD1800" s="107"/>
      <c r="AE1800" s="107"/>
      <c r="AF1800" s="107"/>
      <c r="AG1800" s="107" t="s">
        <v>341</v>
      </c>
      <c r="AH1800" s="107">
        <v>0</v>
      </c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</row>
    <row r="1801" spans="1:60" outlineLevel="3">
      <c r="A1801" s="110"/>
      <c r="B1801" s="111"/>
      <c r="C1801" s="146" t="s">
        <v>2580</v>
      </c>
      <c r="D1801" s="143"/>
      <c r="E1801" s="144">
        <v>7.1725000000000003</v>
      </c>
      <c r="F1801" s="114"/>
      <c r="G1801" s="114"/>
      <c r="H1801" s="114"/>
      <c r="I1801" s="114"/>
      <c r="J1801" s="114"/>
      <c r="K1801" s="114"/>
      <c r="L1801" s="114"/>
      <c r="M1801" s="114"/>
      <c r="N1801" s="113"/>
      <c r="O1801" s="113"/>
      <c r="P1801" s="113"/>
      <c r="Q1801" s="113"/>
      <c r="R1801" s="114"/>
      <c r="S1801" s="114"/>
      <c r="T1801" s="114"/>
      <c r="U1801" s="114"/>
      <c r="V1801" s="114"/>
      <c r="W1801" s="114"/>
      <c r="X1801" s="114"/>
      <c r="Y1801" s="114"/>
      <c r="Z1801" s="107"/>
      <c r="AA1801" s="107"/>
      <c r="AB1801" s="107"/>
      <c r="AC1801" s="107"/>
      <c r="AD1801" s="107"/>
      <c r="AE1801" s="107"/>
      <c r="AF1801" s="107"/>
      <c r="AG1801" s="107" t="s">
        <v>341</v>
      </c>
      <c r="AH1801" s="107">
        <v>0</v>
      </c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</row>
    <row r="1802" spans="1:60" outlineLevel="3">
      <c r="A1802" s="110"/>
      <c r="B1802" s="111"/>
      <c r="C1802" s="146" t="s">
        <v>2581</v>
      </c>
      <c r="D1802" s="143"/>
      <c r="E1802" s="144">
        <v>7.23</v>
      </c>
      <c r="F1802" s="114"/>
      <c r="G1802" s="114"/>
      <c r="H1802" s="114"/>
      <c r="I1802" s="114"/>
      <c r="J1802" s="114"/>
      <c r="K1802" s="114"/>
      <c r="L1802" s="114"/>
      <c r="M1802" s="114"/>
      <c r="N1802" s="113"/>
      <c r="O1802" s="113"/>
      <c r="P1802" s="113"/>
      <c r="Q1802" s="113"/>
      <c r="R1802" s="114"/>
      <c r="S1802" s="114"/>
      <c r="T1802" s="114"/>
      <c r="U1802" s="114"/>
      <c r="V1802" s="114"/>
      <c r="W1802" s="114"/>
      <c r="X1802" s="114"/>
      <c r="Y1802" s="114"/>
      <c r="Z1802" s="107"/>
      <c r="AA1802" s="107"/>
      <c r="AB1802" s="107"/>
      <c r="AC1802" s="107"/>
      <c r="AD1802" s="107"/>
      <c r="AE1802" s="107"/>
      <c r="AF1802" s="107"/>
      <c r="AG1802" s="107" t="s">
        <v>341</v>
      </c>
      <c r="AH1802" s="107">
        <v>0</v>
      </c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</row>
    <row r="1803" spans="1:60" outlineLevel="3">
      <c r="A1803" s="110"/>
      <c r="B1803" s="111"/>
      <c r="C1803" s="146" t="s">
        <v>2582</v>
      </c>
      <c r="D1803" s="143"/>
      <c r="E1803" s="144">
        <v>27.3</v>
      </c>
      <c r="F1803" s="114"/>
      <c r="G1803" s="114"/>
      <c r="H1803" s="114"/>
      <c r="I1803" s="114"/>
      <c r="J1803" s="114"/>
      <c r="K1803" s="114"/>
      <c r="L1803" s="114"/>
      <c r="M1803" s="114"/>
      <c r="N1803" s="113"/>
      <c r="O1803" s="113"/>
      <c r="P1803" s="113"/>
      <c r="Q1803" s="113"/>
      <c r="R1803" s="114"/>
      <c r="S1803" s="114"/>
      <c r="T1803" s="114"/>
      <c r="U1803" s="114"/>
      <c r="V1803" s="114"/>
      <c r="W1803" s="114"/>
      <c r="X1803" s="114"/>
      <c r="Y1803" s="114"/>
      <c r="Z1803" s="107"/>
      <c r="AA1803" s="107"/>
      <c r="AB1803" s="107"/>
      <c r="AC1803" s="107"/>
      <c r="AD1803" s="107"/>
      <c r="AE1803" s="107"/>
      <c r="AF1803" s="107"/>
      <c r="AG1803" s="107" t="s">
        <v>341</v>
      </c>
      <c r="AH1803" s="107">
        <v>0</v>
      </c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</row>
    <row r="1804" spans="1:60" outlineLevel="3">
      <c r="A1804" s="110"/>
      <c r="B1804" s="111"/>
      <c r="C1804" s="146" t="s">
        <v>1511</v>
      </c>
      <c r="D1804" s="143"/>
      <c r="E1804" s="144">
        <v>5.76</v>
      </c>
      <c r="F1804" s="114"/>
      <c r="G1804" s="114"/>
      <c r="H1804" s="114"/>
      <c r="I1804" s="114"/>
      <c r="J1804" s="114"/>
      <c r="K1804" s="114"/>
      <c r="L1804" s="114"/>
      <c r="M1804" s="114"/>
      <c r="N1804" s="113"/>
      <c r="O1804" s="113"/>
      <c r="P1804" s="113"/>
      <c r="Q1804" s="113"/>
      <c r="R1804" s="114"/>
      <c r="S1804" s="114"/>
      <c r="T1804" s="114"/>
      <c r="U1804" s="114"/>
      <c r="V1804" s="114"/>
      <c r="W1804" s="114"/>
      <c r="X1804" s="114"/>
      <c r="Y1804" s="114"/>
      <c r="Z1804" s="107"/>
      <c r="AA1804" s="107"/>
      <c r="AB1804" s="107"/>
      <c r="AC1804" s="107"/>
      <c r="AD1804" s="107"/>
      <c r="AE1804" s="107"/>
      <c r="AF1804" s="107"/>
      <c r="AG1804" s="107" t="s">
        <v>341</v>
      </c>
      <c r="AH1804" s="107">
        <v>5</v>
      </c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</row>
    <row r="1805" spans="1:60" outlineLevel="1">
      <c r="A1805" s="123">
        <v>330</v>
      </c>
      <c r="B1805" s="124" t="s">
        <v>2508</v>
      </c>
      <c r="C1805" s="139" t="s">
        <v>2509</v>
      </c>
      <c r="D1805" s="125" t="s">
        <v>1169</v>
      </c>
      <c r="E1805" s="126">
        <v>950.82375000000002</v>
      </c>
      <c r="F1805" s="127"/>
      <c r="G1805" s="128">
        <f>ROUND(E1805*F1805,2)</f>
        <v>0</v>
      </c>
      <c r="H1805" s="127"/>
      <c r="I1805" s="128">
        <f>ROUND(E1805*H1805,2)</f>
        <v>0</v>
      </c>
      <c r="J1805" s="127"/>
      <c r="K1805" s="128">
        <f>ROUND(E1805*J1805,2)</f>
        <v>0</v>
      </c>
      <c r="L1805" s="128">
        <v>21</v>
      </c>
      <c r="M1805" s="128">
        <f>G1805*(1+L1805/100)</f>
        <v>0</v>
      </c>
      <c r="N1805" s="126">
        <v>1.6000000000000001E-4</v>
      </c>
      <c r="O1805" s="126">
        <f>ROUND(E1805*N1805,2)</f>
        <v>0.15</v>
      </c>
      <c r="P1805" s="126">
        <v>0</v>
      </c>
      <c r="Q1805" s="126">
        <f>ROUND(E1805*P1805,2)</f>
        <v>0</v>
      </c>
      <c r="R1805" s="128" t="s">
        <v>2468</v>
      </c>
      <c r="S1805" s="128" t="s">
        <v>310</v>
      </c>
      <c r="T1805" s="129" t="s">
        <v>331</v>
      </c>
      <c r="U1805" s="114">
        <v>0.10902000000000001</v>
      </c>
      <c r="V1805" s="114">
        <f>ROUND(E1805*U1805,2)</f>
        <v>103.66</v>
      </c>
      <c r="W1805" s="114"/>
      <c r="X1805" s="114" t="s">
        <v>332</v>
      </c>
      <c r="Y1805" s="114" t="s">
        <v>293</v>
      </c>
      <c r="Z1805" s="107"/>
      <c r="AA1805" s="107"/>
      <c r="AB1805" s="107"/>
      <c r="AC1805" s="107"/>
      <c r="AD1805" s="107"/>
      <c r="AE1805" s="107"/>
      <c r="AF1805" s="107"/>
      <c r="AG1805" s="107" t="s">
        <v>1329</v>
      </c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</row>
    <row r="1806" spans="1:60" outlineLevel="2">
      <c r="A1806" s="110"/>
      <c r="B1806" s="111"/>
      <c r="C1806" s="146" t="s">
        <v>2583</v>
      </c>
      <c r="D1806" s="143"/>
      <c r="E1806" s="144">
        <v>950.82375000000002</v>
      </c>
      <c r="F1806" s="114"/>
      <c r="G1806" s="114"/>
      <c r="H1806" s="114"/>
      <c r="I1806" s="114"/>
      <c r="J1806" s="114"/>
      <c r="K1806" s="114"/>
      <c r="L1806" s="114"/>
      <c r="M1806" s="114"/>
      <c r="N1806" s="113"/>
      <c r="O1806" s="113"/>
      <c r="P1806" s="113"/>
      <c r="Q1806" s="113"/>
      <c r="R1806" s="114"/>
      <c r="S1806" s="114"/>
      <c r="T1806" s="114"/>
      <c r="U1806" s="114"/>
      <c r="V1806" s="114"/>
      <c r="W1806" s="114"/>
      <c r="X1806" s="114"/>
      <c r="Y1806" s="114"/>
      <c r="Z1806" s="107"/>
      <c r="AA1806" s="107"/>
      <c r="AB1806" s="107"/>
      <c r="AC1806" s="107"/>
      <c r="AD1806" s="107"/>
      <c r="AE1806" s="107"/>
      <c r="AF1806" s="107"/>
      <c r="AG1806" s="107" t="s">
        <v>341</v>
      </c>
      <c r="AH1806" s="107">
        <v>5</v>
      </c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</row>
    <row r="1807" spans="1:60" outlineLevel="1">
      <c r="A1807" s="123">
        <v>331</v>
      </c>
      <c r="B1807" s="124" t="s">
        <v>2511</v>
      </c>
      <c r="C1807" s="139" t="s">
        <v>2512</v>
      </c>
      <c r="D1807" s="125" t="s">
        <v>1169</v>
      </c>
      <c r="E1807" s="126">
        <v>2326.5297799999998</v>
      </c>
      <c r="F1807" s="127"/>
      <c r="G1807" s="128">
        <f>ROUND(E1807*F1807,2)</f>
        <v>0</v>
      </c>
      <c r="H1807" s="127"/>
      <c r="I1807" s="128">
        <f>ROUND(E1807*H1807,2)</f>
        <v>0</v>
      </c>
      <c r="J1807" s="127"/>
      <c r="K1807" s="128">
        <f>ROUND(E1807*J1807,2)</f>
        <v>0</v>
      </c>
      <c r="L1807" s="128">
        <v>21</v>
      </c>
      <c r="M1807" s="128">
        <f>G1807*(1+L1807/100)</f>
        <v>0</v>
      </c>
      <c r="N1807" s="126">
        <v>1.0000000000000001E-5</v>
      </c>
      <c r="O1807" s="126">
        <f>ROUND(E1807*N1807,2)</f>
        <v>0.02</v>
      </c>
      <c r="P1807" s="126">
        <v>0</v>
      </c>
      <c r="Q1807" s="126">
        <f>ROUND(E1807*P1807,2)</f>
        <v>0</v>
      </c>
      <c r="R1807" s="128" t="s">
        <v>2468</v>
      </c>
      <c r="S1807" s="128" t="s">
        <v>310</v>
      </c>
      <c r="T1807" s="129" t="s">
        <v>331</v>
      </c>
      <c r="U1807" s="114">
        <v>2.9000000000000001E-2</v>
      </c>
      <c r="V1807" s="114">
        <f>ROUND(E1807*U1807,2)</f>
        <v>67.47</v>
      </c>
      <c r="W1807" s="114"/>
      <c r="X1807" s="114" t="s">
        <v>332</v>
      </c>
      <c r="Y1807" s="114" t="s">
        <v>293</v>
      </c>
      <c r="Z1807" s="107"/>
      <c r="AA1807" s="107"/>
      <c r="AB1807" s="107"/>
      <c r="AC1807" s="107"/>
      <c r="AD1807" s="107"/>
      <c r="AE1807" s="107"/>
      <c r="AF1807" s="107"/>
      <c r="AG1807" s="107" t="s">
        <v>333</v>
      </c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</row>
    <row r="1808" spans="1:60" outlineLevel="2">
      <c r="A1808" s="110"/>
      <c r="B1808" s="111"/>
      <c r="C1808" s="146" t="s">
        <v>2584</v>
      </c>
      <c r="D1808" s="143"/>
      <c r="E1808" s="144">
        <v>2326.5297799999998</v>
      </c>
      <c r="F1808" s="114"/>
      <c r="G1808" s="114"/>
      <c r="H1808" s="114"/>
      <c r="I1808" s="114"/>
      <c r="J1808" s="114"/>
      <c r="K1808" s="114"/>
      <c r="L1808" s="114"/>
      <c r="M1808" s="114"/>
      <c r="N1808" s="113"/>
      <c r="O1808" s="113"/>
      <c r="P1808" s="113"/>
      <c r="Q1808" s="113"/>
      <c r="R1808" s="114"/>
      <c r="S1808" s="114"/>
      <c r="T1808" s="114"/>
      <c r="U1808" s="114"/>
      <c r="V1808" s="114"/>
      <c r="W1808" s="114"/>
      <c r="X1808" s="114"/>
      <c r="Y1808" s="114"/>
      <c r="Z1808" s="107"/>
      <c r="AA1808" s="107"/>
      <c r="AB1808" s="107"/>
      <c r="AC1808" s="107"/>
      <c r="AD1808" s="107"/>
      <c r="AE1808" s="107"/>
      <c r="AF1808" s="107"/>
      <c r="AG1808" s="107" t="s">
        <v>341</v>
      </c>
      <c r="AH1808" s="107">
        <v>5</v>
      </c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</row>
    <row r="1809" spans="1:60" outlineLevel="1">
      <c r="A1809" s="123">
        <v>332</v>
      </c>
      <c r="B1809" s="124" t="s">
        <v>2540</v>
      </c>
      <c r="C1809" s="139" t="s">
        <v>2541</v>
      </c>
      <c r="D1809" s="125" t="s">
        <v>1169</v>
      </c>
      <c r="E1809" s="126">
        <v>950.82375000000002</v>
      </c>
      <c r="F1809" s="127"/>
      <c r="G1809" s="128">
        <f>ROUND(E1809*F1809,2)</f>
        <v>0</v>
      </c>
      <c r="H1809" s="127"/>
      <c r="I1809" s="128">
        <f>ROUND(E1809*H1809,2)</f>
        <v>0</v>
      </c>
      <c r="J1809" s="127"/>
      <c r="K1809" s="128">
        <f>ROUND(E1809*J1809,2)</f>
        <v>0</v>
      </c>
      <c r="L1809" s="128">
        <v>21</v>
      </c>
      <c r="M1809" s="128">
        <f>G1809*(1+L1809/100)</f>
        <v>0</v>
      </c>
      <c r="N1809" s="126">
        <v>0</v>
      </c>
      <c r="O1809" s="126">
        <f>ROUND(E1809*N1809,2)</f>
        <v>0</v>
      </c>
      <c r="P1809" s="126">
        <v>0</v>
      </c>
      <c r="Q1809" s="126">
        <f>ROUND(E1809*P1809,2)</f>
        <v>0</v>
      </c>
      <c r="R1809" s="128" t="s">
        <v>2468</v>
      </c>
      <c r="S1809" s="128" t="s">
        <v>310</v>
      </c>
      <c r="T1809" s="129" t="s">
        <v>331</v>
      </c>
      <c r="U1809" s="114">
        <v>4.7499999999999999E-3</v>
      </c>
      <c r="V1809" s="114">
        <f>ROUND(E1809*U1809,2)</f>
        <v>4.5199999999999996</v>
      </c>
      <c r="W1809" s="114"/>
      <c r="X1809" s="114" t="s">
        <v>332</v>
      </c>
      <c r="Y1809" s="114" t="s">
        <v>293</v>
      </c>
      <c r="Z1809" s="107"/>
      <c r="AA1809" s="107"/>
      <c r="AB1809" s="107"/>
      <c r="AC1809" s="107"/>
      <c r="AD1809" s="107"/>
      <c r="AE1809" s="107"/>
      <c r="AF1809" s="107"/>
      <c r="AG1809" s="107" t="s">
        <v>333</v>
      </c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</row>
    <row r="1810" spans="1:60" outlineLevel="2">
      <c r="A1810" s="110"/>
      <c r="B1810" s="111"/>
      <c r="C1810" s="146" t="s">
        <v>2583</v>
      </c>
      <c r="D1810" s="143"/>
      <c r="E1810" s="144">
        <v>950.82375000000002</v>
      </c>
      <c r="F1810" s="114"/>
      <c r="G1810" s="114"/>
      <c r="H1810" s="114"/>
      <c r="I1810" s="114"/>
      <c r="J1810" s="114"/>
      <c r="K1810" s="114"/>
      <c r="L1810" s="114"/>
      <c r="M1810" s="114"/>
      <c r="N1810" s="113"/>
      <c r="O1810" s="113"/>
      <c r="P1810" s="113"/>
      <c r="Q1810" s="113"/>
      <c r="R1810" s="114"/>
      <c r="S1810" s="114"/>
      <c r="T1810" s="114"/>
      <c r="U1810" s="114"/>
      <c r="V1810" s="114"/>
      <c r="W1810" s="114"/>
      <c r="X1810" s="114"/>
      <c r="Y1810" s="114"/>
      <c r="Z1810" s="107"/>
      <c r="AA1810" s="107"/>
      <c r="AB1810" s="107"/>
      <c r="AC1810" s="107"/>
      <c r="AD1810" s="107"/>
      <c r="AE1810" s="107"/>
      <c r="AF1810" s="107"/>
      <c r="AG1810" s="107" t="s">
        <v>341</v>
      </c>
      <c r="AH1810" s="107">
        <v>5</v>
      </c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</row>
    <row r="1811" spans="1:60">
      <c r="A1811" s="117" t="s">
        <v>285</v>
      </c>
      <c r="B1811" s="118" t="s">
        <v>249</v>
      </c>
      <c r="C1811" s="138" t="s">
        <v>250</v>
      </c>
      <c r="D1811" s="119"/>
      <c r="E1811" s="120"/>
      <c r="F1811" s="121"/>
      <c r="G1811" s="121">
        <f>SUMIF(AG1812:AG1820,"&lt;&gt;NOR",G1812:G1820)</f>
        <v>0</v>
      </c>
      <c r="H1811" s="121"/>
      <c r="I1811" s="121">
        <f>SUM(I1812:I1820)</f>
        <v>0</v>
      </c>
      <c r="J1811" s="121"/>
      <c r="K1811" s="121">
        <f>SUM(K1812:K1820)</f>
        <v>0</v>
      </c>
      <c r="L1811" s="121"/>
      <c r="M1811" s="121">
        <f>SUM(M1812:M1820)</f>
        <v>0</v>
      </c>
      <c r="N1811" s="120"/>
      <c r="O1811" s="120">
        <f>SUM(O1812:O1820)</f>
        <v>0.01</v>
      </c>
      <c r="P1811" s="120"/>
      <c r="Q1811" s="120">
        <f>SUM(Q1812:Q1820)</f>
        <v>0</v>
      </c>
      <c r="R1811" s="121"/>
      <c r="S1811" s="121"/>
      <c r="T1811" s="122"/>
      <c r="U1811" s="116"/>
      <c r="V1811" s="116">
        <f>SUM(V1812:V1820)</f>
        <v>19.47</v>
      </c>
      <c r="W1811" s="116"/>
      <c r="X1811" s="116"/>
      <c r="Y1811" s="116"/>
      <c r="AG1811" t="s">
        <v>286</v>
      </c>
    </row>
    <row r="1812" spans="1:60" outlineLevel="1">
      <c r="A1812" s="123">
        <v>333</v>
      </c>
      <c r="B1812" s="124" t="s">
        <v>2466</v>
      </c>
      <c r="C1812" s="139" t="s">
        <v>2467</v>
      </c>
      <c r="D1812" s="125" t="s">
        <v>1169</v>
      </c>
      <c r="E1812" s="126">
        <v>38.4</v>
      </c>
      <c r="F1812" s="127"/>
      <c r="G1812" s="128">
        <f>ROUND(E1812*F1812,2)</f>
        <v>0</v>
      </c>
      <c r="H1812" s="127"/>
      <c r="I1812" s="128">
        <f>ROUND(E1812*H1812,2)</f>
        <v>0</v>
      </c>
      <c r="J1812" s="127"/>
      <c r="K1812" s="128">
        <f>ROUND(E1812*J1812,2)</f>
        <v>0</v>
      </c>
      <c r="L1812" s="128">
        <v>21</v>
      </c>
      <c r="M1812" s="128">
        <f>G1812*(1+L1812/100)</f>
        <v>0</v>
      </c>
      <c r="N1812" s="126">
        <v>6.9999999999999994E-5</v>
      </c>
      <c r="O1812" s="126">
        <f>ROUND(E1812*N1812,2)</f>
        <v>0</v>
      </c>
      <c r="P1812" s="126">
        <v>0</v>
      </c>
      <c r="Q1812" s="126">
        <f>ROUND(E1812*P1812,2)</f>
        <v>0</v>
      </c>
      <c r="R1812" s="128" t="s">
        <v>2468</v>
      </c>
      <c r="S1812" s="128" t="s">
        <v>310</v>
      </c>
      <c r="T1812" s="129" t="s">
        <v>331</v>
      </c>
      <c r="U1812" s="114">
        <v>3.2480000000000002E-2</v>
      </c>
      <c r="V1812" s="114">
        <f>ROUND(E1812*U1812,2)</f>
        <v>1.25</v>
      </c>
      <c r="W1812" s="114"/>
      <c r="X1812" s="114" t="s">
        <v>332</v>
      </c>
      <c r="Y1812" s="114" t="s">
        <v>293</v>
      </c>
      <c r="Z1812" s="107"/>
      <c r="AA1812" s="107"/>
      <c r="AB1812" s="107"/>
      <c r="AC1812" s="107"/>
      <c r="AD1812" s="107"/>
      <c r="AE1812" s="107"/>
      <c r="AF1812" s="107"/>
      <c r="AG1812" s="107" t="s">
        <v>2469</v>
      </c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</row>
    <row r="1813" spans="1:60" outlineLevel="2">
      <c r="A1813" s="110"/>
      <c r="B1813" s="111"/>
      <c r="C1813" s="146" t="s">
        <v>2585</v>
      </c>
      <c r="D1813" s="143"/>
      <c r="E1813" s="144">
        <v>19.2</v>
      </c>
      <c r="F1813" s="114"/>
      <c r="G1813" s="114"/>
      <c r="H1813" s="114"/>
      <c r="I1813" s="114"/>
      <c r="J1813" s="114"/>
      <c r="K1813" s="114"/>
      <c r="L1813" s="114"/>
      <c r="M1813" s="114"/>
      <c r="N1813" s="113"/>
      <c r="O1813" s="113"/>
      <c r="P1813" s="113"/>
      <c r="Q1813" s="113"/>
      <c r="R1813" s="114"/>
      <c r="S1813" s="114"/>
      <c r="T1813" s="114"/>
      <c r="U1813" s="114"/>
      <c r="V1813" s="114"/>
      <c r="W1813" s="114"/>
      <c r="X1813" s="114"/>
      <c r="Y1813" s="114"/>
      <c r="Z1813" s="107"/>
      <c r="AA1813" s="107"/>
      <c r="AB1813" s="107"/>
      <c r="AC1813" s="107"/>
      <c r="AD1813" s="107"/>
      <c r="AE1813" s="107"/>
      <c r="AF1813" s="107"/>
      <c r="AG1813" s="107" t="s">
        <v>341</v>
      </c>
      <c r="AH1813" s="107">
        <v>0</v>
      </c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</row>
    <row r="1814" spans="1:60" outlineLevel="3">
      <c r="A1814" s="110"/>
      <c r="B1814" s="111"/>
      <c r="C1814" s="146" t="s">
        <v>2586</v>
      </c>
      <c r="D1814" s="143"/>
      <c r="E1814" s="144">
        <v>19.2</v>
      </c>
      <c r="F1814" s="114"/>
      <c r="G1814" s="114"/>
      <c r="H1814" s="114"/>
      <c r="I1814" s="114"/>
      <c r="J1814" s="114"/>
      <c r="K1814" s="114"/>
      <c r="L1814" s="114"/>
      <c r="M1814" s="114"/>
      <c r="N1814" s="113"/>
      <c r="O1814" s="113"/>
      <c r="P1814" s="113"/>
      <c r="Q1814" s="113"/>
      <c r="R1814" s="114"/>
      <c r="S1814" s="114"/>
      <c r="T1814" s="114"/>
      <c r="U1814" s="114"/>
      <c r="V1814" s="114"/>
      <c r="W1814" s="114"/>
      <c r="X1814" s="114"/>
      <c r="Y1814" s="114"/>
      <c r="Z1814" s="107"/>
      <c r="AA1814" s="107"/>
      <c r="AB1814" s="107"/>
      <c r="AC1814" s="107"/>
      <c r="AD1814" s="107"/>
      <c r="AE1814" s="107"/>
      <c r="AF1814" s="107"/>
      <c r="AG1814" s="107" t="s">
        <v>341</v>
      </c>
      <c r="AH1814" s="107">
        <v>0</v>
      </c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</row>
    <row r="1815" spans="1:60" outlineLevel="1">
      <c r="A1815" s="123">
        <v>334</v>
      </c>
      <c r="B1815" s="124" t="s">
        <v>2508</v>
      </c>
      <c r="C1815" s="139" t="s">
        <v>2509</v>
      </c>
      <c r="D1815" s="125" t="s">
        <v>1169</v>
      </c>
      <c r="E1815" s="126">
        <v>38.4</v>
      </c>
      <c r="F1815" s="127"/>
      <c r="G1815" s="128">
        <f>ROUND(E1815*F1815,2)</f>
        <v>0</v>
      </c>
      <c r="H1815" s="127"/>
      <c r="I1815" s="128">
        <f>ROUND(E1815*H1815,2)</f>
        <v>0</v>
      </c>
      <c r="J1815" s="127"/>
      <c r="K1815" s="128">
        <f>ROUND(E1815*J1815,2)</f>
        <v>0</v>
      </c>
      <c r="L1815" s="128">
        <v>21</v>
      </c>
      <c r="M1815" s="128">
        <f>G1815*(1+L1815/100)</f>
        <v>0</v>
      </c>
      <c r="N1815" s="126">
        <v>1.6000000000000001E-4</v>
      </c>
      <c r="O1815" s="126">
        <f>ROUND(E1815*N1815,2)</f>
        <v>0.01</v>
      </c>
      <c r="P1815" s="126">
        <v>0</v>
      </c>
      <c r="Q1815" s="126">
        <f>ROUND(E1815*P1815,2)</f>
        <v>0</v>
      </c>
      <c r="R1815" s="128" t="s">
        <v>2468</v>
      </c>
      <c r="S1815" s="128" t="s">
        <v>310</v>
      </c>
      <c r="T1815" s="129" t="s">
        <v>331</v>
      </c>
      <c r="U1815" s="114">
        <v>0.10902000000000001</v>
      </c>
      <c r="V1815" s="114">
        <f>ROUND(E1815*U1815,2)</f>
        <v>4.1900000000000004</v>
      </c>
      <c r="W1815" s="114"/>
      <c r="X1815" s="114" t="s">
        <v>332</v>
      </c>
      <c r="Y1815" s="114" t="s">
        <v>293</v>
      </c>
      <c r="Z1815" s="107"/>
      <c r="AA1815" s="107"/>
      <c r="AB1815" s="107"/>
      <c r="AC1815" s="107"/>
      <c r="AD1815" s="107"/>
      <c r="AE1815" s="107"/>
      <c r="AF1815" s="107"/>
      <c r="AG1815" s="107" t="s">
        <v>1329</v>
      </c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</row>
    <row r="1816" spans="1:60" outlineLevel="2">
      <c r="A1816" s="110"/>
      <c r="B1816" s="111"/>
      <c r="C1816" s="146" t="s">
        <v>2587</v>
      </c>
      <c r="D1816" s="143"/>
      <c r="E1816" s="144">
        <v>38.4</v>
      </c>
      <c r="F1816" s="114"/>
      <c r="G1816" s="114"/>
      <c r="H1816" s="114"/>
      <c r="I1816" s="114"/>
      <c r="J1816" s="114"/>
      <c r="K1816" s="114"/>
      <c r="L1816" s="114"/>
      <c r="M1816" s="114"/>
      <c r="N1816" s="113"/>
      <c r="O1816" s="113"/>
      <c r="P1816" s="113"/>
      <c r="Q1816" s="113"/>
      <c r="R1816" s="114"/>
      <c r="S1816" s="114"/>
      <c r="T1816" s="114"/>
      <c r="U1816" s="114"/>
      <c r="V1816" s="114"/>
      <c r="W1816" s="114"/>
      <c r="X1816" s="114"/>
      <c r="Y1816" s="114"/>
      <c r="Z1816" s="107"/>
      <c r="AA1816" s="107"/>
      <c r="AB1816" s="107"/>
      <c r="AC1816" s="107"/>
      <c r="AD1816" s="107"/>
      <c r="AE1816" s="107"/>
      <c r="AF1816" s="107"/>
      <c r="AG1816" s="107" t="s">
        <v>341</v>
      </c>
      <c r="AH1816" s="107">
        <v>5</v>
      </c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</row>
    <row r="1817" spans="1:60" outlineLevel="1">
      <c r="A1817" s="123">
        <v>335</v>
      </c>
      <c r="B1817" s="124" t="s">
        <v>2511</v>
      </c>
      <c r="C1817" s="139" t="s">
        <v>2512</v>
      </c>
      <c r="D1817" s="125" t="s">
        <v>1169</v>
      </c>
      <c r="E1817" s="126">
        <v>477.51</v>
      </c>
      <c r="F1817" s="127"/>
      <c r="G1817" s="128">
        <f>ROUND(E1817*F1817,2)</f>
        <v>0</v>
      </c>
      <c r="H1817" s="127"/>
      <c r="I1817" s="128">
        <f>ROUND(E1817*H1817,2)</f>
        <v>0</v>
      </c>
      <c r="J1817" s="127"/>
      <c r="K1817" s="128">
        <f>ROUND(E1817*J1817,2)</f>
        <v>0</v>
      </c>
      <c r="L1817" s="128">
        <v>21</v>
      </c>
      <c r="M1817" s="128">
        <f>G1817*(1+L1817/100)</f>
        <v>0</v>
      </c>
      <c r="N1817" s="126">
        <v>1.0000000000000001E-5</v>
      </c>
      <c r="O1817" s="126">
        <f>ROUND(E1817*N1817,2)</f>
        <v>0</v>
      </c>
      <c r="P1817" s="126">
        <v>0</v>
      </c>
      <c r="Q1817" s="126">
        <f>ROUND(E1817*P1817,2)</f>
        <v>0</v>
      </c>
      <c r="R1817" s="128" t="s">
        <v>2468</v>
      </c>
      <c r="S1817" s="128" t="s">
        <v>310</v>
      </c>
      <c r="T1817" s="129" t="s">
        <v>331</v>
      </c>
      <c r="U1817" s="114">
        <v>2.9000000000000001E-2</v>
      </c>
      <c r="V1817" s="114">
        <f>ROUND(E1817*U1817,2)</f>
        <v>13.85</v>
      </c>
      <c r="W1817" s="114"/>
      <c r="X1817" s="114" t="s">
        <v>332</v>
      </c>
      <c r="Y1817" s="114" t="s">
        <v>293</v>
      </c>
      <c r="Z1817" s="107"/>
      <c r="AA1817" s="107"/>
      <c r="AB1817" s="107"/>
      <c r="AC1817" s="107"/>
      <c r="AD1817" s="107"/>
      <c r="AE1817" s="107"/>
      <c r="AF1817" s="107"/>
      <c r="AG1817" s="107" t="s">
        <v>333</v>
      </c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</row>
    <row r="1818" spans="1:60" outlineLevel="2">
      <c r="A1818" s="110"/>
      <c r="B1818" s="111"/>
      <c r="C1818" s="146" t="s">
        <v>2588</v>
      </c>
      <c r="D1818" s="143"/>
      <c r="E1818" s="144">
        <v>477.51</v>
      </c>
      <c r="F1818" s="114"/>
      <c r="G1818" s="114"/>
      <c r="H1818" s="114"/>
      <c r="I1818" s="114"/>
      <c r="J1818" s="114"/>
      <c r="K1818" s="114"/>
      <c r="L1818" s="114"/>
      <c r="M1818" s="114"/>
      <c r="N1818" s="113"/>
      <c r="O1818" s="113"/>
      <c r="P1818" s="113"/>
      <c r="Q1818" s="113"/>
      <c r="R1818" s="114"/>
      <c r="S1818" s="114"/>
      <c r="T1818" s="114"/>
      <c r="U1818" s="114"/>
      <c r="V1818" s="114"/>
      <c r="W1818" s="114"/>
      <c r="X1818" s="114"/>
      <c r="Y1818" s="114"/>
      <c r="Z1818" s="107"/>
      <c r="AA1818" s="107"/>
      <c r="AB1818" s="107"/>
      <c r="AC1818" s="107"/>
      <c r="AD1818" s="107"/>
      <c r="AE1818" s="107"/>
      <c r="AF1818" s="107"/>
      <c r="AG1818" s="107" t="s">
        <v>341</v>
      </c>
      <c r="AH1818" s="107">
        <v>5</v>
      </c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</row>
    <row r="1819" spans="1:60" outlineLevel="1">
      <c r="A1819" s="123">
        <v>336</v>
      </c>
      <c r="B1819" s="124" t="s">
        <v>2540</v>
      </c>
      <c r="C1819" s="139" t="s">
        <v>2541</v>
      </c>
      <c r="D1819" s="125" t="s">
        <v>1169</v>
      </c>
      <c r="E1819" s="126">
        <v>38.4</v>
      </c>
      <c r="F1819" s="127"/>
      <c r="G1819" s="128">
        <f>ROUND(E1819*F1819,2)</f>
        <v>0</v>
      </c>
      <c r="H1819" s="127"/>
      <c r="I1819" s="128">
        <f>ROUND(E1819*H1819,2)</f>
        <v>0</v>
      </c>
      <c r="J1819" s="127"/>
      <c r="K1819" s="128">
        <f>ROUND(E1819*J1819,2)</f>
        <v>0</v>
      </c>
      <c r="L1819" s="128">
        <v>21</v>
      </c>
      <c r="M1819" s="128">
        <f>G1819*(1+L1819/100)</f>
        <v>0</v>
      </c>
      <c r="N1819" s="126">
        <v>0</v>
      </c>
      <c r="O1819" s="126">
        <f>ROUND(E1819*N1819,2)</f>
        <v>0</v>
      </c>
      <c r="P1819" s="126">
        <v>0</v>
      </c>
      <c r="Q1819" s="126">
        <f>ROUND(E1819*P1819,2)</f>
        <v>0</v>
      </c>
      <c r="R1819" s="128" t="s">
        <v>2468</v>
      </c>
      <c r="S1819" s="128" t="s">
        <v>310</v>
      </c>
      <c r="T1819" s="129" t="s">
        <v>331</v>
      </c>
      <c r="U1819" s="114">
        <v>4.7499999999999999E-3</v>
      </c>
      <c r="V1819" s="114">
        <f>ROUND(E1819*U1819,2)</f>
        <v>0.18</v>
      </c>
      <c r="W1819" s="114"/>
      <c r="X1819" s="114" t="s">
        <v>332</v>
      </c>
      <c r="Y1819" s="114" t="s">
        <v>293</v>
      </c>
      <c r="Z1819" s="107"/>
      <c r="AA1819" s="107"/>
      <c r="AB1819" s="107"/>
      <c r="AC1819" s="107"/>
      <c r="AD1819" s="107"/>
      <c r="AE1819" s="107"/>
      <c r="AF1819" s="107"/>
      <c r="AG1819" s="107" t="s">
        <v>333</v>
      </c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</row>
    <row r="1820" spans="1:60" outlineLevel="2">
      <c r="A1820" s="110"/>
      <c r="B1820" s="111"/>
      <c r="C1820" s="146" t="s">
        <v>2587</v>
      </c>
      <c r="D1820" s="143"/>
      <c r="E1820" s="144">
        <v>38.4</v>
      </c>
      <c r="F1820" s="114"/>
      <c r="G1820" s="114"/>
      <c r="H1820" s="114"/>
      <c r="I1820" s="114"/>
      <c r="J1820" s="114"/>
      <c r="K1820" s="114"/>
      <c r="L1820" s="114"/>
      <c r="M1820" s="114"/>
      <c r="N1820" s="113"/>
      <c r="O1820" s="113"/>
      <c r="P1820" s="113"/>
      <c r="Q1820" s="113"/>
      <c r="R1820" s="114"/>
      <c r="S1820" s="114"/>
      <c r="T1820" s="114"/>
      <c r="U1820" s="114"/>
      <c r="V1820" s="114"/>
      <c r="W1820" s="114"/>
      <c r="X1820" s="114"/>
      <c r="Y1820" s="114"/>
      <c r="Z1820" s="107"/>
      <c r="AA1820" s="107"/>
      <c r="AB1820" s="107"/>
      <c r="AC1820" s="107"/>
      <c r="AD1820" s="107"/>
      <c r="AE1820" s="107"/>
      <c r="AF1820" s="107"/>
      <c r="AG1820" s="107" t="s">
        <v>341</v>
      </c>
      <c r="AH1820" s="107">
        <v>5</v>
      </c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</row>
    <row r="1821" spans="1:60">
      <c r="A1821" s="117" t="s">
        <v>285</v>
      </c>
      <c r="B1821" s="118" t="s">
        <v>20</v>
      </c>
      <c r="C1821" s="138" t="s">
        <v>21</v>
      </c>
      <c r="D1821" s="119"/>
      <c r="E1821" s="120"/>
      <c r="F1821" s="121"/>
      <c r="G1821" s="121">
        <f>SUMIF(AG1822:AG1823,"&lt;&gt;NOR",G1822:G1823)</f>
        <v>0</v>
      </c>
      <c r="H1821" s="121"/>
      <c r="I1821" s="121">
        <f>SUM(I1822:I1823)</f>
        <v>0</v>
      </c>
      <c r="J1821" s="121"/>
      <c r="K1821" s="121">
        <f>SUM(K1822:K1823)</f>
        <v>0</v>
      </c>
      <c r="L1821" s="121"/>
      <c r="M1821" s="121">
        <f>SUM(M1822:M1823)</f>
        <v>0</v>
      </c>
      <c r="N1821" s="120"/>
      <c r="O1821" s="120">
        <f>SUM(O1822:O1823)</f>
        <v>0</v>
      </c>
      <c r="P1821" s="120"/>
      <c r="Q1821" s="120">
        <f>SUM(Q1822:Q1823)</f>
        <v>0</v>
      </c>
      <c r="R1821" s="121"/>
      <c r="S1821" s="121"/>
      <c r="T1821" s="122"/>
      <c r="U1821" s="116"/>
      <c r="V1821" s="116">
        <f>SUM(V1822:V1823)</f>
        <v>0</v>
      </c>
      <c r="W1821" s="116"/>
      <c r="X1821" s="116"/>
      <c r="Y1821" s="116"/>
      <c r="AG1821" t="s">
        <v>286</v>
      </c>
    </row>
    <row r="1822" spans="1:60" outlineLevel="1">
      <c r="A1822" s="130">
        <v>337</v>
      </c>
      <c r="B1822" s="131" t="s">
        <v>2589</v>
      </c>
      <c r="C1822" s="140" t="s">
        <v>2590</v>
      </c>
      <c r="D1822" s="132" t="s">
        <v>347</v>
      </c>
      <c r="E1822" s="133">
        <v>0</v>
      </c>
      <c r="F1822" s="134"/>
      <c r="G1822" s="135">
        <f>ROUND(E1822*F1822,2)</f>
        <v>0</v>
      </c>
      <c r="H1822" s="134"/>
      <c r="I1822" s="135">
        <f>ROUND(E1822*H1822,2)</f>
        <v>0</v>
      </c>
      <c r="J1822" s="134"/>
      <c r="K1822" s="135">
        <f>ROUND(E1822*J1822,2)</f>
        <v>0</v>
      </c>
      <c r="L1822" s="135">
        <v>21</v>
      </c>
      <c r="M1822" s="135">
        <f>G1822*(1+L1822/100)</f>
        <v>0</v>
      </c>
      <c r="N1822" s="133">
        <v>0</v>
      </c>
      <c r="O1822" s="133">
        <f>ROUND(E1822*N1822,2)</f>
        <v>0</v>
      </c>
      <c r="P1822" s="133">
        <v>1.6000000000000001E-4</v>
      </c>
      <c r="Q1822" s="133">
        <f>ROUND(E1822*P1822,2)</f>
        <v>0</v>
      </c>
      <c r="R1822" s="135"/>
      <c r="S1822" s="135" t="s">
        <v>290</v>
      </c>
      <c r="T1822" s="136" t="s">
        <v>291</v>
      </c>
      <c r="U1822" s="114">
        <v>0.08</v>
      </c>
      <c r="V1822" s="114">
        <f>ROUND(E1822*U1822,2)</f>
        <v>0</v>
      </c>
      <c r="W1822" s="114"/>
      <c r="X1822" s="114" t="s">
        <v>332</v>
      </c>
      <c r="Y1822" s="114" t="s">
        <v>293</v>
      </c>
      <c r="Z1822" s="107"/>
      <c r="AA1822" s="107"/>
      <c r="AB1822" s="107"/>
      <c r="AC1822" s="107"/>
      <c r="AD1822" s="107"/>
      <c r="AE1822" s="107"/>
      <c r="AF1822" s="107"/>
      <c r="AG1822" s="107" t="s">
        <v>333</v>
      </c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</row>
    <row r="1823" spans="1:60" ht="22.5" outlineLevel="1">
      <c r="A1823" s="123">
        <v>338</v>
      </c>
      <c r="B1823" s="124" t="s">
        <v>2591</v>
      </c>
      <c r="C1823" s="139" t="s">
        <v>2592</v>
      </c>
      <c r="D1823" s="125" t="s">
        <v>330</v>
      </c>
      <c r="E1823" s="126">
        <v>0</v>
      </c>
      <c r="F1823" s="127"/>
      <c r="G1823" s="128">
        <f>ROUND(E1823*F1823,2)</f>
        <v>0</v>
      </c>
      <c r="H1823" s="127"/>
      <c r="I1823" s="128">
        <f>ROUND(E1823*H1823,2)</f>
        <v>0</v>
      </c>
      <c r="J1823" s="127"/>
      <c r="K1823" s="128">
        <f>ROUND(E1823*J1823,2)</f>
        <v>0</v>
      </c>
      <c r="L1823" s="128">
        <v>21</v>
      </c>
      <c r="M1823" s="128">
        <f>G1823*(1+L1823/100)</f>
        <v>0</v>
      </c>
      <c r="N1823" s="126">
        <v>0</v>
      </c>
      <c r="O1823" s="126">
        <f>ROUND(E1823*N1823,2)</f>
        <v>0</v>
      </c>
      <c r="P1823" s="126">
        <v>2.2200000000000002E-3</v>
      </c>
      <c r="Q1823" s="126">
        <f>ROUND(E1823*P1823,2)</f>
        <v>0</v>
      </c>
      <c r="R1823" s="128"/>
      <c r="S1823" s="128" t="s">
        <v>290</v>
      </c>
      <c r="T1823" s="129" t="s">
        <v>291</v>
      </c>
      <c r="U1823" s="114">
        <v>0.74</v>
      </c>
      <c r="V1823" s="114">
        <f>ROUND(E1823*U1823,2)</f>
        <v>0</v>
      </c>
      <c r="W1823" s="114"/>
      <c r="X1823" s="114" t="s">
        <v>332</v>
      </c>
      <c r="Y1823" s="114" t="s">
        <v>293</v>
      </c>
      <c r="Z1823" s="107"/>
      <c r="AA1823" s="107"/>
      <c r="AB1823" s="107"/>
      <c r="AC1823" s="107"/>
      <c r="AD1823" s="107"/>
      <c r="AE1823" s="107"/>
      <c r="AF1823" s="107"/>
      <c r="AG1823" s="107" t="s">
        <v>333</v>
      </c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</row>
    <row r="1824" spans="1:60">
      <c r="A1824" s="3"/>
      <c r="B1824" s="4"/>
      <c r="C1824" s="141"/>
      <c r="D1824" s="6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AE1824">
        <v>12</v>
      </c>
      <c r="AF1824">
        <v>21</v>
      </c>
      <c r="AG1824" t="s">
        <v>271</v>
      </c>
    </row>
    <row r="1825" spans="1:33">
      <c r="A1825" s="267"/>
      <c r="B1825" s="268" t="s">
        <v>14</v>
      </c>
      <c r="C1825" s="269"/>
      <c r="D1825" s="270"/>
      <c r="E1825" s="271"/>
      <c r="F1825" s="271"/>
      <c r="G1825" s="272">
        <f>G8+G127+G218+G340+G444+G474+G636+G775+G962+G1139+G1172+G1179+G1186+G1194+G1202+G1209+G1221+G1233+G1245+G1257+G1269+G1285+G1303+G1329+G1358+G1395+G1404+G1418+G1451+G1460+G1469+G1481+G1508+G1535+G1551+G1563+G1582+G1590+G1637+G1651+G1667+G1675+G1720+G1753+G1777+G1811+G1821</f>
        <v>0</v>
      </c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AE1825">
        <f>SUMIF(L7:L1823,AE1824,G7:G1823)</f>
        <v>0</v>
      </c>
      <c r="AF1825">
        <f>SUMIF(L7:L1823,AF1824,G7:G1823)</f>
        <v>0</v>
      </c>
      <c r="AG1825" t="s">
        <v>325</v>
      </c>
    </row>
    <row r="1826" spans="1:33">
      <c r="C1826" s="142"/>
      <c r="D1826" s="10"/>
      <c r="AG1826" t="s">
        <v>326</v>
      </c>
    </row>
    <row r="1827" spans="1:33">
      <c r="D1827" s="10"/>
    </row>
    <row r="1828" spans="1:33">
      <c r="D1828" s="10"/>
    </row>
    <row r="1829" spans="1:33">
      <c r="D1829" s="10"/>
    </row>
    <row r="1830" spans="1:33">
      <c r="D1830" s="10"/>
    </row>
    <row r="1831" spans="1:33">
      <c r="D1831" s="10"/>
    </row>
    <row r="1832" spans="1:33">
      <c r="D1832" s="10"/>
    </row>
    <row r="1833" spans="1:33">
      <c r="D1833" s="10"/>
    </row>
    <row r="1834" spans="1:33">
      <c r="D1834" s="10"/>
    </row>
    <row r="1835" spans="1:33">
      <c r="D1835" s="10"/>
    </row>
    <row r="1836" spans="1:33">
      <c r="D1836" s="10"/>
    </row>
    <row r="1837" spans="1:33">
      <c r="D1837" s="10"/>
    </row>
    <row r="1838" spans="1:33">
      <c r="D1838" s="10"/>
    </row>
    <row r="1839" spans="1:33">
      <c r="D1839" s="10"/>
    </row>
    <row r="1840" spans="1:33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hb1vcN478ySFY7QXoJ99XZfAfpZ/E4hmS2hXwQ6rFcFqFpNnolVBcaudDZeY4FmYJa1Drmy8w10sN44HaKZV+g==" saltValue="Pep6zhQBhqcw2dFYTi0SOg==" spinCount="100000" sheet="1" formatRows="0"/>
  <mergeCells count="144">
    <mergeCell ref="C16:G16"/>
    <mergeCell ref="C21:G21"/>
    <mergeCell ref="C27:G27"/>
    <mergeCell ref="C30:G30"/>
    <mergeCell ref="C33:G33"/>
    <mergeCell ref="C39:G39"/>
    <mergeCell ref="A1:G1"/>
    <mergeCell ref="C2:G2"/>
    <mergeCell ref="C3:G3"/>
    <mergeCell ref="C4:G4"/>
    <mergeCell ref="C10:G10"/>
    <mergeCell ref="C13:G13"/>
    <mergeCell ref="C217:G217"/>
    <mergeCell ref="C220:G220"/>
    <mergeCell ref="C223:G223"/>
    <mergeCell ref="C226:G226"/>
    <mergeCell ref="C232:G232"/>
    <mergeCell ref="C239:G239"/>
    <mergeCell ref="C126:G126"/>
    <mergeCell ref="C129:G129"/>
    <mergeCell ref="C132:G132"/>
    <mergeCell ref="C135:G135"/>
    <mergeCell ref="C138:G138"/>
    <mergeCell ref="C143:G143"/>
    <mergeCell ref="C443:G443"/>
    <mergeCell ref="C446:G446"/>
    <mergeCell ref="C449:G449"/>
    <mergeCell ref="C452:G452"/>
    <mergeCell ref="C455:G455"/>
    <mergeCell ref="C458:G458"/>
    <mergeCell ref="C335:G335"/>
    <mergeCell ref="C339:G339"/>
    <mergeCell ref="C342:G342"/>
    <mergeCell ref="C345:G345"/>
    <mergeCell ref="C351:G351"/>
    <mergeCell ref="C440:G440"/>
    <mergeCell ref="C630:G630"/>
    <mergeCell ref="C632:G632"/>
    <mergeCell ref="C633:G633"/>
    <mergeCell ref="C635:G635"/>
    <mergeCell ref="C641:G641"/>
    <mergeCell ref="C658:G658"/>
    <mergeCell ref="C473:G473"/>
    <mergeCell ref="C489:G489"/>
    <mergeCell ref="C523:G523"/>
    <mergeCell ref="C526:G526"/>
    <mergeCell ref="C562:G562"/>
    <mergeCell ref="C627:G627"/>
    <mergeCell ref="C772:G772"/>
    <mergeCell ref="C774:G774"/>
    <mergeCell ref="C781:G781"/>
    <mergeCell ref="C786:G786"/>
    <mergeCell ref="C814:G814"/>
    <mergeCell ref="C818:G818"/>
    <mergeCell ref="C662:G662"/>
    <mergeCell ref="C665:G665"/>
    <mergeCell ref="C706:G706"/>
    <mergeCell ref="C766:G766"/>
    <mergeCell ref="C769:G769"/>
    <mergeCell ref="C771:G771"/>
    <mergeCell ref="C959:G959"/>
    <mergeCell ref="C961:G961"/>
    <mergeCell ref="C968:G968"/>
    <mergeCell ref="C971:G971"/>
    <mergeCell ref="C1007:G1007"/>
    <mergeCell ref="C1010:G1010"/>
    <mergeCell ref="C821:G821"/>
    <mergeCell ref="C867:G867"/>
    <mergeCell ref="C870:G870"/>
    <mergeCell ref="C953:G953"/>
    <mergeCell ref="C956:G956"/>
    <mergeCell ref="C958:G958"/>
    <mergeCell ref="C1141:G1141"/>
    <mergeCell ref="C1144:G1144"/>
    <mergeCell ref="C1147:G1147"/>
    <mergeCell ref="C1152:G1152"/>
    <mergeCell ref="C1158:G1158"/>
    <mergeCell ref="C1163:G1163"/>
    <mergeCell ref="C1059:G1059"/>
    <mergeCell ref="C1130:G1130"/>
    <mergeCell ref="C1133:G1133"/>
    <mergeCell ref="C1135:G1135"/>
    <mergeCell ref="C1136:G1136"/>
    <mergeCell ref="C1138:G1138"/>
    <mergeCell ref="C1193:G1193"/>
    <mergeCell ref="C1201:G1201"/>
    <mergeCell ref="C1208:G1208"/>
    <mergeCell ref="C1211:G1211"/>
    <mergeCell ref="C1214:G1214"/>
    <mergeCell ref="C1220:G1220"/>
    <mergeCell ref="C1166:G1166"/>
    <mergeCell ref="C1168:G1168"/>
    <mergeCell ref="C1169:G1169"/>
    <mergeCell ref="C1171:G1171"/>
    <mergeCell ref="C1178:G1178"/>
    <mergeCell ref="C1185:G1185"/>
    <mergeCell ref="C1247:G1247"/>
    <mergeCell ref="C1250:G1250"/>
    <mergeCell ref="C1256:G1256"/>
    <mergeCell ref="C1259:G1259"/>
    <mergeCell ref="C1262:G1262"/>
    <mergeCell ref="C1268:G1268"/>
    <mergeCell ref="C1223:G1223"/>
    <mergeCell ref="C1226:G1226"/>
    <mergeCell ref="C1232:G1232"/>
    <mergeCell ref="C1235:G1235"/>
    <mergeCell ref="C1238:G1238"/>
    <mergeCell ref="C1244:G1244"/>
    <mergeCell ref="C1305:G1305"/>
    <mergeCell ref="C1308:G1308"/>
    <mergeCell ref="C1328:G1328"/>
    <mergeCell ref="C1331:G1331"/>
    <mergeCell ref="C1334:G1334"/>
    <mergeCell ref="C1357:G1357"/>
    <mergeCell ref="C1271:G1271"/>
    <mergeCell ref="C1274:G1274"/>
    <mergeCell ref="C1284:G1284"/>
    <mergeCell ref="C1287:G1287"/>
    <mergeCell ref="C1290:G1290"/>
    <mergeCell ref="C1302:G1302"/>
    <mergeCell ref="C1471:G1471"/>
    <mergeCell ref="C1474:G1474"/>
    <mergeCell ref="C1480:G1480"/>
    <mergeCell ref="C1483:G1483"/>
    <mergeCell ref="C1492:G1492"/>
    <mergeCell ref="C1495:G1495"/>
    <mergeCell ref="C1394:G1394"/>
    <mergeCell ref="C1403:G1403"/>
    <mergeCell ref="C1417:G1417"/>
    <mergeCell ref="C1450:G1450"/>
    <mergeCell ref="C1459:G1459"/>
    <mergeCell ref="C1468:G1468"/>
    <mergeCell ref="C1540:G1540"/>
    <mergeCell ref="C1550:G1550"/>
    <mergeCell ref="C1553:G1553"/>
    <mergeCell ref="C1556:G1556"/>
    <mergeCell ref="C1562:G1562"/>
    <mergeCell ref="C1581:G1581"/>
    <mergeCell ref="C1507:G1507"/>
    <mergeCell ref="C1510:G1510"/>
    <mergeCell ref="C1515:G1515"/>
    <mergeCell ref="C1518:G1518"/>
    <mergeCell ref="C1534:G1534"/>
    <mergeCell ref="C1537:G153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8D44D-FEE8-4160-96E5-013D628239B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/>
  <cols>
    <col min="1" max="1" width="3.42578125" customWidth="1"/>
    <col min="2" max="2" width="12.5703125" style="95" customWidth="1"/>
    <col min="3" max="3" width="63.28515625" style="9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02" t="s">
        <v>327</v>
      </c>
      <c r="B1" s="202"/>
      <c r="C1" s="202"/>
      <c r="D1" s="202"/>
      <c r="E1" s="202"/>
      <c r="F1" s="202"/>
      <c r="G1" s="202"/>
      <c r="AG1" t="s">
        <v>256</v>
      </c>
    </row>
    <row r="2" spans="1:60" ht="24.95" customHeight="1">
      <c r="A2" s="250" t="s">
        <v>252</v>
      </c>
      <c r="B2" s="251" t="s">
        <v>5</v>
      </c>
      <c r="C2" s="254" t="s">
        <v>6</v>
      </c>
      <c r="D2" s="255"/>
      <c r="E2" s="255"/>
      <c r="F2" s="255"/>
      <c r="G2" s="256"/>
      <c r="AG2" t="s">
        <v>257</v>
      </c>
    </row>
    <row r="3" spans="1:60" ht="24.95" customHeight="1">
      <c r="A3" s="250" t="s">
        <v>253</v>
      </c>
      <c r="B3" s="251" t="s">
        <v>52</v>
      </c>
      <c r="C3" s="254" t="s">
        <v>53</v>
      </c>
      <c r="D3" s="255"/>
      <c r="E3" s="255"/>
      <c r="F3" s="255"/>
      <c r="G3" s="256"/>
      <c r="AC3" s="95" t="s">
        <v>257</v>
      </c>
      <c r="AG3" t="s">
        <v>259</v>
      </c>
    </row>
    <row r="4" spans="1:60" ht="24.95" customHeight="1">
      <c r="A4" s="257" t="s">
        <v>254</v>
      </c>
      <c r="B4" s="258" t="s">
        <v>54</v>
      </c>
      <c r="C4" s="259" t="s">
        <v>51</v>
      </c>
      <c r="D4" s="260"/>
      <c r="E4" s="260"/>
      <c r="F4" s="260"/>
      <c r="G4" s="261"/>
      <c r="AG4" t="s">
        <v>260</v>
      </c>
    </row>
    <row r="5" spans="1:60">
      <c r="D5" s="10"/>
    </row>
    <row r="6" spans="1:60" ht="38.25">
      <c r="A6" s="262" t="s">
        <v>261</v>
      </c>
      <c r="B6" s="263" t="s">
        <v>262</v>
      </c>
      <c r="C6" s="263" t="s">
        <v>263</v>
      </c>
      <c r="D6" s="264" t="s">
        <v>264</v>
      </c>
      <c r="E6" s="262" t="s">
        <v>265</v>
      </c>
      <c r="F6" s="265" t="s">
        <v>266</v>
      </c>
      <c r="G6" s="262" t="s">
        <v>14</v>
      </c>
      <c r="H6" s="266" t="s">
        <v>267</v>
      </c>
      <c r="I6" s="266" t="s">
        <v>268</v>
      </c>
      <c r="J6" s="266" t="s">
        <v>269</v>
      </c>
      <c r="K6" s="266" t="s">
        <v>270</v>
      </c>
      <c r="L6" s="266" t="s">
        <v>271</v>
      </c>
      <c r="M6" s="266" t="s">
        <v>272</v>
      </c>
      <c r="N6" s="266" t="s">
        <v>273</v>
      </c>
      <c r="O6" s="266" t="s">
        <v>274</v>
      </c>
      <c r="P6" s="266" t="s">
        <v>275</v>
      </c>
      <c r="Q6" s="266" t="s">
        <v>276</v>
      </c>
      <c r="R6" s="266" t="s">
        <v>277</v>
      </c>
      <c r="S6" s="266" t="s">
        <v>278</v>
      </c>
      <c r="T6" s="266" t="s">
        <v>279</v>
      </c>
      <c r="U6" s="266" t="s">
        <v>280</v>
      </c>
      <c r="V6" s="266" t="s">
        <v>281</v>
      </c>
      <c r="W6" s="266" t="s">
        <v>282</v>
      </c>
      <c r="X6" s="266" t="s">
        <v>283</v>
      </c>
      <c r="Y6" s="266" t="s">
        <v>284</v>
      </c>
    </row>
    <row r="7" spans="1:60" hidden="1">
      <c r="A7" s="3"/>
      <c r="B7" s="4"/>
      <c r="C7" s="4"/>
      <c r="D7" s="6"/>
      <c r="E7" s="108"/>
      <c r="F7" s="109"/>
      <c r="G7" s="109"/>
      <c r="H7" s="109"/>
      <c r="I7" s="109"/>
      <c r="J7" s="109"/>
      <c r="K7" s="109"/>
      <c r="L7" s="109"/>
      <c r="M7" s="109"/>
      <c r="N7" s="108"/>
      <c r="O7" s="108"/>
      <c r="P7" s="108"/>
      <c r="Q7" s="108"/>
      <c r="R7" s="109"/>
      <c r="S7" s="109"/>
      <c r="T7" s="109"/>
      <c r="U7" s="109"/>
      <c r="V7" s="109"/>
      <c r="W7" s="109"/>
      <c r="X7" s="109"/>
      <c r="Y7" s="109"/>
    </row>
    <row r="8" spans="1:60">
      <c r="A8" s="117" t="s">
        <v>285</v>
      </c>
      <c r="B8" s="118" t="s">
        <v>81</v>
      </c>
      <c r="C8" s="138" t="s">
        <v>82</v>
      </c>
      <c r="D8" s="119"/>
      <c r="E8" s="120"/>
      <c r="F8" s="121"/>
      <c r="G8" s="121">
        <f>SUMIF(AG9:AG20,"&lt;&gt;NOR",G9:G20)</f>
        <v>0</v>
      </c>
      <c r="H8" s="121"/>
      <c r="I8" s="121">
        <f>SUM(I9:I20)</f>
        <v>0</v>
      </c>
      <c r="J8" s="121"/>
      <c r="K8" s="121">
        <f>SUM(K9:K20)</f>
        <v>0</v>
      </c>
      <c r="L8" s="121"/>
      <c r="M8" s="121">
        <f>SUM(M9:M20)</f>
        <v>0</v>
      </c>
      <c r="N8" s="120"/>
      <c r="O8" s="120">
        <f>SUM(O9:O20)</f>
        <v>0</v>
      </c>
      <c r="P8" s="120"/>
      <c r="Q8" s="120">
        <f>SUM(Q9:Q20)</f>
        <v>7.47</v>
      </c>
      <c r="R8" s="121"/>
      <c r="S8" s="121"/>
      <c r="T8" s="122"/>
      <c r="U8" s="116"/>
      <c r="V8" s="116">
        <f>SUM(V9:V20)</f>
        <v>377.41</v>
      </c>
      <c r="W8" s="116"/>
      <c r="X8" s="116"/>
      <c r="Y8" s="116"/>
      <c r="AG8" t="s">
        <v>286</v>
      </c>
    </row>
    <row r="9" spans="1:60" outlineLevel="1">
      <c r="A9" s="130">
        <v>1</v>
      </c>
      <c r="B9" s="131" t="s">
        <v>348</v>
      </c>
      <c r="C9" s="140" t="s">
        <v>349</v>
      </c>
      <c r="D9" s="132" t="s">
        <v>347</v>
      </c>
      <c r="E9" s="133">
        <v>12</v>
      </c>
      <c r="F9" s="134"/>
      <c r="G9" s="135">
        <f>ROUND(E9*F9,2)</f>
        <v>0</v>
      </c>
      <c r="H9" s="134"/>
      <c r="I9" s="135">
        <f>ROUND(E9*H9,2)</f>
        <v>0</v>
      </c>
      <c r="J9" s="134"/>
      <c r="K9" s="135">
        <f>ROUND(E9*J9,2)</f>
        <v>0</v>
      </c>
      <c r="L9" s="135">
        <v>21</v>
      </c>
      <c r="M9" s="135">
        <f>G9*(1+L9/100)</f>
        <v>0</v>
      </c>
      <c r="N9" s="133">
        <v>0</v>
      </c>
      <c r="O9" s="133">
        <f>ROUND(E9*N9,2)</f>
        <v>0</v>
      </c>
      <c r="P9" s="133">
        <v>2.2000000000000001E-4</v>
      </c>
      <c r="Q9" s="133">
        <f>ROUND(E9*P9,2)</f>
        <v>0</v>
      </c>
      <c r="R9" s="135" t="s">
        <v>350</v>
      </c>
      <c r="S9" s="135" t="s">
        <v>310</v>
      </c>
      <c r="T9" s="136" t="s">
        <v>331</v>
      </c>
      <c r="U9" s="114">
        <v>0.11</v>
      </c>
      <c r="V9" s="114">
        <f>ROUND(E9*U9,2)</f>
        <v>1.32</v>
      </c>
      <c r="W9" s="114"/>
      <c r="X9" s="114" t="s">
        <v>332</v>
      </c>
      <c r="Y9" s="114" t="s">
        <v>293</v>
      </c>
      <c r="Z9" s="107"/>
      <c r="AA9" s="107"/>
      <c r="AB9" s="107"/>
      <c r="AC9" s="107"/>
      <c r="AD9" s="107"/>
      <c r="AE9" s="107"/>
      <c r="AF9" s="107"/>
      <c r="AG9" s="107" t="s">
        <v>333</v>
      </c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</row>
    <row r="10" spans="1:60" outlineLevel="1">
      <c r="A10" s="123">
        <v>2</v>
      </c>
      <c r="B10" s="124" t="s">
        <v>328</v>
      </c>
      <c r="C10" s="139" t="s">
        <v>329</v>
      </c>
      <c r="D10" s="125" t="s">
        <v>330</v>
      </c>
      <c r="E10" s="126">
        <v>790</v>
      </c>
      <c r="F10" s="127"/>
      <c r="G10" s="128">
        <f>ROUND(E10*F10,2)</f>
        <v>0</v>
      </c>
      <c r="H10" s="127"/>
      <c r="I10" s="128">
        <f>ROUND(E10*H10,2)</f>
        <v>0</v>
      </c>
      <c r="J10" s="127"/>
      <c r="K10" s="128">
        <f>ROUND(E10*J10,2)</f>
        <v>0</v>
      </c>
      <c r="L10" s="128">
        <v>21</v>
      </c>
      <c r="M10" s="128">
        <f>G10*(1+L10/100)</f>
        <v>0</v>
      </c>
      <c r="N10" s="126">
        <v>0</v>
      </c>
      <c r="O10" s="126">
        <f>ROUND(E10*N10,2)</f>
        <v>0</v>
      </c>
      <c r="P10" s="126">
        <v>4.9699999999999996E-3</v>
      </c>
      <c r="Q10" s="126">
        <f>ROUND(E10*P10,2)</f>
        <v>3.93</v>
      </c>
      <c r="R10" s="128"/>
      <c r="S10" s="128" t="s">
        <v>290</v>
      </c>
      <c r="T10" s="129" t="s">
        <v>331</v>
      </c>
      <c r="U10" s="114">
        <v>0.2</v>
      </c>
      <c r="V10" s="114">
        <f>ROUND(E10*U10,2)</f>
        <v>158</v>
      </c>
      <c r="W10" s="114"/>
      <c r="X10" s="114" t="s">
        <v>332</v>
      </c>
      <c r="Y10" s="114" t="s">
        <v>293</v>
      </c>
      <c r="Z10" s="107"/>
      <c r="AA10" s="107"/>
      <c r="AB10" s="107"/>
      <c r="AC10" s="107"/>
      <c r="AD10" s="107"/>
      <c r="AE10" s="107"/>
      <c r="AF10" s="107"/>
      <c r="AG10" s="107" t="s">
        <v>333</v>
      </c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</row>
    <row r="11" spans="1:60" outlineLevel="2">
      <c r="A11" s="110"/>
      <c r="B11" s="111"/>
      <c r="C11" s="198" t="s">
        <v>334</v>
      </c>
      <c r="D11" s="199"/>
      <c r="E11" s="199"/>
      <c r="F11" s="199"/>
      <c r="G11" s="199"/>
      <c r="H11" s="114"/>
      <c r="I11" s="114"/>
      <c r="J11" s="114"/>
      <c r="K11" s="114"/>
      <c r="L11" s="114"/>
      <c r="M11" s="114"/>
      <c r="N11" s="113"/>
      <c r="O11" s="113"/>
      <c r="P11" s="113"/>
      <c r="Q11" s="113"/>
      <c r="R11" s="114"/>
      <c r="S11" s="114"/>
      <c r="T11" s="114"/>
      <c r="U11" s="114"/>
      <c r="V11" s="114"/>
      <c r="W11" s="114"/>
      <c r="X11" s="114"/>
      <c r="Y11" s="114"/>
      <c r="Z11" s="107"/>
      <c r="AA11" s="107"/>
      <c r="AB11" s="107"/>
      <c r="AC11" s="107"/>
      <c r="AD11" s="107"/>
      <c r="AE11" s="107"/>
      <c r="AF11" s="107"/>
      <c r="AG11" s="107" t="s">
        <v>296</v>
      </c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</row>
    <row r="12" spans="1:60" outlineLevel="1">
      <c r="A12" s="123">
        <v>3</v>
      </c>
      <c r="B12" s="124" t="s">
        <v>335</v>
      </c>
      <c r="C12" s="139" t="s">
        <v>336</v>
      </c>
      <c r="D12" s="125" t="s">
        <v>330</v>
      </c>
      <c r="E12" s="126">
        <v>320</v>
      </c>
      <c r="F12" s="127"/>
      <c r="G12" s="128">
        <f>ROUND(E12*F12,2)</f>
        <v>0</v>
      </c>
      <c r="H12" s="127"/>
      <c r="I12" s="128">
        <f>ROUND(E12*H12,2)</f>
        <v>0</v>
      </c>
      <c r="J12" s="127"/>
      <c r="K12" s="128">
        <f>ROUND(E12*J12,2)</f>
        <v>0</v>
      </c>
      <c r="L12" s="128">
        <v>21</v>
      </c>
      <c r="M12" s="128">
        <f>G12*(1+L12/100)</f>
        <v>0</v>
      </c>
      <c r="N12" s="126">
        <v>0</v>
      </c>
      <c r="O12" s="126">
        <f>ROUND(E12*N12,2)</f>
        <v>0</v>
      </c>
      <c r="P12" s="126">
        <v>9.5899999999999996E-3</v>
      </c>
      <c r="Q12" s="126">
        <f>ROUND(E12*P12,2)</f>
        <v>3.07</v>
      </c>
      <c r="R12" s="128"/>
      <c r="S12" s="128" t="s">
        <v>290</v>
      </c>
      <c r="T12" s="129" t="s">
        <v>331</v>
      </c>
      <c r="U12" s="114">
        <v>0.26</v>
      </c>
      <c r="V12" s="114">
        <f>ROUND(E12*U12,2)</f>
        <v>83.2</v>
      </c>
      <c r="W12" s="114"/>
      <c r="X12" s="114" t="s">
        <v>332</v>
      </c>
      <c r="Y12" s="114" t="s">
        <v>293</v>
      </c>
      <c r="Z12" s="107"/>
      <c r="AA12" s="107"/>
      <c r="AB12" s="107"/>
      <c r="AC12" s="107"/>
      <c r="AD12" s="107"/>
      <c r="AE12" s="107"/>
      <c r="AF12" s="107"/>
      <c r="AG12" s="107" t="s">
        <v>333</v>
      </c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</row>
    <row r="13" spans="1:60" outlineLevel="2">
      <c r="A13" s="110"/>
      <c r="B13" s="111"/>
      <c r="C13" s="198" t="s">
        <v>337</v>
      </c>
      <c r="D13" s="199"/>
      <c r="E13" s="199"/>
      <c r="F13" s="199"/>
      <c r="G13" s="199"/>
      <c r="H13" s="114"/>
      <c r="I13" s="114"/>
      <c r="J13" s="114"/>
      <c r="K13" s="114"/>
      <c r="L13" s="114"/>
      <c r="M13" s="114"/>
      <c r="N13" s="113"/>
      <c r="O13" s="113"/>
      <c r="P13" s="113"/>
      <c r="Q13" s="113"/>
      <c r="R13" s="114"/>
      <c r="S13" s="114"/>
      <c r="T13" s="114"/>
      <c r="U13" s="114"/>
      <c r="V13" s="114"/>
      <c r="W13" s="114"/>
      <c r="X13" s="114"/>
      <c r="Y13" s="114"/>
      <c r="Z13" s="107"/>
      <c r="AA13" s="107"/>
      <c r="AB13" s="107"/>
      <c r="AC13" s="107"/>
      <c r="AD13" s="107"/>
      <c r="AE13" s="107"/>
      <c r="AF13" s="107"/>
      <c r="AG13" s="107" t="s">
        <v>296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</row>
    <row r="14" spans="1:60" outlineLevel="1">
      <c r="A14" s="130">
        <v>4</v>
      </c>
      <c r="B14" s="131" t="s">
        <v>338</v>
      </c>
      <c r="C14" s="140" t="s">
        <v>339</v>
      </c>
      <c r="D14" s="132" t="s">
        <v>330</v>
      </c>
      <c r="E14" s="133">
        <v>790</v>
      </c>
      <c r="F14" s="134"/>
      <c r="G14" s="135">
        <f>ROUND(E14*F14,2)</f>
        <v>0</v>
      </c>
      <c r="H14" s="134"/>
      <c r="I14" s="135">
        <f>ROUND(E14*H14,2)</f>
        <v>0</v>
      </c>
      <c r="J14" s="134"/>
      <c r="K14" s="135">
        <f>ROUND(E14*J14,2)</f>
        <v>0</v>
      </c>
      <c r="L14" s="135">
        <v>21</v>
      </c>
      <c r="M14" s="135">
        <f>G14*(1+L14/100)</f>
        <v>0</v>
      </c>
      <c r="N14" s="133">
        <v>0</v>
      </c>
      <c r="O14" s="133">
        <f>ROUND(E14*N14,2)</f>
        <v>0</v>
      </c>
      <c r="P14" s="133">
        <v>2.3000000000000001E-4</v>
      </c>
      <c r="Q14" s="133">
        <f>ROUND(E14*P14,2)</f>
        <v>0.18</v>
      </c>
      <c r="R14" s="135"/>
      <c r="S14" s="135" t="s">
        <v>290</v>
      </c>
      <c r="T14" s="136" t="s">
        <v>331</v>
      </c>
      <c r="U14" s="114">
        <v>7.0000000000000007E-2</v>
      </c>
      <c r="V14" s="114">
        <f>ROUND(E14*U14,2)</f>
        <v>55.3</v>
      </c>
      <c r="W14" s="114"/>
      <c r="X14" s="114" t="s">
        <v>332</v>
      </c>
      <c r="Y14" s="114" t="s">
        <v>293</v>
      </c>
      <c r="Z14" s="107"/>
      <c r="AA14" s="107"/>
      <c r="AB14" s="107"/>
      <c r="AC14" s="107"/>
      <c r="AD14" s="107"/>
      <c r="AE14" s="107"/>
      <c r="AF14" s="107"/>
      <c r="AG14" s="107" t="s">
        <v>333</v>
      </c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</row>
    <row r="15" spans="1:60" outlineLevel="1">
      <c r="A15" s="130">
        <v>5</v>
      </c>
      <c r="B15" s="131" t="s">
        <v>342</v>
      </c>
      <c r="C15" s="140" t="s">
        <v>343</v>
      </c>
      <c r="D15" s="132" t="s">
        <v>330</v>
      </c>
      <c r="E15" s="133">
        <v>320</v>
      </c>
      <c r="F15" s="134"/>
      <c r="G15" s="135">
        <f>ROUND(E15*F15,2)</f>
        <v>0</v>
      </c>
      <c r="H15" s="134"/>
      <c r="I15" s="135">
        <f>ROUND(E15*H15,2)</f>
        <v>0</v>
      </c>
      <c r="J15" s="134"/>
      <c r="K15" s="135">
        <f>ROUND(E15*J15,2)</f>
        <v>0</v>
      </c>
      <c r="L15" s="135">
        <v>21</v>
      </c>
      <c r="M15" s="135">
        <f>G15*(1+L15/100)</f>
        <v>0</v>
      </c>
      <c r="N15" s="133">
        <v>0</v>
      </c>
      <c r="O15" s="133">
        <f>ROUND(E15*N15,2)</f>
        <v>0</v>
      </c>
      <c r="P15" s="133">
        <v>5.9999999999999995E-4</v>
      </c>
      <c r="Q15" s="133">
        <f>ROUND(E15*P15,2)</f>
        <v>0.19</v>
      </c>
      <c r="R15" s="135"/>
      <c r="S15" s="135" t="s">
        <v>290</v>
      </c>
      <c r="T15" s="136" t="s">
        <v>331</v>
      </c>
      <c r="U15" s="114">
        <v>0.22</v>
      </c>
      <c r="V15" s="114">
        <f>ROUND(E15*U15,2)</f>
        <v>70.400000000000006</v>
      </c>
      <c r="W15" s="114"/>
      <c r="X15" s="114" t="s">
        <v>332</v>
      </c>
      <c r="Y15" s="114" t="s">
        <v>293</v>
      </c>
      <c r="Z15" s="107"/>
      <c r="AA15" s="107"/>
      <c r="AB15" s="107"/>
      <c r="AC15" s="107"/>
      <c r="AD15" s="107"/>
      <c r="AE15" s="107"/>
      <c r="AF15" s="107"/>
      <c r="AG15" s="107" t="s">
        <v>333</v>
      </c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</row>
    <row r="16" spans="1:60" outlineLevel="1">
      <c r="A16" s="130">
        <v>6</v>
      </c>
      <c r="B16" s="131" t="s">
        <v>345</v>
      </c>
      <c r="C16" s="140" t="s">
        <v>346</v>
      </c>
      <c r="D16" s="132" t="s">
        <v>347</v>
      </c>
      <c r="E16" s="133">
        <v>79</v>
      </c>
      <c r="F16" s="134"/>
      <c r="G16" s="135">
        <f>ROUND(E16*F16,2)</f>
        <v>0</v>
      </c>
      <c r="H16" s="134"/>
      <c r="I16" s="135">
        <f>ROUND(E16*H16,2)</f>
        <v>0</v>
      </c>
      <c r="J16" s="134"/>
      <c r="K16" s="135">
        <f>ROUND(E16*J16,2)</f>
        <v>0</v>
      </c>
      <c r="L16" s="135">
        <v>21</v>
      </c>
      <c r="M16" s="135">
        <f>G16*(1+L16/100)</f>
        <v>0</v>
      </c>
      <c r="N16" s="133">
        <v>0</v>
      </c>
      <c r="O16" s="133">
        <f>ROUND(E16*N16,2)</f>
        <v>0</v>
      </c>
      <c r="P16" s="133">
        <v>1.23E-3</v>
      </c>
      <c r="Q16" s="133">
        <f>ROUND(E16*P16,2)</f>
        <v>0.1</v>
      </c>
      <c r="R16" s="135"/>
      <c r="S16" s="135" t="s">
        <v>290</v>
      </c>
      <c r="T16" s="136" t="s">
        <v>331</v>
      </c>
      <c r="U16" s="114">
        <v>7.0000000000000007E-2</v>
      </c>
      <c r="V16" s="114">
        <f>ROUND(E16*U16,2)</f>
        <v>5.53</v>
      </c>
      <c r="W16" s="114"/>
      <c r="X16" s="114" t="s">
        <v>332</v>
      </c>
      <c r="Y16" s="114" t="s">
        <v>293</v>
      </c>
      <c r="Z16" s="107"/>
      <c r="AA16" s="107"/>
      <c r="AB16" s="107"/>
      <c r="AC16" s="107"/>
      <c r="AD16" s="107"/>
      <c r="AE16" s="107"/>
      <c r="AF16" s="107"/>
      <c r="AG16" s="107" t="s">
        <v>333</v>
      </c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</row>
    <row r="17" spans="1:60" outlineLevel="1">
      <c r="A17" s="130">
        <v>7</v>
      </c>
      <c r="B17" s="131" t="s">
        <v>351</v>
      </c>
      <c r="C17" s="140" t="s">
        <v>352</v>
      </c>
      <c r="D17" s="132" t="s">
        <v>353</v>
      </c>
      <c r="E17" s="133">
        <v>7.46861</v>
      </c>
      <c r="F17" s="134"/>
      <c r="G17" s="135">
        <f>ROUND(E17*F17,2)</f>
        <v>0</v>
      </c>
      <c r="H17" s="134"/>
      <c r="I17" s="135">
        <f>ROUND(E17*H17,2)</f>
        <v>0</v>
      </c>
      <c r="J17" s="134"/>
      <c r="K17" s="135">
        <f>ROUND(E17*J17,2)</f>
        <v>0</v>
      </c>
      <c r="L17" s="135">
        <v>21</v>
      </c>
      <c r="M17" s="135">
        <f>G17*(1+L17/100)</f>
        <v>0</v>
      </c>
      <c r="N17" s="133">
        <v>0</v>
      </c>
      <c r="O17" s="133">
        <f>ROUND(E17*N17,2)</f>
        <v>0</v>
      </c>
      <c r="P17" s="133">
        <v>0</v>
      </c>
      <c r="Q17" s="133">
        <f>ROUND(E17*P17,2)</f>
        <v>0</v>
      </c>
      <c r="R17" s="135"/>
      <c r="S17" s="135" t="s">
        <v>290</v>
      </c>
      <c r="T17" s="136" t="s">
        <v>331</v>
      </c>
      <c r="U17" s="114">
        <v>0</v>
      </c>
      <c r="V17" s="114">
        <f>ROUND(E17*U17,2)</f>
        <v>0</v>
      </c>
      <c r="W17" s="114"/>
      <c r="X17" s="114" t="s">
        <v>332</v>
      </c>
      <c r="Y17" s="114" t="s">
        <v>293</v>
      </c>
      <c r="Z17" s="107"/>
      <c r="AA17" s="107"/>
      <c r="AB17" s="107"/>
      <c r="AC17" s="107"/>
      <c r="AD17" s="107"/>
      <c r="AE17" s="107"/>
      <c r="AF17" s="107"/>
      <c r="AG17" s="107" t="s">
        <v>333</v>
      </c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</row>
    <row r="18" spans="1:60" outlineLevel="1">
      <c r="A18" s="123">
        <v>8</v>
      </c>
      <c r="B18" s="124" t="s">
        <v>354</v>
      </c>
      <c r="C18" s="139" t="s">
        <v>355</v>
      </c>
      <c r="D18" s="125" t="s">
        <v>353</v>
      </c>
      <c r="E18" s="126">
        <v>7.46861</v>
      </c>
      <c r="F18" s="127"/>
      <c r="G18" s="128">
        <f>ROUND(E18*F18,2)</f>
        <v>0</v>
      </c>
      <c r="H18" s="127"/>
      <c r="I18" s="128">
        <f>ROUND(E18*H18,2)</f>
        <v>0</v>
      </c>
      <c r="J18" s="127"/>
      <c r="K18" s="128">
        <f>ROUND(E18*J18,2)</f>
        <v>0</v>
      </c>
      <c r="L18" s="128">
        <v>21</v>
      </c>
      <c r="M18" s="128">
        <f>G18*(1+L18/100)</f>
        <v>0</v>
      </c>
      <c r="N18" s="126">
        <v>0</v>
      </c>
      <c r="O18" s="126">
        <f>ROUND(E18*N18,2)</f>
        <v>0</v>
      </c>
      <c r="P18" s="126">
        <v>0</v>
      </c>
      <c r="Q18" s="126">
        <f>ROUND(E18*P18,2)</f>
        <v>0</v>
      </c>
      <c r="R18" s="128" t="s">
        <v>356</v>
      </c>
      <c r="S18" s="128" t="s">
        <v>310</v>
      </c>
      <c r="T18" s="129" t="s">
        <v>331</v>
      </c>
      <c r="U18" s="114">
        <v>0.49</v>
      </c>
      <c r="V18" s="114">
        <f>ROUND(E18*U18,2)</f>
        <v>3.66</v>
      </c>
      <c r="W18" s="114"/>
      <c r="X18" s="114" t="s">
        <v>357</v>
      </c>
      <c r="Y18" s="114" t="s">
        <v>293</v>
      </c>
      <c r="Z18" s="107"/>
      <c r="AA18" s="107"/>
      <c r="AB18" s="107"/>
      <c r="AC18" s="107"/>
      <c r="AD18" s="107"/>
      <c r="AE18" s="107"/>
      <c r="AF18" s="107"/>
      <c r="AG18" s="107" t="s">
        <v>358</v>
      </c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</row>
    <row r="19" spans="1:60" outlineLevel="2">
      <c r="A19" s="110"/>
      <c r="B19" s="111"/>
      <c r="C19" s="198" t="s">
        <v>359</v>
      </c>
      <c r="D19" s="199"/>
      <c r="E19" s="199"/>
      <c r="F19" s="199"/>
      <c r="G19" s="199"/>
      <c r="H19" s="114"/>
      <c r="I19" s="114"/>
      <c r="J19" s="114"/>
      <c r="K19" s="114"/>
      <c r="L19" s="114"/>
      <c r="M19" s="114"/>
      <c r="N19" s="113"/>
      <c r="O19" s="113"/>
      <c r="P19" s="113"/>
      <c r="Q19" s="113"/>
      <c r="R19" s="114"/>
      <c r="S19" s="114"/>
      <c r="T19" s="114"/>
      <c r="U19" s="114"/>
      <c r="V19" s="114"/>
      <c r="W19" s="114"/>
      <c r="X19" s="114"/>
      <c r="Y19" s="114"/>
      <c r="Z19" s="107"/>
      <c r="AA19" s="107"/>
      <c r="AB19" s="107"/>
      <c r="AC19" s="107"/>
      <c r="AD19" s="107"/>
      <c r="AE19" s="107"/>
      <c r="AF19" s="107"/>
      <c r="AG19" s="107" t="s">
        <v>296</v>
      </c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</row>
    <row r="20" spans="1:60" outlineLevel="1">
      <c r="A20" s="130">
        <v>9</v>
      </c>
      <c r="B20" s="131" t="s">
        <v>360</v>
      </c>
      <c r="C20" s="140" t="s">
        <v>361</v>
      </c>
      <c r="D20" s="132" t="s">
        <v>353</v>
      </c>
      <c r="E20" s="133">
        <v>7.46861</v>
      </c>
      <c r="F20" s="134"/>
      <c r="G20" s="135">
        <f>ROUND(E20*F20,2)</f>
        <v>0</v>
      </c>
      <c r="H20" s="134"/>
      <c r="I20" s="135">
        <f>ROUND(E20*H20,2)</f>
        <v>0</v>
      </c>
      <c r="J20" s="134"/>
      <c r="K20" s="135">
        <f>ROUND(E20*J20,2)</f>
        <v>0</v>
      </c>
      <c r="L20" s="135">
        <v>21</v>
      </c>
      <c r="M20" s="135">
        <f>G20*(1+L20/100)</f>
        <v>0</v>
      </c>
      <c r="N20" s="133">
        <v>0</v>
      </c>
      <c r="O20" s="133">
        <f>ROUND(E20*N20,2)</f>
        <v>0</v>
      </c>
      <c r="P20" s="133">
        <v>0</v>
      </c>
      <c r="Q20" s="133">
        <f>ROUND(E20*P20,2)</f>
        <v>0</v>
      </c>
      <c r="R20" s="135" t="s">
        <v>356</v>
      </c>
      <c r="S20" s="135" t="s">
        <v>310</v>
      </c>
      <c r="T20" s="136" t="s">
        <v>331</v>
      </c>
      <c r="U20" s="114">
        <v>0</v>
      </c>
      <c r="V20" s="114">
        <f>ROUND(E20*U20,2)</f>
        <v>0</v>
      </c>
      <c r="W20" s="114"/>
      <c r="X20" s="114" t="s">
        <v>357</v>
      </c>
      <c r="Y20" s="114" t="s">
        <v>293</v>
      </c>
      <c r="Z20" s="107"/>
      <c r="AA20" s="107"/>
      <c r="AB20" s="107"/>
      <c r="AC20" s="107"/>
      <c r="AD20" s="107"/>
      <c r="AE20" s="107"/>
      <c r="AF20" s="107"/>
      <c r="AG20" s="107" t="s">
        <v>358</v>
      </c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</row>
    <row r="21" spans="1:60">
      <c r="A21" s="117" t="s">
        <v>285</v>
      </c>
      <c r="B21" s="118" t="s">
        <v>83</v>
      </c>
      <c r="C21" s="138" t="s">
        <v>84</v>
      </c>
      <c r="D21" s="119"/>
      <c r="E21" s="120"/>
      <c r="F21" s="121"/>
      <c r="G21" s="121">
        <f>SUMIF(AG22:AG33,"&lt;&gt;NOR",G22:G33)</f>
        <v>0</v>
      </c>
      <c r="H21" s="121"/>
      <c r="I21" s="121">
        <f>SUM(I22:I33)</f>
        <v>0</v>
      </c>
      <c r="J21" s="121"/>
      <c r="K21" s="121">
        <f>SUM(K22:K33)</f>
        <v>0</v>
      </c>
      <c r="L21" s="121"/>
      <c r="M21" s="121">
        <f>SUM(M22:M33)</f>
        <v>0</v>
      </c>
      <c r="N21" s="120"/>
      <c r="O21" s="120">
        <f>SUM(O22:O33)</f>
        <v>0</v>
      </c>
      <c r="P21" s="120"/>
      <c r="Q21" s="120">
        <f>SUM(Q22:Q33)</f>
        <v>6.339999999999999</v>
      </c>
      <c r="R21" s="121"/>
      <c r="S21" s="121"/>
      <c r="T21" s="122"/>
      <c r="U21" s="116"/>
      <c r="V21" s="116">
        <f>SUM(V22:V33)</f>
        <v>333.5</v>
      </c>
      <c r="W21" s="116"/>
      <c r="X21" s="116"/>
      <c r="Y21" s="116"/>
      <c r="AG21" t="s">
        <v>286</v>
      </c>
    </row>
    <row r="22" spans="1:60" outlineLevel="1">
      <c r="A22" s="130">
        <v>10</v>
      </c>
      <c r="B22" s="131" t="s">
        <v>348</v>
      </c>
      <c r="C22" s="140" t="s">
        <v>349</v>
      </c>
      <c r="D22" s="132" t="s">
        <v>347</v>
      </c>
      <c r="E22" s="133">
        <v>21</v>
      </c>
      <c r="F22" s="134"/>
      <c r="G22" s="135">
        <f>ROUND(E22*F22,2)</f>
        <v>0</v>
      </c>
      <c r="H22" s="134"/>
      <c r="I22" s="135">
        <f>ROUND(E22*H22,2)</f>
        <v>0</v>
      </c>
      <c r="J22" s="134"/>
      <c r="K22" s="135">
        <f>ROUND(E22*J22,2)</f>
        <v>0</v>
      </c>
      <c r="L22" s="135">
        <v>21</v>
      </c>
      <c r="M22" s="135">
        <f>G22*(1+L22/100)</f>
        <v>0</v>
      </c>
      <c r="N22" s="133">
        <v>0</v>
      </c>
      <c r="O22" s="133">
        <f>ROUND(E22*N22,2)</f>
        <v>0</v>
      </c>
      <c r="P22" s="133">
        <v>2.2000000000000001E-4</v>
      </c>
      <c r="Q22" s="133">
        <f>ROUND(E22*P22,2)</f>
        <v>0</v>
      </c>
      <c r="R22" s="135" t="s">
        <v>350</v>
      </c>
      <c r="S22" s="135" t="s">
        <v>310</v>
      </c>
      <c r="T22" s="136" t="s">
        <v>331</v>
      </c>
      <c r="U22" s="114">
        <v>0.11</v>
      </c>
      <c r="V22" s="114">
        <f>ROUND(E22*U22,2)</f>
        <v>2.31</v>
      </c>
      <c r="W22" s="114"/>
      <c r="X22" s="114" t="s">
        <v>332</v>
      </c>
      <c r="Y22" s="114" t="s">
        <v>293</v>
      </c>
      <c r="Z22" s="107"/>
      <c r="AA22" s="107"/>
      <c r="AB22" s="107"/>
      <c r="AC22" s="107"/>
      <c r="AD22" s="107"/>
      <c r="AE22" s="107"/>
      <c r="AF22" s="107"/>
      <c r="AG22" s="107" t="s">
        <v>333</v>
      </c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</row>
    <row r="23" spans="1:60" outlineLevel="1">
      <c r="A23" s="123">
        <v>11</v>
      </c>
      <c r="B23" s="124" t="s">
        <v>328</v>
      </c>
      <c r="C23" s="139" t="s">
        <v>329</v>
      </c>
      <c r="D23" s="125" t="s">
        <v>330</v>
      </c>
      <c r="E23" s="126">
        <v>1135</v>
      </c>
      <c r="F23" s="127"/>
      <c r="G23" s="128">
        <f>ROUND(E23*F23,2)</f>
        <v>0</v>
      </c>
      <c r="H23" s="127"/>
      <c r="I23" s="128">
        <f>ROUND(E23*H23,2)</f>
        <v>0</v>
      </c>
      <c r="J23" s="127"/>
      <c r="K23" s="128">
        <f>ROUND(E23*J23,2)</f>
        <v>0</v>
      </c>
      <c r="L23" s="128">
        <v>21</v>
      </c>
      <c r="M23" s="128">
        <f>G23*(1+L23/100)</f>
        <v>0</v>
      </c>
      <c r="N23" s="126">
        <v>0</v>
      </c>
      <c r="O23" s="126">
        <f>ROUND(E23*N23,2)</f>
        <v>0</v>
      </c>
      <c r="P23" s="126">
        <v>4.9699999999999996E-3</v>
      </c>
      <c r="Q23" s="126">
        <f>ROUND(E23*P23,2)</f>
        <v>5.64</v>
      </c>
      <c r="R23" s="128"/>
      <c r="S23" s="128" t="s">
        <v>290</v>
      </c>
      <c r="T23" s="129" t="s">
        <v>331</v>
      </c>
      <c r="U23" s="114">
        <v>0.2</v>
      </c>
      <c r="V23" s="114">
        <f>ROUND(E23*U23,2)</f>
        <v>227</v>
      </c>
      <c r="W23" s="114"/>
      <c r="X23" s="114" t="s">
        <v>332</v>
      </c>
      <c r="Y23" s="114" t="s">
        <v>293</v>
      </c>
      <c r="Z23" s="107"/>
      <c r="AA23" s="107"/>
      <c r="AB23" s="107"/>
      <c r="AC23" s="107"/>
      <c r="AD23" s="107"/>
      <c r="AE23" s="107"/>
      <c r="AF23" s="107"/>
      <c r="AG23" s="107" t="s">
        <v>333</v>
      </c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</row>
    <row r="24" spans="1:60" outlineLevel="2">
      <c r="A24" s="110"/>
      <c r="B24" s="111"/>
      <c r="C24" s="198" t="s">
        <v>334</v>
      </c>
      <c r="D24" s="199"/>
      <c r="E24" s="199"/>
      <c r="F24" s="199"/>
      <c r="G24" s="199"/>
      <c r="H24" s="114"/>
      <c r="I24" s="114"/>
      <c r="J24" s="114"/>
      <c r="K24" s="114"/>
      <c r="L24" s="114"/>
      <c r="M24" s="114"/>
      <c r="N24" s="113"/>
      <c r="O24" s="113"/>
      <c r="P24" s="113"/>
      <c r="Q24" s="113"/>
      <c r="R24" s="114"/>
      <c r="S24" s="114"/>
      <c r="T24" s="114"/>
      <c r="U24" s="114"/>
      <c r="V24" s="114"/>
      <c r="W24" s="114"/>
      <c r="X24" s="114"/>
      <c r="Y24" s="114"/>
      <c r="Z24" s="107"/>
      <c r="AA24" s="107"/>
      <c r="AB24" s="107"/>
      <c r="AC24" s="107"/>
      <c r="AD24" s="107"/>
      <c r="AE24" s="107"/>
      <c r="AF24" s="107"/>
      <c r="AG24" s="107" t="s">
        <v>296</v>
      </c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</row>
    <row r="25" spans="1:60" outlineLevel="1">
      <c r="A25" s="123">
        <v>12</v>
      </c>
      <c r="B25" s="124" t="s">
        <v>335</v>
      </c>
      <c r="C25" s="139" t="s">
        <v>336</v>
      </c>
      <c r="D25" s="125" t="s">
        <v>330</v>
      </c>
      <c r="E25" s="126">
        <v>35</v>
      </c>
      <c r="F25" s="127"/>
      <c r="G25" s="128">
        <f>ROUND(E25*F25,2)</f>
        <v>0</v>
      </c>
      <c r="H25" s="127"/>
      <c r="I25" s="128">
        <f>ROUND(E25*H25,2)</f>
        <v>0</v>
      </c>
      <c r="J25" s="127"/>
      <c r="K25" s="128">
        <f>ROUND(E25*J25,2)</f>
        <v>0</v>
      </c>
      <c r="L25" s="128">
        <v>21</v>
      </c>
      <c r="M25" s="128">
        <f>G25*(1+L25/100)</f>
        <v>0</v>
      </c>
      <c r="N25" s="126">
        <v>0</v>
      </c>
      <c r="O25" s="126">
        <f>ROUND(E25*N25,2)</f>
        <v>0</v>
      </c>
      <c r="P25" s="126">
        <v>9.5899999999999996E-3</v>
      </c>
      <c r="Q25" s="126">
        <f>ROUND(E25*P25,2)</f>
        <v>0.34</v>
      </c>
      <c r="R25" s="128"/>
      <c r="S25" s="128" t="s">
        <v>290</v>
      </c>
      <c r="T25" s="129" t="s">
        <v>331</v>
      </c>
      <c r="U25" s="114">
        <v>0.26</v>
      </c>
      <c r="V25" s="114">
        <f>ROUND(E25*U25,2)</f>
        <v>9.1</v>
      </c>
      <c r="W25" s="114"/>
      <c r="X25" s="114" t="s">
        <v>332</v>
      </c>
      <c r="Y25" s="114" t="s">
        <v>293</v>
      </c>
      <c r="Z25" s="107"/>
      <c r="AA25" s="107"/>
      <c r="AB25" s="107"/>
      <c r="AC25" s="107"/>
      <c r="AD25" s="107"/>
      <c r="AE25" s="107"/>
      <c r="AF25" s="107"/>
      <c r="AG25" s="107" t="s">
        <v>333</v>
      </c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</row>
    <row r="26" spans="1:60" outlineLevel="2">
      <c r="A26" s="110"/>
      <c r="B26" s="111"/>
      <c r="C26" s="198" t="s">
        <v>337</v>
      </c>
      <c r="D26" s="199"/>
      <c r="E26" s="199"/>
      <c r="F26" s="199"/>
      <c r="G26" s="199"/>
      <c r="H26" s="114"/>
      <c r="I26" s="114"/>
      <c r="J26" s="114"/>
      <c r="K26" s="114"/>
      <c r="L26" s="114"/>
      <c r="M26" s="114"/>
      <c r="N26" s="113"/>
      <c r="O26" s="113"/>
      <c r="P26" s="113"/>
      <c r="Q26" s="113"/>
      <c r="R26" s="114"/>
      <c r="S26" s="114"/>
      <c r="T26" s="114"/>
      <c r="U26" s="114"/>
      <c r="V26" s="114"/>
      <c r="W26" s="114"/>
      <c r="X26" s="114"/>
      <c r="Y26" s="114"/>
      <c r="Z26" s="107"/>
      <c r="AA26" s="107"/>
      <c r="AB26" s="107"/>
      <c r="AC26" s="107"/>
      <c r="AD26" s="107"/>
      <c r="AE26" s="107"/>
      <c r="AF26" s="107"/>
      <c r="AG26" s="107" t="s">
        <v>296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</row>
    <row r="27" spans="1:60" outlineLevel="1">
      <c r="A27" s="130">
        <v>13</v>
      </c>
      <c r="B27" s="131" t="s">
        <v>338</v>
      </c>
      <c r="C27" s="140" t="s">
        <v>339</v>
      </c>
      <c r="D27" s="132" t="s">
        <v>330</v>
      </c>
      <c r="E27" s="133">
        <v>1135</v>
      </c>
      <c r="F27" s="134"/>
      <c r="G27" s="135">
        <f>ROUND(E27*F27,2)</f>
        <v>0</v>
      </c>
      <c r="H27" s="134"/>
      <c r="I27" s="135">
        <f>ROUND(E27*H27,2)</f>
        <v>0</v>
      </c>
      <c r="J27" s="134"/>
      <c r="K27" s="135">
        <f>ROUND(E27*J27,2)</f>
        <v>0</v>
      </c>
      <c r="L27" s="135">
        <v>21</v>
      </c>
      <c r="M27" s="135">
        <f>G27*(1+L27/100)</f>
        <v>0</v>
      </c>
      <c r="N27" s="133">
        <v>0</v>
      </c>
      <c r="O27" s="133">
        <f>ROUND(E27*N27,2)</f>
        <v>0</v>
      </c>
      <c r="P27" s="133">
        <v>2.3000000000000001E-4</v>
      </c>
      <c r="Q27" s="133">
        <f>ROUND(E27*P27,2)</f>
        <v>0.26</v>
      </c>
      <c r="R27" s="135"/>
      <c r="S27" s="135" t="s">
        <v>290</v>
      </c>
      <c r="T27" s="136" t="s">
        <v>331</v>
      </c>
      <c r="U27" s="114">
        <v>7.0000000000000007E-2</v>
      </c>
      <c r="V27" s="114">
        <f>ROUND(E27*U27,2)</f>
        <v>79.45</v>
      </c>
      <c r="W27" s="114"/>
      <c r="X27" s="114" t="s">
        <v>332</v>
      </c>
      <c r="Y27" s="114" t="s">
        <v>293</v>
      </c>
      <c r="Z27" s="107"/>
      <c r="AA27" s="107"/>
      <c r="AB27" s="107"/>
      <c r="AC27" s="107"/>
      <c r="AD27" s="107"/>
      <c r="AE27" s="107"/>
      <c r="AF27" s="107"/>
      <c r="AG27" s="107" t="s">
        <v>333</v>
      </c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</row>
    <row r="28" spans="1:60" outlineLevel="1">
      <c r="A28" s="130">
        <v>14</v>
      </c>
      <c r="B28" s="131" t="s">
        <v>342</v>
      </c>
      <c r="C28" s="140" t="s">
        <v>343</v>
      </c>
      <c r="D28" s="132" t="s">
        <v>330</v>
      </c>
      <c r="E28" s="133">
        <v>35</v>
      </c>
      <c r="F28" s="134"/>
      <c r="G28" s="135">
        <f>ROUND(E28*F28,2)</f>
        <v>0</v>
      </c>
      <c r="H28" s="134"/>
      <c r="I28" s="135">
        <f>ROUND(E28*H28,2)</f>
        <v>0</v>
      </c>
      <c r="J28" s="134"/>
      <c r="K28" s="135">
        <f>ROUND(E28*J28,2)</f>
        <v>0</v>
      </c>
      <c r="L28" s="135">
        <v>21</v>
      </c>
      <c r="M28" s="135">
        <f>G28*(1+L28/100)</f>
        <v>0</v>
      </c>
      <c r="N28" s="133">
        <v>0</v>
      </c>
      <c r="O28" s="133">
        <f>ROUND(E28*N28,2)</f>
        <v>0</v>
      </c>
      <c r="P28" s="133">
        <v>5.9999999999999995E-4</v>
      </c>
      <c r="Q28" s="133">
        <f>ROUND(E28*P28,2)</f>
        <v>0.02</v>
      </c>
      <c r="R28" s="135"/>
      <c r="S28" s="135" t="s">
        <v>290</v>
      </c>
      <c r="T28" s="136" t="s">
        <v>331</v>
      </c>
      <c r="U28" s="114">
        <v>0.22</v>
      </c>
      <c r="V28" s="114">
        <f>ROUND(E28*U28,2)</f>
        <v>7.7</v>
      </c>
      <c r="W28" s="114"/>
      <c r="X28" s="114" t="s">
        <v>332</v>
      </c>
      <c r="Y28" s="114" t="s">
        <v>293</v>
      </c>
      <c r="Z28" s="107"/>
      <c r="AA28" s="107"/>
      <c r="AB28" s="107"/>
      <c r="AC28" s="107"/>
      <c r="AD28" s="107"/>
      <c r="AE28" s="107"/>
      <c r="AF28" s="107"/>
      <c r="AG28" s="107" t="s">
        <v>333</v>
      </c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</row>
    <row r="29" spans="1:60" outlineLevel="1">
      <c r="A29" s="130">
        <v>15</v>
      </c>
      <c r="B29" s="131" t="s">
        <v>345</v>
      </c>
      <c r="C29" s="140" t="s">
        <v>346</v>
      </c>
      <c r="D29" s="132" t="s">
        <v>347</v>
      </c>
      <c r="E29" s="133">
        <v>69</v>
      </c>
      <c r="F29" s="134"/>
      <c r="G29" s="135">
        <f>ROUND(E29*F29,2)</f>
        <v>0</v>
      </c>
      <c r="H29" s="134"/>
      <c r="I29" s="135">
        <f>ROUND(E29*H29,2)</f>
        <v>0</v>
      </c>
      <c r="J29" s="134"/>
      <c r="K29" s="135">
        <f>ROUND(E29*J29,2)</f>
        <v>0</v>
      </c>
      <c r="L29" s="135">
        <v>21</v>
      </c>
      <c r="M29" s="135">
        <f>G29*(1+L29/100)</f>
        <v>0</v>
      </c>
      <c r="N29" s="133">
        <v>0</v>
      </c>
      <c r="O29" s="133">
        <f>ROUND(E29*N29,2)</f>
        <v>0</v>
      </c>
      <c r="P29" s="133">
        <v>1.23E-3</v>
      </c>
      <c r="Q29" s="133">
        <f>ROUND(E29*P29,2)</f>
        <v>0.08</v>
      </c>
      <c r="R29" s="135"/>
      <c r="S29" s="135" t="s">
        <v>290</v>
      </c>
      <c r="T29" s="136" t="s">
        <v>331</v>
      </c>
      <c r="U29" s="114">
        <v>7.0000000000000007E-2</v>
      </c>
      <c r="V29" s="114">
        <f>ROUND(E29*U29,2)</f>
        <v>4.83</v>
      </c>
      <c r="W29" s="114"/>
      <c r="X29" s="114" t="s">
        <v>332</v>
      </c>
      <c r="Y29" s="114" t="s">
        <v>293</v>
      </c>
      <c r="Z29" s="107"/>
      <c r="AA29" s="107"/>
      <c r="AB29" s="107"/>
      <c r="AC29" s="107"/>
      <c r="AD29" s="107"/>
      <c r="AE29" s="107"/>
      <c r="AF29" s="107"/>
      <c r="AG29" s="107" t="s">
        <v>333</v>
      </c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</row>
    <row r="30" spans="1:60" outlineLevel="1">
      <c r="A30" s="130">
        <v>16</v>
      </c>
      <c r="B30" s="131" t="s">
        <v>351</v>
      </c>
      <c r="C30" s="140" t="s">
        <v>352</v>
      </c>
      <c r="D30" s="132" t="s">
        <v>353</v>
      </c>
      <c r="E30" s="133">
        <v>6.3481399999999999</v>
      </c>
      <c r="F30" s="134"/>
      <c r="G30" s="135">
        <f>ROUND(E30*F30,2)</f>
        <v>0</v>
      </c>
      <c r="H30" s="134"/>
      <c r="I30" s="135">
        <f>ROUND(E30*H30,2)</f>
        <v>0</v>
      </c>
      <c r="J30" s="134"/>
      <c r="K30" s="135">
        <f>ROUND(E30*J30,2)</f>
        <v>0</v>
      </c>
      <c r="L30" s="135">
        <v>21</v>
      </c>
      <c r="M30" s="135">
        <f>G30*(1+L30/100)</f>
        <v>0</v>
      </c>
      <c r="N30" s="133">
        <v>0</v>
      </c>
      <c r="O30" s="133">
        <f>ROUND(E30*N30,2)</f>
        <v>0</v>
      </c>
      <c r="P30" s="133">
        <v>0</v>
      </c>
      <c r="Q30" s="133">
        <f>ROUND(E30*P30,2)</f>
        <v>0</v>
      </c>
      <c r="R30" s="135"/>
      <c r="S30" s="135" t="s">
        <v>290</v>
      </c>
      <c r="T30" s="136" t="s">
        <v>331</v>
      </c>
      <c r="U30" s="114">
        <v>0</v>
      </c>
      <c r="V30" s="114">
        <f>ROUND(E30*U30,2)</f>
        <v>0</v>
      </c>
      <c r="W30" s="114"/>
      <c r="X30" s="114" t="s">
        <v>332</v>
      </c>
      <c r="Y30" s="114" t="s">
        <v>293</v>
      </c>
      <c r="Z30" s="107"/>
      <c r="AA30" s="107"/>
      <c r="AB30" s="107"/>
      <c r="AC30" s="107"/>
      <c r="AD30" s="107"/>
      <c r="AE30" s="107"/>
      <c r="AF30" s="107"/>
      <c r="AG30" s="107" t="s">
        <v>333</v>
      </c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</row>
    <row r="31" spans="1:60" outlineLevel="1">
      <c r="A31" s="123">
        <v>17</v>
      </c>
      <c r="B31" s="124" t="s">
        <v>354</v>
      </c>
      <c r="C31" s="139" t="s">
        <v>355</v>
      </c>
      <c r="D31" s="125" t="s">
        <v>353</v>
      </c>
      <c r="E31" s="126">
        <v>6.3481399999999999</v>
      </c>
      <c r="F31" s="127"/>
      <c r="G31" s="128">
        <f>ROUND(E31*F31,2)</f>
        <v>0</v>
      </c>
      <c r="H31" s="127"/>
      <c r="I31" s="128">
        <f>ROUND(E31*H31,2)</f>
        <v>0</v>
      </c>
      <c r="J31" s="127"/>
      <c r="K31" s="128">
        <f>ROUND(E31*J31,2)</f>
        <v>0</v>
      </c>
      <c r="L31" s="128">
        <v>21</v>
      </c>
      <c r="M31" s="128">
        <f>G31*(1+L31/100)</f>
        <v>0</v>
      </c>
      <c r="N31" s="126">
        <v>0</v>
      </c>
      <c r="O31" s="126">
        <f>ROUND(E31*N31,2)</f>
        <v>0</v>
      </c>
      <c r="P31" s="126">
        <v>0</v>
      </c>
      <c r="Q31" s="126">
        <f>ROUND(E31*P31,2)</f>
        <v>0</v>
      </c>
      <c r="R31" s="128" t="s">
        <v>356</v>
      </c>
      <c r="S31" s="128" t="s">
        <v>310</v>
      </c>
      <c r="T31" s="129" t="s">
        <v>331</v>
      </c>
      <c r="U31" s="114">
        <v>0.49</v>
      </c>
      <c r="V31" s="114">
        <f>ROUND(E31*U31,2)</f>
        <v>3.11</v>
      </c>
      <c r="W31" s="114"/>
      <c r="X31" s="114" t="s">
        <v>357</v>
      </c>
      <c r="Y31" s="114" t="s">
        <v>293</v>
      </c>
      <c r="Z31" s="107"/>
      <c r="AA31" s="107"/>
      <c r="AB31" s="107"/>
      <c r="AC31" s="107"/>
      <c r="AD31" s="107"/>
      <c r="AE31" s="107"/>
      <c r="AF31" s="107"/>
      <c r="AG31" s="107" t="s">
        <v>358</v>
      </c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</row>
    <row r="32" spans="1:60" outlineLevel="2">
      <c r="A32" s="110"/>
      <c r="B32" s="111"/>
      <c r="C32" s="198" t="s">
        <v>359</v>
      </c>
      <c r="D32" s="199"/>
      <c r="E32" s="199"/>
      <c r="F32" s="199"/>
      <c r="G32" s="199"/>
      <c r="H32" s="114"/>
      <c r="I32" s="114"/>
      <c r="J32" s="114"/>
      <c r="K32" s="114"/>
      <c r="L32" s="114"/>
      <c r="M32" s="114"/>
      <c r="N32" s="113"/>
      <c r="O32" s="113"/>
      <c r="P32" s="113"/>
      <c r="Q32" s="113"/>
      <c r="R32" s="114"/>
      <c r="S32" s="114"/>
      <c r="T32" s="114"/>
      <c r="U32" s="114"/>
      <c r="V32" s="114"/>
      <c r="W32" s="114"/>
      <c r="X32" s="114"/>
      <c r="Y32" s="114"/>
      <c r="Z32" s="107"/>
      <c r="AA32" s="107"/>
      <c r="AB32" s="107"/>
      <c r="AC32" s="107"/>
      <c r="AD32" s="107"/>
      <c r="AE32" s="107"/>
      <c r="AF32" s="107"/>
      <c r="AG32" s="107" t="s">
        <v>296</v>
      </c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</row>
    <row r="33" spans="1:60" outlineLevel="1">
      <c r="A33" s="130">
        <v>18</v>
      </c>
      <c r="B33" s="131" t="s">
        <v>360</v>
      </c>
      <c r="C33" s="140" t="s">
        <v>361</v>
      </c>
      <c r="D33" s="132" t="s">
        <v>353</v>
      </c>
      <c r="E33" s="133">
        <v>6.3481399999999999</v>
      </c>
      <c r="F33" s="134"/>
      <c r="G33" s="135">
        <f>ROUND(E33*F33,2)</f>
        <v>0</v>
      </c>
      <c r="H33" s="134"/>
      <c r="I33" s="135">
        <f>ROUND(E33*H33,2)</f>
        <v>0</v>
      </c>
      <c r="J33" s="134"/>
      <c r="K33" s="135">
        <f>ROUND(E33*J33,2)</f>
        <v>0</v>
      </c>
      <c r="L33" s="135">
        <v>21</v>
      </c>
      <c r="M33" s="135">
        <f>G33*(1+L33/100)</f>
        <v>0</v>
      </c>
      <c r="N33" s="133">
        <v>0</v>
      </c>
      <c r="O33" s="133">
        <f>ROUND(E33*N33,2)</f>
        <v>0</v>
      </c>
      <c r="P33" s="133">
        <v>0</v>
      </c>
      <c r="Q33" s="133">
        <f>ROUND(E33*P33,2)</f>
        <v>0</v>
      </c>
      <c r="R33" s="135" t="s">
        <v>356</v>
      </c>
      <c r="S33" s="135" t="s">
        <v>310</v>
      </c>
      <c r="T33" s="136" t="s">
        <v>331</v>
      </c>
      <c r="U33" s="114">
        <v>0</v>
      </c>
      <c r="V33" s="114">
        <f>ROUND(E33*U33,2)</f>
        <v>0</v>
      </c>
      <c r="W33" s="114"/>
      <c r="X33" s="114" t="s">
        <v>357</v>
      </c>
      <c r="Y33" s="114" t="s">
        <v>293</v>
      </c>
      <c r="Z33" s="107"/>
      <c r="AA33" s="107"/>
      <c r="AB33" s="107"/>
      <c r="AC33" s="107"/>
      <c r="AD33" s="107"/>
      <c r="AE33" s="107"/>
      <c r="AF33" s="107"/>
      <c r="AG33" s="107" t="s">
        <v>358</v>
      </c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</row>
    <row r="34" spans="1:60">
      <c r="A34" s="117" t="s">
        <v>285</v>
      </c>
      <c r="B34" s="118" t="s">
        <v>85</v>
      </c>
      <c r="C34" s="138" t="s">
        <v>86</v>
      </c>
      <c r="D34" s="119"/>
      <c r="E34" s="120"/>
      <c r="F34" s="121"/>
      <c r="G34" s="121">
        <f>SUMIF(AG35:AG46,"&lt;&gt;NOR",G35:G46)</f>
        <v>0</v>
      </c>
      <c r="H34" s="121"/>
      <c r="I34" s="121">
        <f>SUM(I35:I46)</f>
        <v>0</v>
      </c>
      <c r="J34" s="121"/>
      <c r="K34" s="121">
        <f>SUM(K35:K46)</f>
        <v>0</v>
      </c>
      <c r="L34" s="121"/>
      <c r="M34" s="121">
        <f>SUM(M35:M46)</f>
        <v>0</v>
      </c>
      <c r="N34" s="120"/>
      <c r="O34" s="120">
        <f>SUM(O35:O46)</f>
        <v>0</v>
      </c>
      <c r="P34" s="120"/>
      <c r="Q34" s="120">
        <f>SUM(Q35:Q46)</f>
        <v>9.6899999999999977</v>
      </c>
      <c r="R34" s="121"/>
      <c r="S34" s="121"/>
      <c r="T34" s="122"/>
      <c r="U34" s="116"/>
      <c r="V34" s="116">
        <f>SUM(V35:V46)</f>
        <v>512.41</v>
      </c>
      <c r="W34" s="116"/>
      <c r="X34" s="116"/>
      <c r="Y34" s="116"/>
      <c r="AG34" t="s">
        <v>286</v>
      </c>
    </row>
    <row r="35" spans="1:60" outlineLevel="1">
      <c r="A35" s="130">
        <v>19</v>
      </c>
      <c r="B35" s="131" t="s">
        <v>348</v>
      </c>
      <c r="C35" s="140" t="s">
        <v>349</v>
      </c>
      <c r="D35" s="132" t="s">
        <v>347</v>
      </c>
      <c r="E35" s="133">
        <v>46</v>
      </c>
      <c r="F35" s="134"/>
      <c r="G35" s="135">
        <f>ROUND(E35*F35,2)</f>
        <v>0</v>
      </c>
      <c r="H35" s="134"/>
      <c r="I35" s="135">
        <f>ROUND(E35*H35,2)</f>
        <v>0</v>
      </c>
      <c r="J35" s="134"/>
      <c r="K35" s="135">
        <f>ROUND(E35*J35,2)</f>
        <v>0</v>
      </c>
      <c r="L35" s="135">
        <v>21</v>
      </c>
      <c r="M35" s="135">
        <f>G35*(1+L35/100)</f>
        <v>0</v>
      </c>
      <c r="N35" s="133">
        <v>0</v>
      </c>
      <c r="O35" s="133">
        <f>ROUND(E35*N35,2)</f>
        <v>0</v>
      </c>
      <c r="P35" s="133">
        <v>2.2000000000000001E-4</v>
      </c>
      <c r="Q35" s="133">
        <f>ROUND(E35*P35,2)</f>
        <v>0.01</v>
      </c>
      <c r="R35" s="135" t="s">
        <v>350</v>
      </c>
      <c r="S35" s="135" t="s">
        <v>310</v>
      </c>
      <c r="T35" s="136" t="s">
        <v>331</v>
      </c>
      <c r="U35" s="114">
        <v>0.11</v>
      </c>
      <c r="V35" s="114">
        <f>ROUND(E35*U35,2)</f>
        <v>5.0599999999999996</v>
      </c>
      <c r="W35" s="114"/>
      <c r="X35" s="114" t="s">
        <v>332</v>
      </c>
      <c r="Y35" s="114" t="s">
        <v>293</v>
      </c>
      <c r="Z35" s="107"/>
      <c r="AA35" s="107"/>
      <c r="AB35" s="107"/>
      <c r="AC35" s="107"/>
      <c r="AD35" s="107"/>
      <c r="AE35" s="107"/>
      <c r="AF35" s="107"/>
      <c r="AG35" s="107" t="s">
        <v>333</v>
      </c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</row>
    <row r="36" spans="1:60" outlineLevel="1">
      <c r="A36" s="123">
        <v>20</v>
      </c>
      <c r="B36" s="124" t="s">
        <v>328</v>
      </c>
      <c r="C36" s="139" t="s">
        <v>329</v>
      </c>
      <c r="D36" s="125" t="s">
        <v>330</v>
      </c>
      <c r="E36" s="126">
        <v>1800</v>
      </c>
      <c r="F36" s="127"/>
      <c r="G36" s="128">
        <f>ROUND(E36*F36,2)</f>
        <v>0</v>
      </c>
      <c r="H36" s="127"/>
      <c r="I36" s="128">
        <f>ROUND(E36*H36,2)</f>
        <v>0</v>
      </c>
      <c r="J36" s="127"/>
      <c r="K36" s="128">
        <f>ROUND(E36*J36,2)</f>
        <v>0</v>
      </c>
      <c r="L36" s="128">
        <v>21</v>
      </c>
      <c r="M36" s="128">
        <f>G36*(1+L36/100)</f>
        <v>0</v>
      </c>
      <c r="N36" s="126">
        <v>0</v>
      </c>
      <c r="O36" s="126">
        <f>ROUND(E36*N36,2)</f>
        <v>0</v>
      </c>
      <c r="P36" s="126">
        <v>4.9699999999999996E-3</v>
      </c>
      <c r="Q36" s="126">
        <f>ROUND(E36*P36,2)</f>
        <v>8.9499999999999993</v>
      </c>
      <c r="R36" s="128"/>
      <c r="S36" s="128" t="s">
        <v>290</v>
      </c>
      <c r="T36" s="129" t="s">
        <v>331</v>
      </c>
      <c r="U36" s="114">
        <v>0.2</v>
      </c>
      <c r="V36" s="114">
        <f>ROUND(E36*U36,2)</f>
        <v>360</v>
      </c>
      <c r="W36" s="114"/>
      <c r="X36" s="114" t="s">
        <v>332</v>
      </c>
      <c r="Y36" s="114" t="s">
        <v>293</v>
      </c>
      <c r="Z36" s="107"/>
      <c r="AA36" s="107"/>
      <c r="AB36" s="107"/>
      <c r="AC36" s="107"/>
      <c r="AD36" s="107"/>
      <c r="AE36" s="107"/>
      <c r="AF36" s="107"/>
      <c r="AG36" s="107" t="s">
        <v>333</v>
      </c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</row>
    <row r="37" spans="1:60" outlineLevel="2">
      <c r="A37" s="110"/>
      <c r="B37" s="111"/>
      <c r="C37" s="198" t="s">
        <v>334</v>
      </c>
      <c r="D37" s="199"/>
      <c r="E37" s="199"/>
      <c r="F37" s="199"/>
      <c r="G37" s="199"/>
      <c r="H37" s="114"/>
      <c r="I37" s="114"/>
      <c r="J37" s="114"/>
      <c r="K37" s="114"/>
      <c r="L37" s="114"/>
      <c r="M37" s="114"/>
      <c r="N37" s="113"/>
      <c r="O37" s="113"/>
      <c r="P37" s="113"/>
      <c r="Q37" s="113"/>
      <c r="R37" s="114"/>
      <c r="S37" s="114"/>
      <c r="T37" s="114"/>
      <c r="U37" s="114"/>
      <c r="V37" s="114"/>
      <c r="W37" s="114"/>
      <c r="X37" s="114"/>
      <c r="Y37" s="114"/>
      <c r="Z37" s="107"/>
      <c r="AA37" s="107"/>
      <c r="AB37" s="107"/>
      <c r="AC37" s="107"/>
      <c r="AD37" s="107"/>
      <c r="AE37" s="107"/>
      <c r="AF37" s="107"/>
      <c r="AG37" s="107" t="s">
        <v>296</v>
      </c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</row>
    <row r="38" spans="1:60" outlineLevel="1">
      <c r="A38" s="123">
        <v>21</v>
      </c>
      <c r="B38" s="124" t="s">
        <v>335</v>
      </c>
      <c r="C38" s="139" t="s">
        <v>336</v>
      </c>
      <c r="D38" s="125" t="s">
        <v>330</v>
      </c>
      <c r="E38" s="126">
        <v>20</v>
      </c>
      <c r="F38" s="127"/>
      <c r="G38" s="128">
        <f>ROUND(E38*F38,2)</f>
        <v>0</v>
      </c>
      <c r="H38" s="127"/>
      <c r="I38" s="128">
        <f>ROUND(E38*H38,2)</f>
        <v>0</v>
      </c>
      <c r="J38" s="127"/>
      <c r="K38" s="128">
        <f>ROUND(E38*J38,2)</f>
        <v>0</v>
      </c>
      <c r="L38" s="128">
        <v>21</v>
      </c>
      <c r="M38" s="128">
        <f>G38*(1+L38/100)</f>
        <v>0</v>
      </c>
      <c r="N38" s="126">
        <v>0</v>
      </c>
      <c r="O38" s="126">
        <f>ROUND(E38*N38,2)</f>
        <v>0</v>
      </c>
      <c r="P38" s="126">
        <v>9.5899999999999996E-3</v>
      </c>
      <c r="Q38" s="126">
        <f>ROUND(E38*P38,2)</f>
        <v>0.19</v>
      </c>
      <c r="R38" s="128"/>
      <c r="S38" s="128" t="s">
        <v>290</v>
      </c>
      <c r="T38" s="129" t="s">
        <v>331</v>
      </c>
      <c r="U38" s="114">
        <v>0.26</v>
      </c>
      <c r="V38" s="114">
        <f>ROUND(E38*U38,2)</f>
        <v>5.2</v>
      </c>
      <c r="W38" s="114"/>
      <c r="X38" s="114" t="s">
        <v>332</v>
      </c>
      <c r="Y38" s="114" t="s">
        <v>293</v>
      </c>
      <c r="Z38" s="107"/>
      <c r="AA38" s="107"/>
      <c r="AB38" s="107"/>
      <c r="AC38" s="107"/>
      <c r="AD38" s="107"/>
      <c r="AE38" s="107"/>
      <c r="AF38" s="107"/>
      <c r="AG38" s="107" t="s">
        <v>333</v>
      </c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</row>
    <row r="39" spans="1:60" outlineLevel="2">
      <c r="A39" s="110"/>
      <c r="B39" s="111"/>
      <c r="C39" s="198" t="s">
        <v>337</v>
      </c>
      <c r="D39" s="199"/>
      <c r="E39" s="199"/>
      <c r="F39" s="199"/>
      <c r="G39" s="199"/>
      <c r="H39" s="114"/>
      <c r="I39" s="114"/>
      <c r="J39" s="114"/>
      <c r="K39" s="114"/>
      <c r="L39" s="114"/>
      <c r="M39" s="114"/>
      <c r="N39" s="113"/>
      <c r="O39" s="113"/>
      <c r="P39" s="113"/>
      <c r="Q39" s="113"/>
      <c r="R39" s="114"/>
      <c r="S39" s="114"/>
      <c r="T39" s="114"/>
      <c r="U39" s="114"/>
      <c r="V39" s="114"/>
      <c r="W39" s="114"/>
      <c r="X39" s="114"/>
      <c r="Y39" s="114"/>
      <c r="Z39" s="107"/>
      <c r="AA39" s="107"/>
      <c r="AB39" s="107"/>
      <c r="AC39" s="107"/>
      <c r="AD39" s="107"/>
      <c r="AE39" s="107"/>
      <c r="AF39" s="107"/>
      <c r="AG39" s="107" t="s">
        <v>296</v>
      </c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</row>
    <row r="40" spans="1:60" outlineLevel="1">
      <c r="A40" s="130">
        <v>22</v>
      </c>
      <c r="B40" s="131" t="s">
        <v>338</v>
      </c>
      <c r="C40" s="140" t="s">
        <v>339</v>
      </c>
      <c r="D40" s="132" t="s">
        <v>330</v>
      </c>
      <c r="E40" s="133">
        <v>1800</v>
      </c>
      <c r="F40" s="134"/>
      <c r="G40" s="135">
        <f>ROUND(E40*F40,2)</f>
        <v>0</v>
      </c>
      <c r="H40" s="134"/>
      <c r="I40" s="135">
        <f>ROUND(E40*H40,2)</f>
        <v>0</v>
      </c>
      <c r="J40" s="134"/>
      <c r="K40" s="135">
        <f>ROUND(E40*J40,2)</f>
        <v>0</v>
      </c>
      <c r="L40" s="135">
        <v>21</v>
      </c>
      <c r="M40" s="135">
        <f>G40*(1+L40/100)</f>
        <v>0</v>
      </c>
      <c r="N40" s="133">
        <v>0</v>
      </c>
      <c r="O40" s="133">
        <f>ROUND(E40*N40,2)</f>
        <v>0</v>
      </c>
      <c r="P40" s="133">
        <v>2.3000000000000001E-4</v>
      </c>
      <c r="Q40" s="133">
        <f>ROUND(E40*P40,2)</f>
        <v>0.41</v>
      </c>
      <c r="R40" s="135"/>
      <c r="S40" s="135" t="s">
        <v>290</v>
      </c>
      <c r="T40" s="136" t="s">
        <v>331</v>
      </c>
      <c r="U40" s="114">
        <v>7.0000000000000007E-2</v>
      </c>
      <c r="V40" s="114">
        <f>ROUND(E40*U40,2)</f>
        <v>126</v>
      </c>
      <c r="W40" s="114"/>
      <c r="X40" s="114" t="s">
        <v>332</v>
      </c>
      <c r="Y40" s="114" t="s">
        <v>293</v>
      </c>
      <c r="Z40" s="107"/>
      <c r="AA40" s="107"/>
      <c r="AB40" s="107"/>
      <c r="AC40" s="107"/>
      <c r="AD40" s="107"/>
      <c r="AE40" s="107"/>
      <c r="AF40" s="107"/>
      <c r="AG40" s="107" t="s">
        <v>333</v>
      </c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</row>
    <row r="41" spans="1:60" outlineLevel="1">
      <c r="A41" s="130">
        <v>23</v>
      </c>
      <c r="B41" s="131" t="s">
        <v>342</v>
      </c>
      <c r="C41" s="140" t="s">
        <v>343</v>
      </c>
      <c r="D41" s="132" t="s">
        <v>330</v>
      </c>
      <c r="E41" s="133">
        <v>20</v>
      </c>
      <c r="F41" s="134"/>
      <c r="G41" s="135">
        <f>ROUND(E41*F41,2)</f>
        <v>0</v>
      </c>
      <c r="H41" s="134"/>
      <c r="I41" s="135">
        <f>ROUND(E41*H41,2)</f>
        <v>0</v>
      </c>
      <c r="J41" s="134"/>
      <c r="K41" s="135">
        <f>ROUND(E41*J41,2)</f>
        <v>0</v>
      </c>
      <c r="L41" s="135">
        <v>21</v>
      </c>
      <c r="M41" s="135">
        <f>G41*(1+L41/100)</f>
        <v>0</v>
      </c>
      <c r="N41" s="133">
        <v>0</v>
      </c>
      <c r="O41" s="133">
        <f>ROUND(E41*N41,2)</f>
        <v>0</v>
      </c>
      <c r="P41" s="133">
        <v>5.9999999999999995E-4</v>
      </c>
      <c r="Q41" s="133">
        <f>ROUND(E41*P41,2)</f>
        <v>0.01</v>
      </c>
      <c r="R41" s="135"/>
      <c r="S41" s="135" t="s">
        <v>290</v>
      </c>
      <c r="T41" s="136" t="s">
        <v>331</v>
      </c>
      <c r="U41" s="114">
        <v>0.22</v>
      </c>
      <c r="V41" s="114">
        <f>ROUND(E41*U41,2)</f>
        <v>4.4000000000000004</v>
      </c>
      <c r="W41" s="114"/>
      <c r="X41" s="114" t="s">
        <v>332</v>
      </c>
      <c r="Y41" s="114" t="s">
        <v>293</v>
      </c>
      <c r="Z41" s="107"/>
      <c r="AA41" s="107"/>
      <c r="AB41" s="107"/>
      <c r="AC41" s="107"/>
      <c r="AD41" s="107"/>
      <c r="AE41" s="107"/>
      <c r="AF41" s="107"/>
      <c r="AG41" s="107" t="s">
        <v>333</v>
      </c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</row>
    <row r="42" spans="1:60" outlineLevel="1">
      <c r="A42" s="130">
        <v>24</v>
      </c>
      <c r="B42" s="131" t="s">
        <v>345</v>
      </c>
      <c r="C42" s="140" t="s">
        <v>346</v>
      </c>
      <c r="D42" s="132" t="s">
        <v>347</v>
      </c>
      <c r="E42" s="133">
        <v>100</v>
      </c>
      <c r="F42" s="134"/>
      <c r="G42" s="135">
        <f>ROUND(E42*F42,2)</f>
        <v>0</v>
      </c>
      <c r="H42" s="134"/>
      <c r="I42" s="135">
        <f>ROUND(E42*H42,2)</f>
        <v>0</v>
      </c>
      <c r="J42" s="134"/>
      <c r="K42" s="135">
        <f>ROUND(E42*J42,2)</f>
        <v>0</v>
      </c>
      <c r="L42" s="135">
        <v>21</v>
      </c>
      <c r="M42" s="135">
        <f>G42*(1+L42/100)</f>
        <v>0</v>
      </c>
      <c r="N42" s="133">
        <v>0</v>
      </c>
      <c r="O42" s="133">
        <f>ROUND(E42*N42,2)</f>
        <v>0</v>
      </c>
      <c r="P42" s="133">
        <v>1.23E-3</v>
      </c>
      <c r="Q42" s="133">
        <f>ROUND(E42*P42,2)</f>
        <v>0.12</v>
      </c>
      <c r="R42" s="135"/>
      <c r="S42" s="135" t="s">
        <v>290</v>
      </c>
      <c r="T42" s="136" t="s">
        <v>331</v>
      </c>
      <c r="U42" s="114">
        <v>7.0000000000000007E-2</v>
      </c>
      <c r="V42" s="114">
        <f>ROUND(E42*U42,2)</f>
        <v>7</v>
      </c>
      <c r="W42" s="114"/>
      <c r="X42" s="114" t="s">
        <v>332</v>
      </c>
      <c r="Y42" s="114" t="s">
        <v>293</v>
      </c>
      <c r="Z42" s="107"/>
      <c r="AA42" s="107"/>
      <c r="AB42" s="107"/>
      <c r="AC42" s="107"/>
      <c r="AD42" s="107"/>
      <c r="AE42" s="107"/>
      <c r="AF42" s="107"/>
      <c r="AG42" s="107" t="s">
        <v>333</v>
      </c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</row>
    <row r="43" spans="1:60" outlineLevel="1">
      <c r="A43" s="130">
        <v>25</v>
      </c>
      <c r="B43" s="131" t="s">
        <v>351</v>
      </c>
      <c r="C43" s="140" t="s">
        <v>352</v>
      </c>
      <c r="D43" s="132" t="s">
        <v>353</v>
      </c>
      <c r="E43" s="133">
        <v>9.6969200000000004</v>
      </c>
      <c r="F43" s="134"/>
      <c r="G43" s="135">
        <f>ROUND(E43*F43,2)</f>
        <v>0</v>
      </c>
      <c r="H43" s="134"/>
      <c r="I43" s="135">
        <f>ROUND(E43*H43,2)</f>
        <v>0</v>
      </c>
      <c r="J43" s="134"/>
      <c r="K43" s="135">
        <f>ROUND(E43*J43,2)</f>
        <v>0</v>
      </c>
      <c r="L43" s="135">
        <v>21</v>
      </c>
      <c r="M43" s="135">
        <f>G43*(1+L43/100)</f>
        <v>0</v>
      </c>
      <c r="N43" s="133">
        <v>0</v>
      </c>
      <c r="O43" s="133">
        <f>ROUND(E43*N43,2)</f>
        <v>0</v>
      </c>
      <c r="P43" s="133">
        <v>0</v>
      </c>
      <c r="Q43" s="133">
        <f>ROUND(E43*P43,2)</f>
        <v>0</v>
      </c>
      <c r="R43" s="135"/>
      <c r="S43" s="135" t="s">
        <v>290</v>
      </c>
      <c r="T43" s="136" t="s">
        <v>331</v>
      </c>
      <c r="U43" s="114">
        <v>0</v>
      </c>
      <c r="V43" s="114">
        <f>ROUND(E43*U43,2)</f>
        <v>0</v>
      </c>
      <c r="W43" s="114"/>
      <c r="X43" s="114" t="s">
        <v>332</v>
      </c>
      <c r="Y43" s="114" t="s">
        <v>293</v>
      </c>
      <c r="Z43" s="107"/>
      <c r="AA43" s="107"/>
      <c r="AB43" s="107"/>
      <c r="AC43" s="107"/>
      <c r="AD43" s="107"/>
      <c r="AE43" s="107"/>
      <c r="AF43" s="107"/>
      <c r="AG43" s="107" t="s">
        <v>333</v>
      </c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</row>
    <row r="44" spans="1:60" outlineLevel="1">
      <c r="A44" s="123">
        <v>26</v>
      </c>
      <c r="B44" s="124" t="s">
        <v>354</v>
      </c>
      <c r="C44" s="139" t="s">
        <v>355</v>
      </c>
      <c r="D44" s="125" t="s">
        <v>353</v>
      </c>
      <c r="E44" s="126">
        <v>9.6969200000000004</v>
      </c>
      <c r="F44" s="127"/>
      <c r="G44" s="128">
        <f>ROUND(E44*F44,2)</f>
        <v>0</v>
      </c>
      <c r="H44" s="127"/>
      <c r="I44" s="128">
        <f>ROUND(E44*H44,2)</f>
        <v>0</v>
      </c>
      <c r="J44" s="127"/>
      <c r="K44" s="128">
        <f>ROUND(E44*J44,2)</f>
        <v>0</v>
      </c>
      <c r="L44" s="128">
        <v>21</v>
      </c>
      <c r="M44" s="128">
        <f>G44*(1+L44/100)</f>
        <v>0</v>
      </c>
      <c r="N44" s="126">
        <v>0</v>
      </c>
      <c r="O44" s="126">
        <f>ROUND(E44*N44,2)</f>
        <v>0</v>
      </c>
      <c r="P44" s="126">
        <v>0</v>
      </c>
      <c r="Q44" s="126">
        <f>ROUND(E44*P44,2)</f>
        <v>0</v>
      </c>
      <c r="R44" s="128" t="s">
        <v>356</v>
      </c>
      <c r="S44" s="128" t="s">
        <v>310</v>
      </c>
      <c r="T44" s="129" t="s">
        <v>331</v>
      </c>
      <c r="U44" s="114">
        <v>0.49</v>
      </c>
      <c r="V44" s="114">
        <f>ROUND(E44*U44,2)</f>
        <v>4.75</v>
      </c>
      <c r="W44" s="114"/>
      <c r="X44" s="114" t="s">
        <v>357</v>
      </c>
      <c r="Y44" s="114" t="s">
        <v>293</v>
      </c>
      <c r="Z44" s="107"/>
      <c r="AA44" s="107"/>
      <c r="AB44" s="107"/>
      <c r="AC44" s="107"/>
      <c r="AD44" s="107"/>
      <c r="AE44" s="107"/>
      <c r="AF44" s="107"/>
      <c r="AG44" s="107" t="s">
        <v>358</v>
      </c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</row>
    <row r="45" spans="1:60" outlineLevel="2">
      <c r="A45" s="110"/>
      <c r="B45" s="111"/>
      <c r="C45" s="198" t="s">
        <v>359</v>
      </c>
      <c r="D45" s="199"/>
      <c r="E45" s="199"/>
      <c r="F45" s="199"/>
      <c r="G45" s="199"/>
      <c r="H45" s="114"/>
      <c r="I45" s="114"/>
      <c r="J45" s="114"/>
      <c r="K45" s="114"/>
      <c r="L45" s="114"/>
      <c r="M45" s="114"/>
      <c r="N45" s="113"/>
      <c r="O45" s="113"/>
      <c r="P45" s="113"/>
      <c r="Q45" s="113"/>
      <c r="R45" s="114"/>
      <c r="S45" s="114"/>
      <c r="T45" s="114"/>
      <c r="U45" s="114"/>
      <c r="V45" s="114"/>
      <c r="W45" s="114"/>
      <c r="X45" s="114"/>
      <c r="Y45" s="114"/>
      <c r="Z45" s="107"/>
      <c r="AA45" s="107"/>
      <c r="AB45" s="107"/>
      <c r="AC45" s="107"/>
      <c r="AD45" s="107"/>
      <c r="AE45" s="107"/>
      <c r="AF45" s="107"/>
      <c r="AG45" s="107" t="s">
        <v>296</v>
      </c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</row>
    <row r="46" spans="1:60" outlineLevel="1">
      <c r="A46" s="130">
        <v>27</v>
      </c>
      <c r="B46" s="131" t="s">
        <v>360</v>
      </c>
      <c r="C46" s="140" t="s">
        <v>361</v>
      </c>
      <c r="D46" s="132" t="s">
        <v>353</v>
      </c>
      <c r="E46" s="133">
        <v>9.6969200000000004</v>
      </c>
      <c r="F46" s="134"/>
      <c r="G46" s="135">
        <f>ROUND(E46*F46,2)</f>
        <v>0</v>
      </c>
      <c r="H46" s="134"/>
      <c r="I46" s="135">
        <f>ROUND(E46*H46,2)</f>
        <v>0</v>
      </c>
      <c r="J46" s="134"/>
      <c r="K46" s="135">
        <f>ROUND(E46*J46,2)</f>
        <v>0</v>
      </c>
      <c r="L46" s="135">
        <v>21</v>
      </c>
      <c r="M46" s="135">
        <f>G46*(1+L46/100)</f>
        <v>0</v>
      </c>
      <c r="N46" s="133">
        <v>0</v>
      </c>
      <c r="O46" s="133">
        <f>ROUND(E46*N46,2)</f>
        <v>0</v>
      </c>
      <c r="P46" s="133">
        <v>0</v>
      </c>
      <c r="Q46" s="133">
        <f>ROUND(E46*P46,2)</f>
        <v>0</v>
      </c>
      <c r="R46" s="135" t="s">
        <v>356</v>
      </c>
      <c r="S46" s="135" t="s">
        <v>310</v>
      </c>
      <c r="T46" s="136" t="s">
        <v>331</v>
      </c>
      <c r="U46" s="114">
        <v>0</v>
      </c>
      <c r="V46" s="114">
        <f>ROUND(E46*U46,2)</f>
        <v>0</v>
      </c>
      <c r="W46" s="114"/>
      <c r="X46" s="114" t="s">
        <v>357</v>
      </c>
      <c r="Y46" s="114" t="s">
        <v>293</v>
      </c>
      <c r="Z46" s="107"/>
      <c r="AA46" s="107"/>
      <c r="AB46" s="107"/>
      <c r="AC46" s="107"/>
      <c r="AD46" s="107"/>
      <c r="AE46" s="107"/>
      <c r="AF46" s="107"/>
      <c r="AG46" s="107" t="s">
        <v>358</v>
      </c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</row>
    <row r="47" spans="1:60">
      <c r="A47" s="117" t="s">
        <v>285</v>
      </c>
      <c r="B47" s="118" t="s">
        <v>87</v>
      </c>
      <c r="C47" s="138" t="s">
        <v>88</v>
      </c>
      <c r="D47" s="119"/>
      <c r="E47" s="120"/>
      <c r="F47" s="121"/>
      <c r="G47" s="121">
        <f>SUMIF(AG48:AG55,"&lt;&gt;NOR",G48:G55)</f>
        <v>0</v>
      </c>
      <c r="H47" s="121"/>
      <c r="I47" s="121">
        <f>SUM(I48:I55)</f>
        <v>0</v>
      </c>
      <c r="J47" s="121"/>
      <c r="K47" s="121">
        <f>SUM(K48:K55)</f>
        <v>0</v>
      </c>
      <c r="L47" s="121"/>
      <c r="M47" s="121">
        <f>SUM(M48:M55)</f>
        <v>0</v>
      </c>
      <c r="N47" s="120"/>
      <c r="O47" s="120">
        <f>SUM(O48:O55)</f>
        <v>0</v>
      </c>
      <c r="P47" s="120"/>
      <c r="Q47" s="120">
        <f>SUM(Q48:Q55)</f>
        <v>0.53</v>
      </c>
      <c r="R47" s="121"/>
      <c r="S47" s="121"/>
      <c r="T47" s="122"/>
      <c r="U47" s="116"/>
      <c r="V47" s="116">
        <f>SUM(V48:V55)</f>
        <v>28.1</v>
      </c>
      <c r="W47" s="116"/>
      <c r="X47" s="116"/>
      <c r="Y47" s="116"/>
      <c r="AG47" t="s">
        <v>286</v>
      </c>
    </row>
    <row r="48" spans="1:60" outlineLevel="1">
      <c r="A48" s="123">
        <v>28</v>
      </c>
      <c r="B48" s="124" t="s">
        <v>328</v>
      </c>
      <c r="C48" s="139" t="s">
        <v>329</v>
      </c>
      <c r="D48" s="125" t="s">
        <v>330</v>
      </c>
      <c r="E48" s="126">
        <v>100</v>
      </c>
      <c r="F48" s="127"/>
      <c r="G48" s="128">
        <f>ROUND(E48*F48,2)</f>
        <v>0</v>
      </c>
      <c r="H48" s="127"/>
      <c r="I48" s="128">
        <f>ROUND(E48*H48,2)</f>
        <v>0</v>
      </c>
      <c r="J48" s="127"/>
      <c r="K48" s="128">
        <f>ROUND(E48*J48,2)</f>
        <v>0</v>
      </c>
      <c r="L48" s="128">
        <v>21</v>
      </c>
      <c r="M48" s="128">
        <f>G48*(1+L48/100)</f>
        <v>0</v>
      </c>
      <c r="N48" s="126">
        <v>0</v>
      </c>
      <c r="O48" s="126">
        <f>ROUND(E48*N48,2)</f>
        <v>0</v>
      </c>
      <c r="P48" s="126">
        <v>4.9699999999999996E-3</v>
      </c>
      <c r="Q48" s="126">
        <f>ROUND(E48*P48,2)</f>
        <v>0.5</v>
      </c>
      <c r="R48" s="128"/>
      <c r="S48" s="128" t="s">
        <v>290</v>
      </c>
      <c r="T48" s="129" t="s">
        <v>331</v>
      </c>
      <c r="U48" s="114">
        <v>0.2</v>
      </c>
      <c r="V48" s="114">
        <f>ROUND(E48*U48,2)</f>
        <v>20</v>
      </c>
      <c r="W48" s="114"/>
      <c r="X48" s="114" t="s">
        <v>332</v>
      </c>
      <c r="Y48" s="114" t="s">
        <v>293</v>
      </c>
      <c r="Z48" s="107"/>
      <c r="AA48" s="107"/>
      <c r="AB48" s="107"/>
      <c r="AC48" s="107"/>
      <c r="AD48" s="107"/>
      <c r="AE48" s="107"/>
      <c r="AF48" s="107"/>
      <c r="AG48" s="107" t="s">
        <v>333</v>
      </c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</row>
    <row r="49" spans="1:60" outlineLevel="2">
      <c r="A49" s="110"/>
      <c r="B49" s="111"/>
      <c r="C49" s="198" t="s">
        <v>334</v>
      </c>
      <c r="D49" s="199"/>
      <c r="E49" s="199"/>
      <c r="F49" s="199"/>
      <c r="G49" s="199"/>
      <c r="H49" s="114"/>
      <c r="I49" s="114"/>
      <c r="J49" s="114"/>
      <c r="K49" s="114"/>
      <c r="L49" s="114"/>
      <c r="M49" s="114"/>
      <c r="N49" s="113"/>
      <c r="O49" s="113"/>
      <c r="P49" s="113"/>
      <c r="Q49" s="113"/>
      <c r="R49" s="114"/>
      <c r="S49" s="114"/>
      <c r="T49" s="114"/>
      <c r="U49" s="114"/>
      <c r="V49" s="114"/>
      <c r="W49" s="114"/>
      <c r="X49" s="114"/>
      <c r="Y49" s="114"/>
      <c r="Z49" s="107"/>
      <c r="AA49" s="107"/>
      <c r="AB49" s="107"/>
      <c r="AC49" s="107"/>
      <c r="AD49" s="107"/>
      <c r="AE49" s="107"/>
      <c r="AF49" s="107"/>
      <c r="AG49" s="107" t="s">
        <v>296</v>
      </c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</row>
    <row r="50" spans="1:60" outlineLevel="1">
      <c r="A50" s="130">
        <v>29</v>
      </c>
      <c r="B50" s="131" t="s">
        <v>338</v>
      </c>
      <c r="C50" s="140" t="s">
        <v>339</v>
      </c>
      <c r="D50" s="132" t="s">
        <v>330</v>
      </c>
      <c r="E50" s="133">
        <v>100</v>
      </c>
      <c r="F50" s="134"/>
      <c r="G50" s="135">
        <f>ROUND(E50*F50,2)</f>
        <v>0</v>
      </c>
      <c r="H50" s="134"/>
      <c r="I50" s="135">
        <f>ROUND(E50*H50,2)</f>
        <v>0</v>
      </c>
      <c r="J50" s="134"/>
      <c r="K50" s="135">
        <f>ROUND(E50*J50,2)</f>
        <v>0</v>
      </c>
      <c r="L50" s="135">
        <v>21</v>
      </c>
      <c r="M50" s="135">
        <f>G50*(1+L50/100)</f>
        <v>0</v>
      </c>
      <c r="N50" s="133">
        <v>0</v>
      </c>
      <c r="O50" s="133">
        <f>ROUND(E50*N50,2)</f>
        <v>0</v>
      </c>
      <c r="P50" s="133">
        <v>2.3000000000000001E-4</v>
      </c>
      <c r="Q50" s="133">
        <f>ROUND(E50*P50,2)</f>
        <v>0.02</v>
      </c>
      <c r="R50" s="135"/>
      <c r="S50" s="135" t="s">
        <v>290</v>
      </c>
      <c r="T50" s="136" t="s">
        <v>331</v>
      </c>
      <c r="U50" s="114">
        <v>7.0000000000000007E-2</v>
      </c>
      <c r="V50" s="114">
        <f>ROUND(E50*U50,2)</f>
        <v>7</v>
      </c>
      <c r="W50" s="114"/>
      <c r="X50" s="114" t="s">
        <v>332</v>
      </c>
      <c r="Y50" s="114" t="s">
        <v>293</v>
      </c>
      <c r="Z50" s="107"/>
      <c r="AA50" s="107"/>
      <c r="AB50" s="107"/>
      <c r="AC50" s="107"/>
      <c r="AD50" s="107"/>
      <c r="AE50" s="107"/>
      <c r="AF50" s="107"/>
      <c r="AG50" s="107" t="s">
        <v>333</v>
      </c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</row>
    <row r="51" spans="1:60" outlineLevel="1">
      <c r="A51" s="130">
        <v>30</v>
      </c>
      <c r="B51" s="131" t="s">
        <v>345</v>
      </c>
      <c r="C51" s="140" t="s">
        <v>346</v>
      </c>
      <c r="D51" s="132" t="s">
        <v>347</v>
      </c>
      <c r="E51" s="133">
        <v>12</v>
      </c>
      <c r="F51" s="134"/>
      <c r="G51" s="135">
        <f>ROUND(E51*F51,2)</f>
        <v>0</v>
      </c>
      <c r="H51" s="134"/>
      <c r="I51" s="135">
        <f>ROUND(E51*H51,2)</f>
        <v>0</v>
      </c>
      <c r="J51" s="134"/>
      <c r="K51" s="135">
        <f>ROUND(E51*J51,2)</f>
        <v>0</v>
      </c>
      <c r="L51" s="135">
        <v>21</v>
      </c>
      <c r="M51" s="135">
        <f>G51*(1+L51/100)</f>
        <v>0</v>
      </c>
      <c r="N51" s="133">
        <v>0</v>
      </c>
      <c r="O51" s="133">
        <f>ROUND(E51*N51,2)</f>
        <v>0</v>
      </c>
      <c r="P51" s="133">
        <v>1.23E-3</v>
      </c>
      <c r="Q51" s="133">
        <f>ROUND(E51*P51,2)</f>
        <v>0.01</v>
      </c>
      <c r="R51" s="135"/>
      <c r="S51" s="135" t="s">
        <v>290</v>
      </c>
      <c r="T51" s="136" t="s">
        <v>331</v>
      </c>
      <c r="U51" s="114">
        <v>7.0000000000000007E-2</v>
      </c>
      <c r="V51" s="114">
        <f>ROUND(E51*U51,2)</f>
        <v>0.84</v>
      </c>
      <c r="W51" s="114"/>
      <c r="X51" s="114" t="s">
        <v>332</v>
      </c>
      <c r="Y51" s="114" t="s">
        <v>293</v>
      </c>
      <c r="Z51" s="107"/>
      <c r="AA51" s="107"/>
      <c r="AB51" s="107"/>
      <c r="AC51" s="107"/>
      <c r="AD51" s="107"/>
      <c r="AE51" s="107"/>
      <c r="AF51" s="107"/>
      <c r="AG51" s="107" t="s">
        <v>333</v>
      </c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</row>
    <row r="52" spans="1:60" outlineLevel="1">
      <c r="A52" s="130">
        <v>31</v>
      </c>
      <c r="B52" s="131" t="s">
        <v>351</v>
      </c>
      <c r="C52" s="140" t="s">
        <v>352</v>
      </c>
      <c r="D52" s="132" t="s">
        <v>353</v>
      </c>
      <c r="E52" s="133">
        <v>0.53476000000000001</v>
      </c>
      <c r="F52" s="134"/>
      <c r="G52" s="135">
        <f>ROUND(E52*F52,2)</f>
        <v>0</v>
      </c>
      <c r="H52" s="134"/>
      <c r="I52" s="135">
        <f>ROUND(E52*H52,2)</f>
        <v>0</v>
      </c>
      <c r="J52" s="134"/>
      <c r="K52" s="135">
        <f>ROUND(E52*J52,2)</f>
        <v>0</v>
      </c>
      <c r="L52" s="135">
        <v>21</v>
      </c>
      <c r="M52" s="135">
        <f>G52*(1+L52/100)</f>
        <v>0</v>
      </c>
      <c r="N52" s="133">
        <v>0</v>
      </c>
      <c r="O52" s="133">
        <f>ROUND(E52*N52,2)</f>
        <v>0</v>
      </c>
      <c r="P52" s="133">
        <v>0</v>
      </c>
      <c r="Q52" s="133">
        <f>ROUND(E52*P52,2)</f>
        <v>0</v>
      </c>
      <c r="R52" s="135"/>
      <c r="S52" s="135" t="s">
        <v>290</v>
      </c>
      <c r="T52" s="136" t="s">
        <v>331</v>
      </c>
      <c r="U52" s="114">
        <v>0</v>
      </c>
      <c r="V52" s="114">
        <f>ROUND(E52*U52,2)</f>
        <v>0</v>
      </c>
      <c r="W52" s="114"/>
      <c r="X52" s="114" t="s">
        <v>332</v>
      </c>
      <c r="Y52" s="114" t="s">
        <v>293</v>
      </c>
      <c r="Z52" s="107"/>
      <c r="AA52" s="107"/>
      <c r="AB52" s="107"/>
      <c r="AC52" s="107"/>
      <c r="AD52" s="107"/>
      <c r="AE52" s="107"/>
      <c r="AF52" s="107"/>
      <c r="AG52" s="107" t="s">
        <v>333</v>
      </c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</row>
    <row r="53" spans="1:60" outlineLevel="1">
      <c r="A53" s="123">
        <v>32</v>
      </c>
      <c r="B53" s="124" t="s">
        <v>354</v>
      </c>
      <c r="C53" s="139" t="s">
        <v>355</v>
      </c>
      <c r="D53" s="125" t="s">
        <v>353</v>
      </c>
      <c r="E53" s="126">
        <v>0.53476000000000001</v>
      </c>
      <c r="F53" s="127"/>
      <c r="G53" s="128">
        <f>ROUND(E53*F53,2)</f>
        <v>0</v>
      </c>
      <c r="H53" s="127"/>
      <c r="I53" s="128">
        <f>ROUND(E53*H53,2)</f>
        <v>0</v>
      </c>
      <c r="J53" s="127"/>
      <c r="K53" s="128">
        <f>ROUND(E53*J53,2)</f>
        <v>0</v>
      </c>
      <c r="L53" s="128">
        <v>21</v>
      </c>
      <c r="M53" s="128">
        <f>G53*(1+L53/100)</f>
        <v>0</v>
      </c>
      <c r="N53" s="126">
        <v>0</v>
      </c>
      <c r="O53" s="126">
        <f>ROUND(E53*N53,2)</f>
        <v>0</v>
      </c>
      <c r="P53" s="126">
        <v>0</v>
      </c>
      <c r="Q53" s="126">
        <f>ROUND(E53*P53,2)</f>
        <v>0</v>
      </c>
      <c r="R53" s="128" t="s">
        <v>356</v>
      </c>
      <c r="S53" s="128" t="s">
        <v>310</v>
      </c>
      <c r="T53" s="129" t="s">
        <v>331</v>
      </c>
      <c r="U53" s="114">
        <v>0.49</v>
      </c>
      <c r="V53" s="114">
        <f>ROUND(E53*U53,2)</f>
        <v>0.26</v>
      </c>
      <c r="W53" s="114"/>
      <c r="X53" s="114" t="s">
        <v>357</v>
      </c>
      <c r="Y53" s="114" t="s">
        <v>293</v>
      </c>
      <c r="Z53" s="107"/>
      <c r="AA53" s="107"/>
      <c r="AB53" s="107"/>
      <c r="AC53" s="107"/>
      <c r="AD53" s="107"/>
      <c r="AE53" s="107"/>
      <c r="AF53" s="107"/>
      <c r="AG53" s="107" t="s">
        <v>358</v>
      </c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</row>
    <row r="54" spans="1:60" outlineLevel="2">
      <c r="A54" s="110"/>
      <c r="B54" s="111"/>
      <c r="C54" s="198" t="s">
        <v>359</v>
      </c>
      <c r="D54" s="199"/>
      <c r="E54" s="199"/>
      <c r="F54" s="199"/>
      <c r="G54" s="199"/>
      <c r="H54" s="114"/>
      <c r="I54" s="114"/>
      <c r="J54" s="114"/>
      <c r="K54" s="114"/>
      <c r="L54" s="114"/>
      <c r="M54" s="114"/>
      <c r="N54" s="113"/>
      <c r="O54" s="113"/>
      <c r="P54" s="113"/>
      <c r="Q54" s="113"/>
      <c r="R54" s="114"/>
      <c r="S54" s="114"/>
      <c r="T54" s="114"/>
      <c r="U54" s="114"/>
      <c r="V54" s="114"/>
      <c r="W54" s="114"/>
      <c r="X54" s="114"/>
      <c r="Y54" s="114"/>
      <c r="Z54" s="107"/>
      <c r="AA54" s="107"/>
      <c r="AB54" s="107"/>
      <c r="AC54" s="107"/>
      <c r="AD54" s="107"/>
      <c r="AE54" s="107"/>
      <c r="AF54" s="107"/>
      <c r="AG54" s="107" t="s">
        <v>296</v>
      </c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</row>
    <row r="55" spans="1:60" outlineLevel="1">
      <c r="A55" s="130">
        <v>33</v>
      </c>
      <c r="B55" s="131" t="s">
        <v>360</v>
      </c>
      <c r="C55" s="140" t="s">
        <v>361</v>
      </c>
      <c r="D55" s="132" t="s">
        <v>353</v>
      </c>
      <c r="E55" s="133">
        <v>0.53476000000000001</v>
      </c>
      <c r="F55" s="134"/>
      <c r="G55" s="135">
        <f>ROUND(E55*F55,2)</f>
        <v>0</v>
      </c>
      <c r="H55" s="134"/>
      <c r="I55" s="135">
        <f>ROUND(E55*H55,2)</f>
        <v>0</v>
      </c>
      <c r="J55" s="134"/>
      <c r="K55" s="135">
        <f>ROUND(E55*J55,2)</f>
        <v>0</v>
      </c>
      <c r="L55" s="135">
        <v>21</v>
      </c>
      <c r="M55" s="135">
        <f>G55*(1+L55/100)</f>
        <v>0</v>
      </c>
      <c r="N55" s="133">
        <v>0</v>
      </c>
      <c r="O55" s="133">
        <f>ROUND(E55*N55,2)</f>
        <v>0</v>
      </c>
      <c r="P55" s="133">
        <v>0</v>
      </c>
      <c r="Q55" s="133">
        <f>ROUND(E55*P55,2)</f>
        <v>0</v>
      </c>
      <c r="R55" s="135" t="s">
        <v>356</v>
      </c>
      <c r="S55" s="135" t="s">
        <v>310</v>
      </c>
      <c r="T55" s="136" t="s">
        <v>331</v>
      </c>
      <c r="U55" s="114">
        <v>0</v>
      </c>
      <c r="V55" s="114">
        <f>ROUND(E55*U55,2)</f>
        <v>0</v>
      </c>
      <c r="W55" s="114"/>
      <c r="X55" s="114" t="s">
        <v>357</v>
      </c>
      <c r="Y55" s="114" t="s">
        <v>293</v>
      </c>
      <c r="Z55" s="107"/>
      <c r="AA55" s="107"/>
      <c r="AB55" s="107"/>
      <c r="AC55" s="107"/>
      <c r="AD55" s="107"/>
      <c r="AE55" s="107"/>
      <c r="AF55" s="107"/>
      <c r="AG55" s="107" t="s">
        <v>358</v>
      </c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</row>
    <row r="56" spans="1:60">
      <c r="A56" s="117" t="s">
        <v>285</v>
      </c>
      <c r="B56" s="118" t="s">
        <v>89</v>
      </c>
      <c r="C56" s="138" t="s">
        <v>90</v>
      </c>
      <c r="D56" s="119"/>
      <c r="E56" s="120"/>
      <c r="F56" s="121"/>
      <c r="G56" s="121">
        <f>SUMIF(AG57:AG63,"&lt;&gt;NOR",G57:G63)</f>
        <v>0</v>
      </c>
      <c r="H56" s="121"/>
      <c r="I56" s="121">
        <f>SUM(I57:I63)</f>
        <v>0</v>
      </c>
      <c r="J56" s="121"/>
      <c r="K56" s="121">
        <f>SUM(K57:K63)</f>
        <v>0</v>
      </c>
      <c r="L56" s="121"/>
      <c r="M56" s="121">
        <f>SUM(M57:M63)</f>
        <v>0</v>
      </c>
      <c r="N56" s="120"/>
      <c r="O56" s="120">
        <f>SUM(O57:O63)</f>
        <v>0</v>
      </c>
      <c r="P56" s="120"/>
      <c r="Q56" s="120">
        <f>SUM(Q57:Q63)</f>
        <v>0.08</v>
      </c>
      <c r="R56" s="121"/>
      <c r="S56" s="121"/>
      <c r="T56" s="122"/>
      <c r="U56" s="116"/>
      <c r="V56" s="116">
        <f>SUM(V57:V63)</f>
        <v>4.3600000000000003</v>
      </c>
      <c r="W56" s="116"/>
      <c r="X56" s="116"/>
      <c r="Y56" s="116"/>
      <c r="AG56" t="s">
        <v>286</v>
      </c>
    </row>
    <row r="57" spans="1:60" outlineLevel="1">
      <c r="A57" s="123">
        <v>34</v>
      </c>
      <c r="B57" s="124" t="s">
        <v>328</v>
      </c>
      <c r="C57" s="139" t="s">
        <v>329</v>
      </c>
      <c r="D57" s="125" t="s">
        <v>330</v>
      </c>
      <c r="E57" s="126">
        <v>16</v>
      </c>
      <c r="F57" s="127"/>
      <c r="G57" s="128">
        <f>ROUND(E57*F57,2)</f>
        <v>0</v>
      </c>
      <c r="H57" s="127"/>
      <c r="I57" s="128">
        <f>ROUND(E57*H57,2)</f>
        <v>0</v>
      </c>
      <c r="J57" s="127"/>
      <c r="K57" s="128">
        <f>ROUND(E57*J57,2)</f>
        <v>0</v>
      </c>
      <c r="L57" s="128">
        <v>21</v>
      </c>
      <c r="M57" s="128">
        <f>G57*(1+L57/100)</f>
        <v>0</v>
      </c>
      <c r="N57" s="126">
        <v>0</v>
      </c>
      <c r="O57" s="126">
        <f>ROUND(E57*N57,2)</f>
        <v>0</v>
      </c>
      <c r="P57" s="126">
        <v>4.9699999999999996E-3</v>
      </c>
      <c r="Q57" s="126">
        <f>ROUND(E57*P57,2)</f>
        <v>0.08</v>
      </c>
      <c r="R57" s="128"/>
      <c r="S57" s="128" t="s">
        <v>290</v>
      </c>
      <c r="T57" s="129" t="s">
        <v>291</v>
      </c>
      <c r="U57" s="114">
        <v>0.2</v>
      </c>
      <c r="V57" s="114">
        <f>ROUND(E57*U57,2)</f>
        <v>3.2</v>
      </c>
      <c r="W57" s="114"/>
      <c r="X57" s="114" t="s">
        <v>332</v>
      </c>
      <c r="Y57" s="114" t="s">
        <v>293</v>
      </c>
      <c r="Z57" s="107"/>
      <c r="AA57" s="107"/>
      <c r="AB57" s="107"/>
      <c r="AC57" s="107"/>
      <c r="AD57" s="107"/>
      <c r="AE57" s="107"/>
      <c r="AF57" s="107"/>
      <c r="AG57" s="107" t="s">
        <v>333</v>
      </c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</row>
    <row r="58" spans="1:60" outlineLevel="2">
      <c r="A58" s="110"/>
      <c r="B58" s="111"/>
      <c r="C58" s="198" t="s">
        <v>334</v>
      </c>
      <c r="D58" s="199"/>
      <c r="E58" s="199"/>
      <c r="F58" s="199"/>
      <c r="G58" s="199"/>
      <c r="H58" s="114"/>
      <c r="I58" s="114"/>
      <c r="J58" s="114"/>
      <c r="K58" s="114"/>
      <c r="L58" s="114"/>
      <c r="M58" s="114"/>
      <c r="N58" s="113"/>
      <c r="O58" s="113"/>
      <c r="P58" s="113"/>
      <c r="Q58" s="113"/>
      <c r="R58" s="114"/>
      <c r="S58" s="114"/>
      <c r="T58" s="114"/>
      <c r="U58" s="114"/>
      <c r="V58" s="114"/>
      <c r="W58" s="114"/>
      <c r="X58" s="114"/>
      <c r="Y58" s="114"/>
      <c r="Z58" s="107"/>
      <c r="AA58" s="107"/>
      <c r="AB58" s="107"/>
      <c r="AC58" s="107"/>
      <c r="AD58" s="107"/>
      <c r="AE58" s="107"/>
      <c r="AF58" s="107"/>
      <c r="AG58" s="107" t="s">
        <v>296</v>
      </c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</row>
    <row r="59" spans="1:60" outlineLevel="1">
      <c r="A59" s="130">
        <v>35</v>
      </c>
      <c r="B59" s="131" t="s">
        <v>338</v>
      </c>
      <c r="C59" s="140" t="s">
        <v>339</v>
      </c>
      <c r="D59" s="132" t="s">
        <v>330</v>
      </c>
      <c r="E59" s="133">
        <v>16</v>
      </c>
      <c r="F59" s="134"/>
      <c r="G59" s="135">
        <f>ROUND(E59*F59,2)</f>
        <v>0</v>
      </c>
      <c r="H59" s="134"/>
      <c r="I59" s="135">
        <f>ROUND(E59*H59,2)</f>
        <v>0</v>
      </c>
      <c r="J59" s="134"/>
      <c r="K59" s="135">
        <f>ROUND(E59*J59,2)</f>
        <v>0</v>
      </c>
      <c r="L59" s="135">
        <v>21</v>
      </c>
      <c r="M59" s="135">
        <f>G59*(1+L59/100)</f>
        <v>0</v>
      </c>
      <c r="N59" s="133">
        <v>0</v>
      </c>
      <c r="O59" s="133">
        <f>ROUND(E59*N59,2)</f>
        <v>0</v>
      </c>
      <c r="P59" s="133">
        <v>2.3000000000000001E-4</v>
      </c>
      <c r="Q59" s="133">
        <f>ROUND(E59*P59,2)</f>
        <v>0</v>
      </c>
      <c r="R59" s="135"/>
      <c r="S59" s="135" t="s">
        <v>290</v>
      </c>
      <c r="T59" s="136" t="s">
        <v>291</v>
      </c>
      <c r="U59" s="114">
        <v>7.0000000000000007E-2</v>
      </c>
      <c r="V59" s="114">
        <f>ROUND(E59*U59,2)</f>
        <v>1.1200000000000001</v>
      </c>
      <c r="W59" s="114"/>
      <c r="X59" s="114" t="s">
        <v>332</v>
      </c>
      <c r="Y59" s="114" t="s">
        <v>293</v>
      </c>
      <c r="Z59" s="107"/>
      <c r="AA59" s="107"/>
      <c r="AB59" s="107"/>
      <c r="AC59" s="107"/>
      <c r="AD59" s="107"/>
      <c r="AE59" s="107"/>
      <c r="AF59" s="107"/>
      <c r="AG59" s="107" t="s">
        <v>333</v>
      </c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</row>
    <row r="60" spans="1:60" outlineLevel="1">
      <c r="A60" s="130">
        <v>36</v>
      </c>
      <c r="B60" s="131" t="s">
        <v>351</v>
      </c>
      <c r="C60" s="140" t="s">
        <v>352</v>
      </c>
      <c r="D60" s="132" t="s">
        <v>353</v>
      </c>
      <c r="E60" s="133">
        <v>8.3199999999999996E-2</v>
      </c>
      <c r="F60" s="134"/>
      <c r="G60" s="135">
        <f>ROUND(E60*F60,2)</f>
        <v>0</v>
      </c>
      <c r="H60" s="134"/>
      <c r="I60" s="135">
        <f>ROUND(E60*H60,2)</f>
        <v>0</v>
      </c>
      <c r="J60" s="134"/>
      <c r="K60" s="135">
        <f>ROUND(E60*J60,2)</f>
        <v>0</v>
      </c>
      <c r="L60" s="135">
        <v>21</v>
      </c>
      <c r="M60" s="135">
        <f>G60*(1+L60/100)</f>
        <v>0</v>
      </c>
      <c r="N60" s="133">
        <v>0</v>
      </c>
      <c r="O60" s="133">
        <f>ROUND(E60*N60,2)</f>
        <v>0</v>
      </c>
      <c r="P60" s="133">
        <v>0</v>
      </c>
      <c r="Q60" s="133">
        <f>ROUND(E60*P60,2)</f>
        <v>0</v>
      </c>
      <c r="R60" s="135"/>
      <c r="S60" s="135" t="s">
        <v>290</v>
      </c>
      <c r="T60" s="136" t="s">
        <v>291</v>
      </c>
      <c r="U60" s="114">
        <v>0</v>
      </c>
      <c r="V60" s="114">
        <f>ROUND(E60*U60,2)</f>
        <v>0</v>
      </c>
      <c r="W60" s="114"/>
      <c r="X60" s="114" t="s">
        <v>332</v>
      </c>
      <c r="Y60" s="114" t="s">
        <v>293</v>
      </c>
      <c r="Z60" s="107"/>
      <c r="AA60" s="107"/>
      <c r="AB60" s="107"/>
      <c r="AC60" s="107"/>
      <c r="AD60" s="107"/>
      <c r="AE60" s="107"/>
      <c r="AF60" s="107"/>
      <c r="AG60" s="107" t="s">
        <v>333</v>
      </c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</row>
    <row r="61" spans="1:60" outlineLevel="1">
      <c r="A61" s="123">
        <v>37</v>
      </c>
      <c r="B61" s="124" t="s">
        <v>354</v>
      </c>
      <c r="C61" s="139" t="s">
        <v>355</v>
      </c>
      <c r="D61" s="125" t="s">
        <v>353</v>
      </c>
      <c r="E61" s="126">
        <v>8.3199999999999996E-2</v>
      </c>
      <c r="F61" s="127"/>
      <c r="G61" s="128">
        <f>ROUND(E61*F61,2)</f>
        <v>0</v>
      </c>
      <c r="H61" s="127"/>
      <c r="I61" s="128">
        <f>ROUND(E61*H61,2)</f>
        <v>0</v>
      </c>
      <c r="J61" s="127"/>
      <c r="K61" s="128">
        <f>ROUND(E61*J61,2)</f>
        <v>0</v>
      </c>
      <c r="L61" s="128">
        <v>21</v>
      </c>
      <c r="M61" s="128">
        <f>G61*(1+L61/100)</f>
        <v>0</v>
      </c>
      <c r="N61" s="126">
        <v>0</v>
      </c>
      <c r="O61" s="126">
        <f>ROUND(E61*N61,2)</f>
        <v>0</v>
      </c>
      <c r="P61" s="126">
        <v>0</v>
      </c>
      <c r="Q61" s="126">
        <f>ROUND(E61*P61,2)</f>
        <v>0</v>
      </c>
      <c r="R61" s="128" t="s">
        <v>356</v>
      </c>
      <c r="S61" s="128" t="s">
        <v>310</v>
      </c>
      <c r="T61" s="129" t="s">
        <v>331</v>
      </c>
      <c r="U61" s="114">
        <v>0.49</v>
      </c>
      <c r="V61" s="114">
        <f>ROUND(E61*U61,2)</f>
        <v>0.04</v>
      </c>
      <c r="W61" s="114"/>
      <c r="X61" s="114" t="s">
        <v>357</v>
      </c>
      <c r="Y61" s="114" t="s">
        <v>293</v>
      </c>
      <c r="Z61" s="107"/>
      <c r="AA61" s="107"/>
      <c r="AB61" s="107"/>
      <c r="AC61" s="107"/>
      <c r="AD61" s="107"/>
      <c r="AE61" s="107"/>
      <c r="AF61" s="107"/>
      <c r="AG61" s="107" t="s">
        <v>358</v>
      </c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</row>
    <row r="62" spans="1:60" outlineLevel="2">
      <c r="A62" s="110"/>
      <c r="B62" s="111"/>
      <c r="C62" s="198" t="s">
        <v>359</v>
      </c>
      <c r="D62" s="199"/>
      <c r="E62" s="199"/>
      <c r="F62" s="199"/>
      <c r="G62" s="199"/>
      <c r="H62" s="114"/>
      <c r="I62" s="114"/>
      <c r="J62" s="114"/>
      <c r="K62" s="114"/>
      <c r="L62" s="114"/>
      <c r="M62" s="114"/>
      <c r="N62" s="113"/>
      <c r="O62" s="113"/>
      <c r="P62" s="113"/>
      <c r="Q62" s="113"/>
      <c r="R62" s="114"/>
      <c r="S62" s="114"/>
      <c r="T62" s="114"/>
      <c r="U62" s="114"/>
      <c r="V62" s="114"/>
      <c r="W62" s="114"/>
      <c r="X62" s="114"/>
      <c r="Y62" s="114"/>
      <c r="Z62" s="107"/>
      <c r="AA62" s="107"/>
      <c r="AB62" s="107"/>
      <c r="AC62" s="107"/>
      <c r="AD62" s="107"/>
      <c r="AE62" s="107"/>
      <c r="AF62" s="107"/>
      <c r="AG62" s="107" t="s">
        <v>296</v>
      </c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</row>
    <row r="63" spans="1:60" outlineLevel="1">
      <c r="A63" s="130">
        <v>38</v>
      </c>
      <c r="B63" s="131" t="s">
        <v>360</v>
      </c>
      <c r="C63" s="140" t="s">
        <v>361</v>
      </c>
      <c r="D63" s="132" t="s">
        <v>353</v>
      </c>
      <c r="E63" s="133">
        <v>8.3199999999999996E-2</v>
      </c>
      <c r="F63" s="134"/>
      <c r="G63" s="135">
        <f>ROUND(E63*F63,2)</f>
        <v>0</v>
      </c>
      <c r="H63" s="134"/>
      <c r="I63" s="135">
        <f>ROUND(E63*H63,2)</f>
        <v>0</v>
      </c>
      <c r="J63" s="134"/>
      <c r="K63" s="135">
        <f>ROUND(E63*J63,2)</f>
        <v>0</v>
      </c>
      <c r="L63" s="135">
        <v>21</v>
      </c>
      <c r="M63" s="135">
        <f>G63*(1+L63/100)</f>
        <v>0</v>
      </c>
      <c r="N63" s="133">
        <v>0</v>
      </c>
      <c r="O63" s="133">
        <f>ROUND(E63*N63,2)</f>
        <v>0</v>
      </c>
      <c r="P63" s="133">
        <v>0</v>
      </c>
      <c r="Q63" s="133">
        <f>ROUND(E63*P63,2)</f>
        <v>0</v>
      </c>
      <c r="R63" s="135" t="s">
        <v>356</v>
      </c>
      <c r="S63" s="135" t="s">
        <v>310</v>
      </c>
      <c r="T63" s="136" t="s">
        <v>331</v>
      </c>
      <c r="U63" s="114">
        <v>0</v>
      </c>
      <c r="V63" s="114">
        <f>ROUND(E63*U63,2)</f>
        <v>0</v>
      </c>
      <c r="W63" s="114"/>
      <c r="X63" s="114" t="s">
        <v>357</v>
      </c>
      <c r="Y63" s="114" t="s">
        <v>293</v>
      </c>
      <c r="Z63" s="107"/>
      <c r="AA63" s="107"/>
      <c r="AB63" s="107"/>
      <c r="AC63" s="107"/>
      <c r="AD63" s="107"/>
      <c r="AE63" s="107"/>
      <c r="AF63" s="107"/>
      <c r="AG63" s="107" t="s">
        <v>358</v>
      </c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</row>
    <row r="64" spans="1:60">
      <c r="A64" s="117" t="s">
        <v>285</v>
      </c>
      <c r="B64" s="118" t="s">
        <v>111</v>
      </c>
      <c r="C64" s="138" t="s">
        <v>112</v>
      </c>
      <c r="D64" s="119"/>
      <c r="E64" s="120"/>
      <c r="F64" s="121"/>
      <c r="G64" s="121">
        <f>SUMIF(AG65:AG107,"&lt;&gt;NOR",G65:G107)</f>
        <v>0</v>
      </c>
      <c r="H64" s="121"/>
      <c r="I64" s="121">
        <f>SUM(I65:I107)</f>
        <v>0</v>
      </c>
      <c r="J64" s="121"/>
      <c r="K64" s="121">
        <f>SUM(K65:K107)</f>
        <v>0</v>
      </c>
      <c r="L64" s="121"/>
      <c r="M64" s="121">
        <f>SUM(M65:M107)</f>
        <v>0</v>
      </c>
      <c r="N64" s="120"/>
      <c r="O64" s="120">
        <f>SUM(O65:O107)</f>
        <v>0.54</v>
      </c>
      <c r="P64" s="120"/>
      <c r="Q64" s="120">
        <f>SUM(Q65:Q107)</f>
        <v>0</v>
      </c>
      <c r="R64" s="121"/>
      <c r="S64" s="121"/>
      <c r="T64" s="122"/>
      <c r="U64" s="116"/>
      <c r="V64" s="116">
        <f>SUM(V65:V107)</f>
        <v>177.03</v>
      </c>
      <c r="W64" s="116"/>
      <c r="X64" s="116"/>
      <c r="Y64" s="116"/>
      <c r="AG64" t="s">
        <v>286</v>
      </c>
    </row>
    <row r="65" spans="1:60" ht="22.5" outlineLevel="1">
      <c r="A65" s="123">
        <v>39</v>
      </c>
      <c r="B65" s="124" t="s">
        <v>374</v>
      </c>
      <c r="C65" s="139" t="s">
        <v>375</v>
      </c>
      <c r="D65" s="125" t="s">
        <v>330</v>
      </c>
      <c r="E65" s="126">
        <v>62</v>
      </c>
      <c r="F65" s="127"/>
      <c r="G65" s="128">
        <f>ROUND(E65*F65,2)</f>
        <v>0</v>
      </c>
      <c r="H65" s="127"/>
      <c r="I65" s="128">
        <f>ROUND(E65*H65,2)</f>
        <v>0</v>
      </c>
      <c r="J65" s="127"/>
      <c r="K65" s="128">
        <f>ROUND(E65*J65,2)</f>
        <v>0</v>
      </c>
      <c r="L65" s="128">
        <v>21</v>
      </c>
      <c r="M65" s="128">
        <f>G65*(1+L65/100)</f>
        <v>0</v>
      </c>
      <c r="N65" s="126">
        <v>1.0000000000000001E-5</v>
      </c>
      <c r="O65" s="126">
        <f>ROUND(E65*N65,2)</f>
        <v>0</v>
      </c>
      <c r="P65" s="126">
        <v>0</v>
      </c>
      <c r="Q65" s="126">
        <f>ROUND(E65*P65,2)</f>
        <v>0</v>
      </c>
      <c r="R65" s="128" t="s">
        <v>350</v>
      </c>
      <c r="S65" s="128" t="s">
        <v>310</v>
      </c>
      <c r="T65" s="129" t="s">
        <v>331</v>
      </c>
      <c r="U65" s="114">
        <v>0.13</v>
      </c>
      <c r="V65" s="114">
        <f>ROUND(E65*U65,2)</f>
        <v>8.06</v>
      </c>
      <c r="W65" s="114"/>
      <c r="X65" s="114" t="s">
        <v>332</v>
      </c>
      <c r="Y65" s="114" t="s">
        <v>293</v>
      </c>
      <c r="Z65" s="107"/>
      <c r="AA65" s="107"/>
      <c r="AB65" s="107"/>
      <c r="AC65" s="107"/>
      <c r="AD65" s="107"/>
      <c r="AE65" s="107"/>
      <c r="AF65" s="107"/>
      <c r="AG65" s="107" t="s">
        <v>333</v>
      </c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</row>
    <row r="66" spans="1:60" outlineLevel="2">
      <c r="A66" s="110"/>
      <c r="B66" s="111"/>
      <c r="C66" s="198" t="s">
        <v>372</v>
      </c>
      <c r="D66" s="199"/>
      <c r="E66" s="199"/>
      <c r="F66" s="199"/>
      <c r="G66" s="199"/>
      <c r="H66" s="114"/>
      <c r="I66" s="114"/>
      <c r="J66" s="114"/>
      <c r="K66" s="114"/>
      <c r="L66" s="114"/>
      <c r="M66" s="114"/>
      <c r="N66" s="113"/>
      <c r="O66" s="113"/>
      <c r="P66" s="113"/>
      <c r="Q66" s="113"/>
      <c r="R66" s="114"/>
      <c r="S66" s="114"/>
      <c r="T66" s="114"/>
      <c r="U66" s="114"/>
      <c r="V66" s="114"/>
      <c r="W66" s="114"/>
      <c r="X66" s="114"/>
      <c r="Y66" s="114"/>
      <c r="Z66" s="107"/>
      <c r="AA66" s="107"/>
      <c r="AB66" s="107"/>
      <c r="AC66" s="107"/>
      <c r="AD66" s="107"/>
      <c r="AE66" s="107"/>
      <c r="AF66" s="107"/>
      <c r="AG66" s="107" t="s">
        <v>296</v>
      </c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</row>
    <row r="67" spans="1:60" outlineLevel="3">
      <c r="A67" s="110"/>
      <c r="B67" s="111"/>
      <c r="C67" s="200" t="s">
        <v>373</v>
      </c>
      <c r="D67" s="201"/>
      <c r="E67" s="201"/>
      <c r="F67" s="201"/>
      <c r="G67" s="201"/>
      <c r="H67" s="114"/>
      <c r="I67" s="114"/>
      <c r="J67" s="114"/>
      <c r="K67" s="114"/>
      <c r="L67" s="114"/>
      <c r="M67" s="114"/>
      <c r="N67" s="113"/>
      <c r="O67" s="113"/>
      <c r="P67" s="113"/>
      <c r="Q67" s="113"/>
      <c r="R67" s="114"/>
      <c r="S67" s="114"/>
      <c r="T67" s="114"/>
      <c r="U67" s="114"/>
      <c r="V67" s="114"/>
      <c r="W67" s="114"/>
      <c r="X67" s="114"/>
      <c r="Y67" s="114"/>
      <c r="Z67" s="107"/>
      <c r="AA67" s="107"/>
      <c r="AB67" s="107"/>
      <c r="AC67" s="107"/>
      <c r="AD67" s="107"/>
      <c r="AE67" s="107"/>
      <c r="AF67" s="107"/>
      <c r="AG67" s="107" t="s">
        <v>296</v>
      </c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</row>
    <row r="68" spans="1:60" ht="22.5" outlineLevel="1">
      <c r="A68" s="123">
        <v>40</v>
      </c>
      <c r="B68" s="124" t="s">
        <v>376</v>
      </c>
      <c r="C68" s="139" t="s">
        <v>377</v>
      </c>
      <c r="D68" s="125" t="s">
        <v>330</v>
      </c>
      <c r="E68" s="126">
        <v>15</v>
      </c>
      <c r="F68" s="127"/>
      <c r="G68" s="128">
        <f>ROUND(E68*F68,2)</f>
        <v>0</v>
      </c>
      <c r="H68" s="127"/>
      <c r="I68" s="128">
        <f>ROUND(E68*H68,2)</f>
        <v>0</v>
      </c>
      <c r="J68" s="127"/>
      <c r="K68" s="128">
        <f>ROUND(E68*J68,2)</f>
        <v>0</v>
      </c>
      <c r="L68" s="128">
        <v>21</v>
      </c>
      <c r="M68" s="128">
        <f>G68*(1+L68/100)</f>
        <v>0</v>
      </c>
      <c r="N68" s="126">
        <v>6.0000000000000002E-5</v>
      </c>
      <c r="O68" s="126">
        <f>ROUND(E68*N68,2)</f>
        <v>0</v>
      </c>
      <c r="P68" s="126">
        <v>0</v>
      </c>
      <c r="Q68" s="126">
        <f>ROUND(E68*P68,2)</f>
        <v>0</v>
      </c>
      <c r="R68" s="128" t="s">
        <v>350</v>
      </c>
      <c r="S68" s="128" t="s">
        <v>310</v>
      </c>
      <c r="T68" s="129" t="s">
        <v>331</v>
      </c>
      <c r="U68" s="114">
        <v>0.13</v>
      </c>
      <c r="V68" s="114">
        <f>ROUND(E68*U68,2)</f>
        <v>1.95</v>
      </c>
      <c r="W68" s="114"/>
      <c r="X68" s="114" t="s">
        <v>332</v>
      </c>
      <c r="Y68" s="114" t="s">
        <v>293</v>
      </c>
      <c r="Z68" s="107"/>
      <c r="AA68" s="107"/>
      <c r="AB68" s="107"/>
      <c r="AC68" s="107"/>
      <c r="AD68" s="107"/>
      <c r="AE68" s="107"/>
      <c r="AF68" s="107"/>
      <c r="AG68" s="107" t="s">
        <v>333</v>
      </c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</row>
    <row r="69" spans="1:60" outlineLevel="2">
      <c r="A69" s="110"/>
      <c r="B69" s="111"/>
      <c r="C69" s="198" t="s">
        <v>372</v>
      </c>
      <c r="D69" s="199"/>
      <c r="E69" s="199"/>
      <c r="F69" s="199"/>
      <c r="G69" s="199"/>
      <c r="H69" s="114"/>
      <c r="I69" s="114"/>
      <c r="J69" s="114"/>
      <c r="K69" s="114"/>
      <c r="L69" s="114"/>
      <c r="M69" s="114"/>
      <c r="N69" s="113"/>
      <c r="O69" s="113"/>
      <c r="P69" s="113"/>
      <c r="Q69" s="113"/>
      <c r="R69" s="114"/>
      <c r="S69" s="114"/>
      <c r="T69" s="114"/>
      <c r="U69" s="114"/>
      <c r="V69" s="114"/>
      <c r="W69" s="114"/>
      <c r="X69" s="114"/>
      <c r="Y69" s="114"/>
      <c r="Z69" s="107"/>
      <c r="AA69" s="107"/>
      <c r="AB69" s="107"/>
      <c r="AC69" s="107"/>
      <c r="AD69" s="107"/>
      <c r="AE69" s="107"/>
      <c r="AF69" s="107"/>
      <c r="AG69" s="107" t="s">
        <v>296</v>
      </c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</row>
    <row r="70" spans="1:60" outlineLevel="3">
      <c r="A70" s="110"/>
      <c r="B70" s="111"/>
      <c r="C70" s="200" t="s">
        <v>373</v>
      </c>
      <c r="D70" s="201"/>
      <c r="E70" s="201"/>
      <c r="F70" s="201"/>
      <c r="G70" s="201"/>
      <c r="H70" s="114"/>
      <c r="I70" s="114"/>
      <c r="J70" s="114"/>
      <c r="K70" s="114"/>
      <c r="L70" s="114"/>
      <c r="M70" s="114"/>
      <c r="N70" s="113"/>
      <c r="O70" s="113"/>
      <c r="P70" s="113"/>
      <c r="Q70" s="113"/>
      <c r="R70" s="114"/>
      <c r="S70" s="114"/>
      <c r="T70" s="114"/>
      <c r="U70" s="114"/>
      <c r="V70" s="114"/>
      <c r="W70" s="114"/>
      <c r="X70" s="114"/>
      <c r="Y70" s="114"/>
      <c r="Z70" s="107"/>
      <c r="AA70" s="107"/>
      <c r="AB70" s="107"/>
      <c r="AC70" s="107"/>
      <c r="AD70" s="107"/>
      <c r="AE70" s="107"/>
      <c r="AF70" s="107"/>
      <c r="AG70" s="107" t="s">
        <v>296</v>
      </c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</row>
    <row r="71" spans="1:60" ht="22.5" outlineLevel="1">
      <c r="A71" s="123">
        <v>41</v>
      </c>
      <c r="B71" s="124" t="s">
        <v>378</v>
      </c>
      <c r="C71" s="139" t="s">
        <v>379</v>
      </c>
      <c r="D71" s="125" t="s">
        <v>330</v>
      </c>
      <c r="E71" s="126">
        <v>12</v>
      </c>
      <c r="F71" s="127"/>
      <c r="G71" s="128">
        <f>ROUND(E71*F71,2)</f>
        <v>0</v>
      </c>
      <c r="H71" s="127"/>
      <c r="I71" s="128">
        <f>ROUND(E71*H71,2)</f>
        <v>0</v>
      </c>
      <c r="J71" s="127"/>
      <c r="K71" s="128">
        <f>ROUND(E71*J71,2)</f>
        <v>0</v>
      </c>
      <c r="L71" s="128">
        <v>21</v>
      </c>
      <c r="M71" s="128">
        <f>G71*(1+L71/100)</f>
        <v>0</v>
      </c>
      <c r="N71" s="126">
        <v>5.0000000000000002E-5</v>
      </c>
      <c r="O71" s="126">
        <f>ROUND(E71*N71,2)</f>
        <v>0</v>
      </c>
      <c r="P71" s="126">
        <v>0</v>
      </c>
      <c r="Q71" s="126">
        <f>ROUND(E71*P71,2)</f>
        <v>0</v>
      </c>
      <c r="R71" s="128" t="s">
        <v>350</v>
      </c>
      <c r="S71" s="128" t="s">
        <v>310</v>
      </c>
      <c r="T71" s="129" t="s">
        <v>331</v>
      </c>
      <c r="U71" s="114">
        <v>0.14000000000000001</v>
      </c>
      <c r="V71" s="114">
        <f>ROUND(E71*U71,2)</f>
        <v>1.68</v>
      </c>
      <c r="W71" s="114"/>
      <c r="X71" s="114" t="s">
        <v>332</v>
      </c>
      <c r="Y71" s="114" t="s">
        <v>293</v>
      </c>
      <c r="Z71" s="107"/>
      <c r="AA71" s="107"/>
      <c r="AB71" s="107"/>
      <c r="AC71" s="107"/>
      <c r="AD71" s="107"/>
      <c r="AE71" s="107"/>
      <c r="AF71" s="107"/>
      <c r="AG71" s="107" t="s">
        <v>333</v>
      </c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</row>
    <row r="72" spans="1:60" outlineLevel="2">
      <c r="A72" s="110"/>
      <c r="B72" s="111"/>
      <c r="C72" s="198" t="s">
        <v>372</v>
      </c>
      <c r="D72" s="199"/>
      <c r="E72" s="199"/>
      <c r="F72" s="199"/>
      <c r="G72" s="199"/>
      <c r="H72" s="114"/>
      <c r="I72" s="114"/>
      <c r="J72" s="114"/>
      <c r="K72" s="114"/>
      <c r="L72" s="114"/>
      <c r="M72" s="114"/>
      <c r="N72" s="113"/>
      <c r="O72" s="113"/>
      <c r="P72" s="113"/>
      <c r="Q72" s="113"/>
      <c r="R72" s="114"/>
      <c r="S72" s="114"/>
      <c r="T72" s="114"/>
      <c r="U72" s="114"/>
      <c r="V72" s="114"/>
      <c r="W72" s="114"/>
      <c r="X72" s="114"/>
      <c r="Y72" s="114"/>
      <c r="Z72" s="107"/>
      <c r="AA72" s="107"/>
      <c r="AB72" s="107"/>
      <c r="AC72" s="107"/>
      <c r="AD72" s="107"/>
      <c r="AE72" s="107"/>
      <c r="AF72" s="107"/>
      <c r="AG72" s="107" t="s">
        <v>296</v>
      </c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</row>
    <row r="73" spans="1:60" outlineLevel="3">
      <c r="A73" s="110"/>
      <c r="B73" s="111"/>
      <c r="C73" s="200" t="s">
        <v>373</v>
      </c>
      <c r="D73" s="201"/>
      <c r="E73" s="201"/>
      <c r="F73" s="201"/>
      <c r="G73" s="201"/>
      <c r="H73" s="114"/>
      <c r="I73" s="114"/>
      <c r="J73" s="114"/>
      <c r="K73" s="114"/>
      <c r="L73" s="114"/>
      <c r="M73" s="114"/>
      <c r="N73" s="113"/>
      <c r="O73" s="113"/>
      <c r="P73" s="113"/>
      <c r="Q73" s="113"/>
      <c r="R73" s="114"/>
      <c r="S73" s="114"/>
      <c r="T73" s="114"/>
      <c r="U73" s="114"/>
      <c r="V73" s="114"/>
      <c r="W73" s="114"/>
      <c r="X73" s="114"/>
      <c r="Y73" s="114"/>
      <c r="Z73" s="107"/>
      <c r="AA73" s="107"/>
      <c r="AB73" s="107"/>
      <c r="AC73" s="107"/>
      <c r="AD73" s="107"/>
      <c r="AE73" s="107"/>
      <c r="AF73" s="107"/>
      <c r="AG73" s="107" t="s">
        <v>296</v>
      </c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</row>
    <row r="74" spans="1:60" ht="22.5" outlineLevel="1">
      <c r="A74" s="123">
        <v>42</v>
      </c>
      <c r="B74" s="124" t="s">
        <v>397</v>
      </c>
      <c r="C74" s="139" t="s">
        <v>398</v>
      </c>
      <c r="D74" s="125" t="s">
        <v>330</v>
      </c>
      <c r="E74" s="126">
        <v>165</v>
      </c>
      <c r="F74" s="127"/>
      <c r="G74" s="128">
        <f>ROUND(E74*F74,2)</f>
        <v>0</v>
      </c>
      <c r="H74" s="127"/>
      <c r="I74" s="128">
        <f>ROUND(E74*H74,2)</f>
        <v>0</v>
      </c>
      <c r="J74" s="127"/>
      <c r="K74" s="128">
        <f>ROUND(E74*J74,2)</f>
        <v>0</v>
      </c>
      <c r="L74" s="128">
        <v>21</v>
      </c>
      <c r="M74" s="128">
        <f>G74*(1+L74/100)</f>
        <v>0</v>
      </c>
      <c r="N74" s="126">
        <v>2.0000000000000002E-5</v>
      </c>
      <c r="O74" s="126">
        <f>ROUND(E74*N74,2)</f>
        <v>0</v>
      </c>
      <c r="P74" s="126">
        <v>0</v>
      </c>
      <c r="Q74" s="126">
        <f>ROUND(E74*P74,2)</f>
        <v>0</v>
      </c>
      <c r="R74" s="128" t="s">
        <v>350</v>
      </c>
      <c r="S74" s="128" t="s">
        <v>310</v>
      </c>
      <c r="T74" s="129" t="s">
        <v>331</v>
      </c>
      <c r="U74" s="114">
        <v>0.13</v>
      </c>
      <c r="V74" s="114">
        <f>ROUND(E74*U74,2)</f>
        <v>21.45</v>
      </c>
      <c r="W74" s="114"/>
      <c r="X74" s="114" t="s">
        <v>332</v>
      </c>
      <c r="Y74" s="114" t="s">
        <v>293</v>
      </c>
      <c r="Z74" s="107"/>
      <c r="AA74" s="107"/>
      <c r="AB74" s="107"/>
      <c r="AC74" s="107"/>
      <c r="AD74" s="107"/>
      <c r="AE74" s="107"/>
      <c r="AF74" s="107"/>
      <c r="AG74" s="107" t="s">
        <v>333</v>
      </c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</row>
    <row r="75" spans="1:60" outlineLevel="2">
      <c r="A75" s="110"/>
      <c r="B75" s="111"/>
      <c r="C75" s="198" t="s">
        <v>372</v>
      </c>
      <c r="D75" s="199"/>
      <c r="E75" s="199"/>
      <c r="F75" s="199"/>
      <c r="G75" s="199"/>
      <c r="H75" s="114"/>
      <c r="I75" s="114"/>
      <c r="J75" s="114"/>
      <c r="K75" s="114"/>
      <c r="L75" s="114"/>
      <c r="M75" s="114"/>
      <c r="N75" s="113"/>
      <c r="O75" s="113"/>
      <c r="P75" s="113"/>
      <c r="Q75" s="113"/>
      <c r="R75" s="114"/>
      <c r="S75" s="114"/>
      <c r="T75" s="114"/>
      <c r="U75" s="114"/>
      <c r="V75" s="114"/>
      <c r="W75" s="114"/>
      <c r="X75" s="114"/>
      <c r="Y75" s="114"/>
      <c r="Z75" s="107"/>
      <c r="AA75" s="107"/>
      <c r="AB75" s="107"/>
      <c r="AC75" s="107"/>
      <c r="AD75" s="107"/>
      <c r="AE75" s="107"/>
      <c r="AF75" s="107"/>
      <c r="AG75" s="107" t="s">
        <v>296</v>
      </c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</row>
    <row r="76" spans="1:60" outlineLevel="3">
      <c r="A76" s="110"/>
      <c r="B76" s="111"/>
      <c r="C76" s="200" t="s">
        <v>396</v>
      </c>
      <c r="D76" s="201"/>
      <c r="E76" s="201"/>
      <c r="F76" s="201"/>
      <c r="G76" s="201"/>
      <c r="H76" s="114"/>
      <c r="I76" s="114"/>
      <c r="J76" s="114"/>
      <c r="K76" s="114"/>
      <c r="L76" s="114"/>
      <c r="M76" s="114"/>
      <c r="N76" s="113"/>
      <c r="O76" s="113"/>
      <c r="P76" s="113"/>
      <c r="Q76" s="113"/>
      <c r="R76" s="114"/>
      <c r="S76" s="114"/>
      <c r="T76" s="114"/>
      <c r="U76" s="114"/>
      <c r="V76" s="114"/>
      <c r="W76" s="114"/>
      <c r="X76" s="114"/>
      <c r="Y76" s="114"/>
      <c r="Z76" s="107"/>
      <c r="AA76" s="107"/>
      <c r="AB76" s="107"/>
      <c r="AC76" s="107"/>
      <c r="AD76" s="107"/>
      <c r="AE76" s="107"/>
      <c r="AF76" s="107"/>
      <c r="AG76" s="107" t="s">
        <v>296</v>
      </c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</row>
    <row r="77" spans="1:60" ht="22.5" outlineLevel="1">
      <c r="A77" s="123">
        <v>43</v>
      </c>
      <c r="B77" s="124" t="s">
        <v>399</v>
      </c>
      <c r="C77" s="139" t="s">
        <v>400</v>
      </c>
      <c r="D77" s="125" t="s">
        <v>330</v>
      </c>
      <c r="E77" s="126">
        <v>57</v>
      </c>
      <c r="F77" s="127"/>
      <c r="G77" s="128">
        <f>ROUND(E77*F77,2)</f>
        <v>0</v>
      </c>
      <c r="H77" s="127"/>
      <c r="I77" s="128">
        <f>ROUND(E77*H77,2)</f>
        <v>0</v>
      </c>
      <c r="J77" s="127"/>
      <c r="K77" s="128">
        <f>ROUND(E77*J77,2)</f>
        <v>0</v>
      </c>
      <c r="L77" s="128">
        <v>21</v>
      </c>
      <c r="M77" s="128">
        <f>G77*(1+L77/100)</f>
        <v>0</v>
      </c>
      <c r="N77" s="126">
        <v>3.0000000000000001E-5</v>
      </c>
      <c r="O77" s="126">
        <f>ROUND(E77*N77,2)</f>
        <v>0</v>
      </c>
      <c r="P77" s="126">
        <v>0</v>
      </c>
      <c r="Q77" s="126">
        <f>ROUND(E77*P77,2)</f>
        <v>0</v>
      </c>
      <c r="R77" s="128" t="s">
        <v>350</v>
      </c>
      <c r="S77" s="128" t="s">
        <v>310</v>
      </c>
      <c r="T77" s="129" t="s">
        <v>331</v>
      </c>
      <c r="U77" s="114">
        <v>0.13</v>
      </c>
      <c r="V77" s="114">
        <f>ROUND(E77*U77,2)</f>
        <v>7.41</v>
      </c>
      <c r="W77" s="114"/>
      <c r="X77" s="114" t="s">
        <v>332</v>
      </c>
      <c r="Y77" s="114" t="s">
        <v>293</v>
      </c>
      <c r="Z77" s="107"/>
      <c r="AA77" s="107"/>
      <c r="AB77" s="107"/>
      <c r="AC77" s="107"/>
      <c r="AD77" s="107"/>
      <c r="AE77" s="107"/>
      <c r="AF77" s="107"/>
      <c r="AG77" s="107" t="s">
        <v>333</v>
      </c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</row>
    <row r="78" spans="1:60" outlineLevel="2">
      <c r="A78" s="110"/>
      <c r="B78" s="111"/>
      <c r="C78" s="198" t="s">
        <v>372</v>
      </c>
      <c r="D78" s="199"/>
      <c r="E78" s="199"/>
      <c r="F78" s="199"/>
      <c r="G78" s="199"/>
      <c r="H78" s="114"/>
      <c r="I78" s="114"/>
      <c r="J78" s="114"/>
      <c r="K78" s="114"/>
      <c r="L78" s="114"/>
      <c r="M78" s="114"/>
      <c r="N78" s="113"/>
      <c r="O78" s="113"/>
      <c r="P78" s="113"/>
      <c r="Q78" s="113"/>
      <c r="R78" s="114"/>
      <c r="S78" s="114"/>
      <c r="T78" s="114"/>
      <c r="U78" s="114"/>
      <c r="V78" s="114"/>
      <c r="W78" s="114"/>
      <c r="X78" s="114"/>
      <c r="Y78" s="114"/>
      <c r="Z78" s="107"/>
      <c r="AA78" s="107"/>
      <c r="AB78" s="107"/>
      <c r="AC78" s="107"/>
      <c r="AD78" s="107"/>
      <c r="AE78" s="107"/>
      <c r="AF78" s="107"/>
      <c r="AG78" s="107" t="s">
        <v>296</v>
      </c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</row>
    <row r="79" spans="1:60" outlineLevel="3">
      <c r="A79" s="110"/>
      <c r="B79" s="111"/>
      <c r="C79" s="200" t="s">
        <v>396</v>
      </c>
      <c r="D79" s="201"/>
      <c r="E79" s="201"/>
      <c r="F79" s="201"/>
      <c r="G79" s="201"/>
      <c r="H79" s="114"/>
      <c r="I79" s="114"/>
      <c r="J79" s="114"/>
      <c r="K79" s="114"/>
      <c r="L79" s="114"/>
      <c r="M79" s="114"/>
      <c r="N79" s="113"/>
      <c r="O79" s="113"/>
      <c r="P79" s="113"/>
      <c r="Q79" s="113"/>
      <c r="R79" s="114"/>
      <c r="S79" s="114"/>
      <c r="T79" s="114"/>
      <c r="U79" s="114"/>
      <c r="V79" s="114"/>
      <c r="W79" s="114"/>
      <c r="X79" s="114"/>
      <c r="Y79" s="114"/>
      <c r="Z79" s="107"/>
      <c r="AA79" s="107"/>
      <c r="AB79" s="107"/>
      <c r="AC79" s="107"/>
      <c r="AD79" s="107"/>
      <c r="AE79" s="107"/>
      <c r="AF79" s="107"/>
      <c r="AG79" s="107" t="s">
        <v>296</v>
      </c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</row>
    <row r="80" spans="1:60" ht="22.5" outlineLevel="1">
      <c r="A80" s="123">
        <v>44</v>
      </c>
      <c r="B80" s="124" t="s">
        <v>388</v>
      </c>
      <c r="C80" s="139" t="s">
        <v>389</v>
      </c>
      <c r="D80" s="125" t="s">
        <v>330</v>
      </c>
      <c r="E80" s="126">
        <v>62</v>
      </c>
      <c r="F80" s="127"/>
      <c r="G80" s="128">
        <f>ROUND(E80*F80,2)</f>
        <v>0</v>
      </c>
      <c r="H80" s="127"/>
      <c r="I80" s="128">
        <f>ROUND(E80*H80,2)</f>
        <v>0</v>
      </c>
      <c r="J80" s="127"/>
      <c r="K80" s="128">
        <f>ROUND(E80*J80,2)</f>
        <v>0</v>
      </c>
      <c r="L80" s="128">
        <v>21</v>
      </c>
      <c r="M80" s="128">
        <f>G80*(1+L80/100)</f>
        <v>0</v>
      </c>
      <c r="N80" s="126">
        <v>3.0000000000000001E-5</v>
      </c>
      <c r="O80" s="126">
        <f>ROUND(E80*N80,2)</f>
        <v>0</v>
      </c>
      <c r="P80" s="126">
        <v>0</v>
      </c>
      <c r="Q80" s="126">
        <f>ROUND(E80*P80,2)</f>
        <v>0</v>
      </c>
      <c r="R80" s="128" t="s">
        <v>350</v>
      </c>
      <c r="S80" s="128" t="s">
        <v>310</v>
      </c>
      <c r="T80" s="129" t="s">
        <v>331</v>
      </c>
      <c r="U80" s="114">
        <v>0.13</v>
      </c>
      <c r="V80" s="114">
        <f>ROUND(E80*U80,2)</f>
        <v>8.06</v>
      </c>
      <c r="W80" s="114"/>
      <c r="X80" s="114" t="s">
        <v>332</v>
      </c>
      <c r="Y80" s="114" t="s">
        <v>293</v>
      </c>
      <c r="Z80" s="107"/>
      <c r="AA80" s="107"/>
      <c r="AB80" s="107"/>
      <c r="AC80" s="107"/>
      <c r="AD80" s="107"/>
      <c r="AE80" s="107"/>
      <c r="AF80" s="107"/>
      <c r="AG80" s="107" t="s">
        <v>333</v>
      </c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</row>
    <row r="81" spans="1:60" outlineLevel="2">
      <c r="A81" s="110"/>
      <c r="B81" s="111"/>
      <c r="C81" s="198" t="s">
        <v>372</v>
      </c>
      <c r="D81" s="199"/>
      <c r="E81" s="199"/>
      <c r="F81" s="199"/>
      <c r="G81" s="199"/>
      <c r="H81" s="114"/>
      <c r="I81" s="114"/>
      <c r="J81" s="114"/>
      <c r="K81" s="114"/>
      <c r="L81" s="114"/>
      <c r="M81" s="114"/>
      <c r="N81" s="113"/>
      <c r="O81" s="113"/>
      <c r="P81" s="113"/>
      <c r="Q81" s="113"/>
      <c r="R81" s="114"/>
      <c r="S81" s="114"/>
      <c r="T81" s="114"/>
      <c r="U81" s="114"/>
      <c r="V81" s="114"/>
      <c r="W81" s="114"/>
      <c r="X81" s="114"/>
      <c r="Y81" s="114"/>
      <c r="Z81" s="107"/>
      <c r="AA81" s="107"/>
      <c r="AB81" s="107"/>
      <c r="AC81" s="107"/>
      <c r="AD81" s="107"/>
      <c r="AE81" s="107"/>
      <c r="AF81" s="107"/>
      <c r="AG81" s="107" t="s">
        <v>296</v>
      </c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</row>
    <row r="82" spans="1:60" outlineLevel="3">
      <c r="A82" s="110"/>
      <c r="B82" s="111"/>
      <c r="C82" s="200" t="s">
        <v>387</v>
      </c>
      <c r="D82" s="201"/>
      <c r="E82" s="201"/>
      <c r="F82" s="201"/>
      <c r="G82" s="201"/>
      <c r="H82" s="114"/>
      <c r="I82" s="114"/>
      <c r="J82" s="114"/>
      <c r="K82" s="114"/>
      <c r="L82" s="114"/>
      <c r="M82" s="114"/>
      <c r="N82" s="113"/>
      <c r="O82" s="113"/>
      <c r="P82" s="113"/>
      <c r="Q82" s="113"/>
      <c r="R82" s="114"/>
      <c r="S82" s="114"/>
      <c r="T82" s="114"/>
      <c r="U82" s="114"/>
      <c r="V82" s="114"/>
      <c r="W82" s="114"/>
      <c r="X82" s="114"/>
      <c r="Y82" s="114"/>
      <c r="Z82" s="107"/>
      <c r="AA82" s="107"/>
      <c r="AB82" s="107"/>
      <c r="AC82" s="107"/>
      <c r="AD82" s="107"/>
      <c r="AE82" s="107"/>
      <c r="AF82" s="107"/>
      <c r="AG82" s="107" t="s">
        <v>296</v>
      </c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</row>
    <row r="83" spans="1:60" ht="22.5" outlineLevel="1">
      <c r="A83" s="123">
        <v>45</v>
      </c>
      <c r="B83" s="124" t="s">
        <v>390</v>
      </c>
      <c r="C83" s="139" t="s">
        <v>391</v>
      </c>
      <c r="D83" s="125" t="s">
        <v>330</v>
      </c>
      <c r="E83" s="126">
        <v>15</v>
      </c>
      <c r="F83" s="127"/>
      <c r="G83" s="128">
        <f>ROUND(E83*F83,2)</f>
        <v>0</v>
      </c>
      <c r="H83" s="127"/>
      <c r="I83" s="128">
        <f>ROUND(E83*H83,2)</f>
        <v>0</v>
      </c>
      <c r="J83" s="127"/>
      <c r="K83" s="128">
        <f>ROUND(E83*J83,2)</f>
        <v>0</v>
      </c>
      <c r="L83" s="128">
        <v>21</v>
      </c>
      <c r="M83" s="128">
        <f>G83*(1+L83/100)</f>
        <v>0</v>
      </c>
      <c r="N83" s="126">
        <v>6.0000000000000002E-5</v>
      </c>
      <c r="O83" s="126">
        <f>ROUND(E83*N83,2)</f>
        <v>0</v>
      </c>
      <c r="P83" s="126">
        <v>0</v>
      </c>
      <c r="Q83" s="126">
        <f>ROUND(E83*P83,2)</f>
        <v>0</v>
      </c>
      <c r="R83" s="128" t="s">
        <v>350</v>
      </c>
      <c r="S83" s="128" t="s">
        <v>310</v>
      </c>
      <c r="T83" s="129" t="s">
        <v>331</v>
      </c>
      <c r="U83" s="114">
        <v>0.13</v>
      </c>
      <c r="V83" s="114">
        <f>ROUND(E83*U83,2)</f>
        <v>1.95</v>
      </c>
      <c r="W83" s="114"/>
      <c r="X83" s="114" t="s">
        <v>332</v>
      </c>
      <c r="Y83" s="114" t="s">
        <v>293</v>
      </c>
      <c r="Z83" s="107"/>
      <c r="AA83" s="107"/>
      <c r="AB83" s="107"/>
      <c r="AC83" s="107"/>
      <c r="AD83" s="107"/>
      <c r="AE83" s="107"/>
      <c r="AF83" s="107"/>
      <c r="AG83" s="107" t="s">
        <v>333</v>
      </c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</row>
    <row r="84" spans="1:60" outlineLevel="2">
      <c r="A84" s="110"/>
      <c r="B84" s="111"/>
      <c r="C84" s="198" t="s">
        <v>372</v>
      </c>
      <c r="D84" s="199"/>
      <c r="E84" s="199"/>
      <c r="F84" s="199"/>
      <c r="G84" s="199"/>
      <c r="H84" s="114"/>
      <c r="I84" s="114"/>
      <c r="J84" s="114"/>
      <c r="K84" s="114"/>
      <c r="L84" s="114"/>
      <c r="M84" s="114"/>
      <c r="N84" s="113"/>
      <c r="O84" s="113"/>
      <c r="P84" s="113"/>
      <c r="Q84" s="113"/>
      <c r="R84" s="114"/>
      <c r="S84" s="114"/>
      <c r="T84" s="114"/>
      <c r="U84" s="114"/>
      <c r="V84" s="114"/>
      <c r="W84" s="114"/>
      <c r="X84" s="114"/>
      <c r="Y84" s="114"/>
      <c r="Z84" s="107"/>
      <c r="AA84" s="107"/>
      <c r="AB84" s="107"/>
      <c r="AC84" s="107"/>
      <c r="AD84" s="107"/>
      <c r="AE84" s="107"/>
      <c r="AF84" s="107"/>
      <c r="AG84" s="107" t="s">
        <v>296</v>
      </c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</row>
    <row r="85" spans="1:60" outlineLevel="3">
      <c r="A85" s="110"/>
      <c r="B85" s="111"/>
      <c r="C85" s="200" t="s">
        <v>387</v>
      </c>
      <c r="D85" s="201"/>
      <c r="E85" s="201"/>
      <c r="F85" s="201"/>
      <c r="G85" s="201"/>
      <c r="H85" s="114"/>
      <c r="I85" s="114"/>
      <c r="J85" s="114"/>
      <c r="K85" s="114"/>
      <c r="L85" s="114"/>
      <c r="M85" s="114"/>
      <c r="N85" s="113"/>
      <c r="O85" s="113"/>
      <c r="P85" s="113"/>
      <c r="Q85" s="113"/>
      <c r="R85" s="114"/>
      <c r="S85" s="114"/>
      <c r="T85" s="114"/>
      <c r="U85" s="114"/>
      <c r="V85" s="114"/>
      <c r="W85" s="114"/>
      <c r="X85" s="114"/>
      <c r="Y85" s="114"/>
      <c r="Z85" s="107"/>
      <c r="AA85" s="107"/>
      <c r="AB85" s="107"/>
      <c r="AC85" s="107"/>
      <c r="AD85" s="107"/>
      <c r="AE85" s="107"/>
      <c r="AF85" s="107"/>
      <c r="AG85" s="107" t="s">
        <v>296</v>
      </c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</row>
    <row r="86" spans="1:60" ht="22.5" outlineLevel="1">
      <c r="A86" s="123">
        <v>46</v>
      </c>
      <c r="B86" s="124" t="s">
        <v>392</v>
      </c>
      <c r="C86" s="139" t="s">
        <v>393</v>
      </c>
      <c r="D86" s="125" t="s">
        <v>330</v>
      </c>
      <c r="E86" s="126">
        <v>12</v>
      </c>
      <c r="F86" s="127"/>
      <c r="G86" s="128">
        <f>ROUND(E86*F86,2)</f>
        <v>0</v>
      </c>
      <c r="H86" s="127"/>
      <c r="I86" s="128">
        <f>ROUND(E86*H86,2)</f>
        <v>0</v>
      </c>
      <c r="J86" s="127"/>
      <c r="K86" s="128">
        <f>ROUND(E86*J86,2)</f>
        <v>0</v>
      </c>
      <c r="L86" s="128">
        <v>21</v>
      </c>
      <c r="M86" s="128">
        <f>G86*(1+L86/100)</f>
        <v>0</v>
      </c>
      <c r="N86" s="126">
        <v>6.0000000000000002E-5</v>
      </c>
      <c r="O86" s="126">
        <f>ROUND(E86*N86,2)</f>
        <v>0</v>
      </c>
      <c r="P86" s="126">
        <v>0</v>
      </c>
      <c r="Q86" s="126">
        <f>ROUND(E86*P86,2)</f>
        <v>0</v>
      </c>
      <c r="R86" s="128" t="s">
        <v>350</v>
      </c>
      <c r="S86" s="128" t="s">
        <v>310</v>
      </c>
      <c r="T86" s="129" t="s">
        <v>331</v>
      </c>
      <c r="U86" s="114">
        <v>0.14000000000000001</v>
      </c>
      <c r="V86" s="114">
        <f>ROUND(E86*U86,2)</f>
        <v>1.68</v>
      </c>
      <c r="W86" s="114"/>
      <c r="X86" s="114" t="s">
        <v>332</v>
      </c>
      <c r="Y86" s="114" t="s">
        <v>293</v>
      </c>
      <c r="Z86" s="107"/>
      <c r="AA86" s="107"/>
      <c r="AB86" s="107"/>
      <c r="AC86" s="107"/>
      <c r="AD86" s="107"/>
      <c r="AE86" s="107"/>
      <c r="AF86" s="107"/>
      <c r="AG86" s="107" t="s">
        <v>333</v>
      </c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</row>
    <row r="87" spans="1:60" outlineLevel="2">
      <c r="A87" s="110"/>
      <c r="B87" s="111"/>
      <c r="C87" s="198" t="s">
        <v>372</v>
      </c>
      <c r="D87" s="199"/>
      <c r="E87" s="199"/>
      <c r="F87" s="199"/>
      <c r="G87" s="199"/>
      <c r="H87" s="114"/>
      <c r="I87" s="114"/>
      <c r="J87" s="114"/>
      <c r="K87" s="114"/>
      <c r="L87" s="114"/>
      <c r="M87" s="114"/>
      <c r="N87" s="113"/>
      <c r="O87" s="113"/>
      <c r="P87" s="113"/>
      <c r="Q87" s="113"/>
      <c r="R87" s="114"/>
      <c r="S87" s="114"/>
      <c r="T87" s="114"/>
      <c r="U87" s="114"/>
      <c r="V87" s="114"/>
      <c r="W87" s="114"/>
      <c r="X87" s="114"/>
      <c r="Y87" s="114"/>
      <c r="Z87" s="107"/>
      <c r="AA87" s="107"/>
      <c r="AB87" s="107"/>
      <c r="AC87" s="107"/>
      <c r="AD87" s="107"/>
      <c r="AE87" s="107"/>
      <c r="AF87" s="107"/>
      <c r="AG87" s="107" t="s">
        <v>296</v>
      </c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</row>
    <row r="88" spans="1:60" outlineLevel="3">
      <c r="A88" s="110"/>
      <c r="B88" s="111"/>
      <c r="C88" s="200" t="s">
        <v>387</v>
      </c>
      <c r="D88" s="201"/>
      <c r="E88" s="201"/>
      <c r="F88" s="201"/>
      <c r="G88" s="201"/>
      <c r="H88" s="114"/>
      <c r="I88" s="114"/>
      <c r="J88" s="114"/>
      <c r="K88" s="114"/>
      <c r="L88" s="114"/>
      <c r="M88" s="114"/>
      <c r="N88" s="113"/>
      <c r="O88" s="113"/>
      <c r="P88" s="113"/>
      <c r="Q88" s="113"/>
      <c r="R88" s="114"/>
      <c r="S88" s="114"/>
      <c r="T88" s="114"/>
      <c r="U88" s="114"/>
      <c r="V88" s="114"/>
      <c r="W88" s="114"/>
      <c r="X88" s="114"/>
      <c r="Y88" s="114"/>
      <c r="Z88" s="107"/>
      <c r="AA88" s="107"/>
      <c r="AB88" s="107"/>
      <c r="AC88" s="107"/>
      <c r="AD88" s="107"/>
      <c r="AE88" s="107"/>
      <c r="AF88" s="107"/>
      <c r="AG88" s="107" t="s">
        <v>296</v>
      </c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</row>
    <row r="89" spans="1:60" ht="22.5" outlineLevel="1">
      <c r="A89" s="123">
        <v>47</v>
      </c>
      <c r="B89" s="124" t="s">
        <v>409</v>
      </c>
      <c r="C89" s="139" t="s">
        <v>410</v>
      </c>
      <c r="D89" s="125" t="s">
        <v>330</v>
      </c>
      <c r="E89" s="126">
        <v>95</v>
      </c>
      <c r="F89" s="127"/>
      <c r="G89" s="128">
        <f>ROUND(E89*F89,2)</f>
        <v>0</v>
      </c>
      <c r="H89" s="127"/>
      <c r="I89" s="128">
        <f>ROUND(E89*H89,2)</f>
        <v>0</v>
      </c>
      <c r="J89" s="127"/>
      <c r="K89" s="128">
        <f>ROUND(E89*J89,2)</f>
        <v>0</v>
      </c>
      <c r="L89" s="128">
        <v>21</v>
      </c>
      <c r="M89" s="128">
        <f>G89*(1+L89/100)</f>
        <v>0</v>
      </c>
      <c r="N89" s="126">
        <v>2.7E-4</v>
      </c>
      <c r="O89" s="126">
        <f>ROUND(E89*N89,2)</f>
        <v>0.03</v>
      </c>
      <c r="P89" s="126">
        <v>0</v>
      </c>
      <c r="Q89" s="126">
        <f>ROUND(E89*P89,2)</f>
        <v>0</v>
      </c>
      <c r="R89" s="128" t="s">
        <v>350</v>
      </c>
      <c r="S89" s="128" t="s">
        <v>310</v>
      </c>
      <c r="T89" s="129" t="s">
        <v>331</v>
      </c>
      <c r="U89" s="114">
        <v>0.23</v>
      </c>
      <c r="V89" s="114">
        <f>ROUND(E89*U89,2)</f>
        <v>21.85</v>
      </c>
      <c r="W89" s="114"/>
      <c r="X89" s="114" t="s">
        <v>332</v>
      </c>
      <c r="Y89" s="114" t="s">
        <v>293</v>
      </c>
      <c r="Z89" s="107"/>
      <c r="AA89" s="107"/>
      <c r="AB89" s="107"/>
      <c r="AC89" s="107"/>
      <c r="AD89" s="107"/>
      <c r="AE89" s="107"/>
      <c r="AF89" s="107"/>
      <c r="AG89" s="107" t="s">
        <v>333</v>
      </c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</row>
    <row r="90" spans="1:60" outlineLevel="2">
      <c r="A90" s="110"/>
      <c r="B90" s="111"/>
      <c r="C90" s="198" t="s">
        <v>372</v>
      </c>
      <c r="D90" s="199"/>
      <c r="E90" s="199"/>
      <c r="F90" s="199"/>
      <c r="G90" s="199"/>
      <c r="H90" s="114"/>
      <c r="I90" s="114"/>
      <c r="J90" s="114"/>
      <c r="K90" s="114"/>
      <c r="L90" s="114"/>
      <c r="M90" s="114"/>
      <c r="N90" s="113"/>
      <c r="O90" s="113"/>
      <c r="P90" s="113"/>
      <c r="Q90" s="113"/>
      <c r="R90" s="114"/>
      <c r="S90" s="114"/>
      <c r="T90" s="114"/>
      <c r="U90" s="114"/>
      <c r="V90" s="114"/>
      <c r="W90" s="114"/>
      <c r="X90" s="114"/>
      <c r="Y90" s="114"/>
      <c r="Z90" s="107"/>
      <c r="AA90" s="107"/>
      <c r="AB90" s="107"/>
      <c r="AC90" s="107"/>
      <c r="AD90" s="107"/>
      <c r="AE90" s="107"/>
      <c r="AF90" s="107"/>
      <c r="AG90" s="107" t="s">
        <v>296</v>
      </c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</row>
    <row r="91" spans="1:60" outlineLevel="3">
      <c r="A91" s="110"/>
      <c r="B91" s="111"/>
      <c r="C91" s="200" t="s">
        <v>396</v>
      </c>
      <c r="D91" s="201"/>
      <c r="E91" s="201"/>
      <c r="F91" s="201"/>
      <c r="G91" s="201"/>
      <c r="H91" s="114"/>
      <c r="I91" s="114"/>
      <c r="J91" s="114"/>
      <c r="K91" s="114"/>
      <c r="L91" s="114"/>
      <c r="M91" s="114"/>
      <c r="N91" s="113"/>
      <c r="O91" s="113"/>
      <c r="P91" s="113"/>
      <c r="Q91" s="113"/>
      <c r="R91" s="114"/>
      <c r="S91" s="114"/>
      <c r="T91" s="114"/>
      <c r="U91" s="114"/>
      <c r="V91" s="114"/>
      <c r="W91" s="114"/>
      <c r="X91" s="114"/>
      <c r="Y91" s="114"/>
      <c r="Z91" s="107"/>
      <c r="AA91" s="107"/>
      <c r="AB91" s="107"/>
      <c r="AC91" s="107"/>
      <c r="AD91" s="107"/>
      <c r="AE91" s="107"/>
      <c r="AF91" s="107"/>
      <c r="AG91" s="107" t="s">
        <v>296</v>
      </c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</row>
    <row r="92" spans="1:60" outlineLevel="1">
      <c r="A92" s="130">
        <v>48</v>
      </c>
      <c r="B92" s="131" t="s">
        <v>431</v>
      </c>
      <c r="C92" s="140" t="s">
        <v>432</v>
      </c>
      <c r="D92" s="132" t="s">
        <v>330</v>
      </c>
      <c r="E92" s="133">
        <v>444</v>
      </c>
      <c r="F92" s="134"/>
      <c r="G92" s="135">
        <f>ROUND(E92*F92,2)</f>
        <v>0</v>
      </c>
      <c r="H92" s="134"/>
      <c r="I92" s="135">
        <f>ROUND(E92*H92,2)</f>
        <v>0</v>
      </c>
      <c r="J92" s="134"/>
      <c r="K92" s="135">
        <f>ROUND(E92*J92,2)</f>
        <v>0</v>
      </c>
      <c r="L92" s="135">
        <v>21</v>
      </c>
      <c r="M92" s="135">
        <f>G92*(1+L92/100)</f>
        <v>0</v>
      </c>
      <c r="N92" s="133">
        <v>0</v>
      </c>
      <c r="O92" s="133">
        <f>ROUND(E92*N92,2)</f>
        <v>0</v>
      </c>
      <c r="P92" s="133">
        <v>0</v>
      </c>
      <c r="Q92" s="133">
        <f>ROUND(E92*P92,2)</f>
        <v>0</v>
      </c>
      <c r="R92" s="135" t="s">
        <v>350</v>
      </c>
      <c r="S92" s="135" t="s">
        <v>310</v>
      </c>
      <c r="T92" s="136" t="s">
        <v>331</v>
      </c>
      <c r="U92" s="114">
        <v>0.11</v>
      </c>
      <c r="V92" s="114">
        <f>ROUND(E92*U92,2)</f>
        <v>48.84</v>
      </c>
      <c r="W92" s="114"/>
      <c r="X92" s="114" t="s">
        <v>332</v>
      </c>
      <c r="Y92" s="114" t="s">
        <v>293</v>
      </c>
      <c r="Z92" s="107"/>
      <c r="AA92" s="107"/>
      <c r="AB92" s="107"/>
      <c r="AC92" s="107"/>
      <c r="AD92" s="107"/>
      <c r="AE92" s="107"/>
      <c r="AF92" s="107"/>
      <c r="AG92" s="107" t="s">
        <v>333</v>
      </c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</row>
    <row r="93" spans="1:60" outlineLevel="1">
      <c r="A93" s="130">
        <v>49</v>
      </c>
      <c r="B93" s="131" t="s">
        <v>436</v>
      </c>
      <c r="C93" s="140" t="s">
        <v>437</v>
      </c>
      <c r="D93" s="132" t="s">
        <v>330</v>
      </c>
      <c r="E93" s="133">
        <v>225</v>
      </c>
      <c r="F93" s="134"/>
      <c r="G93" s="135">
        <f>ROUND(E93*F93,2)</f>
        <v>0</v>
      </c>
      <c r="H93" s="134"/>
      <c r="I93" s="135">
        <f>ROUND(E93*H93,2)</f>
        <v>0</v>
      </c>
      <c r="J93" s="134"/>
      <c r="K93" s="135">
        <f>ROUND(E93*J93,2)</f>
        <v>0</v>
      </c>
      <c r="L93" s="135">
        <v>21</v>
      </c>
      <c r="M93" s="135">
        <f>G93*(1+L93/100)</f>
        <v>0</v>
      </c>
      <c r="N93" s="133">
        <v>0</v>
      </c>
      <c r="O93" s="133">
        <f>ROUND(E93*N93,2)</f>
        <v>0</v>
      </c>
      <c r="P93" s="133">
        <v>0</v>
      </c>
      <c r="Q93" s="133">
        <f>ROUND(E93*P93,2)</f>
        <v>0</v>
      </c>
      <c r="R93" s="135" t="s">
        <v>350</v>
      </c>
      <c r="S93" s="135" t="s">
        <v>310</v>
      </c>
      <c r="T93" s="136" t="s">
        <v>331</v>
      </c>
      <c r="U93" s="114">
        <v>0.14000000000000001</v>
      </c>
      <c r="V93" s="114">
        <f>ROUND(E93*U93,2)</f>
        <v>31.5</v>
      </c>
      <c r="W93" s="114"/>
      <c r="X93" s="114" t="s">
        <v>332</v>
      </c>
      <c r="Y93" s="114" t="s">
        <v>293</v>
      </c>
      <c r="Z93" s="107"/>
      <c r="AA93" s="107"/>
      <c r="AB93" s="107"/>
      <c r="AC93" s="107"/>
      <c r="AD93" s="107"/>
      <c r="AE93" s="107"/>
      <c r="AF93" s="107"/>
      <c r="AG93" s="107" t="s">
        <v>333</v>
      </c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</row>
    <row r="94" spans="1:60" outlineLevel="1">
      <c r="A94" s="130">
        <v>50</v>
      </c>
      <c r="B94" s="131" t="s">
        <v>440</v>
      </c>
      <c r="C94" s="140" t="s">
        <v>441</v>
      </c>
      <c r="D94" s="132" t="s">
        <v>330</v>
      </c>
      <c r="E94" s="133">
        <v>113</v>
      </c>
      <c r="F94" s="134"/>
      <c r="G94" s="135">
        <f>ROUND(E94*F94,2)</f>
        <v>0</v>
      </c>
      <c r="H94" s="134"/>
      <c r="I94" s="135">
        <f>ROUND(E94*H94,2)</f>
        <v>0</v>
      </c>
      <c r="J94" s="134"/>
      <c r="K94" s="135">
        <f>ROUND(E94*J94,2)</f>
        <v>0</v>
      </c>
      <c r="L94" s="135">
        <v>21</v>
      </c>
      <c r="M94" s="135">
        <f>G94*(1+L94/100)</f>
        <v>0</v>
      </c>
      <c r="N94" s="133">
        <v>0</v>
      </c>
      <c r="O94" s="133">
        <f>ROUND(E94*N94,2)</f>
        <v>0</v>
      </c>
      <c r="P94" s="133">
        <v>0</v>
      </c>
      <c r="Q94" s="133">
        <f>ROUND(E94*P94,2)</f>
        <v>0</v>
      </c>
      <c r="R94" s="135" t="s">
        <v>350</v>
      </c>
      <c r="S94" s="135" t="s">
        <v>310</v>
      </c>
      <c r="T94" s="136" t="s">
        <v>331</v>
      </c>
      <c r="U94" s="114">
        <v>0.2</v>
      </c>
      <c r="V94" s="114">
        <f>ROUND(E94*U94,2)</f>
        <v>22.6</v>
      </c>
      <c r="W94" s="114"/>
      <c r="X94" s="114" t="s">
        <v>332</v>
      </c>
      <c r="Y94" s="114" t="s">
        <v>293</v>
      </c>
      <c r="Z94" s="107"/>
      <c r="AA94" s="107"/>
      <c r="AB94" s="107"/>
      <c r="AC94" s="107"/>
      <c r="AD94" s="107"/>
      <c r="AE94" s="107"/>
      <c r="AF94" s="107"/>
      <c r="AG94" s="107" t="s">
        <v>333</v>
      </c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</row>
    <row r="95" spans="1:60" ht="33.75" outlineLevel="1">
      <c r="A95" s="123">
        <v>51</v>
      </c>
      <c r="B95" s="124" t="s">
        <v>417</v>
      </c>
      <c r="C95" s="139" t="s">
        <v>2593</v>
      </c>
      <c r="D95" s="125" t="s">
        <v>330</v>
      </c>
      <c r="E95" s="126">
        <v>330</v>
      </c>
      <c r="F95" s="127"/>
      <c r="G95" s="128">
        <f>ROUND(E95*F95,2)</f>
        <v>0</v>
      </c>
      <c r="H95" s="127"/>
      <c r="I95" s="128">
        <f>ROUND(E95*H95,2)</f>
        <v>0</v>
      </c>
      <c r="J95" s="127"/>
      <c r="K95" s="128">
        <f>ROUND(E95*J95,2)</f>
        <v>0</v>
      </c>
      <c r="L95" s="128">
        <v>21</v>
      </c>
      <c r="M95" s="128">
        <f>G95*(1+L95/100)</f>
        <v>0</v>
      </c>
      <c r="N95" s="126">
        <v>5.5999999999999995E-4</v>
      </c>
      <c r="O95" s="126">
        <f>ROUND(E95*N95,2)</f>
        <v>0.18</v>
      </c>
      <c r="P95" s="126">
        <v>0</v>
      </c>
      <c r="Q95" s="126">
        <f>ROUND(E95*P95,2)</f>
        <v>0</v>
      </c>
      <c r="R95" s="128" t="s">
        <v>413</v>
      </c>
      <c r="S95" s="128" t="s">
        <v>310</v>
      </c>
      <c r="T95" s="129" t="s">
        <v>331</v>
      </c>
      <c r="U95" s="114">
        <v>0</v>
      </c>
      <c r="V95" s="114">
        <f>ROUND(E95*U95,2)</f>
        <v>0</v>
      </c>
      <c r="W95" s="114"/>
      <c r="X95" s="114" t="s">
        <v>414</v>
      </c>
      <c r="Y95" s="114" t="s">
        <v>293</v>
      </c>
      <c r="Z95" s="107"/>
      <c r="AA95" s="107"/>
      <c r="AB95" s="107"/>
      <c r="AC95" s="107"/>
      <c r="AD95" s="107"/>
      <c r="AE95" s="107"/>
      <c r="AF95" s="107"/>
      <c r="AG95" s="107" t="s">
        <v>415</v>
      </c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</row>
    <row r="96" spans="1:60" outlineLevel="2">
      <c r="A96" s="110"/>
      <c r="B96" s="111"/>
      <c r="C96" s="198" t="s">
        <v>416</v>
      </c>
      <c r="D96" s="199"/>
      <c r="E96" s="199"/>
      <c r="F96" s="199"/>
      <c r="G96" s="199"/>
      <c r="H96" s="114"/>
      <c r="I96" s="114"/>
      <c r="J96" s="114"/>
      <c r="K96" s="114"/>
      <c r="L96" s="114"/>
      <c r="M96" s="114"/>
      <c r="N96" s="113"/>
      <c r="O96" s="113"/>
      <c r="P96" s="113"/>
      <c r="Q96" s="113"/>
      <c r="R96" s="114"/>
      <c r="S96" s="114"/>
      <c r="T96" s="114"/>
      <c r="U96" s="114"/>
      <c r="V96" s="114"/>
      <c r="W96" s="114"/>
      <c r="X96" s="114"/>
      <c r="Y96" s="114"/>
      <c r="Z96" s="107"/>
      <c r="AA96" s="107"/>
      <c r="AB96" s="107"/>
      <c r="AC96" s="107"/>
      <c r="AD96" s="107"/>
      <c r="AE96" s="107"/>
      <c r="AF96" s="107"/>
      <c r="AG96" s="107" t="s">
        <v>296</v>
      </c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</row>
    <row r="97" spans="1:60" ht="33.75" outlineLevel="1">
      <c r="A97" s="123">
        <v>52</v>
      </c>
      <c r="B97" s="124" t="s">
        <v>419</v>
      </c>
      <c r="C97" s="139" t="s">
        <v>2594</v>
      </c>
      <c r="D97" s="125" t="s">
        <v>330</v>
      </c>
      <c r="E97" s="126">
        <v>114</v>
      </c>
      <c r="F97" s="127"/>
      <c r="G97" s="128">
        <f>ROUND(E97*F97,2)</f>
        <v>0</v>
      </c>
      <c r="H97" s="127"/>
      <c r="I97" s="128">
        <f>ROUND(E97*H97,2)</f>
        <v>0</v>
      </c>
      <c r="J97" s="127"/>
      <c r="K97" s="128">
        <f>ROUND(E97*J97,2)</f>
        <v>0</v>
      </c>
      <c r="L97" s="128">
        <v>21</v>
      </c>
      <c r="M97" s="128">
        <f>G97*(1+L97/100)</f>
        <v>0</v>
      </c>
      <c r="N97" s="126">
        <v>3.1E-4</v>
      </c>
      <c r="O97" s="126">
        <f>ROUND(E97*N97,2)</f>
        <v>0.04</v>
      </c>
      <c r="P97" s="126">
        <v>0</v>
      </c>
      <c r="Q97" s="126">
        <f>ROUND(E97*P97,2)</f>
        <v>0</v>
      </c>
      <c r="R97" s="128" t="s">
        <v>413</v>
      </c>
      <c r="S97" s="128" t="s">
        <v>310</v>
      </c>
      <c r="T97" s="129" t="s">
        <v>331</v>
      </c>
      <c r="U97" s="114">
        <v>0</v>
      </c>
      <c r="V97" s="114">
        <f>ROUND(E97*U97,2)</f>
        <v>0</v>
      </c>
      <c r="W97" s="114"/>
      <c r="X97" s="114" t="s">
        <v>414</v>
      </c>
      <c r="Y97" s="114" t="s">
        <v>293</v>
      </c>
      <c r="Z97" s="107"/>
      <c r="AA97" s="107"/>
      <c r="AB97" s="107"/>
      <c r="AC97" s="107"/>
      <c r="AD97" s="107"/>
      <c r="AE97" s="107"/>
      <c r="AF97" s="107"/>
      <c r="AG97" s="107" t="s">
        <v>415</v>
      </c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</row>
    <row r="98" spans="1:60" outlineLevel="2">
      <c r="A98" s="110"/>
      <c r="B98" s="111"/>
      <c r="C98" s="198" t="s">
        <v>416</v>
      </c>
      <c r="D98" s="199"/>
      <c r="E98" s="199"/>
      <c r="F98" s="199"/>
      <c r="G98" s="199"/>
      <c r="H98" s="114"/>
      <c r="I98" s="114"/>
      <c r="J98" s="114"/>
      <c r="K98" s="114"/>
      <c r="L98" s="114"/>
      <c r="M98" s="114"/>
      <c r="N98" s="113"/>
      <c r="O98" s="113"/>
      <c r="P98" s="113"/>
      <c r="Q98" s="113"/>
      <c r="R98" s="114"/>
      <c r="S98" s="114"/>
      <c r="T98" s="114"/>
      <c r="U98" s="114"/>
      <c r="V98" s="114"/>
      <c r="W98" s="114"/>
      <c r="X98" s="114"/>
      <c r="Y98" s="114"/>
      <c r="Z98" s="107"/>
      <c r="AA98" s="107"/>
      <c r="AB98" s="107"/>
      <c r="AC98" s="107"/>
      <c r="AD98" s="107"/>
      <c r="AE98" s="107"/>
      <c r="AF98" s="107"/>
      <c r="AG98" s="107" t="s">
        <v>296</v>
      </c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</row>
    <row r="99" spans="1:60" ht="33.75" outlineLevel="1">
      <c r="A99" s="123">
        <v>53</v>
      </c>
      <c r="B99" s="124" t="s">
        <v>421</v>
      </c>
      <c r="C99" s="139" t="s">
        <v>2595</v>
      </c>
      <c r="D99" s="125" t="s">
        <v>330</v>
      </c>
      <c r="E99" s="126">
        <v>95</v>
      </c>
      <c r="F99" s="127"/>
      <c r="G99" s="128">
        <f>ROUND(E99*F99,2)</f>
        <v>0</v>
      </c>
      <c r="H99" s="127"/>
      <c r="I99" s="128">
        <f>ROUND(E99*H99,2)</f>
        <v>0</v>
      </c>
      <c r="J99" s="127"/>
      <c r="K99" s="128">
        <f>ROUND(E99*J99,2)</f>
        <v>0</v>
      </c>
      <c r="L99" s="128">
        <v>21</v>
      </c>
      <c r="M99" s="128">
        <f>G99*(1+L99/100)</f>
        <v>0</v>
      </c>
      <c r="N99" s="126">
        <v>6.7000000000000002E-4</v>
      </c>
      <c r="O99" s="126">
        <f>ROUND(E99*N99,2)</f>
        <v>0.06</v>
      </c>
      <c r="P99" s="126">
        <v>0</v>
      </c>
      <c r="Q99" s="126">
        <f>ROUND(E99*P99,2)</f>
        <v>0</v>
      </c>
      <c r="R99" s="128" t="s">
        <v>413</v>
      </c>
      <c r="S99" s="128" t="s">
        <v>310</v>
      </c>
      <c r="T99" s="129" t="s">
        <v>331</v>
      </c>
      <c r="U99" s="114">
        <v>0</v>
      </c>
      <c r="V99" s="114">
        <f>ROUND(E99*U99,2)</f>
        <v>0</v>
      </c>
      <c r="W99" s="114"/>
      <c r="X99" s="114" t="s">
        <v>414</v>
      </c>
      <c r="Y99" s="114" t="s">
        <v>293</v>
      </c>
      <c r="Z99" s="107"/>
      <c r="AA99" s="107"/>
      <c r="AB99" s="107"/>
      <c r="AC99" s="107"/>
      <c r="AD99" s="107"/>
      <c r="AE99" s="107"/>
      <c r="AF99" s="107"/>
      <c r="AG99" s="107" t="s">
        <v>415</v>
      </c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</row>
    <row r="100" spans="1:60" outlineLevel="2">
      <c r="A100" s="110"/>
      <c r="B100" s="111"/>
      <c r="C100" s="198" t="s">
        <v>416</v>
      </c>
      <c r="D100" s="199"/>
      <c r="E100" s="199"/>
      <c r="F100" s="199"/>
      <c r="G100" s="199"/>
      <c r="H100" s="114"/>
      <c r="I100" s="114"/>
      <c r="J100" s="114"/>
      <c r="K100" s="114"/>
      <c r="L100" s="114"/>
      <c r="M100" s="114"/>
      <c r="N100" s="113"/>
      <c r="O100" s="113"/>
      <c r="P100" s="113"/>
      <c r="Q100" s="113"/>
      <c r="R100" s="114"/>
      <c r="S100" s="114"/>
      <c r="T100" s="114"/>
      <c r="U100" s="114"/>
      <c r="V100" s="114"/>
      <c r="W100" s="114"/>
      <c r="X100" s="114"/>
      <c r="Y100" s="114"/>
      <c r="Z100" s="107"/>
      <c r="AA100" s="107"/>
      <c r="AB100" s="107"/>
      <c r="AC100" s="107"/>
      <c r="AD100" s="107"/>
      <c r="AE100" s="107"/>
      <c r="AF100" s="107"/>
      <c r="AG100" s="107" t="s">
        <v>296</v>
      </c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</row>
    <row r="101" spans="1:60" ht="33.75" outlineLevel="1">
      <c r="A101" s="130">
        <v>54</v>
      </c>
      <c r="B101" s="131" t="s">
        <v>2596</v>
      </c>
      <c r="C101" s="140" t="s">
        <v>2597</v>
      </c>
      <c r="D101" s="132" t="s">
        <v>330</v>
      </c>
      <c r="E101" s="133">
        <v>130</v>
      </c>
      <c r="F101" s="134"/>
      <c r="G101" s="135">
        <f>ROUND(E101*F101,2)</f>
        <v>0</v>
      </c>
      <c r="H101" s="134"/>
      <c r="I101" s="135">
        <f>ROUND(E101*H101,2)</f>
        <v>0</v>
      </c>
      <c r="J101" s="134"/>
      <c r="K101" s="135">
        <f>ROUND(E101*J101,2)</f>
        <v>0</v>
      </c>
      <c r="L101" s="135">
        <v>21</v>
      </c>
      <c r="M101" s="135">
        <f>G101*(1+L101/100)</f>
        <v>0</v>
      </c>
      <c r="N101" s="133">
        <v>7.3999999999999999E-4</v>
      </c>
      <c r="O101" s="133">
        <f>ROUND(E101*N101,2)</f>
        <v>0.1</v>
      </c>
      <c r="P101" s="133">
        <v>0</v>
      </c>
      <c r="Q101" s="133">
        <f>ROUND(E101*P101,2)</f>
        <v>0</v>
      </c>
      <c r="R101" s="135" t="s">
        <v>413</v>
      </c>
      <c r="S101" s="135" t="s">
        <v>310</v>
      </c>
      <c r="T101" s="136" t="s">
        <v>331</v>
      </c>
      <c r="U101" s="114">
        <v>0</v>
      </c>
      <c r="V101" s="114">
        <f>ROUND(E101*U101,2)</f>
        <v>0</v>
      </c>
      <c r="W101" s="114"/>
      <c r="X101" s="114" t="s">
        <v>414</v>
      </c>
      <c r="Y101" s="114" t="s">
        <v>293</v>
      </c>
      <c r="Z101" s="107"/>
      <c r="AA101" s="107"/>
      <c r="AB101" s="107"/>
      <c r="AC101" s="107"/>
      <c r="AD101" s="107"/>
      <c r="AE101" s="107"/>
      <c r="AF101" s="107"/>
      <c r="AG101" s="107" t="s">
        <v>415</v>
      </c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</row>
    <row r="102" spans="1:60" ht="33.75" outlineLevel="1">
      <c r="A102" s="123">
        <v>55</v>
      </c>
      <c r="B102" s="124" t="s">
        <v>427</v>
      </c>
      <c r="C102" s="139" t="s">
        <v>2598</v>
      </c>
      <c r="D102" s="125" t="s">
        <v>330</v>
      </c>
      <c r="E102" s="126">
        <v>18</v>
      </c>
      <c r="F102" s="127"/>
      <c r="G102" s="128">
        <f>ROUND(E102*F102,2)</f>
        <v>0</v>
      </c>
      <c r="H102" s="127"/>
      <c r="I102" s="128">
        <f>ROUND(E102*H102,2)</f>
        <v>0</v>
      </c>
      <c r="J102" s="127"/>
      <c r="K102" s="128">
        <f>ROUND(E102*J102,2)</f>
        <v>0</v>
      </c>
      <c r="L102" s="128">
        <v>21</v>
      </c>
      <c r="M102" s="128">
        <f>G102*(1+L102/100)</f>
        <v>0</v>
      </c>
      <c r="N102" s="126">
        <v>9.7000000000000005E-4</v>
      </c>
      <c r="O102" s="126">
        <f>ROUND(E102*N102,2)</f>
        <v>0.02</v>
      </c>
      <c r="P102" s="126">
        <v>0</v>
      </c>
      <c r="Q102" s="126">
        <f>ROUND(E102*P102,2)</f>
        <v>0</v>
      </c>
      <c r="R102" s="128" t="s">
        <v>413</v>
      </c>
      <c r="S102" s="128" t="s">
        <v>310</v>
      </c>
      <c r="T102" s="129" t="s">
        <v>331</v>
      </c>
      <c r="U102" s="114">
        <v>0</v>
      </c>
      <c r="V102" s="114">
        <f>ROUND(E102*U102,2)</f>
        <v>0</v>
      </c>
      <c r="W102" s="114"/>
      <c r="X102" s="114" t="s">
        <v>414</v>
      </c>
      <c r="Y102" s="114" t="s">
        <v>293</v>
      </c>
      <c r="Z102" s="107"/>
      <c r="AA102" s="107"/>
      <c r="AB102" s="107"/>
      <c r="AC102" s="107"/>
      <c r="AD102" s="107"/>
      <c r="AE102" s="107"/>
      <c r="AF102" s="107"/>
      <c r="AG102" s="107" t="s">
        <v>415</v>
      </c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</row>
    <row r="103" spans="1:60" outlineLevel="2">
      <c r="A103" s="110"/>
      <c r="B103" s="111"/>
      <c r="C103" s="198" t="s">
        <v>416</v>
      </c>
      <c r="D103" s="199"/>
      <c r="E103" s="199"/>
      <c r="F103" s="199"/>
      <c r="G103" s="199"/>
      <c r="H103" s="114"/>
      <c r="I103" s="114"/>
      <c r="J103" s="114"/>
      <c r="K103" s="114"/>
      <c r="L103" s="114"/>
      <c r="M103" s="114"/>
      <c r="N103" s="113"/>
      <c r="O103" s="113"/>
      <c r="P103" s="113"/>
      <c r="Q103" s="113"/>
      <c r="R103" s="114"/>
      <c r="S103" s="114"/>
      <c r="T103" s="114"/>
      <c r="U103" s="114"/>
      <c r="V103" s="114"/>
      <c r="W103" s="114"/>
      <c r="X103" s="114"/>
      <c r="Y103" s="114"/>
      <c r="Z103" s="107"/>
      <c r="AA103" s="107"/>
      <c r="AB103" s="107"/>
      <c r="AC103" s="107"/>
      <c r="AD103" s="107"/>
      <c r="AE103" s="107"/>
      <c r="AF103" s="107"/>
      <c r="AG103" s="107" t="s">
        <v>296</v>
      </c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</row>
    <row r="104" spans="1:60" ht="33.75" outlineLevel="1">
      <c r="A104" s="123">
        <v>56</v>
      </c>
      <c r="B104" s="124" t="s">
        <v>429</v>
      </c>
      <c r="C104" s="139" t="s">
        <v>2599</v>
      </c>
      <c r="D104" s="125" t="s">
        <v>330</v>
      </c>
      <c r="E104" s="126">
        <v>95</v>
      </c>
      <c r="F104" s="127"/>
      <c r="G104" s="128">
        <f>ROUND(E104*F104,2)</f>
        <v>0</v>
      </c>
      <c r="H104" s="127"/>
      <c r="I104" s="128">
        <f>ROUND(E104*H104,2)</f>
        <v>0</v>
      </c>
      <c r="J104" s="127"/>
      <c r="K104" s="128">
        <f>ROUND(E104*J104,2)</f>
        <v>0</v>
      </c>
      <c r="L104" s="128">
        <v>21</v>
      </c>
      <c r="M104" s="128">
        <f>G104*(1+L104/100)</f>
        <v>0</v>
      </c>
      <c r="N104" s="126">
        <v>1.15E-3</v>
      </c>
      <c r="O104" s="126">
        <f>ROUND(E104*N104,2)</f>
        <v>0.11</v>
      </c>
      <c r="P104" s="126">
        <v>0</v>
      </c>
      <c r="Q104" s="126">
        <f>ROUND(E104*P104,2)</f>
        <v>0</v>
      </c>
      <c r="R104" s="128" t="s">
        <v>413</v>
      </c>
      <c r="S104" s="128" t="s">
        <v>310</v>
      </c>
      <c r="T104" s="129" t="s">
        <v>331</v>
      </c>
      <c r="U104" s="114">
        <v>0</v>
      </c>
      <c r="V104" s="114">
        <f>ROUND(E104*U104,2)</f>
        <v>0</v>
      </c>
      <c r="W104" s="114"/>
      <c r="X104" s="114" t="s">
        <v>414</v>
      </c>
      <c r="Y104" s="114" t="s">
        <v>293</v>
      </c>
      <c r="Z104" s="107"/>
      <c r="AA104" s="107"/>
      <c r="AB104" s="107"/>
      <c r="AC104" s="107"/>
      <c r="AD104" s="107"/>
      <c r="AE104" s="107"/>
      <c r="AF104" s="107"/>
      <c r="AG104" s="107" t="s">
        <v>415</v>
      </c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</row>
    <row r="105" spans="1:60" outlineLevel="2">
      <c r="A105" s="110"/>
      <c r="B105" s="111"/>
      <c r="C105" s="198" t="s">
        <v>416</v>
      </c>
      <c r="D105" s="199"/>
      <c r="E105" s="199"/>
      <c r="F105" s="199"/>
      <c r="G105" s="199"/>
      <c r="H105" s="114"/>
      <c r="I105" s="114"/>
      <c r="J105" s="114"/>
      <c r="K105" s="114"/>
      <c r="L105" s="114"/>
      <c r="M105" s="114"/>
      <c r="N105" s="113"/>
      <c r="O105" s="113"/>
      <c r="P105" s="113"/>
      <c r="Q105" s="113"/>
      <c r="R105" s="114"/>
      <c r="S105" s="114"/>
      <c r="T105" s="114"/>
      <c r="U105" s="114"/>
      <c r="V105" s="114"/>
      <c r="W105" s="114"/>
      <c r="X105" s="114"/>
      <c r="Y105" s="114"/>
      <c r="Z105" s="107"/>
      <c r="AA105" s="107"/>
      <c r="AB105" s="107"/>
      <c r="AC105" s="107"/>
      <c r="AD105" s="107"/>
      <c r="AE105" s="107"/>
      <c r="AF105" s="107"/>
      <c r="AG105" s="107" t="s">
        <v>296</v>
      </c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</row>
    <row r="106" spans="1:60" outlineLevel="1">
      <c r="A106" s="110">
        <v>57</v>
      </c>
      <c r="B106" s="111" t="s">
        <v>445</v>
      </c>
      <c r="C106" s="147" t="s">
        <v>446</v>
      </c>
      <c r="D106" s="112" t="s">
        <v>24</v>
      </c>
      <c r="E106" s="145"/>
      <c r="F106" s="115"/>
      <c r="G106" s="114">
        <f>ROUND(E106*F106,2)</f>
        <v>0</v>
      </c>
      <c r="H106" s="115"/>
      <c r="I106" s="114">
        <f>ROUND(E106*H106,2)</f>
        <v>0</v>
      </c>
      <c r="J106" s="115"/>
      <c r="K106" s="114">
        <f>ROUND(E106*J106,2)</f>
        <v>0</v>
      </c>
      <c r="L106" s="114">
        <v>21</v>
      </c>
      <c r="M106" s="114">
        <f>G106*(1+L106/100)</f>
        <v>0</v>
      </c>
      <c r="N106" s="113">
        <v>0</v>
      </c>
      <c r="O106" s="113">
        <f>ROUND(E106*N106,2)</f>
        <v>0</v>
      </c>
      <c r="P106" s="113">
        <v>0</v>
      </c>
      <c r="Q106" s="113">
        <f>ROUND(E106*P106,2)</f>
        <v>0</v>
      </c>
      <c r="R106" s="114" t="s">
        <v>447</v>
      </c>
      <c r="S106" s="114" t="s">
        <v>310</v>
      </c>
      <c r="T106" s="114" t="s">
        <v>331</v>
      </c>
      <c r="U106" s="114">
        <v>0</v>
      </c>
      <c r="V106" s="114">
        <f>ROUND(E106*U106,2)</f>
        <v>0</v>
      </c>
      <c r="W106" s="114"/>
      <c r="X106" s="114" t="s">
        <v>448</v>
      </c>
      <c r="Y106" s="114" t="s">
        <v>293</v>
      </c>
      <c r="Z106" s="107"/>
      <c r="AA106" s="107"/>
      <c r="AB106" s="107"/>
      <c r="AC106" s="107"/>
      <c r="AD106" s="107"/>
      <c r="AE106" s="107"/>
      <c r="AF106" s="107"/>
      <c r="AG106" s="107" t="s">
        <v>449</v>
      </c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</row>
    <row r="107" spans="1:60" outlineLevel="2">
      <c r="A107" s="110"/>
      <c r="B107" s="111"/>
      <c r="C107" s="205" t="s">
        <v>450</v>
      </c>
      <c r="D107" s="206"/>
      <c r="E107" s="206"/>
      <c r="F107" s="206"/>
      <c r="G107" s="206"/>
      <c r="H107" s="114"/>
      <c r="I107" s="114"/>
      <c r="J107" s="114"/>
      <c r="K107" s="114"/>
      <c r="L107" s="114"/>
      <c r="M107" s="114"/>
      <c r="N107" s="113"/>
      <c r="O107" s="113"/>
      <c r="P107" s="113"/>
      <c r="Q107" s="113"/>
      <c r="R107" s="114"/>
      <c r="S107" s="114"/>
      <c r="T107" s="114"/>
      <c r="U107" s="114"/>
      <c r="V107" s="114"/>
      <c r="W107" s="114"/>
      <c r="X107" s="114"/>
      <c r="Y107" s="114"/>
      <c r="Z107" s="107"/>
      <c r="AA107" s="107"/>
      <c r="AB107" s="107"/>
      <c r="AC107" s="107"/>
      <c r="AD107" s="107"/>
      <c r="AE107" s="107"/>
      <c r="AF107" s="107"/>
      <c r="AG107" s="107" t="s">
        <v>451</v>
      </c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</row>
    <row r="108" spans="1:60">
      <c r="A108" s="117" t="s">
        <v>285</v>
      </c>
      <c r="B108" s="118" t="s">
        <v>113</v>
      </c>
      <c r="C108" s="138" t="s">
        <v>114</v>
      </c>
      <c r="D108" s="119"/>
      <c r="E108" s="120"/>
      <c r="F108" s="121"/>
      <c r="G108" s="121">
        <f>SUMIF(AG109:AG114,"&lt;&gt;NOR",G109:G114)</f>
        <v>0</v>
      </c>
      <c r="H108" s="121"/>
      <c r="I108" s="121">
        <f>SUM(I109:I114)</f>
        <v>0</v>
      </c>
      <c r="J108" s="121"/>
      <c r="K108" s="121">
        <f>SUM(K109:K114)</f>
        <v>0</v>
      </c>
      <c r="L108" s="121"/>
      <c r="M108" s="121">
        <f>SUM(M109:M114)</f>
        <v>0</v>
      </c>
      <c r="N108" s="120"/>
      <c r="O108" s="120">
        <f>SUM(O109:O114)</f>
        <v>0.04</v>
      </c>
      <c r="P108" s="120"/>
      <c r="Q108" s="120">
        <f>SUM(Q109:Q114)</f>
        <v>0</v>
      </c>
      <c r="R108" s="121"/>
      <c r="S108" s="121"/>
      <c r="T108" s="122"/>
      <c r="U108" s="116"/>
      <c r="V108" s="116">
        <f>SUM(V109:V114)</f>
        <v>29.16</v>
      </c>
      <c r="W108" s="116"/>
      <c r="X108" s="116"/>
      <c r="Y108" s="116"/>
      <c r="AG108" t="s">
        <v>286</v>
      </c>
    </row>
    <row r="109" spans="1:60" outlineLevel="1">
      <c r="A109" s="123">
        <v>58</v>
      </c>
      <c r="B109" s="124" t="s">
        <v>452</v>
      </c>
      <c r="C109" s="139" t="s">
        <v>453</v>
      </c>
      <c r="D109" s="125" t="s">
        <v>347</v>
      </c>
      <c r="E109" s="126">
        <v>16</v>
      </c>
      <c r="F109" s="127"/>
      <c r="G109" s="128">
        <f>ROUND(E109*F109,2)</f>
        <v>0</v>
      </c>
      <c r="H109" s="127"/>
      <c r="I109" s="128">
        <f>ROUND(E109*H109,2)</f>
        <v>0</v>
      </c>
      <c r="J109" s="127"/>
      <c r="K109" s="128">
        <f>ROUND(E109*J109,2)</f>
        <v>0</v>
      </c>
      <c r="L109" s="128">
        <v>21</v>
      </c>
      <c r="M109" s="128">
        <f>G109*(1+L109/100)</f>
        <v>0</v>
      </c>
      <c r="N109" s="126">
        <v>1.89E-3</v>
      </c>
      <c r="O109" s="126">
        <f>ROUND(E109*N109,2)</f>
        <v>0.03</v>
      </c>
      <c r="P109" s="126">
        <v>0</v>
      </c>
      <c r="Q109" s="126">
        <f>ROUND(E109*P109,2)</f>
        <v>0</v>
      </c>
      <c r="R109" s="128" t="s">
        <v>447</v>
      </c>
      <c r="S109" s="128" t="s">
        <v>310</v>
      </c>
      <c r="T109" s="129" t="s">
        <v>331</v>
      </c>
      <c r="U109" s="114">
        <v>1.45</v>
      </c>
      <c r="V109" s="114">
        <f>ROUND(E109*U109,2)</f>
        <v>23.2</v>
      </c>
      <c r="W109" s="114"/>
      <c r="X109" s="114" t="s">
        <v>332</v>
      </c>
      <c r="Y109" s="114" t="s">
        <v>293</v>
      </c>
      <c r="Z109" s="107"/>
      <c r="AA109" s="107"/>
      <c r="AB109" s="107"/>
      <c r="AC109" s="107"/>
      <c r="AD109" s="107"/>
      <c r="AE109" s="107"/>
      <c r="AF109" s="107"/>
      <c r="AG109" s="107" t="s">
        <v>333</v>
      </c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</row>
    <row r="110" spans="1:60" ht="22.5" outlineLevel="2">
      <c r="A110" s="110"/>
      <c r="B110" s="111"/>
      <c r="C110" s="198" t="s">
        <v>454</v>
      </c>
      <c r="D110" s="199"/>
      <c r="E110" s="199"/>
      <c r="F110" s="199"/>
      <c r="G110" s="199"/>
      <c r="H110" s="114"/>
      <c r="I110" s="114"/>
      <c r="J110" s="114"/>
      <c r="K110" s="114"/>
      <c r="L110" s="114"/>
      <c r="M110" s="114"/>
      <c r="N110" s="113"/>
      <c r="O110" s="113"/>
      <c r="P110" s="113"/>
      <c r="Q110" s="113"/>
      <c r="R110" s="114"/>
      <c r="S110" s="114"/>
      <c r="T110" s="114"/>
      <c r="U110" s="114"/>
      <c r="V110" s="114"/>
      <c r="W110" s="114"/>
      <c r="X110" s="114"/>
      <c r="Y110" s="114"/>
      <c r="Z110" s="107"/>
      <c r="AA110" s="107"/>
      <c r="AB110" s="107"/>
      <c r="AC110" s="107"/>
      <c r="AD110" s="107"/>
      <c r="AE110" s="107"/>
      <c r="AF110" s="107"/>
      <c r="AG110" s="107" t="s">
        <v>296</v>
      </c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37" t="str">
        <f>C110</f>
        <v>Otvor se utěsní minerální vlnou. Prostup i potrubí před a za prostupem je natřeno protipožární stěrkou. Cena obsahuje dodávku minerální vlny a požární stěrky.</v>
      </c>
      <c r="BB110" s="107"/>
      <c r="BC110" s="107"/>
      <c r="BD110" s="107"/>
      <c r="BE110" s="107"/>
      <c r="BF110" s="107"/>
      <c r="BG110" s="107"/>
      <c r="BH110" s="107"/>
    </row>
    <row r="111" spans="1:60" outlineLevel="3">
      <c r="A111" s="110"/>
      <c r="B111" s="111"/>
      <c r="C111" s="200" t="s">
        <v>455</v>
      </c>
      <c r="D111" s="201"/>
      <c r="E111" s="201"/>
      <c r="F111" s="201"/>
      <c r="G111" s="201"/>
      <c r="H111" s="114"/>
      <c r="I111" s="114"/>
      <c r="J111" s="114"/>
      <c r="K111" s="114"/>
      <c r="L111" s="114"/>
      <c r="M111" s="114"/>
      <c r="N111" s="113"/>
      <c r="O111" s="113"/>
      <c r="P111" s="113"/>
      <c r="Q111" s="113"/>
      <c r="R111" s="114"/>
      <c r="S111" s="114"/>
      <c r="T111" s="114"/>
      <c r="U111" s="114"/>
      <c r="V111" s="114"/>
      <c r="W111" s="114"/>
      <c r="X111" s="114"/>
      <c r="Y111" s="114"/>
      <c r="Z111" s="107"/>
      <c r="AA111" s="107"/>
      <c r="AB111" s="107"/>
      <c r="AC111" s="107"/>
      <c r="AD111" s="107"/>
      <c r="AE111" s="107"/>
      <c r="AF111" s="107"/>
      <c r="AG111" s="107" t="s">
        <v>296</v>
      </c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</row>
    <row r="112" spans="1:60" outlineLevel="1">
      <c r="A112" s="123">
        <v>59</v>
      </c>
      <c r="B112" s="124" t="s">
        <v>456</v>
      </c>
      <c r="C112" s="139" t="s">
        <v>457</v>
      </c>
      <c r="D112" s="125" t="s">
        <v>347</v>
      </c>
      <c r="E112" s="126">
        <v>4</v>
      </c>
      <c r="F112" s="127"/>
      <c r="G112" s="128">
        <f>ROUND(E112*F112,2)</f>
        <v>0</v>
      </c>
      <c r="H112" s="127"/>
      <c r="I112" s="128">
        <f>ROUND(E112*H112,2)</f>
        <v>0</v>
      </c>
      <c r="J112" s="127"/>
      <c r="K112" s="128">
        <f>ROUND(E112*J112,2)</f>
        <v>0</v>
      </c>
      <c r="L112" s="128">
        <v>21</v>
      </c>
      <c r="M112" s="128">
        <f>G112*(1+L112/100)</f>
        <v>0</v>
      </c>
      <c r="N112" s="126">
        <v>2.4599999999999999E-3</v>
      </c>
      <c r="O112" s="126">
        <f>ROUND(E112*N112,2)</f>
        <v>0.01</v>
      </c>
      <c r="P112" s="126">
        <v>0</v>
      </c>
      <c r="Q112" s="126">
        <f>ROUND(E112*P112,2)</f>
        <v>0</v>
      </c>
      <c r="R112" s="128" t="s">
        <v>447</v>
      </c>
      <c r="S112" s="128" t="s">
        <v>310</v>
      </c>
      <c r="T112" s="129" t="s">
        <v>331</v>
      </c>
      <c r="U112" s="114">
        <v>1.49</v>
      </c>
      <c r="V112" s="114">
        <f>ROUND(E112*U112,2)</f>
        <v>5.96</v>
      </c>
      <c r="W112" s="114"/>
      <c r="X112" s="114" t="s">
        <v>332</v>
      </c>
      <c r="Y112" s="114" t="s">
        <v>293</v>
      </c>
      <c r="Z112" s="107"/>
      <c r="AA112" s="107"/>
      <c r="AB112" s="107"/>
      <c r="AC112" s="107"/>
      <c r="AD112" s="107"/>
      <c r="AE112" s="107"/>
      <c r="AF112" s="107"/>
      <c r="AG112" s="107" t="s">
        <v>333</v>
      </c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</row>
    <row r="113" spans="1:60" ht="22.5" outlineLevel="2">
      <c r="A113" s="110"/>
      <c r="B113" s="111"/>
      <c r="C113" s="198" t="s">
        <v>458</v>
      </c>
      <c r="D113" s="199"/>
      <c r="E113" s="199"/>
      <c r="F113" s="199"/>
      <c r="G113" s="199"/>
      <c r="H113" s="114"/>
      <c r="I113" s="114"/>
      <c r="J113" s="114"/>
      <c r="K113" s="114"/>
      <c r="L113" s="114"/>
      <c r="M113" s="114"/>
      <c r="N113" s="113"/>
      <c r="O113" s="113"/>
      <c r="P113" s="113"/>
      <c r="Q113" s="113"/>
      <c r="R113" s="114"/>
      <c r="S113" s="114"/>
      <c r="T113" s="114"/>
      <c r="U113" s="114"/>
      <c r="V113" s="114"/>
      <c r="W113" s="114"/>
      <c r="X113" s="114"/>
      <c r="Y113" s="114"/>
      <c r="Z113" s="107"/>
      <c r="AA113" s="107"/>
      <c r="AB113" s="107"/>
      <c r="AC113" s="107"/>
      <c r="AD113" s="107"/>
      <c r="AE113" s="107"/>
      <c r="AF113" s="107"/>
      <c r="AG113" s="107" t="s">
        <v>296</v>
      </c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37" t="str">
        <f>C113</f>
        <v>Otvor se utěsní minerální vlnou. Prostup i potrubí před a za prostupem je natřeno protipožární stěrkou. Cena obsahuje dodávku požární minerální vlny a požární stěrky.</v>
      </c>
      <c r="BB113" s="107"/>
      <c r="BC113" s="107"/>
      <c r="BD113" s="107"/>
      <c r="BE113" s="107"/>
      <c r="BF113" s="107"/>
      <c r="BG113" s="107"/>
      <c r="BH113" s="107"/>
    </row>
    <row r="114" spans="1:60" outlineLevel="3">
      <c r="A114" s="110"/>
      <c r="B114" s="111"/>
      <c r="C114" s="200" t="s">
        <v>455</v>
      </c>
      <c r="D114" s="201"/>
      <c r="E114" s="201"/>
      <c r="F114" s="201"/>
      <c r="G114" s="201"/>
      <c r="H114" s="114"/>
      <c r="I114" s="114"/>
      <c r="J114" s="114"/>
      <c r="K114" s="114"/>
      <c r="L114" s="114"/>
      <c r="M114" s="114"/>
      <c r="N114" s="113"/>
      <c r="O114" s="113"/>
      <c r="P114" s="113"/>
      <c r="Q114" s="113"/>
      <c r="R114" s="114"/>
      <c r="S114" s="114"/>
      <c r="T114" s="114"/>
      <c r="U114" s="114"/>
      <c r="V114" s="114"/>
      <c r="W114" s="114"/>
      <c r="X114" s="114"/>
      <c r="Y114" s="114"/>
      <c r="Z114" s="107"/>
      <c r="AA114" s="107"/>
      <c r="AB114" s="107"/>
      <c r="AC114" s="107"/>
      <c r="AD114" s="107"/>
      <c r="AE114" s="107"/>
      <c r="AF114" s="107"/>
      <c r="AG114" s="107" t="s">
        <v>296</v>
      </c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</row>
    <row r="115" spans="1:60">
      <c r="A115" s="117" t="s">
        <v>285</v>
      </c>
      <c r="B115" s="118" t="s">
        <v>115</v>
      </c>
      <c r="C115" s="138" t="s">
        <v>116</v>
      </c>
      <c r="D115" s="119"/>
      <c r="E115" s="120"/>
      <c r="F115" s="121"/>
      <c r="G115" s="121">
        <f>SUMIF(AG116:AG157,"&lt;&gt;NOR",G116:G157)</f>
        <v>0</v>
      </c>
      <c r="H115" s="121"/>
      <c r="I115" s="121">
        <f>SUM(I116:I157)</f>
        <v>0</v>
      </c>
      <c r="J115" s="121"/>
      <c r="K115" s="121">
        <f>SUM(K116:K157)</f>
        <v>0</v>
      </c>
      <c r="L115" s="121"/>
      <c r="M115" s="121">
        <f>SUM(M116:M157)</f>
        <v>0</v>
      </c>
      <c r="N115" s="120"/>
      <c r="O115" s="120">
        <f>SUM(O116:O157)</f>
        <v>0.33999999999999997</v>
      </c>
      <c r="P115" s="120"/>
      <c r="Q115" s="120">
        <f>SUM(Q116:Q157)</f>
        <v>0</v>
      </c>
      <c r="R115" s="121"/>
      <c r="S115" s="121"/>
      <c r="T115" s="122"/>
      <c r="U115" s="116"/>
      <c r="V115" s="116">
        <f>SUM(V116:V157)</f>
        <v>138.34</v>
      </c>
      <c r="W115" s="116"/>
      <c r="X115" s="116"/>
      <c r="Y115" s="116"/>
      <c r="AG115" t="s">
        <v>286</v>
      </c>
    </row>
    <row r="116" spans="1:60" ht="22.5" outlineLevel="1">
      <c r="A116" s="123">
        <v>60</v>
      </c>
      <c r="B116" s="124" t="s">
        <v>374</v>
      </c>
      <c r="C116" s="139" t="s">
        <v>375</v>
      </c>
      <c r="D116" s="125" t="s">
        <v>330</v>
      </c>
      <c r="E116" s="126">
        <v>100</v>
      </c>
      <c r="F116" s="127"/>
      <c r="G116" s="128">
        <f>ROUND(E116*F116,2)</f>
        <v>0</v>
      </c>
      <c r="H116" s="127"/>
      <c r="I116" s="128">
        <f>ROUND(E116*H116,2)</f>
        <v>0</v>
      </c>
      <c r="J116" s="127"/>
      <c r="K116" s="128">
        <f>ROUND(E116*J116,2)</f>
        <v>0</v>
      </c>
      <c r="L116" s="128">
        <v>21</v>
      </c>
      <c r="M116" s="128">
        <f>G116*(1+L116/100)</f>
        <v>0</v>
      </c>
      <c r="N116" s="126">
        <v>1.0000000000000001E-5</v>
      </c>
      <c r="O116" s="126">
        <f>ROUND(E116*N116,2)</f>
        <v>0</v>
      </c>
      <c r="P116" s="126">
        <v>0</v>
      </c>
      <c r="Q116" s="126">
        <f>ROUND(E116*P116,2)</f>
        <v>0</v>
      </c>
      <c r="R116" s="128" t="s">
        <v>350</v>
      </c>
      <c r="S116" s="128" t="s">
        <v>310</v>
      </c>
      <c r="T116" s="129" t="s">
        <v>331</v>
      </c>
      <c r="U116" s="114">
        <v>0.13</v>
      </c>
      <c r="V116" s="114">
        <f>ROUND(E116*U116,2)</f>
        <v>13</v>
      </c>
      <c r="W116" s="114"/>
      <c r="X116" s="114" t="s">
        <v>332</v>
      </c>
      <c r="Y116" s="114" t="s">
        <v>293</v>
      </c>
      <c r="Z116" s="107"/>
      <c r="AA116" s="107"/>
      <c r="AB116" s="107"/>
      <c r="AC116" s="107"/>
      <c r="AD116" s="107"/>
      <c r="AE116" s="107"/>
      <c r="AF116" s="107"/>
      <c r="AG116" s="107" t="s">
        <v>333</v>
      </c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</row>
    <row r="117" spans="1:60" outlineLevel="2">
      <c r="A117" s="110"/>
      <c r="B117" s="111"/>
      <c r="C117" s="198" t="s">
        <v>372</v>
      </c>
      <c r="D117" s="199"/>
      <c r="E117" s="199"/>
      <c r="F117" s="199"/>
      <c r="G117" s="199"/>
      <c r="H117" s="114"/>
      <c r="I117" s="114"/>
      <c r="J117" s="114"/>
      <c r="K117" s="114"/>
      <c r="L117" s="114"/>
      <c r="M117" s="114"/>
      <c r="N117" s="113"/>
      <c r="O117" s="113"/>
      <c r="P117" s="113"/>
      <c r="Q117" s="113"/>
      <c r="R117" s="114"/>
      <c r="S117" s="114"/>
      <c r="T117" s="114"/>
      <c r="U117" s="114"/>
      <c r="V117" s="114"/>
      <c r="W117" s="114"/>
      <c r="X117" s="114"/>
      <c r="Y117" s="114"/>
      <c r="Z117" s="107"/>
      <c r="AA117" s="107"/>
      <c r="AB117" s="107"/>
      <c r="AC117" s="107"/>
      <c r="AD117" s="107"/>
      <c r="AE117" s="107"/>
      <c r="AF117" s="107"/>
      <c r="AG117" s="107" t="s">
        <v>296</v>
      </c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</row>
    <row r="118" spans="1:60" outlineLevel="3">
      <c r="A118" s="110"/>
      <c r="B118" s="111"/>
      <c r="C118" s="200" t="s">
        <v>373</v>
      </c>
      <c r="D118" s="201"/>
      <c r="E118" s="201"/>
      <c r="F118" s="201"/>
      <c r="G118" s="201"/>
      <c r="H118" s="114"/>
      <c r="I118" s="114"/>
      <c r="J118" s="114"/>
      <c r="K118" s="114"/>
      <c r="L118" s="114"/>
      <c r="M118" s="114"/>
      <c r="N118" s="113"/>
      <c r="O118" s="113"/>
      <c r="P118" s="113"/>
      <c r="Q118" s="113"/>
      <c r="R118" s="114"/>
      <c r="S118" s="114"/>
      <c r="T118" s="114"/>
      <c r="U118" s="114"/>
      <c r="V118" s="114"/>
      <c r="W118" s="114"/>
      <c r="X118" s="114"/>
      <c r="Y118" s="114"/>
      <c r="Z118" s="107"/>
      <c r="AA118" s="107"/>
      <c r="AB118" s="107"/>
      <c r="AC118" s="107"/>
      <c r="AD118" s="107"/>
      <c r="AE118" s="107"/>
      <c r="AF118" s="107"/>
      <c r="AG118" s="107" t="s">
        <v>296</v>
      </c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</row>
    <row r="119" spans="1:60" ht="22.5" outlineLevel="1">
      <c r="A119" s="123">
        <v>61</v>
      </c>
      <c r="B119" s="124" t="s">
        <v>376</v>
      </c>
      <c r="C119" s="139" t="s">
        <v>377</v>
      </c>
      <c r="D119" s="125" t="s">
        <v>330</v>
      </c>
      <c r="E119" s="126">
        <v>16</v>
      </c>
      <c r="F119" s="127"/>
      <c r="G119" s="128">
        <f>ROUND(E119*F119,2)</f>
        <v>0</v>
      </c>
      <c r="H119" s="127"/>
      <c r="I119" s="128">
        <f>ROUND(E119*H119,2)</f>
        <v>0</v>
      </c>
      <c r="J119" s="127"/>
      <c r="K119" s="128">
        <f>ROUND(E119*J119,2)</f>
        <v>0</v>
      </c>
      <c r="L119" s="128">
        <v>21</v>
      </c>
      <c r="M119" s="128">
        <f>G119*(1+L119/100)</f>
        <v>0</v>
      </c>
      <c r="N119" s="126">
        <v>6.0000000000000002E-5</v>
      </c>
      <c r="O119" s="126">
        <f>ROUND(E119*N119,2)</f>
        <v>0</v>
      </c>
      <c r="P119" s="126">
        <v>0</v>
      </c>
      <c r="Q119" s="126">
        <f>ROUND(E119*P119,2)</f>
        <v>0</v>
      </c>
      <c r="R119" s="128" t="s">
        <v>350</v>
      </c>
      <c r="S119" s="128" t="s">
        <v>310</v>
      </c>
      <c r="T119" s="129" t="s">
        <v>331</v>
      </c>
      <c r="U119" s="114">
        <v>0.13</v>
      </c>
      <c r="V119" s="114">
        <f>ROUND(E119*U119,2)</f>
        <v>2.08</v>
      </c>
      <c r="W119" s="114"/>
      <c r="X119" s="114" t="s">
        <v>332</v>
      </c>
      <c r="Y119" s="114" t="s">
        <v>293</v>
      </c>
      <c r="Z119" s="107"/>
      <c r="AA119" s="107"/>
      <c r="AB119" s="107"/>
      <c r="AC119" s="107"/>
      <c r="AD119" s="107"/>
      <c r="AE119" s="107"/>
      <c r="AF119" s="107"/>
      <c r="AG119" s="107" t="s">
        <v>333</v>
      </c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</row>
    <row r="120" spans="1:60" outlineLevel="2">
      <c r="A120" s="110"/>
      <c r="B120" s="111"/>
      <c r="C120" s="198" t="s">
        <v>372</v>
      </c>
      <c r="D120" s="199"/>
      <c r="E120" s="199"/>
      <c r="F120" s="199"/>
      <c r="G120" s="199"/>
      <c r="H120" s="114"/>
      <c r="I120" s="114"/>
      <c r="J120" s="114"/>
      <c r="K120" s="114"/>
      <c r="L120" s="114"/>
      <c r="M120" s="114"/>
      <c r="N120" s="113"/>
      <c r="O120" s="113"/>
      <c r="P120" s="113"/>
      <c r="Q120" s="113"/>
      <c r="R120" s="114"/>
      <c r="S120" s="114"/>
      <c r="T120" s="114"/>
      <c r="U120" s="114"/>
      <c r="V120" s="114"/>
      <c r="W120" s="114"/>
      <c r="X120" s="114"/>
      <c r="Y120" s="114"/>
      <c r="Z120" s="107"/>
      <c r="AA120" s="107"/>
      <c r="AB120" s="107"/>
      <c r="AC120" s="107"/>
      <c r="AD120" s="107"/>
      <c r="AE120" s="107"/>
      <c r="AF120" s="107"/>
      <c r="AG120" s="107" t="s">
        <v>296</v>
      </c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</row>
    <row r="121" spans="1:60" outlineLevel="3">
      <c r="A121" s="110"/>
      <c r="B121" s="111"/>
      <c r="C121" s="200" t="s">
        <v>373</v>
      </c>
      <c r="D121" s="201"/>
      <c r="E121" s="201"/>
      <c r="F121" s="201"/>
      <c r="G121" s="201"/>
      <c r="H121" s="114"/>
      <c r="I121" s="114"/>
      <c r="J121" s="114"/>
      <c r="K121" s="114"/>
      <c r="L121" s="114"/>
      <c r="M121" s="114"/>
      <c r="N121" s="113"/>
      <c r="O121" s="113"/>
      <c r="P121" s="113"/>
      <c r="Q121" s="113"/>
      <c r="R121" s="114"/>
      <c r="S121" s="114"/>
      <c r="T121" s="114"/>
      <c r="U121" s="114"/>
      <c r="V121" s="114"/>
      <c r="W121" s="114"/>
      <c r="X121" s="114"/>
      <c r="Y121" s="114"/>
      <c r="Z121" s="107"/>
      <c r="AA121" s="107"/>
      <c r="AB121" s="107"/>
      <c r="AC121" s="107"/>
      <c r="AD121" s="107"/>
      <c r="AE121" s="107"/>
      <c r="AF121" s="107"/>
      <c r="AG121" s="107" t="s">
        <v>296</v>
      </c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</row>
    <row r="122" spans="1:60" ht="22.5" outlineLevel="1">
      <c r="A122" s="123">
        <v>62</v>
      </c>
      <c r="B122" s="124" t="s">
        <v>397</v>
      </c>
      <c r="C122" s="139" t="s">
        <v>398</v>
      </c>
      <c r="D122" s="125" t="s">
        <v>330</v>
      </c>
      <c r="E122" s="126">
        <v>200</v>
      </c>
      <c r="F122" s="127"/>
      <c r="G122" s="128">
        <f>ROUND(E122*F122,2)</f>
        <v>0</v>
      </c>
      <c r="H122" s="127"/>
      <c r="I122" s="128">
        <f>ROUND(E122*H122,2)</f>
        <v>0</v>
      </c>
      <c r="J122" s="127"/>
      <c r="K122" s="128">
        <f>ROUND(E122*J122,2)</f>
        <v>0</v>
      </c>
      <c r="L122" s="128">
        <v>21</v>
      </c>
      <c r="M122" s="128">
        <f>G122*(1+L122/100)</f>
        <v>0</v>
      </c>
      <c r="N122" s="126">
        <v>2.0000000000000002E-5</v>
      </c>
      <c r="O122" s="126">
        <f>ROUND(E122*N122,2)</f>
        <v>0</v>
      </c>
      <c r="P122" s="126">
        <v>0</v>
      </c>
      <c r="Q122" s="126">
        <f>ROUND(E122*P122,2)</f>
        <v>0</v>
      </c>
      <c r="R122" s="128" t="s">
        <v>350</v>
      </c>
      <c r="S122" s="128" t="s">
        <v>310</v>
      </c>
      <c r="T122" s="129" t="s">
        <v>331</v>
      </c>
      <c r="U122" s="114">
        <v>0.13</v>
      </c>
      <c r="V122" s="114">
        <f>ROUND(E122*U122,2)</f>
        <v>26</v>
      </c>
      <c r="W122" s="114"/>
      <c r="X122" s="114" t="s">
        <v>332</v>
      </c>
      <c r="Y122" s="114" t="s">
        <v>293</v>
      </c>
      <c r="Z122" s="107"/>
      <c r="AA122" s="107"/>
      <c r="AB122" s="107"/>
      <c r="AC122" s="107"/>
      <c r="AD122" s="107"/>
      <c r="AE122" s="107"/>
      <c r="AF122" s="107"/>
      <c r="AG122" s="107" t="s">
        <v>333</v>
      </c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</row>
    <row r="123" spans="1:60" outlineLevel="2">
      <c r="A123" s="110"/>
      <c r="B123" s="111"/>
      <c r="C123" s="198" t="s">
        <v>372</v>
      </c>
      <c r="D123" s="199"/>
      <c r="E123" s="199"/>
      <c r="F123" s="199"/>
      <c r="G123" s="199"/>
      <c r="H123" s="114"/>
      <c r="I123" s="114"/>
      <c r="J123" s="114"/>
      <c r="K123" s="114"/>
      <c r="L123" s="114"/>
      <c r="M123" s="114"/>
      <c r="N123" s="113"/>
      <c r="O123" s="113"/>
      <c r="P123" s="113"/>
      <c r="Q123" s="113"/>
      <c r="R123" s="114"/>
      <c r="S123" s="114"/>
      <c r="T123" s="114"/>
      <c r="U123" s="114"/>
      <c r="V123" s="114"/>
      <c r="W123" s="114"/>
      <c r="X123" s="114"/>
      <c r="Y123" s="114"/>
      <c r="Z123" s="107"/>
      <c r="AA123" s="107"/>
      <c r="AB123" s="107"/>
      <c r="AC123" s="107"/>
      <c r="AD123" s="107"/>
      <c r="AE123" s="107"/>
      <c r="AF123" s="107"/>
      <c r="AG123" s="107" t="s">
        <v>296</v>
      </c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</row>
    <row r="124" spans="1:60" outlineLevel="3">
      <c r="A124" s="110"/>
      <c r="B124" s="111"/>
      <c r="C124" s="200" t="s">
        <v>396</v>
      </c>
      <c r="D124" s="201"/>
      <c r="E124" s="201"/>
      <c r="F124" s="201"/>
      <c r="G124" s="201"/>
      <c r="H124" s="114"/>
      <c r="I124" s="114"/>
      <c r="J124" s="114"/>
      <c r="K124" s="114"/>
      <c r="L124" s="114"/>
      <c r="M124" s="114"/>
      <c r="N124" s="113"/>
      <c r="O124" s="113"/>
      <c r="P124" s="113"/>
      <c r="Q124" s="113"/>
      <c r="R124" s="114"/>
      <c r="S124" s="114"/>
      <c r="T124" s="114"/>
      <c r="U124" s="114"/>
      <c r="V124" s="114"/>
      <c r="W124" s="114"/>
      <c r="X124" s="114"/>
      <c r="Y124" s="114"/>
      <c r="Z124" s="107"/>
      <c r="AA124" s="107"/>
      <c r="AB124" s="107"/>
      <c r="AC124" s="107"/>
      <c r="AD124" s="107"/>
      <c r="AE124" s="107"/>
      <c r="AF124" s="107"/>
      <c r="AG124" s="107" t="s">
        <v>296</v>
      </c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</row>
    <row r="125" spans="1:60" ht="22.5" outlineLevel="1">
      <c r="A125" s="123">
        <v>63</v>
      </c>
      <c r="B125" s="124" t="s">
        <v>399</v>
      </c>
      <c r="C125" s="139" t="s">
        <v>400</v>
      </c>
      <c r="D125" s="125" t="s">
        <v>330</v>
      </c>
      <c r="E125" s="126">
        <v>30</v>
      </c>
      <c r="F125" s="127"/>
      <c r="G125" s="128">
        <f>ROUND(E125*F125,2)</f>
        <v>0</v>
      </c>
      <c r="H125" s="127"/>
      <c r="I125" s="128">
        <f>ROUND(E125*H125,2)</f>
        <v>0</v>
      </c>
      <c r="J125" s="127"/>
      <c r="K125" s="128">
        <f>ROUND(E125*J125,2)</f>
        <v>0</v>
      </c>
      <c r="L125" s="128">
        <v>21</v>
      </c>
      <c r="M125" s="128">
        <f>G125*(1+L125/100)</f>
        <v>0</v>
      </c>
      <c r="N125" s="126">
        <v>3.0000000000000001E-5</v>
      </c>
      <c r="O125" s="126">
        <f>ROUND(E125*N125,2)</f>
        <v>0</v>
      </c>
      <c r="P125" s="126">
        <v>0</v>
      </c>
      <c r="Q125" s="126">
        <f>ROUND(E125*P125,2)</f>
        <v>0</v>
      </c>
      <c r="R125" s="128" t="s">
        <v>350</v>
      </c>
      <c r="S125" s="128" t="s">
        <v>310</v>
      </c>
      <c r="T125" s="129" t="s">
        <v>331</v>
      </c>
      <c r="U125" s="114">
        <v>0.13</v>
      </c>
      <c r="V125" s="114">
        <f>ROUND(E125*U125,2)</f>
        <v>3.9</v>
      </c>
      <c r="W125" s="114"/>
      <c r="X125" s="114" t="s">
        <v>332</v>
      </c>
      <c r="Y125" s="114" t="s">
        <v>293</v>
      </c>
      <c r="Z125" s="107"/>
      <c r="AA125" s="107"/>
      <c r="AB125" s="107"/>
      <c r="AC125" s="107"/>
      <c r="AD125" s="107"/>
      <c r="AE125" s="107"/>
      <c r="AF125" s="107"/>
      <c r="AG125" s="107" t="s">
        <v>333</v>
      </c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</row>
    <row r="126" spans="1:60" outlineLevel="2">
      <c r="A126" s="110"/>
      <c r="B126" s="111"/>
      <c r="C126" s="198" t="s">
        <v>372</v>
      </c>
      <c r="D126" s="199"/>
      <c r="E126" s="199"/>
      <c r="F126" s="199"/>
      <c r="G126" s="199"/>
      <c r="H126" s="114"/>
      <c r="I126" s="114"/>
      <c r="J126" s="114"/>
      <c r="K126" s="114"/>
      <c r="L126" s="114"/>
      <c r="M126" s="114"/>
      <c r="N126" s="113"/>
      <c r="O126" s="113"/>
      <c r="P126" s="113"/>
      <c r="Q126" s="113"/>
      <c r="R126" s="114"/>
      <c r="S126" s="114"/>
      <c r="T126" s="114"/>
      <c r="U126" s="114"/>
      <c r="V126" s="114"/>
      <c r="W126" s="114"/>
      <c r="X126" s="114"/>
      <c r="Y126" s="114"/>
      <c r="Z126" s="107"/>
      <c r="AA126" s="107"/>
      <c r="AB126" s="107"/>
      <c r="AC126" s="107"/>
      <c r="AD126" s="107"/>
      <c r="AE126" s="107"/>
      <c r="AF126" s="107"/>
      <c r="AG126" s="107" t="s">
        <v>296</v>
      </c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</row>
    <row r="127" spans="1:60" outlineLevel="3">
      <c r="A127" s="110"/>
      <c r="B127" s="111"/>
      <c r="C127" s="200" t="s">
        <v>396</v>
      </c>
      <c r="D127" s="201"/>
      <c r="E127" s="201"/>
      <c r="F127" s="201"/>
      <c r="G127" s="201"/>
      <c r="H127" s="114"/>
      <c r="I127" s="114"/>
      <c r="J127" s="114"/>
      <c r="K127" s="114"/>
      <c r="L127" s="114"/>
      <c r="M127" s="114"/>
      <c r="N127" s="113"/>
      <c r="O127" s="113"/>
      <c r="P127" s="113"/>
      <c r="Q127" s="113"/>
      <c r="R127" s="114"/>
      <c r="S127" s="114"/>
      <c r="T127" s="114"/>
      <c r="U127" s="114"/>
      <c r="V127" s="114"/>
      <c r="W127" s="114"/>
      <c r="X127" s="114"/>
      <c r="Y127" s="114"/>
      <c r="Z127" s="107"/>
      <c r="AA127" s="107"/>
      <c r="AB127" s="107"/>
      <c r="AC127" s="107"/>
      <c r="AD127" s="107"/>
      <c r="AE127" s="107"/>
      <c r="AF127" s="107"/>
      <c r="AG127" s="107" t="s">
        <v>296</v>
      </c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</row>
    <row r="128" spans="1:60" ht="22.5" outlineLevel="1">
      <c r="A128" s="123">
        <v>64</v>
      </c>
      <c r="B128" s="124" t="s">
        <v>401</v>
      </c>
      <c r="C128" s="139" t="s">
        <v>402</v>
      </c>
      <c r="D128" s="125" t="s">
        <v>330</v>
      </c>
      <c r="E128" s="126">
        <v>50</v>
      </c>
      <c r="F128" s="127"/>
      <c r="G128" s="128">
        <f>ROUND(E128*F128,2)</f>
        <v>0</v>
      </c>
      <c r="H128" s="127"/>
      <c r="I128" s="128">
        <f>ROUND(E128*H128,2)</f>
        <v>0</v>
      </c>
      <c r="J128" s="127"/>
      <c r="K128" s="128">
        <f>ROUND(E128*J128,2)</f>
        <v>0</v>
      </c>
      <c r="L128" s="128">
        <v>21</v>
      </c>
      <c r="M128" s="128">
        <f>G128*(1+L128/100)</f>
        <v>0</v>
      </c>
      <c r="N128" s="126">
        <v>4.0000000000000003E-5</v>
      </c>
      <c r="O128" s="126">
        <f>ROUND(E128*N128,2)</f>
        <v>0</v>
      </c>
      <c r="P128" s="126">
        <v>0</v>
      </c>
      <c r="Q128" s="126">
        <f>ROUND(E128*P128,2)</f>
        <v>0</v>
      </c>
      <c r="R128" s="128" t="s">
        <v>350</v>
      </c>
      <c r="S128" s="128" t="s">
        <v>310</v>
      </c>
      <c r="T128" s="129" t="s">
        <v>331</v>
      </c>
      <c r="U128" s="114">
        <v>0.14000000000000001</v>
      </c>
      <c r="V128" s="114">
        <f>ROUND(E128*U128,2)</f>
        <v>7</v>
      </c>
      <c r="W128" s="114"/>
      <c r="X128" s="114" t="s">
        <v>332</v>
      </c>
      <c r="Y128" s="114" t="s">
        <v>293</v>
      </c>
      <c r="Z128" s="107"/>
      <c r="AA128" s="107"/>
      <c r="AB128" s="107"/>
      <c r="AC128" s="107"/>
      <c r="AD128" s="107"/>
      <c r="AE128" s="107"/>
      <c r="AF128" s="107"/>
      <c r="AG128" s="107" t="s">
        <v>333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</row>
    <row r="129" spans="1:60" outlineLevel="2">
      <c r="A129" s="110"/>
      <c r="B129" s="111"/>
      <c r="C129" s="198" t="s">
        <v>372</v>
      </c>
      <c r="D129" s="199"/>
      <c r="E129" s="199"/>
      <c r="F129" s="199"/>
      <c r="G129" s="199"/>
      <c r="H129" s="114"/>
      <c r="I129" s="114"/>
      <c r="J129" s="114"/>
      <c r="K129" s="114"/>
      <c r="L129" s="114"/>
      <c r="M129" s="114"/>
      <c r="N129" s="113"/>
      <c r="O129" s="113"/>
      <c r="P129" s="113"/>
      <c r="Q129" s="113"/>
      <c r="R129" s="114"/>
      <c r="S129" s="114"/>
      <c r="T129" s="114"/>
      <c r="U129" s="114"/>
      <c r="V129" s="114"/>
      <c r="W129" s="114"/>
      <c r="X129" s="114"/>
      <c r="Y129" s="114"/>
      <c r="Z129" s="107"/>
      <c r="AA129" s="107"/>
      <c r="AB129" s="107"/>
      <c r="AC129" s="107"/>
      <c r="AD129" s="107"/>
      <c r="AE129" s="107"/>
      <c r="AF129" s="107"/>
      <c r="AG129" s="107" t="s">
        <v>296</v>
      </c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</row>
    <row r="130" spans="1:60" outlineLevel="3">
      <c r="A130" s="110"/>
      <c r="B130" s="111"/>
      <c r="C130" s="200" t="s">
        <v>396</v>
      </c>
      <c r="D130" s="201"/>
      <c r="E130" s="201"/>
      <c r="F130" s="201"/>
      <c r="G130" s="201"/>
      <c r="H130" s="114"/>
      <c r="I130" s="114"/>
      <c r="J130" s="114"/>
      <c r="K130" s="114"/>
      <c r="L130" s="114"/>
      <c r="M130" s="114"/>
      <c r="N130" s="113"/>
      <c r="O130" s="113"/>
      <c r="P130" s="113"/>
      <c r="Q130" s="113"/>
      <c r="R130" s="114"/>
      <c r="S130" s="114"/>
      <c r="T130" s="114"/>
      <c r="U130" s="114"/>
      <c r="V130" s="114"/>
      <c r="W130" s="114"/>
      <c r="X130" s="114"/>
      <c r="Y130" s="114"/>
      <c r="Z130" s="107"/>
      <c r="AA130" s="107"/>
      <c r="AB130" s="107"/>
      <c r="AC130" s="107"/>
      <c r="AD130" s="107"/>
      <c r="AE130" s="107"/>
      <c r="AF130" s="107"/>
      <c r="AG130" s="107" t="s">
        <v>296</v>
      </c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</row>
    <row r="131" spans="1:60" ht="22.5" outlineLevel="1">
      <c r="A131" s="123">
        <v>65</v>
      </c>
      <c r="B131" s="124" t="s">
        <v>403</v>
      </c>
      <c r="C131" s="139" t="s">
        <v>404</v>
      </c>
      <c r="D131" s="125" t="s">
        <v>330</v>
      </c>
      <c r="E131" s="126">
        <v>30</v>
      </c>
      <c r="F131" s="127"/>
      <c r="G131" s="128">
        <f>ROUND(E131*F131,2)</f>
        <v>0</v>
      </c>
      <c r="H131" s="127"/>
      <c r="I131" s="128">
        <f>ROUND(E131*H131,2)</f>
        <v>0</v>
      </c>
      <c r="J131" s="127"/>
      <c r="K131" s="128">
        <f>ROUND(E131*J131,2)</f>
        <v>0</v>
      </c>
      <c r="L131" s="128">
        <v>21</v>
      </c>
      <c r="M131" s="128">
        <f>G131*(1+L131/100)</f>
        <v>0</v>
      </c>
      <c r="N131" s="126">
        <v>6.9999999999999994E-5</v>
      </c>
      <c r="O131" s="126">
        <f>ROUND(E131*N131,2)</f>
        <v>0</v>
      </c>
      <c r="P131" s="126">
        <v>0</v>
      </c>
      <c r="Q131" s="126">
        <f>ROUND(E131*P131,2)</f>
        <v>0</v>
      </c>
      <c r="R131" s="128" t="s">
        <v>350</v>
      </c>
      <c r="S131" s="128" t="s">
        <v>310</v>
      </c>
      <c r="T131" s="129" t="s">
        <v>331</v>
      </c>
      <c r="U131" s="114">
        <v>0.16</v>
      </c>
      <c r="V131" s="114">
        <f>ROUND(E131*U131,2)</f>
        <v>4.8</v>
      </c>
      <c r="W131" s="114"/>
      <c r="X131" s="114" t="s">
        <v>332</v>
      </c>
      <c r="Y131" s="114" t="s">
        <v>293</v>
      </c>
      <c r="Z131" s="107"/>
      <c r="AA131" s="107"/>
      <c r="AB131" s="107"/>
      <c r="AC131" s="107"/>
      <c r="AD131" s="107"/>
      <c r="AE131" s="107"/>
      <c r="AF131" s="107"/>
      <c r="AG131" s="107" t="s">
        <v>333</v>
      </c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</row>
    <row r="132" spans="1:60" outlineLevel="2">
      <c r="A132" s="110"/>
      <c r="B132" s="111"/>
      <c r="C132" s="198" t="s">
        <v>372</v>
      </c>
      <c r="D132" s="199"/>
      <c r="E132" s="199"/>
      <c r="F132" s="199"/>
      <c r="G132" s="199"/>
      <c r="H132" s="114"/>
      <c r="I132" s="114"/>
      <c r="J132" s="114"/>
      <c r="K132" s="114"/>
      <c r="L132" s="114"/>
      <c r="M132" s="114"/>
      <c r="N132" s="113"/>
      <c r="O132" s="113"/>
      <c r="P132" s="113"/>
      <c r="Q132" s="113"/>
      <c r="R132" s="114"/>
      <c r="S132" s="114"/>
      <c r="T132" s="114"/>
      <c r="U132" s="114"/>
      <c r="V132" s="114"/>
      <c r="W132" s="114"/>
      <c r="X132" s="114"/>
      <c r="Y132" s="114"/>
      <c r="Z132" s="107"/>
      <c r="AA132" s="107"/>
      <c r="AB132" s="107"/>
      <c r="AC132" s="107"/>
      <c r="AD132" s="107"/>
      <c r="AE132" s="107"/>
      <c r="AF132" s="107"/>
      <c r="AG132" s="107" t="s">
        <v>296</v>
      </c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</row>
    <row r="133" spans="1:60" outlineLevel="3">
      <c r="A133" s="110"/>
      <c r="B133" s="111"/>
      <c r="C133" s="200" t="s">
        <v>396</v>
      </c>
      <c r="D133" s="201"/>
      <c r="E133" s="201"/>
      <c r="F133" s="201"/>
      <c r="G133" s="201"/>
      <c r="H133" s="114"/>
      <c r="I133" s="114"/>
      <c r="J133" s="114"/>
      <c r="K133" s="114"/>
      <c r="L133" s="114"/>
      <c r="M133" s="114"/>
      <c r="N133" s="113"/>
      <c r="O133" s="113"/>
      <c r="P133" s="113"/>
      <c r="Q133" s="113"/>
      <c r="R133" s="114"/>
      <c r="S133" s="114"/>
      <c r="T133" s="114"/>
      <c r="U133" s="114"/>
      <c r="V133" s="114"/>
      <c r="W133" s="114"/>
      <c r="X133" s="114"/>
      <c r="Y133" s="114"/>
      <c r="Z133" s="107"/>
      <c r="AA133" s="107"/>
      <c r="AB133" s="107"/>
      <c r="AC133" s="107"/>
      <c r="AD133" s="107"/>
      <c r="AE133" s="107"/>
      <c r="AF133" s="107"/>
      <c r="AG133" s="107" t="s">
        <v>296</v>
      </c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</row>
    <row r="134" spans="1:60" ht="22.5" outlineLevel="1">
      <c r="A134" s="123">
        <v>66</v>
      </c>
      <c r="B134" s="124" t="s">
        <v>388</v>
      </c>
      <c r="C134" s="139" t="s">
        <v>389</v>
      </c>
      <c r="D134" s="125" t="s">
        <v>330</v>
      </c>
      <c r="E134" s="126">
        <v>100</v>
      </c>
      <c r="F134" s="127"/>
      <c r="G134" s="128">
        <f>ROUND(E134*F134,2)</f>
        <v>0</v>
      </c>
      <c r="H134" s="127"/>
      <c r="I134" s="128">
        <f>ROUND(E134*H134,2)</f>
        <v>0</v>
      </c>
      <c r="J134" s="127"/>
      <c r="K134" s="128">
        <f>ROUND(E134*J134,2)</f>
        <v>0</v>
      </c>
      <c r="L134" s="128">
        <v>21</v>
      </c>
      <c r="M134" s="128">
        <f>G134*(1+L134/100)</f>
        <v>0</v>
      </c>
      <c r="N134" s="126">
        <v>3.0000000000000001E-5</v>
      </c>
      <c r="O134" s="126">
        <f>ROUND(E134*N134,2)</f>
        <v>0</v>
      </c>
      <c r="P134" s="126">
        <v>0</v>
      </c>
      <c r="Q134" s="126">
        <f>ROUND(E134*P134,2)</f>
        <v>0</v>
      </c>
      <c r="R134" s="128" t="s">
        <v>350</v>
      </c>
      <c r="S134" s="128" t="s">
        <v>310</v>
      </c>
      <c r="T134" s="129" t="s">
        <v>331</v>
      </c>
      <c r="U134" s="114">
        <v>0.13</v>
      </c>
      <c r="V134" s="114">
        <f>ROUND(E134*U134,2)</f>
        <v>13</v>
      </c>
      <c r="W134" s="114"/>
      <c r="X134" s="114" t="s">
        <v>332</v>
      </c>
      <c r="Y134" s="114" t="s">
        <v>293</v>
      </c>
      <c r="Z134" s="107"/>
      <c r="AA134" s="107"/>
      <c r="AB134" s="107"/>
      <c r="AC134" s="107"/>
      <c r="AD134" s="107"/>
      <c r="AE134" s="107"/>
      <c r="AF134" s="107"/>
      <c r="AG134" s="107" t="s">
        <v>333</v>
      </c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</row>
    <row r="135" spans="1:60" outlineLevel="2">
      <c r="A135" s="110"/>
      <c r="B135" s="111"/>
      <c r="C135" s="198" t="s">
        <v>372</v>
      </c>
      <c r="D135" s="199"/>
      <c r="E135" s="199"/>
      <c r="F135" s="199"/>
      <c r="G135" s="199"/>
      <c r="H135" s="114"/>
      <c r="I135" s="114"/>
      <c r="J135" s="114"/>
      <c r="K135" s="114"/>
      <c r="L135" s="114"/>
      <c r="M135" s="114"/>
      <c r="N135" s="113"/>
      <c r="O135" s="113"/>
      <c r="P135" s="113"/>
      <c r="Q135" s="113"/>
      <c r="R135" s="114"/>
      <c r="S135" s="114"/>
      <c r="T135" s="114"/>
      <c r="U135" s="114"/>
      <c r="V135" s="114"/>
      <c r="W135" s="114"/>
      <c r="X135" s="114"/>
      <c r="Y135" s="114"/>
      <c r="Z135" s="107"/>
      <c r="AA135" s="107"/>
      <c r="AB135" s="107"/>
      <c r="AC135" s="107"/>
      <c r="AD135" s="107"/>
      <c r="AE135" s="107"/>
      <c r="AF135" s="107"/>
      <c r="AG135" s="107" t="s">
        <v>296</v>
      </c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</row>
    <row r="136" spans="1:60" outlineLevel="3">
      <c r="A136" s="110"/>
      <c r="B136" s="111"/>
      <c r="C136" s="200" t="s">
        <v>387</v>
      </c>
      <c r="D136" s="201"/>
      <c r="E136" s="201"/>
      <c r="F136" s="201"/>
      <c r="G136" s="201"/>
      <c r="H136" s="114"/>
      <c r="I136" s="114"/>
      <c r="J136" s="114"/>
      <c r="K136" s="114"/>
      <c r="L136" s="114"/>
      <c r="M136" s="114"/>
      <c r="N136" s="113"/>
      <c r="O136" s="113"/>
      <c r="P136" s="113"/>
      <c r="Q136" s="113"/>
      <c r="R136" s="114"/>
      <c r="S136" s="114"/>
      <c r="T136" s="114"/>
      <c r="U136" s="114"/>
      <c r="V136" s="114"/>
      <c r="W136" s="114"/>
      <c r="X136" s="114"/>
      <c r="Y136" s="114"/>
      <c r="Z136" s="107"/>
      <c r="AA136" s="107"/>
      <c r="AB136" s="107"/>
      <c r="AC136" s="107"/>
      <c r="AD136" s="107"/>
      <c r="AE136" s="107"/>
      <c r="AF136" s="107"/>
      <c r="AG136" s="107" t="s">
        <v>296</v>
      </c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</row>
    <row r="137" spans="1:60" ht="22.5" outlineLevel="1">
      <c r="A137" s="123">
        <v>67</v>
      </c>
      <c r="B137" s="124" t="s">
        <v>390</v>
      </c>
      <c r="C137" s="139" t="s">
        <v>391</v>
      </c>
      <c r="D137" s="125" t="s">
        <v>330</v>
      </c>
      <c r="E137" s="126">
        <v>16</v>
      </c>
      <c r="F137" s="127"/>
      <c r="G137" s="128">
        <f>ROUND(E137*F137,2)</f>
        <v>0</v>
      </c>
      <c r="H137" s="127"/>
      <c r="I137" s="128">
        <f>ROUND(E137*H137,2)</f>
        <v>0</v>
      </c>
      <c r="J137" s="127"/>
      <c r="K137" s="128">
        <f>ROUND(E137*J137,2)</f>
        <v>0</v>
      </c>
      <c r="L137" s="128">
        <v>21</v>
      </c>
      <c r="M137" s="128">
        <f>G137*(1+L137/100)</f>
        <v>0</v>
      </c>
      <c r="N137" s="126">
        <v>6.0000000000000002E-5</v>
      </c>
      <c r="O137" s="126">
        <f>ROUND(E137*N137,2)</f>
        <v>0</v>
      </c>
      <c r="P137" s="126">
        <v>0</v>
      </c>
      <c r="Q137" s="126">
        <f>ROUND(E137*P137,2)</f>
        <v>0</v>
      </c>
      <c r="R137" s="128" t="s">
        <v>350</v>
      </c>
      <c r="S137" s="128" t="s">
        <v>310</v>
      </c>
      <c r="T137" s="129" t="s">
        <v>331</v>
      </c>
      <c r="U137" s="114">
        <v>0.13</v>
      </c>
      <c r="V137" s="114">
        <f>ROUND(E137*U137,2)</f>
        <v>2.08</v>
      </c>
      <c r="W137" s="114"/>
      <c r="X137" s="114" t="s">
        <v>332</v>
      </c>
      <c r="Y137" s="114" t="s">
        <v>293</v>
      </c>
      <c r="Z137" s="107"/>
      <c r="AA137" s="107"/>
      <c r="AB137" s="107"/>
      <c r="AC137" s="107"/>
      <c r="AD137" s="107"/>
      <c r="AE137" s="107"/>
      <c r="AF137" s="107"/>
      <c r="AG137" s="107" t="s">
        <v>333</v>
      </c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</row>
    <row r="138" spans="1:60" outlineLevel="2">
      <c r="A138" s="110"/>
      <c r="B138" s="111"/>
      <c r="C138" s="198" t="s">
        <v>372</v>
      </c>
      <c r="D138" s="199"/>
      <c r="E138" s="199"/>
      <c r="F138" s="199"/>
      <c r="G138" s="199"/>
      <c r="H138" s="114"/>
      <c r="I138" s="114"/>
      <c r="J138" s="114"/>
      <c r="K138" s="114"/>
      <c r="L138" s="114"/>
      <c r="M138" s="114"/>
      <c r="N138" s="113"/>
      <c r="O138" s="113"/>
      <c r="P138" s="113"/>
      <c r="Q138" s="113"/>
      <c r="R138" s="114"/>
      <c r="S138" s="114"/>
      <c r="T138" s="114"/>
      <c r="U138" s="114"/>
      <c r="V138" s="114"/>
      <c r="W138" s="114"/>
      <c r="X138" s="114"/>
      <c r="Y138" s="114"/>
      <c r="Z138" s="107"/>
      <c r="AA138" s="107"/>
      <c r="AB138" s="107"/>
      <c r="AC138" s="107"/>
      <c r="AD138" s="107"/>
      <c r="AE138" s="107"/>
      <c r="AF138" s="107"/>
      <c r="AG138" s="107" t="s">
        <v>296</v>
      </c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</row>
    <row r="139" spans="1:60" outlineLevel="3">
      <c r="A139" s="110"/>
      <c r="B139" s="111"/>
      <c r="C139" s="200" t="s">
        <v>387</v>
      </c>
      <c r="D139" s="201"/>
      <c r="E139" s="201"/>
      <c r="F139" s="201"/>
      <c r="G139" s="201"/>
      <c r="H139" s="114"/>
      <c r="I139" s="114"/>
      <c r="J139" s="114"/>
      <c r="K139" s="114"/>
      <c r="L139" s="114"/>
      <c r="M139" s="114"/>
      <c r="N139" s="113"/>
      <c r="O139" s="113"/>
      <c r="P139" s="113"/>
      <c r="Q139" s="113"/>
      <c r="R139" s="114"/>
      <c r="S139" s="114"/>
      <c r="T139" s="114"/>
      <c r="U139" s="114"/>
      <c r="V139" s="114"/>
      <c r="W139" s="114"/>
      <c r="X139" s="114"/>
      <c r="Y139" s="114"/>
      <c r="Z139" s="107"/>
      <c r="AA139" s="107"/>
      <c r="AB139" s="107"/>
      <c r="AC139" s="107"/>
      <c r="AD139" s="107"/>
      <c r="AE139" s="107"/>
      <c r="AF139" s="107"/>
      <c r="AG139" s="107" t="s">
        <v>296</v>
      </c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</row>
    <row r="140" spans="1:60" ht="22.5" outlineLevel="1">
      <c r="A140" s="123">
        <v>68</v>
      </c>
      <c r="B140" s="124" t="s">
        <v>405</v>
      </c>
      <c r="C140" s="139" t="s">
        <v>406</v>
      </c>
      <c r="D140" s="125" t="s">
        <v>330</v>
      </c>
      <c r="E140" s="126">
        <v>4</v>
      </c>
      <c r="F140" s="127"/>
      <c r="G140" s="128">
        <f>ROUND(E140*F140,2)</f>
        <v>0</v>
      </c>
      <c r="H140" s="127"/>
      <c r="I140" s="128">
        <f>ROUND(E140*H140,2)</f>
        <v>0</v>
      </c>
      <c r="J140" s="127"/>
      <c r="K140" s="128">
        <f>ROUND(E140*J140,2)</f>
        <v>0</v>
      </c>
      <c r="L140" s="128">
        <v>21</v>
      </c>
      <c r="M140" s="128">
        <f>G140*(1+L140/100)</f>
        <v>0</v>
      </c>
      <c r="N140" s="126">
        <v>1.2999999999999999E-4</v>
      </c>
      <c r="O140" s="126">
        <f>ROUND(E140*N140,2)</f>
        <v>0</v>
      </c>
      <c r="P140" s="126">
        <v>0</v>
      </c>
      <c r="Q140" s="126">
        <f>ROUND(E140*P140,2)</f>
        <v>0</v>
      </c>
      <c r="R140" s="128" t="s">
        <v>350</v>
      </c>
      <c r="S140" s="128" t="s">
        <v>310</v>
      </c>
      <c r="T140" s="129" t="s">
        <v>331</v>
      </c>
      <c r="U140" s="114">
        <v>0.17</v>
      </c>
      <c r="V140" s="114">
        <f>ROUND(E140*U140,2)</f>
        <v>0.68</v>
      </c>
      <c r="W140" s="114"/>
      <c r="X140" s="114" t="s">
        <v>332</v>
      </c>
      <c r="Y140" s="114" t="s">
        <v>293</v>
      </c>
      <c r="Z140" s="107"/>
      <c r="AA140" s="107"/>
      <c r="AB140" s="107"/>
      <c r="AC140" s="107"/>
      <c r="AD140" s="107"/>
      <c r="AE140" s="107"/>
      <c r="AF140" s="107"/>
      <c r="AG140" s="107" t="s">
        <v>333</v>
      </c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</row>
    <row r="141" spans="1:60" outlineLevel="2">
      <c r="A141" s="110"/>
      <c r="B141" s="111"/>
      <c r="C141" s="198" t="s">
        <v>372</v>
      </c>
      <c r="D141" s="199"/>
      <c r="E141" s="199"/>
      <c r="F141" s="199"/>
      <c r="G141" s="199"/>
      <c r="H141" s="114"/>
      <c r="I141" s="114"/>
      <c r="J141" s="114"/>
      <c r="K141" s="114"/>
      <c r="L141" s="114"/>
      <c r="M141" s="114"/>
      <c r="N141" s="113"/>
      <c r="O141" s="113"/>
      <c r="P141" s="113"/>
      <c r="Q141" s="113"/>
      <c r="R141" s="114"/>
      <c r="S141" s="114"/>
      <c r="T141" s="114"/>
      <c r="U141" s="114"/>
      <c r="V141" s="114"/>
      <c r="W141" s="114"/>
      <c r="X141" s="114"/>
      <c r="Y141" s="114"/>
      <c r="Z141" s="107"/>
      <c r="AA141" s="107"/>
      <c r="AB141" s="107"/>
      <c r="AC141" s="107"/>
      <c r="AD141" s="107"/>
      <c r="AE141" s="107"/>
      <c r="AF141" s="107"/>
      <c r="AG141" s="107" t="s">
        <v>296</v>
      </c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</row>
    <row r="142" spans="1:60" outlineLevel="3">
      <c r="A142" s="110"/>
      <c r="B142" s="111"/>
      <c r="C142" s="200" t="s">
        <v>396</v>
      </c>
      <c r="D142" s="201"/>
      <c r="E142" s="201"/>
      <c r="F142" s="201"/>
      <c r="G142" s="201"/>
      <c r="H142" s="114"/>
      <c r="I142" s="114"/>
      <c r="J142" s="114"/>
      <c r="K142" s="114"/>
      <c r="L142" s="114"/>
      <c r="M142" s="114"/>
      <c r="N142" s="113"/>
      <c r="O142" s="113"/>
      <c r="P142" s="113"/>
      <c r="Q142" s="113"/>
      <c r="R142" s="114"/>
      <c r="S142" s="114"/>
      <c r="T142" s="114"/>
      <c r="U142" s="114"/>
      <c r="V142" s="114"/>
      <c r="W142" s="114"/>
      <c r="X142" s="114"/>
      <c r="Y142" s="114"/>
      <c r="Z142" s="107"/>
      <c r="AA142" s="107"/>
      <c r="AB142" s="107"/>
      <c r="AC142" s="107"/>
      <c r="AD142" s="107"/>
      <c r="AE142" s="107"/>
      <c r="AF142" s="107"/>
      <c r="AG142" s="107" t="s">
        <v>296</v>
      </c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</row>
    <row r="143" spans="1:60" outlineLevel="1">
      <c r="A143" s="130">
        <v>69</v>
      </c>
      <c r="B143" s="131" t="s">
        <v>431</v>
      </c>
      <c r="C143" s="140" t="s">
        <v>432</v>
      </c>
      <c r="D143" s="132" t="s">
        <v>330</v>
      </c>
      <c r="E143" s="133">
        <v>450</v>
      </c>
      <c r="F143" s="134"/>
      <c r="G143" s="135">
        <f>ROUND(E143*F143,2)</f>
        <v>0</v>
      </c>
      <c r="H143" s="134"/>
      <c r="I143" s="135">
        <f>ROUND(E143*H143,2)</f>
        <v>0</v>
      </c>
      <c r="J143" s="134"/>
      <c r="K143" s="135">
        <f>ROUND(E143*J143,2)</f>
        <v>0</v>
      </c>
      <c r="L143" s="135">
        <v>21</v>
      </c>
      <c r="M143" s="135">
        <f>G143*(1+L143/100)</f>
        <v>0</v>
      </c>
      <c r="N143" s="133">
        <v>0</v>
      </c>
      <c r="O143" s="133">
        <f>ROUND(E143*N143,2)</f>
        <v>0</v>
      </c>
      <c r="P143" s="133">
        <v>0</v>
      </c>
      <c r="Q143" s="133">
        <f>ROUND(E143*P143,2)</f>
        <v>0</v>
      </c>
      <c r="R143" s="135" t="s">
        <v>350</v>
      </c>
      <c r="S143" s="135" t="s">
        <v>310</v>
      </c>
      <c r="T143" s="136" t="s">
        <v>331</v>
      </c>
      <c r="U143" s="114">
        <v>0.11</v>
      </c>
      <c r="V143" s="114">
        <f>ROUND(E143*U143,2)</f>
        <v>49.5</v>
      </c>
      <c r="W143" s="114"/>
      <c r="X143" s="114" t="s">
        <v>332</v>
      </c>
      <c r="Y143" s="114" t="s">
        <v>293</v>
      </c>
      <c r="Z143" s="107"/>
      <c r="AA143" s="107"/>
      <c r="AB143" s="107"/>
      <c r="AC143" s="107"/>
      <c r="AD143" s="107"/>
      <c r="AE143" s="107"/>
      <c r="AF143" s="107"/>
      <c r="AG143" s="107" t="s">
        <v>333</v>
      </c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</row>
    <row r="144" spans="1:60" outlineLevel="1">
      <c r="A144" s="130">
        <v>70</v>
      </c>
      <c r="B144" s="131" t="s">
        <v>436</v>
      </c>
      <c r="C144" s="140" t="s">
        <v>437</v>
      </c>
      <c r="D144" s="132" t="s">
        <v>330</v>
      </c>
      <c r="E144" s="133">
        <v>105</v>
      </c>
      <c r="F144" s="134"/>
      <c r="G144" s="135">
        <f>ROUND(E144*F144,2)</f>
        <v>0</v>
      </c>
      <c r="H144" s="134"/>
      <c r="I144" s="135">
        <f>ROUND(E144*H144,2)</f>
        <v>0</v>
      </c>
      <c r="J144" s="134"/>
      <c r="K144" s="135">
        <f>ROUND(E144*J144,2)</f>
        <v>0</v>
      </c>
      <c r="L144" s="135">
        <v>21</v>
      </c>
      <c r="M144" s="135">
        <f>G144*(1+L144/100)</f>
        <v>0</v>
      </c>
      <c r="N144" s="133">
        <v>0</v>
      </c>
      <c r="O144" s="133">
        <f>ROUND(E144*N144,2)</f>
        <v>0</v>
      </c>
      <c r="P144" s="133">
        <v>0</v>
      </c>
      <c r="Q144" s="133">
        <f>ROUND(E144*P144,2)</f>
        <v>0</v>
      </c>
      <c r="R144" s="135" t="s">
        <v>350</v>
      </c>
      <c r="S144" s="135" t="s">
        <v>310</v>
      </c>
      <c r="T144" s="136" t="s">
        <v>331</v>
      </c>
      <c r="U144" s="114">
        <v>0.14000000000000001</v>
      </c>
      <c r="V144" s="114">
        <f>ROUND(E144*U144,2)</f>
        <v>14.7</v>
      </c>
      <c r="W144" s="114"/>
      <c r="X144" s="114" t="s">
        <v>332</v>
      </c>
      <c r="Y144" s="114" t="s">
        <v>293</v>
      </c>
      <c r="Z144" s="107"/>
      <c r="AA144" s="107"/>
      <c r="AB144" s="107"/>
      <c r="AC144" s="107"/>
      <c r="AD144" s="107"/>
      <c r="AE144" s="107"/>
      <c r="AF144" s="107"/>
      <c r="AG144" s="107" t="s">
        <v>333</v>
      </c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</row>
    <row r="145" spans="1:60" outlineLevel="1">
      <c r="A145" s="130">
        <v>71</v>
      </c>
      <c r="B145" s="131" t="s">
        <v>440</v>
      </c>
      <c r="C145" s="140" t="s">
        <v>441</v>
      </c>
      <c r="D145" s="132" t="s">
        <v>330</v>
      </c>
      <c r="E145" s="133">
        <v>8</v>
      </c>
      <c r="F145" s="134"/>
      <c r="G145" s="135">
        <f>ROUND(E145*F145,2)</f>
        <v>0</v>
      </c>
      <c r="H145" s="134"/>
      <c r="I145" s="135">
        <f>ROUND(E145*H145,2)</f>
        <v>0</v>
      </c>
      <c r="J145" s="134"/>
      <c r="K145" s="135">
        <f>ROUND(E145*J145,2)</f>
        <v>0</v>
      </c>
      <c r="L145" s="135">
        <v>21</v>
      </c>
      <c r="M145" s="135">
        <f>G145*(1+L145/100)</f>
        <v>0</v>
      </c>
      <c r="N145" s="133">
        <v>0</v>
      </c>
      <c r="O145" s="133">
        <f>ROUND(E145*N145,2)</f>
        <v>0</v>
      </c>
      <c r="P145" s="133">
        <v>0</v>
      </c>
      <c r="Q145" s="133">
        <f>ROUND(E145*P145,2)</f>
        <v>0</v>
      </c>
      <c r="R145" s="135" t="s">
        <v>350</v>
      </c>
      <c r="S145" s="135" t="s">
        <v>310</v>
      </c>
      <c r="T145" s="136" t="s">
        <v>331</v>
      </c>
      <c r="U145" s="114">
        <v>0.2</v>
      </c>
      <c r="V145" s="114">
        <f>ROUND(E145*U145,2)</f>
        <v>1.6</v>
      </c>
      <c r="W145" s="114"/>
      <c r="X145" s="114" t="s">
        <v>332</v>
      </c>
      <c r="Y145" s="114" t="s">
        <v>293</v>
      </c>
      <c r="Z145" s="107"/>
      <c r="AA145" s="107"/>
      <c r="AB145" s="107"/>
      <c r="AC145" s="107"/>
      <c r="AD145" s="107"/>
      <c r="AE145" s="107"/>
      <c r="AF145" s="107"/>
      <c r="AG145" s="107" t="s">
        <v>333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</row>
    <row r="146" spans="1:60" ht="33.75" outlineLevel="1">
      <c r="A146" s="123">
        <v>72</v>
      </c>
      <c r="B146" s="124" t="s">
        <v>417</v>
      </c>
      <c r="C146" s="139" t="s">
        <v>2593</v>
      </c>
      <c r="D146" s="125" t="s">
        <v>330</v>
      </c>
      <c r="E146" s="126">
        <v>400</v>
      </c>
      <c r="F146" s="127"/>
      <c r="G146" s="128">
        <f>ROUND(E146*F146,2)</f>
        <v>0</v>
      </c>
      <c r="H146" s="127"/>
      <c r="I146" s="128">
        <f>ROUND(E146*H146,2)</f>
        <v>0</v>
      </c>
      <c r="J146" s="127"/>
      <c r="K146" s="128">
        <f>ROUND(E146*J146,2)</f>
        <v>0</v>
      </c>
      <c r="L146" s="128">
        <v>21</v>
      </c>
      <c r="M146" s="128">
        <f>G146*(1+L146/100)</f>
        <v>0</v>
      </c>
      <c r="N146" s="126">
        <v>5.5999999999999995E-4</v>
      </c>
      <c r="O146" s="126">
        <f>ROUND(E146*N146,2)</f>
        <v>0.22</v>
      </c>
      <c r="P146" s="126">
        <v>0</v>
      </c>
      <c r="Q146" s="126">
        <f>ROUND(E146*P146,2)</f>
        <v>0</v>
      </c>
      <c r="R146" s="128" t="s">
        <v>413</v>
      </c>
      <c r="S146" s="128" t="s">
        <v>310</v>
      </c>
      <c r="T146" s="129" t="s">
        <v>331</v>
      </c>
      <c r="U146" s="114">
        <v>0</v>
      </c>
      <c r="V146" s="114">
        <f>ROUND(E146*U146,2)</f>
        <v>0</v>
      </c>
      <c r="W146" s="114"/>
      <c r="X146" s="114" t="s">
        <v>414</v>
      </c>
      <c r="Y146" s="114" t="s">
        <v>293</v>
      </c>
      <c r="Z146" s="107"/>
      <c r="AA146" s="107"/>
      <c r="AB146" s="107"/>
      <c r="AC146" s="107"/>
      <c r="AD146" s="107"/>
      <c r="AE146" s="107"/>
      <c r="AF146" s="107"/>
      <c r="AG146" s="107" t="s">
        <v>415</v>
      </c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</row>
    <row r="147" spans="1:60" outlineLevel="2">
      <c r="A147" s="110"/>
      <c r="B147" s="111"/>
      <c r="C147" s="198" t="s">
        <v>416</v>
      </c>
      <c r="D147" s="199"/>
      <c r="E147" s="199"/>
      <c r="F147" s="199"/>
      <c r="G147" s="199"/>
      <c r="H147" s="114"/>
      <c r="I147" s="114"/>
      <c r="J147" s="114"/>
      <c r="K147" s="114"/>
      <c r="L147" s="114"/>
      <c r="M147" s="114"/>
      <c r="N147" s="113"/>
      <c r="O147" s="113"/>
      <c r="P147" s="113"/>
      <c r="Q147" s="113"/>
      <c r="R147" s="114"/>
      <c r="S147" s="114"/>
      <c r="T147" s="114"/>
      <c r="U147" s="114"/>
      <c r="V147" s="114"/>
      <c r="W147" s="114"/>
      <c r="X147" s="114"/>
      <c r="Y147" s="114"/>
      <c r="Z147" s="107"/>
      <c r="AA147" s="107"/>
      <c r="AB147" s="107"/>
      <c r="AC147" s="107"/>
      <c r="AD147" s="107"/>
      <c r="AE147" s="107"/>
      <c r="AF147" s="107"/>
      <c r="AG147" s="107" t="s">
        <v>296</v>
      </c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</row>
    <row r="148" spans="1:60" ht="33.75" outlineLevel="1">
      <c r="A148" s="123">
        <v>73</v>
      </c>
      <c r="B148" s="124" t="s">
        <v>419</v>
      </c>
      <c r="C148" s="139" t="s">
        <v>2594</v>
      </c>
      <c r="D148" s="125" t="s">
        <v>330</v>
      </c>
      <c r="E148" s="126">
        <v>50</v>
      </c>
      <c r="F148" s="127"/>
      <c r="G148" s="128">
        <f>ROUND(E148*F148,2)</f>
        <v>0</v>
      </c>
      <c r="H148" s="127"/>
      <c r="I148" s="128">
        <f>ROUND(E148*H148,2)</f>
        <v>0</v>
      </c>
      <c r="J148" s="127"/>
      <c r="K148" s="128">
        <f>ROUND(E148*J148,2)</f>
        <v>0</v>
      </c>
      <c r="L148" s="128">
        <v>21</v>
      </c>
      <c r="M148" s="128">
        <f>G148*(1+L148/100)</f>
        <v>0</v>
      </c>
      <c r="N148" s="126">
        <v>3.1E-4</v>
      </c>
      <c r="O148" s="126">
        <f>ROUND(E148*N148,2)</f>
        <v>0.02</v>
      </c>
      <c r="P148" s="126">
        <v>0</v>
      </c>
      <c r="Q148" s="126">
        <f>ROUND(E148*P148,2)</f>
        <v>0</v>
      </c>
      <c r="R148" s="128" t="s">
        <v>413</v>
      </c>
      <c r="S148" s="128" t="s">
        <v>310</v>
      </c>
      <c r="T148" s="129" t="s">
        <v>331</v>
      </c>
      <c r="U148" s="114">
        <v>0</v>
      </c>
      <c r="V148" s="114">
        <f>ROUND(E148*U148,2)</f>
        <v>0</v>
      </c>
      <c r="W148" s="114"/>
      <c r="X148" s="114" t="s">
        <v>414</v>
      </c>
      <c r="Y148" s="114" t="s">
        <v>293</v>
      </c>
      <c r="Z148" s="107"/>
      <c r="AA148" s="107"/>
      <c r="AB148" s="107"/>
      <c r="AC148" s="107"/>
      <c r="AD148" s="107"/>
      <c r="AE148" s="107"/>
      <c r="AF148" s="107"/>
      <c r="AG148" s="107" t="s">
        <v>415</v>
      </c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</row>
    <row r="149" spans="1:60" outlineLevel="2">
      <c r="A149" s="110"/>
      <c r="B149" s="111"/>
      <c r="C149" s="198" t="s">
        <v>416</v>
      </c>
      <c r="D149" s="199"/>
      <c r="E149" s="199"/>
      <c r="F149" s="199"/>
      <c r="G149" s="199"/>
      <c r="H149" s="114"/>
      <c r="I149" s="114"/>
      <c r="J149" s="114"/>
      <c r="K149" s="114"/>
      <c r="L149" s="114"/>
      <c r="M149" s="114"/>
      <c r="N149" s="113"/>
      <c r="O149" s="113"/>
      <c r="P149" s="113"/>
      <c r="Q149" s="113"/>
      <c r="R149" s="114"/>
      <c r="S149" s="114"/>
      <c r="T149" s="114"/>
      <c r="U149" s="114"/>
      <c r="V149" s="114"/>
      <c r="W149" s="114"/>
      <c r="X149" s="114"/>
      <c r="Y149" s="114"/>
      <c r="Z149" s="107"/>
      <c r="AA149" s="107"/>
      <c r="AB149" s="107"/>
      <c r="AC149" s="107"/>
      <c r="AD149" s="107"/>
      <c r="AE149" s="107"/>
      <c r="AF149" s="107"/>
      <c r="AG149" s="107" t="s">
        <v>296</v>
      </c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</row>
    <row r="150" spans="1:60" ht="33.75" outlineLevel="1">
      <c r="A150" s="123">
        <v>74</v>
      </c>
      <c r="B150" s="124" t="s">
        <v>421</v>
      </c>
      <c r="C150" s="139" t="s">
        <v>2595</v>
      </c>
      <c r="D150" s="125" t="s">
        <v>330</v>
      </c>
      <c r="E150" s="126">
        <v>60</v>
      </c>
      <c r="F150" s="127"/>
      <c r="G150" s="128">
        <f>ROUND(E150*F150,2)</f>
        <v>0</v>
      </c>
      <c r="H150" s="127"/>
      <c r="I150" s="128">
        <f>ROUND(E150*H150,2)</f>
        <v>0</v>
      </c>
      <c r="J150" s="127"/>
      <c r="K150" s="128">
        <f>ROUND(E150*J150,2)</f>
        <v>0</v>
      </c>
      <c r="L150" s="128">
        <v>21</v>
      </c>
      <c r="M150" s="128">
        <f>G150*(1+L150/100)</f>
        <v>0</v>
      </c>
      <c r="N150" s="126">
        <v>6.7000000000000002E-4</v>
      </c>
      <c r="O150" s="126">
        <f>ROUND(E150*N150,2)</f>
        <v>0.04</v>
      </c>
      <c r="P150" s="126">
        <v>0</v>
      </c>
      <c r="Q150" s="126">
        <f>ROUND(E150*P150,2)</f>
        <v>0</v>
      </c>
      <c r="R150" s="128" t="s">
        <v>413</v>
      </c>
      <c r="S150" s="128" t="s">
        <v>310</v>
      </c>
      <c r="T150" s="129" t="s">
        <v>331</v>
      </c>
      <c r="U150" s="114">
        <v>0</v>
      </c>
      <c r="V150" s="114">
        <f>ROUND(E150*U150,2)</f>
        <v>0</v>
      </c>
      <c r="W150" s="114"/>
      <c r="X150" s="114" t="s">
        <v>414</v>
      </c>
      <c r="Y150" s="114" t="s">
        <v>293</v>
      </c>
      <c r="Z150" s="107"/>
      <c r="AA150" s="107"/>
      <c r="AB150" s="107"/>
      <c r="AC150" s="107"/>
      <c r="AD150" s="107"/>
      <c r="AE150" s="107"/>
      <c r="AF150" s="107"/>
      <c r="AG150" s="107" t="s">
        <v>415</v>
      </c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</row>
    <row r="151" spans="1:60" outlineLevel="2">
      <c r="A151" s="110"/>
      <c r="B151" s="111"/>
      <c r="C151" s="198" t="s">
        <v>416</v>
      </c>
      <c r="D151" s="199"/>
      <c r="E151" s="199"/>
      <c r="F151" s="199"/>
      <c r="G151" s="199"/>
      <c r="H151" s="114"/>
      <c r="I151" s="114"/>
      <c r="J151" s="114"/>
      <c r="K151" s="114"/>
      <c r="L151" s="114"/>
      <c r="M151" s="114"/>
      <c r="N151" s="113"/>
      <c r="O151" s="113"/>
      <c r="P151" s="113"/>
      <c r="Q151" s="113"/>
      <c r="R151" s="114"/>
      <c r="S151" s="114"/>
      <c r="T151" s="114"/>
      <c r="U151" s="114"/>
      <c r="V151" s="114"/>
      <c r="W151" s="114"/>
      <c r="X151" s="114"/>
      <c r="Y151" s="114"/>
      <c r="Z151" s="107"/>
      <c r="AA151" s="107"/>
      <c r="AB151" s="107"/>
      <c r="AC151" s="107"/>
      <c r="AD151" s="107"/>
      <c r="AE151" s="107"/>
      <c r="AF151" s="107"/>
      <c r="AG151" s="107" t="s">
        <v>296</v>
      </c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</row>
    <row r="152" spans="1:60" ht="33.75" outlineLevel="1">
      <c r="A152" s="123">
        <v>75</v>
      </c>
      <c r="B152" s="124" t="s">
        <v>423</v>
      </c>
      <c r="C152" s="139" t="s">
        <v>2600</v>
      </c>
      <c r="D152" s="125" t="s">
        <v>330</v>
      </c>
      <c r="E152" s="126">
        <v>45</v>
      </c>
      <c r="F152" s="127"/>
      <c r="G152" s="128">
        <f>ROUND(E152*F152,2)</f>
        <v>0</v>
      </c>
      <c r="H152" s="127"/>
      <c r="I152" s="128">
        <f>ROUND(E152*H152,2)</f>
        <v>0</v>
      </c>
      <c r="J152" s="127"/>
      <c r="K152" s="128">
        <f>ROUND(E152*J152,2)</f>
        <v>0</v>
      </c>
      <c r="L152" s="128">
        <v>21</v>
      </c>
      <c r="M152" s="128">
        <f>G152*(1+L152/100)</f>
        <v>0</v>
      </c>
      <c r="N152" s="126">
        <v>1.0300000000000001E-3</v>
      </c>
      <c r="O152" s="126">
        <f>ROUND(E152*N152,2)</f>
        <v>0.05</v>
      </c>
      <c r="P152" s="126">
        <v>0</v>
      </c>
      <c r="Q152" s="126">
        <f>ROUND(E152*P152,2)</f>
        <v>0</v>
      </c>
      <c r="R152" s="128" t="s">
        <v>413</v>
      </c>
      <c r="S152" s="128" t="s">
        <v>310</v>
      </c>
      <c r="T152" s="129" t="s">
        <v>331</v>
      </c>
      <c r="U152" s="114">
        <v>0</v>
      </c>
      <c r="V152" s="114">
        <f>ROUND(E152*U152,2)</f>
        <v>0</v>
      </c>
      <c r="W152" s="114"/>
      <c r="X152" s="114" t="s">
        <v>414</v>
      </c>
      <c r="Y152" s="114" t="s">
        <v>293</v>
      </c>
      <c r="Z152" s="107"/>
      <c r="AA152" s="107"/>
      <c r="AB152" s="107"/>
      <c r="AC152" s="107"/>
      <c r="AD152" s="107"/>
      <c r="AE152" s="107"/>
      <c r="AF152" s="107"/>
      <c r="AG152" s="107" t="s">
        <v>415</v>
      </c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</row>
    <row r="153" spans="1:60" outlineLevel="2">
      <c r="A153" s="110"/>
      <c r="B153" s="111"/>
      <c r="C153" s="198" t="s">
        <v>416</v>
      </c>
      <c r="D153" s="199"/>
      <c r="E153" s="199"/>
      <c r="F153" s="199"/>
      <c r="G153" s="199"/>
      <c r="H153" s="114"/>
      <c r="I153" s="114"/>
      <c r="J153" s="114"/>
      <c r="K153" s="114"/>
      <c r="L153" s="114"/>
      <c r="M153" s="114"/>
      <c r="N153" s="113"/>
      <c r="O153" s="113"/>
      <c r="P153" s="113"/>
      <c r="Q153" s="113"/>
      <c r="R153" s="114"/>
      <c r="S153" s="114"/>
      <c r="T153" s="114"/>
      <c r="U153" s="114"/>
      <c r="V153" s="114"/>
      <c r="W153" s="114"/>
      <c r="X153" s="114"/>
      <c r="Y153" s="114"/>
      <c r="Z153" s="107"/>
      <c r="AA153" s="107"/>
      <c r="AB153" s="107"/>
      <c r="AC153" s="107"/>
      <c r="AD153" s="107"/>
      <c r="AE153" s="107"/>
      <c r="AF153" s="107"/>
      <c r="AG153" s="107" t="s">
        <v>296</v>
      </c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</row>
    <row r="154" spans="1:60" ht="33.75" outlineLevel="1">
      <c r="A154" s="123">
        <v>76</v>
      </c>
      <c r="B154" s="124" t="s">
        <v>425</v>
      </c>
      <c r="C154" s="139" t="s">
        <v>2601</v>
      </c>
      <c r="D154" s="125" t="s">
        <v>330</v>
      </c>
      <c r="E154" s="126">
        <v>8</v>
      </c>
      <c r="F154" s="127"/>
      <c r="G154" s="128">
        <f>ROUND(E154*F154,2)</f>
        <v>0</v>
      </c>
      <c r="H154" s="127"/>
      <c r="I154" s="128">
        <f>ROUND(E154*H154,2)</f>
        <v>0</v>
      </c>
      <c r="J154" s="127"/>
      <c r="K154" s="128">
        <f>ROUND(E154*J154,2)</f>
        <v>0</v>
      </c>
      <c r="L154" s="128">
        <v>21</v>
      </c>
      <c r="M154" s="128">
        <f>G154*(1+L154/100)</f>
        <v>0</v>
      </c>
      <c r="N154" s="126">
        <v>8.4999999999999995E-4</v>
      </c>
      <c r="O154" s="126">
        <f>ROUND(E154*N154,2)</f>
        <v>0.01</v>
      </c>
      <c r="P154" s="126">
        <v>0</v>
      </c>
      <c r="Q154" s="126">
        <f>ROUND(E154*P154,2)</f>
        <v>0</v>
      </c>
      <c r="R154" s="128" t="s">
        <v>413</v>
      </c>
      <c r="S154" s="128" t="s">
        <v>310</v>
      </c>
      <c r="T154" s="129" t="s">
        <v>331</v>
      </c>
      <c r="U154" s="114">
        <v>0</v>
      </c>
      <c r="V154" s="114">
        <f>ROUND(E154*U154,2)</f>
        <v>0</v>
      </c>
      <c r="W154" s="114"/>
      <c r="X154" s="114" t="s">
        <v>414</v>
      </c>
      <c r="Y154" s="114" t="s">
        <v>293</v>
      </c>
      <c r="Z154" s="107"/>
      <c r="AA154" s="107"/>
      <c r="AB154" s="107"/>
      <c r="AC154" s="107"/>
      <c r="AD154" s="107"/>
      <c r="AE154" s="107"/>
      <c r="AF154" s="107"/>
      <c r="AG154" s="107" t="s">
        <v>415</v>
      </c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</row>
    <row r="155" spans="1:60" outlineLevel="2">
      <c r="A155" s="110"/>
      <c r="B155" s="111"/>
      <c r="C155" s="198" t="s">
        <v>416</v>
      </c>
      <c r="D155" s="199"/>
      <c r="E155" s="199"/>
      <c r="F155" s="199"/>
      <c r="G155" s="199"/>
      <c r="H155" s="114"/>
      <c r="I155" s="114"/>
      <c r="J155" s="114"/>
      <c r="K155" s="114"/>
      <c r="L155" s="114"/>
      <c r="M155" s="114"/>
      <c r="N155" s="113"/>
      <c r="O155" s="113"/>
      <c r="P155" s="113"/>
      <c r="Q155" s="113"/>
      <c r="R155" s="114"/>
      <c r="S155" s="114"/>
      <c r="T155" s="114"/>
      <c r="U155" s="114"/>
      <c r="V155" s="114"/>
      <c r="W155" s="114"/>
      <c r="X155" s="114"/>
      <c r="Y155" s="114"/>
      <c r="Z155" s="107"/>
      <c r="AA155" s="107"/>
      <c r="AB155" s="107"/>
      <c r="AC155" s="107"/>
      <c r="AD155" s="107"/>
      <c r="AE155" s="107"/>
      <c r="AF155" s="107"/>
      <c r="AG155" s="107" t="s">
        <v>296</v>
      </c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</row>
    <row r="156" spans="1:60" outlineLevel="1">
      <c r="A156" s="110">
        <v>77</v>
      </c>
      <c r="B156" s="111" t="s">
        <v>445</v>
      </c>
      <c r="C156" s="147" t="s">
        <v>446</v>
      </c>
      <c r="D156" s="112" t="s">
        <v>24</v>
      </c>
      <c r="E156" s="145"/>
      <c r="F156" s="115"/>
      <c r="G156" s="114">
        <f>ROUND(E156*F156,2)</f>
        <v>0</v>
      </c>
      <c r="H156" s="115"/>
      <c r="I156" s="114">
        <f>ROUND(E156*H156,2)</f>
        <v>0</v>
      </c>
      <c r="J156" s="115"/>
      <c r="K156" s="114">
        <f>ROUND(E156*J156,2)</f>
        <v>0</v>
      </c>
      <c r="L156" s="114">
        <v>21</v>
      </c>
      <c r="M156" s="114">
        <f>G156*(1+L156/100)</f>
        <v>0</v>
      </c>
      <c r="N156" s="113">
        <v>0</v>
      </c>
      <c r="O156" s="113">
        <f>ROUND(E156*N156,2)</f>
        <v>0</v>
      </c>
      <c r="P156" s="113">
        <v>0</v>
      </c>
      <c r="Q156" s="113">
        <f>ROUND(E156*P156,2)</f>
        <v>0</v>
      </c>
      <c r="R156" s="114" t="s">
        <v>447</v>
      </c>
      <c r="S156" s="114" t="s">
        <v>310</v>
      </c>
      <c r="T156" s="114" t="s">
        <v>331</v>
      </c>
      <c r="U156" s="114">
        <v>0</v>
      </c>
      <c r="V156" s="114">
        <f>ROUND(E156*U156,2)</f>
        <v>0</v>
      </c>
      <c r="W156" s="114"/>
      <c r="X156" s="114" t="s">
        <v>448</v>
      </c>
      <c r="Y156" s="114" t="s">
        <v>293</v>
      </c>
      <c r="Z156" s="107"/>
      <c r="AA156" s="107"/>
      <c r="AB156" s="107"/>
      <c r="AC156" s="107"/>
      <c r="AD156" s="107"/>
      <c r="AE156" s="107"/>
      <c r="AF156" s="107"/>
      <c r="AG156" s="107" t="s">
        <v>449</v>
      </c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</row>
    <row r="157" spans="1:60" outlineLevel="2">
      <c r="A157" s="110"/>
      <c r="B157" s="111"/>
      <c r="C157" s="205" t="s">
        <v>450</v>
      </c>
      <c r="D157" s="206"/>
      <c r="E157" s="206"/>
      <c r="F157" s="206"/>
      <c r="G157" s="206"/>
      <c r="H157" s="114"/>
      <c r="I157" s="114"/>
      <c r="J157" s="114"/>
      <c r="K157" s="114"/>
      <c r="L157" s="114"/>
      <c r="M157" s="114"/>
      <c r="N157" s="113"/>
      <c r="O157" s="113"/>
      <c r="P157" s="113"/>
      <c r="Q157" s="113"/>
      <c r="R157" s="114"/>
      <c r="S157" s="114"/>
      <c r="T157" s="114"/>
      <c r="U157" s="114"/>
      <c r="V157" s="114"/>
      <c r="W157" s="114"/>
      <c r="X157" s="114"/>
      <c r="Y157" s="114"/>
      <c r="Z157" s="107"/>
      <c r="AA157" s="107"/>
      <c r="AB157" s="107"/>
      <c r="AC157" s="107"/>
      <c r="AD157" s="107"/>
      <c r="AE157" s="107"/>
      <c r="AF157" s="107"/>
      <c r="AG157" s="107" t="s">
        <v>451</v>
      </c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</row>
    <row r="158" spans="1:60">
      <c r="A158" s="117" t="s">
        <v>285</v>
      </c>
      <c r="B158" s="118" t="s">
        <v>117</v>
      </c>
      <c r="C158" s="138" t="s">
        <v>118</v>
      </c>
      <c r="D158" s="119"/>
      <c r="E158" s="120"/>
      <c r="F158" s="121"/>
      <c r="G158" s="121">
        <f>SUMIF(AG159:AG164,"&lt;&gt;NOR",G159:G164)</f>
        <v>0</v>
      </c>
      <c r="H158" s="121"/>
      <c r="I158" s="121">
        <f>SUM(I159:I164)</f>
        <v>0</v>
      </c>
      <c r="J158" s="121"/>
      <c r="K158" s="121">
        <f>SUM(K159:K164)</f>
        <v>0</v>
      </c>
      <c r="L158" s="121"/>
      <c r="M158" s="121">
        <f>SUM(M159:M164)</f>
        <v>0</v>
      </c>
      <c r="N158" s="120"/>
      <c r="O158" s="120">
        <f>SUM(O159:O164)</f>
        <v>0.02</v>
      </c>
      <c r="P158" s="120"/>
      <c r="Q158" s="120">
        <f>SUM(Q159:Q164)</f>
        <v>0</v>
      </c>
      <c r="R158" s="121"/>
      <c r="S158" s="121"/>
      <c r="T158" s="122"/>
      <c r="U158" s="116"/>
      <c r="V158" s="116">
        <f>SUM(V159:V164)</f>
        <v>11.76</v>
      </c>
      <c r="W158" s="116"/>
      <c r="X158" s="116"/>
      <c r="Y158" s="116"/>
      <c r="AG158" t="s">
        <v>286</v>
      </c>
    </row>
    <row r="159" spans="1:60" outlineLevel="1">
      <c r="A159" s="123">
        <v>78</v>
      </c>
      <c r="B159" s="124" t="s">
        <v>452</v>
      </c>
      <c r="C159" s="139" t="s">
        <v>453</v>
      </c>
      <c r="D159" s="125" t="s">
        <v>347</v>
      </c>
      <c r="E159" s="126">
        <v>4</v>
      </c>
      <c r="F159" s="127"/>
      <c r="G159" s="128">
        <f>ROUND(E159*F159,2)</f>
        <v>0</v>
      </c>
      <c r="H159" s="127"/>
      <c r="I159" s="128">
        <f>ROUND(E159*H159,2)</f>
        <v>0</v>
      </c>
      <c r="J159" s="127"/>
      <c r="K159" s="128">
        <f>ROUND(E159*J159,2)</f>
        <v>0</v>
      </c>
      <c r="L159" s="128">
        <v>21</v>
      </c>
      <c r="M159" s="128">
        <f>G159*(1+L159/100)</f>
        <v>0</v>
      </c>
      <c r="N159" s="126">
        <v>1.89E-3</v>
      </c>
      <c r="O159" s="126">
        <f>ROUND(E159*N159,2)</f>
        <v>0.01</v>
      </c>
      <c r="P159" s="126">
        <v>0</v>
      </c>
      <c r="Q159" s="126">
        <f>ROUND(E159*P159,2)</f>
        <v>0</v>
      </c>
      <c r="R159" s="128" t="s">
        <v>447</v>
      </c>
      <c r="S159" s="128" t="s">
        <v>310</v>
      </c>
      <c r="T159" s="129" t="s">
        <v>331</v>
      </c>
      <c r="U159" s="114">
        <v>1.45</v>
      </c>
      <c r="V159" s="114">
        <f>ROUND(E159*U159,2)</f>
        <v>5.8</v>
      </c>
      <c r="W159" s="114"/>
      <c r="X159" s="114" t="s">
        <v>332</v>
      </c>
      <c r="Y159" s="114" t="s">
        <v>293</v>
      </c>
      <c r="Z159" s="107"/>
      <c r="AA159" s="107"/>
      <c r="AB159" s="107"/>
      <c r="AC159" s="107"/>
      <c r="AD159" s="107"/>
      <c r="AE159" s="107"/>
      <c r="AF159" s="107"/>
      <c r="AG159" s="107" t="s">
        <v>333</v>
      </c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</row>
    <row r="160" spans="1:60" ht="22.5" outlineLevel="2">
      <c r="A160" s="110"/>
      <c r="B160" s="111"/>
      <c r="C160" s="198" t="s">
        <v>454</v>
      </c>
      <c r="D160" s="199"/>
      <c r="E160" s="199"/>
      <c r="F160" s="199"/>
      <c r="G160" s="199"/>
      <c r="H160" s="114"/>
      <c r="I160" s="114"/>
      <c r="J160" s="114"/>
      <c r="K160" s="114"/>
      <c r="L160" s="114"/>
      <c r="M160" s="114"/>
      <c r="N160" s="113"/>
      <c r="O160" s="113"/>
      <c r="P160" s="113"/>
      <c r="Q160" s="113"/>
      <c r="R160" s="114"/>
      <c r="S160" s="114"/>
      <c r="T160" s="114"/>
      <c r="U160" s="114"/>
      <c r="V160" s="114"/>
      <c r="W160" s="114"/>
      <c r="X160" s="114"/>
      <c r="Y160" s="114"/>
      <c r="Z160" s="107"/>
      <c r="AA160" s="107"/>
      <c r="AB160" s="107"/>
      <c r="AC160" s="107"/>
      <c r="AD160" s="107"/>
      <c r="AE160" s="107"/>
      <c r="AF160" s="107"/>
      <c r="AG160" s="107" t="s">
        <v>296</v>
      </c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37" t="str">
        <f>C160</f>
        <v>Otvor se utěsní minerální vlnou. Prostup i potrubí před a za prostupem je natřeno protipožární stěrkou. Cena obsahuje dodávku minerální vlny a požární stěrky.</v>
      </c>
      <c r="BB160" s="107"/>
      <c r="BC160" s="107"/>
      <c r="BD160" s="107"/>
      <c r="BE160" s="107"/>
      <c r="BF160" s="107"/>
      <c r="BG160" s="107"/>
      <c r="BH160" s="107"/>
    </row>
    <row r="161" spans="1:60" outlineLevel="3">
      <c r="A161" s="110"/>
      <c r="B161" s="111"/>
      <c r="C161" s="200" t="s">
        <v>455</v>
      </c>
      <c r="D161" s="201"/>
      <c r="E161" s="201"/>
      <c r="F161" s="201"/>
      <c r="G161" s="201"/>
      <c r="H161" s="114"/>
      <c r="I161" s="114"/>
      <c r="J161" s="114"/>
      <c r="K161" s="114"/>
      <c r="L161" s="114"/>
      <c r="M161" s="114"/>
      <c r="N161" s="113"/>
      <c r="O161" s="113"/>
      <c r="P161" s="113"/>
      <c r="Q161" s="113"/>
      <c r="R161" s="114"/>
      <c r="S161" s="114"/>
      <c r="T161" s="114"/>
      <c r="U161" s="114"/>
      <c r="V161" s="114"/>
      <c r="W161" s="114"/>
      <c r="X161" s="114"/>
      <c r="Y161" s="114"/>
      <c r="Z161" s="107"/>
      <c r="AA161" s="107"/>
      <c r="AB161" s="107"/>
      <c r="AC161" s="107"/>
      <c r="AD161" s="107"/>
      <c r="AE161" s="107"/>
      <c r="AF161" s="107"/>
      <c r="AG161" s="107" t="s">
        <v>296</v>
      </c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</row>
    <row r="162" spans="1:60" outlineLevel="1">
      <c r="A162" s="123">
        <v>79</v>
      </c>
      <c r="B162" s="124" t="s">
        <v>456</v>
      </c>
      <c r="C162" s="139" t="s">
        <v>457</v>
      </c>
      <c r="D162" s="125" t="s">
        <v>347</v>
      </c>
      <c r="E162" s="126">
        <v>4</v>
      </c>
      <c r="F162" s="127"/>
      <c r="G162" s="128">
        <f>ROUND(E162*F162,2)</f>
        <v>0</v>
      </c>
      <c r="H162" s="127"/>
      <c r="I162" s="128">
        <f>ROUND(E162*H162,2)</f>
        <v>0</v>
      </c>
      <c r="J162" s="127"/>
      <c r="K162" s="128">
        <f>ROUND(E162*J162,2)</f>
        <v>0</v>
      </c>
      <c r="L162" s="128">
        <v>21</v>
      </c>
      <c r="M162" s="128">
        <f>G162*(1+L162/100)</f>
        <v>0</v>
      </c>
      <c r="N162" s="126">
        <v>2.4599999999999999E-3</v>
      </c>
      <c r="O162" s="126">
        <f>ROUND(E162*N162,2)</f>
        <v>0.01</v>
      </c>
      <c r="P162" s="126">
        <v>0</v>
      </c>
      <c r="Q162" s="126">
        <f>ROUND(E162*P162,2)</f>
        <v>0</v>
      </c>
      <c r="R162" s="128" t="s">
        <v>447</v>
      </c>
      <c r="S162" s="128" t="s">
        <v>310</v>
      </c>
      <c r="T162" s="129" t="s">
        <v>331</v>
      </c>
      <c r="U162" s="114">
        <v>1.49</v>
      </c>
      <c r="V162" s="114">
        <f>ROUND(E162*U162,2)</f>
        <v>5.96</v>
      </c>
      <c r="W162" s="114"/>
      <c r="X162" s="114" t="s">
        <v>332</v>
      </c>
      <c r="Y162" s="114" t="s">
        <v>293</v>
      </c>
      <c r="Z162" s="107"/>
      <c r="AA162" s="107"/>
      <c r="AB162" s="107"/>
      <c r="AC162" s="107"/>
      <c r="AD162" s="107"/>
      <c r="AE162" s="107"/>
      <c r="AF162" s="107"/>
      <c r="AG162" s="107" t="s">
        <v>333</v>
      </c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</row>
    <row r="163" spans="1:60" ht="22.5" outlineLevel="2">
      <c r="A163" s="110"/>
      <c r="B163" s="111"/>
      <c r="C163" s="198" t="s">
        <v>458</v>
      </c>
      <c r="D163" s="199"/>
      <c r="E163" s="199"/>
      <c r="F163" s="199"/>
      <c r="G163" s="199"/>
      <c r="H163" s="114"/>
      <c r="I163" s="114"/>
      <c r="J163" s="114"/>
      <c r="K163" s="114"/>
      <c r="L163" s="114"/>
      <c r="M163" s="114"/>
      <c r="N163" s="113"/>
      <c r="O163" s="113"/>
      <c r="P163" s="113"/>
      <c r="Q163" s="113"/>
      <c r="R163" s="114"/>
      <c r="S163" s="114"/>
      <c r="T163" s="114"/>
      <c r="U163" s="114"/>
      <c r="V163" s="114"/>
      <c r="W163" s="114"/>
      <c r="X163" s="114"/>
      <c r="Y163" s="114"/>
      <c r="Z163" s="107"/>
      <c r="AA163" s="107"/>
      <c r="AB163" s="107"/>
      <c r="AC163" s="107"/>
      <c r="AD163" s="107"/>
      <c r="AE163" s="107"/>
      <c r="AF163" s="107"/>
      <c r="AG163" s="107" t="s">
        <v>296</v>
      </c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37" t="str">
        <f>C163</f>
        <v>Otvor se utěsní minerální vlnou. Prostup i potrubí před a za prostupem je natřeno protipožární stěrkou. Cena obsahuje dodávku požární minerální vlny a požární stěrky.</v>
      </c>
      <c r="BB163" s="107"/>
      <c r="BC163" s="107"/>
      <c r="BD163" s="107"/>
      <c r="BE163" s="107"/>
      <c r="BF163" s="107"/>
      <c r="BG163" s="107"/>
      <c r="BH163" s="107"/>
    </row>
    <row r="164" spans="1:60" outlineLevel="3">
      <c r="A164" s="110"/>
      <c r="B164" s="111"/>
      <c r="C164" s="200" t="s">
        <v>455</v>
      </c>
      <c r="D164" s="201"/>
      <c r="E164" s="201"/>
      <c r="F164" s="201"/>
      <c r="G164" s="201"/>
      <c r="H164" s="114"/>
      <c r="I164" s="114"/>
      <c r="J164" s="114"/>
      <c r="K164" s="114"/>
      <c r="L164" s="114"/>
      <c r="M164" s="114"/>
      <c r="N164" s="113"/>
      <c r="O164" s="113"/>
      <c r="P164" s="113"/>
      <c r="Q164" s="113"/>
      <c r="R164" s="114"/>
      <c r="S164" s="114"/>
      <c r="T164" s="114"/>
      <c r="U164" s="114"/>
      <c r="V164" s="114"/>
      <c r="W164" s="114"/>
      <c r="X164" s="114"/>
      <c r="Y164" s="114"/>
      <c r="Z164" s="107"/>
      <c r="AA164" s="107"/>
      <c r="AB164" s="107"/>
      <c r="AC164" s="107"/>
      <c r="AD164" s="107"/>
      <c r="AE164" s="107"/>
      <c r="AF164" s="107"/>
      <c r="AG164" s="107" t="s">
        <v>296</v>
      </c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</row>
    <row r="165" spans="1:60">
      <c r="A165" s="117" t="s">
        <v>285</v>
      </c>
      <c r="B165" s="118" t="s">
        <v>119</v>
      </c>
      <c r="C165" s="138" t="s">
        <v>120</v>
      </c>
      <c r="D165" s="119"/>
      <c r="E165" s="120"/>
      <c r="F165" s="121"/>
      <c r="G165" s="121">
        <f>SUMIF(AG166:AG206,"&lt;&gt;NOR",G166:G206)</f>
        <v>0</v>
      </c>
      <c r="H165" s="121"/>
      <c r="I165" s="121">
        <f>SUM(I166:I206)</f>
        <v>0</v>
      </c>
      <c r="J165" s="121"/>
      <c r="K165" s="121">
        <f>SUM(K166:K206)</f>
        <v>0</v>
      </c>
      <c r="L165" s="121"/>
      <c r="M165" s="121">
        <f>SUM(M166:M206)</f>
        <v>0</v>
      </c>
      <c r="N165" s="120"/>
      <c r="O165" s="120">
        <f>SUM(O166:O206)</f>
        <v>0.49</v>
      </c>
      <c r="P165" s="120"/>
      <c r="Q165" s="120">
        <f>SUM(Q166:Q206)</f>
        <v>0</v>
      </c>
      <c r="R165" s="121"/>
      <c r="S165" s="121"/>
      <c r="T165" s="122"/>
      <c r="U165" s="116"/>
      <c r="V165" s="116">
        <f>SUM(V166:V206)</f>
        <v>192.34</v>
      </c>
      <c r="W165" s="116"/>
      <c r="X165" s="116"/>
      <c r="Y165" s="116"/>
      <c r="AG165" t="s">
        <v>286</v>
      </c>
    </row>
    <row r="166" spans="1:60" ht="22.5" outlineLevel="1">
      <c r="A166" s="123">
        <v>80</v>
      </c>
      <c r="B166" s="124" t="s">
        <v>374</v>
      </c>
      <c r="C166" s="139" t="s">
        <v>375</v>
      </c>
      <c r="D166" s="125" t="s">
        <v>330</v>
      </c>
      <c r="E166" s="126">
        <v>125</v>
      </c>
      <c r="F166" s="127"/>
      <c r="G166" s="128">
        <f>ROUND(E166*F166,2)</f>
        <v>0</v>
      </c>
      <c r="H166" s="127"/>
      <c r="I166" s="128">
        <f>ROUND(E166*H166,2)</f>
        <v>0</v>
      </c>
      <c r="J166" s="127"/>
      <c r="K166" s="128">
        <f>ROUND(E166*J166,2)</f>
        <v>0</v>
      </c>
      <c r="L166" s="128">
        <v>21</v>
      </c>
      <c r="M166" s="128">
        <f>G166*(1+L166/100)</f>
        <v>0</v>
      </c>
      <c r="N166" s="126">
        <v>1.0000000000000001E-5</v>
      </c>
      <c r="O166" s="126">
        <f>ROUND(E166*N166,2)</f>
        <v>0</v>
      </c>
      <c r="P166" s="126">
        <v>0</v>
      </c>
      <c r="Q166" s="126">
        <f>ROUND(E166*P166,2)</f>
        <v>0</v>
      </c>
      <c r="R166" s="128" t="s">
        <v>350</v>
      </c>
      <c r="S166" s="128" t="s">
        <v>310</v>
      </c>
      <c r="T166" s="129" t="s">
        <v>331</v>
      </c>
      <c r="U166" s="114">
        <v>0.13</v>
      </c>
      <c r="V166" s="114">
        <f>ROUND(E166*U166,2)</f>
        <v>16.25</v>
      </c>
      <c r="W166" s="114"/>
      <c r="X166" s="114" t="s">
        <v>332</v>
      </c>
      <c r="Y166" s="114" t="s">
        <v>293</v>
      </c>
      <c r="Z166" s="107"/>
      <c r="AA166" s="107"/>
      <c r="AB166" s="107"/>
      <c r="AC166" s="107"/>
      <c r="AD166" s="107"/>
      <c r="AE166" s="107"/>
      <c r="AF166" s="107"/>
      <c r="AG166" s="107" t="s">
        <v>333</v>
      </c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</row>
    <row r="167" spans="1:60" outlineLevel="2">
      <c r="A167" s="110"/>
      <c r="B167" s="111"/>
      <c r="C167" s="198" t="s">
        <v>372</v>
      </c>
      <c r="D167" s="199"/>
      <c r="E167" s="199"/>
      <c r="F167" s="199"/>
      <c r="G167" s="199"/>
      <c r="H167" s="114"/>
      <c r="I167" s="114"/>
      <c r="J167" s="114"/>
      <c r="K167" s="114"/>
      <c r="L167" s="114"/>
      <c r="M167" s="114"/>
      <c r="N167" s="113"/>
      <c r="O167" s="113"/>
      <c r="P167" s="113"/>
      <c r="Q167" s="113"/>
      <c r="R167" s="114"/>
      <c r="S167" s="114"/>
      <c r="T167" s="114"/>
      <c r="U167" s="114"/>
      <c r="V167" s="114"/>
      <c r="W167" s="114"/>
      <c r="X167" s="114"/>
      <c r="Y167" s="114"/>
      <c r="Z167" s="107"/>
      <c r="AA167" s="107"/>
      <c r="AB167" s="107"/>
      <c r="AC167" s="107"/>
      <c r="AD167" s="107"/>
      <c r="AE167" s="107"/>
      <c r="AF167" s="107"/>
      <c r="AG167" s="107" t="s">
        <v>296</v>
      </c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</row>
    <row r="168" spans="1:60" outlineLevel="3">
      <c r="A168" s="110"/>
      <c r="B168" s="111"/>
      <c r="C168" s="200" t="s">
        <v>373</v>
      </c>
      <c r="D168" s="201"/>
      <c r="E168" s="201"/>
      <c r="F168" s="201"/>
      <c r="G168" s="201"/>
      <c r="H168" s="114"/>
      <c r="I168" s="114"/>
      <c r="J168" s="114"/>
      <c r="K168" s="114"/>
      <c r="L168" s="114"/>
      <c r="M168" s="114"/>
      <c r="N168" s="113"/>
      <c r="O168" s="113"/>
      <c r="P168" s="113"/>
      <c r="Q168" s="113"/>
      <c r="R168" s="114"/>
      <c r="S168" s="114"/>
      <c r="T168" s="114"/>
      <c r="U168" s="114"/>
      <c r="V168" s="114"/>
      <c r="W168" s="114"/>
      <c r="X168" s="114"/>
      <c r="Y168" s="114"/>
      <c r="Z168" s="107"/>
      <c r="AA168" s="107"/>
      <c r="AB168" s="107"/>
      <c r="AC168" s="107"/>
      <c r="AD168" s="107"/>
      <c r="AE168" s="107"/>
      <c r="AF168" s="107"/>
      <c r="AG168" s="107" t="s">
        <v>296</v>
      </c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</row>
    <row r="169" spans="1:60" ht="22.5" outlineLevel="1">
      <c r="A169" s="123">
        <v>81</v>
      </c>
      <c r="B169" s="124" t="s">
        <v>376</v>
      </c>
      <c r="C169" s="139" t="s">
        <v>377</v>
      </c>
      <c r="D169" s="125" t="s">
        <v>330</v>
      </c>
      <c r="E169" s="126">
        <v>20</v>
      </c>
      <c r="F169" s="127"/>
      <c r="G169" s="128">
        <f>ROUND(E169*F169,2)</f>
        <v>0</v>
      </c>
      <c r="H169" s="127"/>
      <c r="I169" s="128">
        <f>ROUND(E169*H169,2)</f>
        <v>0</v>
      </c>
      <c r="J169" s="127"/>
      <c r="K169" s="128">
        <f>ROUND(E169*J169,2)</f>
        <v>0</v>
      </c>
      <c r="L169" s="128">
        <v>21</v>
      </c>
      <c r="M169" s="128">
        <f>G169*(1+L169/100)</f>
        <v>0</v>
      </c>
      <c r="N169" s="126">
        <v>6.0000000000000002E-5</v>
      </c>
      <c r="O169" s="126">
        <f>ROUND(E169*N169,2)</f>
        <v>0</v>
      </c>
      <c r="P169" s="126">
        <v>0</v>
      </c>
      <c r="Q169" s="126">
        <f>ROUND(E169*P169,2)</f>
        <v>0</v>
      </c>
      <c r="R169" s="128" t="s">
        <v>350</v>
      </c>
      <c r="S169" s="128" t="s">
        <v>310</v>
      </c>
      <c r="T169" s="129" t="s">
        <v>331</v>
      </c>
      <c r="U169" s="114">
        <v>0.13</v>
      </c>
      <c r="V169" s="114">
        <f>ROUND(E169*U169,2)</f>
        <v>2.6</v>
      </c>
      <c r="W169" s="114"/>
      <c r="X169" s="114" t="s">
        <v>332</v>
      </c>
      <c r="Y169" s="114" t="s">
        <v>293</v>
      </c>
      <c r="Z169" s="107"/>
      <c r="AA169" s="107"/>
      <c r="AB169" s="107"/>
      <c r="AC169" s="107"/>
      <c r="AD169" s="107"/>
      <c r="AE169" s="107"/>
      <c r="AF169" s="107"/>
      <c r="AG169" s="107" t="s">
        <v>333</v>
      </c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</row>
    <row r="170" spans="1:60" outlineLevel="2">
      <c r="A170" s="110"/>
      <c r="B170" s="111"/>
      <c r="C170" s="198" t="s">
        <v>372</v>
      </c>
      <c r="D170" s="199"/>
      <c r="E170" s="199"/>
      <c r="F170" s="199"/>
      <c r="G170" s="199"/>
      <c r="H170" s="114"/>
      <c r="I170" s="114"/>
      <c r="J170" s="114"/>
      <c r="K170" s="114"/>
      <c r="L170" s="114"/>
      <c r="M170" s="114"/>
      <c r="N170" s="113"/>
      <c r="O170" s="113"/>
      <c r="P170" s="113"/>
      <c r="Q170" s="113"/>
      <c r="R170" s="114"/>
      <c r="S170" s="114"/>
      <c r="T170" s="114"/>
      <c r="U170" s="114"/>
      <c r="V170" s="114"/>
      <c r="W170" s="114"/>
      <c r="X170" s="114"/>
      <c r="Y170" s="114"/>
      <c r="Z170" s="107"/>
      <c r="AA170" s="107"/>
      <c r="AB170" s="107"/>
      <c r="AC170" s="107"/>
      <c r="AD170" s="107"/>
      <c r="AE170" s="107"/>
      <c r="AF170" s="107"/>
      <c r="AG170" s="107" t="s">
        <v>296</v>
      </c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</row>
    <row r="171" spans="1:60" outlineLevel="3">
      <c r="A171" s="110"/>
      <c r="B171" s="111"/>
      <c r="C171" s="200" t="s">
        <v>373</v>
      </c>
      <c r="D171" s="201"/>
      <c r="E171" s="201"/>
      <c r="F171" s="201"/>
      <c r="G171" s="201"/>
      <c r="H171" s="114"/>
      <c r="I171" s="114"/>
      <c r="J171" s="114"/>
      <c r="K171" s="114"/>
      <c r="L171" s="114"/>
      <c r="M171" s="114"/>
      <c r="N171" s="113"/>
      <c r="O171" s="113"/>
      <c r="P171" s="113"/>
      <c r="Q171" s="113"/>
      <c r="R171" s="114"/>
      <c r="S171" s="114"/>
      <c r="T171" s="114"/>
      <c r="U171" s="114"/>
      <c r="V171" s="114"/>
      <c r="W171" s="114"/>
      <c r="X171" s="114"/>
      <c r="Y171" s="114"/>
      <c r="Z171" s="107"/>
      <c r="AA171" s="107"/>
      <c r="AB171" s="107"/>
      <c r="AC171" s="107"/>
      <c r="AD171" s="107"/>
      <c r="AE171" s="107"/>
      <c r="AF171" s="107"/>
      <c r="AG171" s="107" t="s">
        <v>296</v>
      </c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</row>
    <row r="172" spans="1:60" ht="22.5" outlineLevel="1">
      <c r="A172" s="123">
        <v>82</v>
      </c>
      <c r="B172" s="124" t="s">
        <v>388</v>
      </c>
      <c r="C172" s="139" t="s">
        <v>389</v>
      </c>
      <c r="D172" s="125" t="s">
        <v>330</v>
      </c>
      <c r="E172" s="126">
        <v>125</v>
      </c>
      <c r="F172" s="127"/>
      <c r="G172" s="128">
        <f>ROUND(E172*F172,2)</f>
        <v>0</v>
      </c>
      <c r="H172" s="127"/>
      <c r="I172" s="128">
        <f>ROUND(E172*H172,2)</f>
        <v>0</v>
      </c>
      <c r="J172" s="127"/>
      <c r="K172" s="128">
        <f>ROUND(E172*J172,2)</f>
        <v>0</v>
      </c>
      <c r="L172" s="128">
        <v>21</v>
      </c>
      <c r="M172" s="128">
        <f>G172*(1+L172/100)</f>
        <v>0</v>
      </c>
      <c r="N172" s="126">
        <v>3.0000000000000001E-5</v>
      </c>
      <c r="O172" s="126">
        <f>ROUND(E172*N172,2)</f>
        <v>0</v>
      </c>
      <c r="P172" s="126">
        <v>0</v>
      </c>
      <c r="Q172" s="126">
        <f>ROUND(E172*P172,2)</f>
        <v>0</v>
      </c>
      <c r="R172" s="128" t="s">
        <v>350</v>
      </c>
      <c r="S172" s="128" t="s">
        <v>310</v>
      </c>
      <c r="T172" s="129" t="s">
        <v>331</v>
      </c>
      <c r="U172" s="114">
        <v>0.13</v>
      </c>
      <c r="V172" s="114">
        <f>ROUND(E172*U172,2)</f>
        <v>16.25</v>
      </c>
      <c r="W172" s="114"/>
      <c r="X172" s="114" t="s">
        <v>332</v>
      </c>
      <c r="Y172" s="114" t="s">
        <v>293</v>
      </c>
      <c r="Z172" s="107"/>
      <c r="AA172" s="107"/>
      <c r="AB172" s="107"/>
      <c r="AC172" s="107"/>
      <c r="AD172" s="107"/>
      <c r="AE172" s="107"/>
      <c r="AF172" s="107"/>
      <c r="AG172" s="107" t="s">
        <v>333</v>
      </c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</row>
    <row r="173" spans="1:60" outlineLevel="2">
      <c r="A173" s="110"/>
      <c r="B173" s="111"/>
      <c r="C173" s="198" t="s">
        <v>372</v>
      </c>
      <c r="D173" s="199"/>
      <c r="E173" s="199"/>
      <c r="F173" s="199"/>
      <c r="G173" s="199"/>
      <c r="H173" s="114"/>
      <c r="I173" s="114"/>
      <c r="J173" s="114"/>
      <c r="K173" s="114"/>
      <c r="L173" s="114"/>
      <c r="M173" s="114"/>
      <c r="N173" s="113"/>
      <c r="O173" s="113"/>
      <c r="P173" s="113"/>
      <c r="Q173" s="113"/>
      <c r="R173" s="114"/>
      <c r="S173" s="114"/>
      <c r="T173" s="114"/>
      <c r="U173" s="114"/>
      <c r="V173" s="114"/>
      <c r="W173" s="114"/>
      <c r="X173" s="114"/>
      <c r="Y173" s="114"/>
      <c r="Z173" s="107"/>
      <c r="AA173" s="107"/>
      <c r="AB173" s="107"/>
      <c r="AC173" s="107"/>
      <c r="AD173" s="107"/>
      <c r="AE173" s="107"/>
      <c r="AF173" s="107"/>
      <c r="AG173" s="107" t="s">
        <v>296</v>
      </c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</row>
    <row r="174" spans="1:60" outlineLevel="3">
      <c r="A174" s="110"/>
      <c r="B174" s="111"/>
      <c r="C174" s="200" t="s">
        <v>387</v>
      </c>
      <c r="D174" s="201"/>
      <c r="E174" s="201"/>
      <c r="F174" s="201"/>
      <c r="G174" s="201"/>
      <c r="H174" s="114"/>
      <c r="I174" s="114"/>
      <c r="J174" s="114"/>
      <c r="K174" s="114"/>
      <c r="L174" s="114"/>
      <c r="M174" s="114"/>
      <c r="N174" s="113"/>
      <c r="O174" s="113"/>
      <c r="P174" s="113"/>
      <c r="Q174" s="113"/>
      <c r="R174" s="114"/>
      <c r="S174" s="114"/>
      <c r="T174" s="114"/>
      <c r="U174" s="114"/>
      <c r="V174" s="114"/>
      <c r="W174" s="114"/>
      <c r="X174" s="114"/>
      <c r="Y174" s="114"/>
      <c r="Z174" s="107"/>
      <c r="AA174" s="107"/>
      <c r="AB174" s="107"/>
      <c r="AC174" s="107"/>
      <c r="AD174" s="107"/>
      <c r="AE174" s="107"/>
      <c r="AF174" s="107"/>
      <c r="AG174" s="107" t="s">
        <v>296</v>
      </c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</row>
    <row r="175" spans="1:60" ht="22.5" outlineLevel="1">
      <c r="A175" s="123">
        <v>83</v>
      </c>
      <c r="B175" s="124" t="s">
        <v>390</v>
      </c>
      <c r="C175" s="139" t="s">
        <v>391</v>
      </c>
      <c r="D175" s="125" t="s">
        <v>330</v>
      </c>
      <c r="E175" s="126">
        <v>25</v>
      </c>
      <c r="F175" s="127"/>
      <c r="G175" s="128">
        <f>ROUND(E175*F175,2)</f>
        <v>0</v>
      </c>
      <c r="H175" s="127"/>
      <c r="I175" s="128">
        <f>ROUND(E175*H175,2)</f>
        <v>0</v>
      </c>
      <c r="J175" s="127"/>
      <c r="K175" s="128">
        <f>ROUND(E175*J175,2)</f>
        <v>0</v>
      </c>
      <c r="L175" s="128">
        <v>21</v>
      </c>
      <c r="M175" s="128">
        <f>G175*(1+L175/100)</f>
        <v>0</v>
      </c>
      <c r="N175" s="126">
        <v>6.0000000000000002E-5</v>
      </c>
      <c r="O175" s="126">
        <f>ROUND(E175*N175,2)</f>
        <v>0</v>
      </c>
      <c r="P175" s="126">
        <v>0</v>
      </c>
      <c r="Q175" s="126">
        <f>ROUND(E175*P175,2)</f>
        <v>0</v>
      </c>
      <c r="R175" s="128" t="s">
        <v>350</v>
      </c>
      <c r="S175" s="128" t="s">
        <v>310</v>
      </c>
      <c r="T175" s="129" t="s">
        <v>331</v>
      </c>
      <c r="U175" s="114">
        <v>0.13</v>
      </c>
      <c r="V175" s="114">
        <f>ROUND(E175*U175,2)</f>
        <v>3.25</v>
      </c>
      <c r="W175" s="114"/>
      <c r="X175" s="114" t="s">
        <v>332</v>
      </c>
      <c r="Y175" s="114" t="s">
        <v>293</v>
      </c>
      <c r="Z175" s="107"/>
      <c r="AA175" s="107"/>
      <c r="AB175" s="107"/>
      <c r="AC175" s="107"/>
      <c r="AD175" s="107"/>
      <c r="AE175" s="107"/>
      <c r="AF175" s="107"/>
      <c r="AG175" s="107" t="s">
        <v>333</v>
      </c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</row>
    <row r="176" spans="1:60" outlineLevel="2">
      <c r="A176" s="110"/>
      <c r="B176" s="111"/>
      <c r="C176" s="198" t="s">
        <v>372</v>
      </c>
      <c r="D176" s="199"/>
      <c r="E176" s="199"/>
      <c r="F176" s="199"/>
      <c r="G176" s="199"/>
      <c r="H176" s="114"/>
      <c r="I176" s="114"/>
      <c r="J176" s="114"/>
      <c r="K176" s="114"/>
      <c r="L176" s="114"/>
      <c r="M176" s="114"/>
      <c r="N176" s="113"/>
      <c r="O176" s="113"/>
      <c r="P176" s="113"/>
      <c r="Q176" s="113"/>
      <c r="R176" s="114"/>
      <c r="S176" s="114"/>
      <c r="T176" s="114"/>
      <c r="U176" s="114"/>
      <c r="V176" s="114"/>
      <c r="W176" s="114"/>
      <c r="X176" s="114"/>
      <c r="Y176" s="114"/>
      <c r="Z176" s="107"/>
      <c r="AA176" s="107"/>
      <c r="AB176" s="107"/>
      <c r="AC176" s="107"/>
      <c r="AD176" s="107"/>
      <c r="AE176" s="107"/>
      <c r="AF176" s="107"/>
      <c r="AG176" s="107" t="s">
        <v>296</v>
      </c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</row>
    <row r="177" spans="1:60" outlineLevel="3">
      <c r="A177" s="110"/>
      <c r="B177" s="111"/>
      <c r="C177" s="200" t="s">
        <v>387</v>
      </c>
      <c r="D177" s="201"/>
      <c r="E177" s="201"/>
      <c r="F177" s="201"/>
      <c r="G177" s="201"/>
      <c r="H177" s="114"/>
      <c r="I177" s="114"/>
      <c r="J177" s="114"/>
      <c r="K177" s="114"/>
      <c r="L177" s="114"/>
      <c r="M177" s="114"/>
      <c r="N177" s="113"/>
      <c r="O177" s="113"/>
      <c r="P177" s="113"/>
      <c r="Q177" s="113"/>
      <c r="R177" s="114"/>
      <c r="S177" s="114"/>
      <c r="T177" s="114"/>
      <c r="U177" s="114"/>
      <c r="V177" s="114"/>
      <c r="W177" s="114"/>
      <c r="X177" s="114"/>
      <c r="Y177" s="114"/>
      <c r="Z177" s="107"/>
      <c r="AA177" s="107"/>
      <c r="AB177" s="107"/>
      <c r="AC177" s="107"/>
      <c r="AD177" s="107"/>
      <c r="AE177" s="107"/>
      <c r="AF177" s="107"/>
      <c r="AG177" s="107" t="s">
        <v>296</v>
      </c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</row>
    <row r="178" spans="1:60" ht="22.5" outlineLevel="1">
      <c r="A178" s="123">
        <v>84</v>
      </c>
      <c r="B178" s="124" t="s">
        <v>405</v>
      </c>
      <c r="C178" s="139" t="s">
        <v>406</v>
      </c>
      <c r="D178" s="125" t="s">
        <v>330</v>
      </c>
      <c r="E178" s="126">
        <v>4</v>
      </c>
      <c r="F178" s="127"/>
      <c r="G178" s="128">
        <f>ROUND(E178*F178,2)</f>
        <v>0</v>
      </c>
      <c r="H178" s="127"/>
      <c r="I178" s="128">
        <f>ROUND(E178*H178,2)</f>
        <v>0</v>
      </c>
      <c r="J178" s="127"/>
      <c r="K178" s="128">
        <f>ROUND(E178*J178,2)</f>
        <v>0</v>
      </c>
      <c r="L178" s="128">
        <v>21</v>
      </c>
      <c r="M178" s="128">
        <f>G178*(1+L178/100)</f>
        <v>0</v>
      </c>
      <c r="N178" s="126">
        <v>1.2999999999999999E-4</v>
      </c>
      <c r="O178" s="126">
        <f>ROUND(E178*N178,2)</f>
        <v>0</v>
      </c>
      <c r="P178" s="126">
        <v>0</v>
      </c>
      <c r="Q178" s="126">
        <f>ROUND(E178*P178,2)</f>
        <v>0</v>
      </c>
      <c r="R178" s="128" t="s">
        <v>350</v>
      </c>
      <c r="S178" s="128" t="s">
        <v>310</v>
      </c>
      <c r="T178" s="129" t="s">
        <v>331</v>
      </c>
      <c r="U178" s="114">
        <v>0.17</v>
      </c>
      <c r="V178" s="114">
        <f>ROUND(E178*U178,2)</f>
        <v>0.68</v>
      </c>
      <c r="W178" s="114"/>
      <c r="X178" s="114" t="s">
        <v>332</v>
      </c>
      <c r="Y178" s="114" t="s">
        <v>293</v>
      </c>
      <c r="Z178" s="107"/>
      <c r="AA178" s="107"/>
      <c r="AB178" s="107"/>
      <c r="AC178" s="107"/>
      <c r="AD178" s="107"/>
      <c r="AE178" s="107"/>
      <c r="AF178" s="107"/>
      <c r="AG178" s="107" t="s">
        <v>333</v>
      </c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</row>
    <row r="179" spans="1:60" outlineLevel="2">
      <c r="A179" s="110"/>
      <c r="B179" s="111"/>
      <c r="C179" s="198" t="s">
        <v>372</v>
      </c>
      <c r="D179" s="199"/>
      <c r="E179" s="199"/>
      <c r="F179" s="199"/>
      <c r="G179" s="199"/>
      <c r="H179" s="114"/>
      <c r="I179" s="114"/>
      <c r="J179" s="114"/>
      <c r="K179" s="114"/>
      <c r="L179" s="114"/>
      <c r="M179" s="114"/>
      <c r="N179" s="113"/>
      <c r="O179" s="113"/>
      <c r="P179" s="113"/>
      <c r="Q179" s="113"/>
      <c r="R179" s="114"/>
      <c r="S179" s="114"/>
      <c r="T179" s="114"/>
      <c r="U179" s="114"/>
      <c r="V179" s="114"/>
      <c r="W179" s="114"/>
      <c r="X179" s="114"/>
      <c r="Y179" s="114"/>
      <c r="Z179" s="107"/>
      <c r="AA179" s="107"/>
      <c r="AB179" s="107"/>
      <c r="AC179" s="107"/>
      <c r="AD179" s="107"/>
      <c r="AE179" s="107"/>
      <c r="AF179" s="107"/>
      <c r="AG179" s="107" t="s">
        <v>296</v>
      </c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</row>
    <row r="180" spans="1:60" outlineLevel="3">
      <c r="A180" s="110"/>
      <c r="B180" s="111"/>
      <c r="C180" s="200" t="s">
        <v>396</v>
      </c>
      <c r="D180" s="201"/>
      <c r="E180" s="201"/>
      <c r="F180" s="201"/>
      <c r="G180" s="201"/>
      <c r="H180" s="114"/>
      <c r="I180" s="114"/>
      <c r="J180" s="114"/>
      <c r="K180" s="114"/>
      <c r="L180" s="114"/>
      <c r="M180" s="114"/>
      <c r="N180" s="113"/>
      <c r="O180" s="113"/>
      <c r="P180" s="113"/>
      <c r="Q180" s="113"/>
      <c r="R180" s="114"/>
      <c r="S180" s="114"/>
      <c r="T180" s="114"/>
      <c r="U180" s="114"/>
      <c r="V180" s="114"/>
      <c r="W180" s="114"/>
      <c r="X180" s="114"/>
      <c r="Y180" s="114"/>
      <c r="Z180" s="107"/>
      <c r="AA180" s="107"/>
      <c r="AB180" s="107"/>
      <c r="AC180" s="107"/>
      <c r="AD180" s="107"/>
      <c r="AE180" s="107"/>
      <c r="AF180" s="107"/>
      <c r="AG180" s="107" t="s">
        <v>296</v>
      </c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</row>
    <row r="181" spans="1:60" ht="22.5" outlineLevel="1">
      <c r="A181" s="123">
        <v>85</v>
      </c>
      <c r="B181" s="124" t="s">
        <v>397</v>
      </c>
      <c r="C181" s="139" t="s">
        <v>398</v>
      </c>
      <c r="D181" s="125" t="s">
        <v>330</v>
      </c>
      <c r="E181" s="126">
        <v>300</v>
      </c>
      <c r="F181" s="127"/>
      <c r="G181" s="128">
        <f>ROUND(E181*F181,2)</f>
        <v>0</v>
      </c>
      <c r="H181" s="127"/>
      <c r="I181" s="128">
        <f>ROUND(E181*H181,2)</f>
        <v>0</v>
      </c>
      <c r="J181" s="127"/>
      <c r="K181" s="128">
        <f>ROUND(E181*J181,2)</f>
        <v>0</v>
      </c>
      <c r="L181" s="128">
        <v>21</v>
      </c>
      <c r="M181" s="128">
        <f>G181*(1+L181/100)</f>
        <v>0</v>
      </c>
      <c r="N181" s="126">
        <v>2.0000000000000002E-5</v>
      </c>
      <c r="O181" s="126">
        <f>ROUND(E181*N181,2)</f>
        <v>0.01</v>
      </c>
      <c r="P181" s="126">
        <v>0</v>
      </c>
      <c r="Q181" s="126">
        <f>ROUND(E181*P181,2)</f>
        <v>0</v>
      </c>
      <c r="R181" s="128" t="s">
        <v>350</v>
      </c>
      <c r="S181" s="128" t="s">
        <v>310</v>
      </c>
      <c r="T181" s="129" t="s">
        <v>331</v>
      </c>
      <c r="U181" s="114">
        <v>0.13</v>
      </c>
      <c r="V181" s="114">
        <f>ROUND(E181*U181,2)</f>
        <v>39</v>
      </c>
      <c r="W181" s="114"/>
      <c r="X181" s="114" t="s">
        <v>332</v>
      </c>
      <c r="Y181" s="114" t="s">
        <v>293</v>
      </c>
      <c r="Z181" s="107"/>
      <c r="AA181" s="107"/>
      <c r="AB181" s="107"/>
      <c r="AC181" s="107"/>
      <c r="AD181" s="107"/>
      <c r="AE181" s="107"/>
      <c r="AF181" s="107"/>
      <c r="AG181" s="107" t="s">
        <v>333</v>
      </c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</row>
    <row r="182" spans="1:60" outlineLevel="2">
      <c r="A182" s="110"/>
      <c r="B182" s="111"/>
      <c r="C182" s="198" t="s">
        <v>372</v>
      </c>
      <c r="D182" s="199"/>
      <c r="E182" s="199"/>
      <c r="F182" s="199"/>
      <c r="G182" s="199"/>
      <c r="H182" s="114"/>
      <c r="I182" s="114"/>
      <c r="J182" s="114"/>
      <c r="K182" s="114"/>
      <c r="L182" s="114"/>
      <c r="M182" s="114"/>
      <c r="N182" s="113"/>
      <c r="O182" s="113"/>
      <c r="P182" s="113"/>
      <c r="Q182" s="113"/>
      <c r="R182" s="114"/>
      <c r="S182" s="114"/>
      <c r="T182" s="114"/>
      <c r="U182" s="114"/>
      <c r="V182" s="114"/>
      <c r="W182" s="114"/>
      <c r="X182" s="114"/>
      <c r="Y182" s="114"/>
      <c r="Z182" s="107"/>
      <c r="AA182" s="107"/>
      <c r="AB182" s="107"/>
      <c r="AC182" s="107"/>
      <c r="AD182" s="107"/>
      <c r="AE182" s="107"/>
      <c r="AF182" s="107"/>
      <c r="AG182" s="107" t="s">
        <v>296</v>
      </c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</row>
    <row r="183" spans="1:60" outlineLevel="3">
      <c r="A183" s="110"/>
      <c r="B183" s="111"/>
      <c r="C183" s="200" t="s">
        <v>396</v>
      </c>
      <c r="D183" s="201"/>
      <c r="E183" s="201"/>
      <c r="F183" s="201"/>
      <c r="G183" s="201"/>
      <c r="H183" s="114"/>
      <c r="I183" s="114"/>
      <c r="J183" s="114"/>
      <c r="K183" s="114"/>
      <c r="L183" s="114"/>
      <c r="M183" s="114"/>
      <c r="N183" s="113"/>
      <c r="O183" s="113"/>
      <c r="P183" s="113"/>
      <c r="Q183" s="113"/>
      <c r="R183" s="114"/>
      <c r="S183" s="114"/>
      <c r="T183" s="114"/>
      <c r="U183" s="114"/>
      <c r="V183" s="114"/>
      <c r="W183" s="114"/>
      <c r="X183" s="114"/>
      <c r="Y183" s="114"/>
      <c r="Z183" s="107"/>
      <c r="AA183" s="107"/>
      <c r="AB183" s="107"/>
      <c r="AC183" s="107"/>
      <c r="AD183" s="107"/>
      <c r="AE183" s="107"/>
      <c r="AF183" s="107"/>
      <c r="AG183" s="107" t="s">
        <v>296</v>
      </c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</row>
    <row r="184" spans="1:60" ht="22.5" outlineLevel="1">
      <c r="A184" s="123">
        <v>86</v>
      </c>
      <c r="B184" s="124" t="s">
        <v>399</v>
      </c>
      <c r="C184" s="139" t="s">
        <v>400</v>
      </c>
      <c r="D184" s="125" t="s">
        <v>330</v>
      </c>
      <c r="E184" s="126">
        <v>55</v>
      </c>
      <c r="F184" s="127"/>
      <c r="G184" s="128">
        <f>ROUND(E184*F184,2)</f>
        <v>0</v>
      </c>
      <c r="H184" s="127"/>
      <c r="I184" s="128">
        <f>ROUND(E184*H184,2)</f>
        <v>0</v>
      </c>
      <c r="J184" s="127"/>
      <c r="K184" s="128">
        <f>ROUND(E184*J184,2)</f>
        <v>0</v>
      </c>
      <c r="L184" s="128">
        <v>21</v>
      </c>
      <c r="M184" s="128">
        <f>G184*(1+L184/100)</f>
        <v>0</v>
      </c>
      <c r="N184" s="126">
        <v>3.0000000000000001E-5</v>
      </c>
      <c r="O184" s="126">
        <f>ROUND(E184*N184,2)</f>
        <v>0</v>
      </c>
      <c r="P184" s="126">
        <v>0</v>
      </c>
      <c r="Q184" s="126">
        <f>ROUND(E184*P184,2)</f>
        <v>0</v>
      </c>
      <c r="R184" s="128" t="s">
        <v>350</v>
      </c>
      <c r="S184" s="128" t="s">
        <v>310</v>
      </c>
      <c r="T184" s="129" t="s">
        <v>331</v>
      </c>
      <c r="U184" s="114">
        <v>0.13</v>
      </c>
      <c r="V184" s="114">
        <f>ROUND(E184*U184,2)</f>
        <v>7.15</v>
      </c>
      <c r="W184" s="114"/>
      <c r="X184" s="114" t="s">
        <v>332</v>
      </c>
      <c r="Y184" s="114" t="s">
        <v>293</v>
      </c>
      <c r="Z184" s="107"/>
      <c r="AA184" s="107"/>
      <c r="AB184" s="107"/>
      <c r="AC184" s="107"/>
      <c r="AD184" s="107"/>
      <c r="AE184" s="107"/>
      <c r="AF184" s="107"/>
      <c r="AG184" s="107" t="s">
        <v>333</v>
      </c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</row>
    <row r="185" spans="1:60" outlineLevel="2">
      <c r="A185" s="110"/>
      <c r="B185" s="111"/>
      <c r="C185" s="198" t="s">
        <v>372</v>
      </c>
      <c r="D185" s="199"/>
      <c r="E185" s="199"/>
      <c r="F185" s="199"/>
      <c r="G185" s="199"/>
      <c r="H185" s="114"/>
      <c r="I185" s="114"/>
      <c r="J185" s="114"/>
      <c r="K185" s="114"/>
      <c r="L185" s="114"/>
      <c r="M185" s="114"/>
      <c r="N185" s="113"/>
      <c r="O185" s="113"/>
      <c r="P185" s="113"/>
      <c r="Q185" s="113"/>
      <c r="R185" s="114"/>
      <c r="S185" s="114"/>
      <c r="T185" s="114"/>
      <c r="U185" s="114"/>
      <c r="V185" s="114"/>
      <c r="W185" s="114"/>
      <c r="X185" s="114"/>
      <c r="Y185" s="114"/>
      <c r="Z185" s="107"/>
      <c r="AA185" s="107"/>
      <c r="AB185" s="107"/>
      <c r="AC185" s="107"/>
      <c r="AD185" s="107"/>
      <c r="AE185" s="107"/>
      <c r="AF185" s="107"/>
      <c r="AG185" s="107" t="s">
        <v>296</v>
      </c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</row>
    <row r="186" spans="1:60" outlineLevel="3">
      <c r="A186" s="110"/>
      <c r="B186" s="111"/>
      <c r="C186" s="200" t="s">
        <v>396</v>
      </c>
      <c r="D186" s="201"/>
      <c r="E186" s="201"/>
      <c r="F186" s="201"/>
      <c r="G186" s="201"/>
      <c r="H186" s="114"/>
      <c r="I186" s="114"/>
      <c r="J186" s="114"/>
      <c r="K186" s="114"/>
      <c r="L186" s="114"/>
      <c r="M186" s="114"/>
      <c r="N186" s="113"/>
      <c r="O186" s="113"/>
      <c r="P186" s="113"/>
      <c r="Q186" s="113"/>
      <c r="R186" s="114"/>
      <c r="S186" s="114"/>
      <c r="T186" s="114"/>
      <c r="U186" s="114"/>
      <c r="V186" s="114"/>
      <c r="W186" s="114"/>
      <c r="X186" s="114"/>
      <c r="Y186" s="114"/>
      <c r="Z186" s="107"/>
      <c r="AA186" s="107"/>
      <c r="AB186" s="107"/>
      <c r="AC186" s="107"/>
      <c r="AD186" s="107"/>
      <c r="AE186" s="107"/>
      <c r="AF186" s="107"/>
      <c r="AG186" s="107" t="s">
        <v>296</v>
      </c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</row>
    <row r="187" spans="1:60" ht="22.5" outlineLevel="1">
      <c r="A187" s="123">
        <v>87</v>
      </c>
      <c r="B187" s="124" t="s">
        <v>401</v>
      </c>
      <c r="C187" s="139" t="s">
        <v>402</v>
      </c>
      <c r="D187" s="125" t="s">
        <v>330</v>
      </c>
      <c r="E187" s="126">
        <v>50</v>
      </c>
      <c r="F187" s="127"/>
      <c r="G187" s="128">
        <f>ROUND(E187*F187,2)</f>
        <v>0</v>
      </c>
      <c r="H187" s="127"/>
      <c r="I187" s="128">
        <f>ROUND(E187*H187,2)</f>
        <v>0</v>
      </c>
      <c r="J187" s="127"/>
      <c r="K187" s="128">
        <f>ROUND(E187*J187,2)</f>
        <v>0</v>
      </c>
      <c r="L187" s="128">
        <v>21</v>
      </c>
      <c r="M187" s="128">
        <f>G187*(1+L187/100)</f>
        <v>0</v>
      </c>
      <c r="N187" s="126">
        <v>4.0000000000000003E-5</v>
      </c>
      <c r="O187" s="126">
        <f>ROUND(E187*N187,2)</f>
        <v>0</v>
      </c>
      <c r="P187" s="126">
        <v>0</v>
      </c>
      <c r="Q187" s="126">
        <f>ROUND(E187*P187,2)</f>
        <v>0</v>
      </c>
      <c r="R187" s="128" t="s">
        <v>350</v>
      </c>
      <c r="S187" s="128" t="s">
        <v>310</v>
      </c>
      <c r="T187" s="129" t="s">
        <v>331</v>
      </c>
      <c r="U187" s="114">
        <v>0.14000000000000001</v>
      </c>
      <c r="V187" s="114">
        <f>ROUND(E187*U187,2)</f>
        <v>7</v>
      </c>
      <c r="W187" s="114"/>
      <c r="X187" s="114" t="s">
        <v>332</v>
      </c>
      <c r="Y187" s="114" t="s">
        <v>293</v>
      </c>
      <c r="Z187" s="107"/>
      <c r="AA187" s="107"/>
      <c r="AB187" s="107"/>
      <c r="AC187" s="107"/>
      <c r="AD187" s="107"/>
      <c r="AE187" s="107"/>
      <c r="AF187" s="107"/>
      <c r="AG187" s="107" t="s">
        <v>333</v>
      </c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</row>
    <row r="188" spans="1:60" outlineLevel="2">
      <c r="A188" s="110"/>
      <c r="B188" s="111"/>
      <c r="C188" s="198" t="s">
        <v>372</v>
      </c>
      <c r="D188" s="199"/>
      <c r="E188" s="199"/>
      <c r="F188" s="199"/>
      <c r="G188" s="199"/>
      <c r="H188" s="114"/>
      <c r="I188" s="114"/>
      <c r="J188" s="114"/>
      <c r="K188" s="114"/>
      <c r="L188" s="114"/>
      <c r="M188" s="114"/>
      <c r="N188" s="113"/>
      <c r="O188" s="113"/>
      <c r="P188" s="113"/>
      <c r="Q188" s="113"/>
      <c r="R188" s="114"/>
      <c r="S188" s="114"/>
      <c r="T188" s="114"/>
      <c r="U188" s="114"/>
      <c r="V188" s="114"/>
      <c r="W188" s="114"/>
      <c r="X188" s="114"/>
      <c r="Y188" s="114"/>
      <c r="Z188" s="107"/>
      <c r="AA188" s="107"/>
      <c r="AB188" s="107"/>
      <c r="AC188" s="107"/>
      <c r="AD188" s="107"/>
      <c r="AE188" s="107"/>
      <c r="AF188" s="107"/>
      <c r="AG188" s="107" t="s">
        <v>296</v>
      </c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</row>
    <row r="189" spans="1:60" outlineLevel="3">
      <c r="A189" s="110"/>
      <c r="B189" s="111"/>
      <c r="C189" s="200" t="s">
        <v>396</v>
      </c>
      <c r="D189" s="201"/>
      <c r="E189" s="201"/>
      <c r="F189" s="201"/>
      <c r="G189" s="201"/>
      <c r="H189" s="114"/>
      <c r="I189" s="114"/>
      <c r="J189" s="114"/>
      <c r="K189" s="114"/>
      <c r="L189" s="114"/>
      <c r="M189" s="114"/>
      <c r="N189" s="113"/>
      <c r="O189" s="113"/>
      <c r="P189" s="113"/>
      <c r="Q189" s="113"/>
      <c r="R189" s="114"/>
      <c r="S189" s="114"/>
      <c r="T189" s="114"/>
      <c r="U189" s="114"/>
      <c r="V189" s="114"/>
      <c r="W189" s="114"/>
      <c r="X189" s="114"/>
      <c r="Y189" s="114"/>
      <c r="Z189" s="107"/>
      <c r="AA189" s="107"/>
      <c r="AB189" s="107"/>
      <c r="AC189" s="107"/>
      <c r="AD189" s="107"/>
      <c r="AE189" s="107"/>
      <c r="AF189" s="107"/>
      <c r="AG189" s="107" t="s">
        <v>296</v>
      </c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</row>
    <row r="190" spans="1:60" ht="22.5" outlineLevel="1">
      <c r="A190" s="123">
        <v>88</v>
      </c>
      <c r="B190" s="124" t="s">
        <v>403</v>
      </c>
      <c r="C190" s="139" t="s">
        <v>404</v>
      </c>
      <c r="D190" s="125" t="s">
        <v>330</v>
      </c>
      <c r="E190" s="126">
        <v>24</v>
      </c>
      <c r="F190" s="127"/>
      <c r="G190" s="128">
        <f>ROUND(E190*F190,2)</f>
        <v>0</v>
      </c>
      <c r="H190" s="127"/>
      <c r="I190" s="128">
        <f>ROUND(E190*H190,2)</f>
        <v>0</v>
      </c>
      <c r="J190" s="127"/>
      <c r="K190" s="128">
        <f>ROUND(E190*J190,2)</f>
        <v>0</v>
      </c>
      <c r="L190" s="128">
        <v>21</v>
      </c>
      <c r="M190" s="128">
        <f>G190*(1+L190/100)</f>
        <v>0</v>
      </c>
      <c r="N190" s="126">
        <v>6.9999999999999994E-5</v>
      </c>
      <c r="O190" s="126">
        <f>ROUND(E190*N190,2)</f>
        <v>0</v>
      </c>
      <c r="P190" s="126">
        <v>0</v>
      </c>
      <c r="Q190" s="126">
        <f>ROUND(E190*P190,2)</f>
        <v>0</v>
      </c>
      <c r="R190" s="128" t="s">
        <v>350</v>
      </c>
      <c r="S190" s="128" t="s">
        <v>310</v>
      </c>
      <c r="T190" s="129" t="s">
        <v>331</v>
      </c>
      <c r="U190" s="114">
        <v>0.16</v>
      </c>
      <c r="V190" s="114">
        <f>ROUND(E190*U190,2)</f>
        <v>3.84</v>
      </c>
      <c r="W190" s="114"/>
      <c r="X190" s="114" t="s">
        <v>332</v>
      </c>
      <c r="Y190" s="114" t="s">
        <v>293</v>
      </c>
      <c r="Z190" s="107"/>
      <c r="AA190" s="107"/>
      <c r="AB190" s="107"/>
      <c r="AC190" s="107"/>
      <c r="AD190" s="107"/>
      <c r="AE190" s="107"/>
      <c r="AF190" s="107"/>
      <c r="AG190" s="107" t="s">
        <v>333</v>
      </c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</row>
    <row r="191" spans="1:60" outlineLevel="2">
      <c r="A191" s="110"/>
      <c r="B191" s="111"/>
      <c r="C191" s="198" t="s">
        <v>372</v>
      </c>
      <c r="D191" s="199"/>
      <c r="E191" s="199"/>
      <c r="F191" s="199"/>
      <c r="G191" s="199"/>
      <c r="H191" s="114"/>
      <c r="I191" s="114"/>
      <c r="J191" s="114"/>
      <c r="K191" s="114"/>
      <c r="L191" s="114"/>
      <c r="M191" s="114"/>
      <c r="N191" s="113"/>
      <c r="O191" s="113"/>
      <c r="P191" s="113"/>
      <c r="Q191" s="113"/>
      <c r="R191" s="114"/>
      <c r="S191" s="114"/>
      <c r="T191" s="114"/>
      <c r="U191" s="114"/>
      <c r="V191" s="114"/>
      <c r="W191" s="114"/>
      <c r="X191" s="114"/>
      <c r="Y191" s="114"/>
      <c r="Z191" s="107"/>
      <c r="AA191" s="107"/>
      <c r="AB191" s="107"/>
      <c r="AC191" s="107"/>
      <c r="AD191" s="107"/>
      <c r="AE191" s="107"/>
      <c r="AF191" s="107"/>
      <c r="AG191" s="107" t="s">
        <v>296</v>
      </c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</row>
    <row r="192" spans="1:60" outlineLevel="3">
      <c r="A192" s="110"/>
      <c r="B192" s="111"/>
      <c r="C192" s="200" t="s">
        <v>396</v>
      </c>
      <c r="D192" s="201"/>
      <c r="E192" s="201"/>
      <c r="F192" s="201"/>
      <c r="G192" s="201"/>
      <c r="H192" s="114"/>
      <c r="I192" s="114"/>
      <c r="J192" s="114"/>
      <c r="K192" s="114"/>
      <c r="L192" s="114"/>
      <c r="M192" s="114"/>
      <c r="N192" s="113"/>
      <c r="O192" s="113"/>
      <c r="P192" s="113"/>
      <c r="Q192" s="113"/>
      <c r="R192" s="114"/>
      <c r="S192" s="114"/>
      <c r="T192" s="114"/>
      <c r="U192" s="114"/>
      <c r="V192" s="114"/>
      <c r="W192" s="114"/>
      <c r="X192" s="114"/>
      <c r="Y192" s="114"/>
      <c r="Z192" s="107"/>
      <c r="AA192" s="107"/>
      <c r="AB192" s="107"/>
      <c r="AC192" s="107"/>
      <c r="AD192" s="107"/>
      <c r="AE192" s="107"/>
      <c r="AF192" s="107"/>
      <c r="AG192" s="107" t="s">
        <v>296</v>
      </c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</row>
    <row r="193" spans="1:60" outlineLevel="1">
      <c r="A193" s="130">
        <v>89</v>
      </c>
      <c r="B193" s="131" t="s">
        <v>431</v>
      </c>
      <c r="C193" s="140" t="s">
        <v>432</v>
      </c>
      <c r="D193" s="132" t="s">
        <v>330</v>
      </c>
      <c r="E193" s="133">
        <v>700</v>
      </c>
      <c r="F193" s="134"/>
      <c r="G193" s="135">
        <f>ROUND(E193*F193,2)</f>
        <v>0</v>
      </c>
      <c r="H193" s="134"/>
      <c r="I193" s="135">
        <f>ROUND(E193*H193,2)</f>
        <v>0</v>
      </c>
      <c r="J193" s="134"/>
      <c r="K193" s="135">
        <f>ROUND(E193*J193,2)</f>
        <v>0</v>
      </c>
      <c r="L193" s="135">
        <v>21</v>
      </c>
      <c r="M193" s="135">
        <f>G193*(1+L193/100)</f>
        <v>0</v>
      </c>
      <c r="N193" s="133">
        <v>0</v>
      </c>
      <c r="O193" s="133">
        <f>ROUND(E193*N193,2)</f>
        <v>0</v>
      </c>
      <c r="P193" s="133">
        <v>0</v>
      </c>
      <c r="Q193" s="133">
        <f>ROUND(E193*P193,2)</f>
        <v>0</v>
      </c>
      <c r="R193" s="135" t="s">
        <v>350</v>
      </c>
      <c r="S193" s="135" t="s">
        <v>310</v>
      </c>
      <c r="T193" s="136" t="s">
        <v>331</v>
      </c>
      <c r="U193" s="114">
        <v>0.11</v>
      </c>
      <c r="V193" s="114">
        <f>ROUND(E193*U193,2)</f>
        <v>77</v>
      </c>
      <c r="W193" s="114"/>
      <c r="X193" s="114" t="s">
        <v>332</v>
      </c>
      <c r="Y193" s="114" t="s">
        <v>293</v>
      </c>
      <c r="Z193" s="107"/>
      <c r="AA193" s="107"/>
      <c r="AB193" s="107"/>
      <c r="AC193" s="107"/>
      <c r="AD193" s="107"/>
      <c r="AE193" s="107"/>
      <c r="AF193" s="107"/>
      <c r="AG193" s="107" t="s">
        <v>333</v>
      </c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</row>
    <row r="194" spans="1:60" outlineLevel="1">
      <c r="A194" s="130">
        <v>90</v>
      </c>
      <c r="B194" s="131" t="s">
        <v>436</v>
      </c>
      <c r="C194" s="140" t="s">
        <v>437</v>
      </c>
      <c r="D194" s="132" t="s">
        <v>330</v>
      </c>
      <c r="E194" s="133">
        <v>138</v>
      </c>
      <c r="F194" s="134"/>
      <c r="G194" s="135">
        <f>ROUND(E194*F194,2)</f>
        <v>0</v>
      </c>
      <c r="H194" s="134"/>
      <c r="I194" s="135">
        <f>ROUND(E194*H194,2)</f>
        <v>0</v>
      </c>
      <c r="J194" s="134"/>
      <c r="K194" s="135">
        <f>ROUND(E194*J194,2)</f>
        <v>0</v>
      </c>
      <c r="L194" s="135">
        <v>21</v>
      </c>
      <c r="M194" s="135">
        <f>G194*(1+L194/100)</f>
        <v>0</v>
      </c>
      <c r="N194" s="133">
        <v>0</v>
      </c>
      <c r="O194" s="133">
        <f>ROUND(E194*N194,2)</f>
        <v>0</v>
      </c>
      <c r="P194" s="133">
        <v>0</v>
      </c>
      <c r="Q194" s="133">
        <f>ROUND(E194*P194,2)</f>
        <v>0</v>
      </c>
      <c r="R194" s="135" t="s">
        <v>350</v>
      </c>
      <c r="S194" s="135" t="s">
        <v>310</v>
      </c>
      <c r="T194" s="136" t="s">
        <v>331</v>
      </c>
      <c r="U194" s="114">
        <v>0.14000000000000001</v>
      </c>
      <c r="V194" s="114">
        <f>ROUND(E194*U194,2)</f>
        <v>19.32</v>
      </c>
      <c r="W194" s="114"/>
      <c r="X194" s="114" t="s">
        <v>332</v>
      </c>
      <c r="Y194" s="114" t="s">
        <v>293</v>
      </c>
      <c r="Z194" s="107"/>
      <c r="AA194" s="107"/>
      <c r="AB194" s="107"/>
      <c r="AC194" s="107"/>
      <c r="AD194" s="107"/>
      <c r="AE194" s="107"/>
      <c r="AF194" s="107"/>
      <c r="AG194" s="107" t="s">
        <v>333</v>
      </c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</row>
    <row r="195" spans="1:60" ht="33.75" outlineLevel="1">
      <c r="A195" s="123">
        <v>91</v>
      </c>
      <c r="B195" s="124" t="s">
        <v>417</v>
      </c>
      <c r="C195" s="139" t="s">
        <v>2593</v>
      </c>
      <c r="D195" s="125" t="s">
        <v>330</v>
      </c>
      <c r="E195" s="126">
        <v>600</v>
      </c>
      <c r="F195" s="127"/>
      <c r="G195" s="128">
        <f>ROUND(E195*F195,2)</f>
        <v>0</v>
      </c>
      <c r="H195" s="127"/>
      <c r="I195" s="128">
        <f>ROUND(E195*H195,2)</f>
        <v>0</v>
      </c>
      <c r="J195" s="127"/>
      <c r="K195" s="128">
        <f>ROUND(E195*J195,2)</f>
        <v>0</v>
      </c>
      <c r="L195" s="128">
        <v>21</v>
      </c>
      <c r="M195" s="128">
        <f>G195*(1+L195/100)</f>
        <v>0</v>
      </c>
      <c r="N195" s="126">
        <v>5.5999999999999995E-4</v>
      </c>
      <c r="O195" s="126">
        <f>ROUND(E195*N195,2)</f>
        <v>0.34</v>
      </c>
      <c r="P195" s="126">
        <v>0</v>
      </c>
      <c r="Q195" s="126">
        <f>ROUND(E195*P195,2)</f>
        <v>0</v>
      </c>
      <c r="R195" s="128" t="s">
        <v>413</v>
      </c>
      <c r="S195" s="128" t="s">
        <v>310</v>
      </c>
      <c r="T195" s="129" t="s">
        <v>331</v>
      </c>
      <c r="U195" s="114">
        <v>0</v>
      </c>
      <c r="V195" s="114">
        <f>ROUND(E195*U195,2)</f>
        <v>0</v>
      </c>
      <c r="W195" s="114"/>
      <c r="X195" s="114" t="s">
        <v>414</v>
      </c>
      <c r="Y195" s="114" t="s">
        <v>293</v>
      </c>
      <c r="Z195" s="107"/>
      <c r="AA195" s="107"/>
      <c r="AB195" s="107"/>
      <c r="AC195" s="107"/>
      <c r="AD195" s="107"/>
      <c r="AE195" s="107"/>
      <c r="AF195" s="107"/>
      <c r="AG195" s="107" t="s">
        <v>415</v>
      </c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</row>
    <row r="196" spans="1:60" outlineLevel="2">
      <c r="A196" s="110"/>
      <c r="B196" s="111"/>
      <c r="C196" s="198" t="s">
        <v>416</v>
      </c>
      <c r="D196" s="199"/>
      <c r="E196" s="199"/>
      <c r="F196" s="199"/>
      <c r="G196" s="199"/>
      <c r="H196" s="114"/>
      <c r="I196" s="114"/>
      <c r="J196" s="114"/>
      <c r="K196" s="114"/>
      <c r="L196" s="114"/>
      <c r="M196" s="114"/>
      <c r="N196" s="113"/>
      <c r="O196" s="113"/>
      <c r="P196" s="113"/>
      <c r="Q196" s="113"/>
      <c r="R196" s="114"/>
      <c r="S196" s="114"/>
      <c r="T196" s="114"/>
      <c r="U196" s="114"/>
      <c r="V196" s="114"/>
      <c r="W196" s="114"/>
      <c r="X196" s="114"/>
      <c r="Y196" s="114"/>
      <c r="Z196" s="107"/>
      <c r="AA196" s="107"/>
      <c r="AB196" s="107"/>
      <c r="AC196" s="107"/>
      <c r="AD196" s="107"/>
      <c r="AE196" s="107"/>
      <c r="AF196" s="107"/>
      <c r="AG196" s="107" t="s">
        <v>296</v>
      </c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</row>
    <row r="197" spans="1:60" ht="33.75" outlineLevel="1">
      <c r="A197" s="123">
        <v>92</v>
      </c>
      <c r="B197" s="124" t="s">
        <v>419</v>
      </c>
      <c r="C197" s="139" t="s">
        <v>2594</v>
      </c>
      <c r="D197" s="125" t="s">
        <v>330</v>
      </c>
      <c r="E197" s="126">
        <v>100</v>
      </c>
      <c r="F197" s="127"/>
      <c r="G197" s="128">
        <f>ROUND(E197*F197,2)</f>
        <v>0</v>
      </c>
      <c r="H197" s="127"/>
      <c r="I197" s="128">
        <f>ROUND(E197*H197,2)</f>
        <v>0</v>
      </c>
      <c r="J197" s="127"/>
      <c r="K197" s="128">
        <f>ROUND(E197*J197,2)</f>
        <v>0</v>
      </c>
      <c r="L197" s="128">
        <v>21</v>
      </c>
      <c r="M197" s="128">
        <f>G197*(1+L197/100)</f>
        <v>0</v>
      </c>
      <c r="N197" s="126">
        <v>3.1E-4</v>
      </c>
      <c r="O197" s="126">
        <f>ROUND(E197*N197,2)</f>
        <v>0.03</v>
      </c>
      <c r="P197" s="126">
        <v>0</v>
      </c>
      <c r="Q197" s="126">
        <f>ROUND(E197*P197,2)</f>
        <v>0</v>
      </c>
      <c r="R197" s="128" t="s">
        <v>413</v>
      </c>
      <c r="S197" s="128" t="s">
        <v>310</v>
      </c>
      <c r="T197" s="129" t="s">
        <v>331</v>
      </c>
      <c r="U197" s="114">
        <v>0</v>
      </c>
      <c r="V197" s="114">
        <f>ROUND(E197*U197,2)</f>
        <v>0</v>
      </c>
      <c r="W197" s="114"/>
      <c r="X197" s="114" t="s">
        <v>414</v>
      </c>
      <c r="Y197" s="114" t="s">
        <v>293</v>
      </c>
      <c r="Z197" s="107"/>
      <c r="AA197" s="107"/>
      <c r="AB197" s="107"/>
      <c r="AC197" s="107"/>
      <c r="AD197" s="107"/>
      <c r="AE197" s="107"/>
      <c r="AF197" s="107"/>
      <c r="AG197" s="107" t="s">
        <v>415</v>
      </c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</row>
    <row r="198" spans="1:60" outlineLevel="2">
      <c r="A198" s="110"/>
      <c r="B198" s="111"/>
      <c r="C198" s="198" t="s">
        <v>416</v>
      </c>
      <c r="D198" s="199"/>
      <c r="E198" s="199"/>
      <c r="F198" s="199"/>
      <c r="G198" s="199"/>
      <c r="H198" s="114"/>
      <c r="I198" s="114"/>
      <c r="J198" s="114"/>
      <c r="K198" s="114"/>
      <c r="L198" s="114"/>
      <c r="M198" s="114"/>
      <c r="N198" s="113"/>
      <c r="O198" s="113"/>
      <c r="P198" s="113"/>
      <c r="Q198" s="113"/>
      <c r="R198" s="114"/>
      <c r="S198" s="114"/>
      <c r="T198" s="114"/>
      <c r="U198" s="114"/>
      <c r="V198" s="114"/>
      <c r="W198" s="114"/>
      <c r="X198" s="114"/>
      <c r="Y198" s="114"/>
      <c r="Z198" s="107"/>
      <c r="AA198" s="107"/>
      <c r="AB198" s="107"/>
      <c r="AC198" s="107"/>
      <c r="AD198" s="107"/>
      <c r="AE198" s="107"/>
      <c r="AF198" s="107"/>
      <c r="AG198" s="107" t="s">
        <v>296</v>
      </c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</row>
    <row r="199" spans="1:60" ht="33.75" outlineLevel="1">
      <c r="A199" s="123">
        <v>93</v>
      </c>
      <c r="B199" s="124" t="s">
        <v>421</v>
      </c>
      <c r="C199" s="139" t="s">
        <v>2595</v>
      </c>
      <c r="D199" s="125" t="s">
        <v>330</v>
      </c>
      <c r="E199" s="126">
        <v>100</v>
      </c>
      <c r="F199" s="127"/>
      <c r="G199" s="128">
        <f>ROUND(E199*F199,2)</f>
        <v>0</v>
      </c>
      <c r="H199" s="127"/>
      <c r="I199" s="128">
        <f>ROUND(E199*H199,2)</f>
        <v>0</v>
      </c>
      <c r="J199" s="127"/>
      <c r="K199" s="128">
        <f>ROUND(E199*J199,2)</f>
        <v>0</v>
      </c>
      <c r="L199" s="128">
        <v>21</v>
      </c>
      <c r="M199" s="128">
        <f>G199*(1+L199/100)</f>
        <v>0</v>
      </c>
      <c r="N199" s="126">
        <v>6.7000000000000002E-4</v>
      </c>
      <c r="O199" s="126">
        <f>ROUND(E199*N199,2)</f>
        <v>7.0000000000000007E-2</v>
      </c>
      <c r="P199" s="126">
        <v>0</v>
      </c>
      <c r="Q199" s="126">
        <f>ROUND(E199*P199,2)</f>
        <v>0</v>
      </c>
      <c r="R199" s="128" t="s">
        <v>413</v>
      </c>
      <c r="S199" s="128" t="s">
        <v>310</v>
      </c>
      <c r="T199" s="129" t="s">
        <v>331</v>
      </c>
      <c r="U199" s="114">
        <v>0</v>
      </c>
      <c r="V199" s="114">
        <f>ROUND(E199*U199,2)</f>
        <v>0</v>
      </c>
      <c r="W199" s="114"/>
      <c r="X199" s="114" t="s">
        <v>414</v>
      </c>
      <c r="Y199" s="114" t="s">
        <v>293</v>
      </c>
      <c r="Z199" s="107"/>
      <c r="AA199" s="107"/>
      <c r="AB199" s="107"/>
      <c r="AC199" s="107"/>
      <c r="AD199" s="107"/>
      <c r="AE199" s="107"/>
      <c r="AF199" s="107"/>
      <c r="AG199" s="107" t="s">
        <v>415</v>
      </c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</row>
    <row r="200" spans="1:60" outlineLevel="2">
      <c r="A200" s="110"/>
      <c r="B200" s="111"/>
      <c r="C200" s="198" t="s">
        <v>416</v>
      </c>
      <c r="D200" s="199"/>
      <c r="E200" s="199"/>
      <c r="F200" s="199"/>
      <c r="G200" s="199"/>
      <c r="H200" s="114"/>
      <c r="I200" s="114"/>
      <c r="J200" s="114"/>
      <c r="K200" s="114"/>
      <c r="L200" s="114"/>
      <c r="M200" s="114"/>
      <c r="N200" s="113"/>
      <c r="O200" s="113"/>
      <c r="P200" s="113"/>
      <c r="Q200" s="113"/>
      <c r="R200" s="114"/>
      <c r="S200" s="114"/>
      <c r="T200" s="114"/>
      <c r="U200" s="114"/>
      <c r="V200" s="114"/>
      <c r="W200" s="114"/>
      <c r="X200" s="114"/>
      <c r="Y200" s="114"/>
      <c r="Z200" s="107"/>
      <c r="AA200" s="107"/>
      <c r="AB200" s="107"/>
      <c r="AC200" s="107"/>
      <c r="AD200" s="107"/>
      <c r="AE200" s="107"/>
      <c r="AF200" s="107"/>
      <c r="AG200" s="107" t="s">
        <v>296</v>
      </c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</row>
    <row r="201" spans="1:60" ht="33.75" outlineLevel="1">
      <c r="A201" s="123">
        <v>94</v>
      </c>
      <c r="B201" s="124" t="s">
        <v>423</v>
      </c>
      <c r="C201" s="139" t="s">
        <v>2600</v>
      </c>
      <c r="D201" s="125" t="s">
        <v>330</v>
      </c>
      <c r="E201" s="126">
        <v>30</v>
      </c>
      <c r="F201" s="127"/>
      <c r="G201" s="128">
        <f>ROUND(E201*F201,2)</f>
        <v>0</v>
      </c>
      <c r="H201" s="127"/>
      <c r="I201" s="128">
        <f>ROUND(E201*H201,2)</f>
        <v>0</v>
      </c>
      <c r="J201" s="127"/>
      <c r="K201" s="128">
        <f>ROUND(E201*J201,2)</f>
        <v>0</v>
      </c>
      <c r="L201" s="128">
        <v>21</v>
      </c>
      <c r="M201" s="128">
        <f>G201*(1+L201/100)</f>
        <v>0</v>
      </c>
      <c r="N201" s="126">
        <v>1.0300000000000001E-3</v>
      </c>
      <c r="O201" s="126">
        <f>ROUND(E201*N201,2)</f>
        <v>0.03</v>
      </c>
      <c r="P201" s="126">
        <v>0</v>
      </c>
      <c r="Q201" s="126">
        <f>ROUND(E201*P201,2)</f>
        <v>0</v>
      </c>
      <c r="R201" s="128" t="s">
        <v>413</v>
      </c>
      <c r="S201" s="128" t="s">
        <v>310</v>
      </c>
      <c r="T201" s="129" t="s">
        <v>331</v>
      </c>
      <c r="U201" s="114">
        <v>0</v>
      </c>
      <c r="V201" s="114">
        <f>ROUND(E201*U201,2)</f>
        <v>0</v>
      </c>
      <c r="W201" s="114"/>
      <c r="X201" s="114" t="s">
        <v>414</v>
      </c>
      <c r="Y201" s="114" t="s">
        <v>293</v>
      </c>
      <c r="Z201" s="107"/>
      <c r="AA201" s="107"/>
      <c r="AB201" s="107"/>
      <c r="AC201" s="107"/>
      <c r="AD201" s="107"/>
      <c r="AE201" s="107"/>
      <c r="AF201" s="107"/>
      <c r="AG201" s="107" t="s">
        <v>415</v>
      </c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</row>
    <row r="202" spans="1:60" outlineLevel="2">
      <c r="A202" s="110"/>
      <c r="B202" s="111"/>
      <c r="C202" s="198" t="s">
        <v>416</v>
      </c>
      <c r="D202" s="199"/>
      <c r="E202" s="199"/>
      <c r="F202" s="199"/>
      <c r="G202" s="199"/>
      <c r="H202" s="114"/>
      <c r="I202" s="114"/>
      <c r="J202" s="114"/>
      <c r="K202" s="114"/>
      <c r="L202" s="114"/>
      <c r="M202" s="114"/>
      <c r="N202" s="113"/>
      <c r="O202" s="113"/>
      <c r="P202" s="113"/>
      <c r="Q202" s="113"/>
      <c r="R202" s="114"/>
      <c r="S202" s="114"/>
      <c r="T202" s="114"/>
      <c r="U202" s="114"/>
      <c r="V202" s="114"/>
      <c r="W202" s="114"/>
      <c r="X202" s="114"/>
      <c r="Y202" s="114"/>
      <c r="Z202" s="107"/>
      <c r="AA202" s="107"/>
      <c r="AB202" s="107"/>
      <c r="AC202" s="107"/>
      <c r="AD202" s="107"/>
      <c r="AE202" s="107"/>
      <c r="AF202" s="107"/>
      <c r="AG202" s="107" t="s">
        <v>296</v>
      </c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</row>
    <row r="203" spans="1:60" ht="33.75" outlineLevel="1">
      <c r="A203" s="123">
        <v>95</v>
      </c>
      <c r="B203" s="124" t="s">
        <v>425</v>
      </c>
      <c r="C203" s="139" t="s">
        <v>2601</v>
      </c>
      <c r="D203" s="125" t="s">
        <v>330</v>
      </c>
      <c r="E203" s="126">
        <v>8</v>
      </c>
      <c r="F203" s="127"/>
      <c r="G203" s="128">
        <f>ROUND(E203*F203,2)</f>
        <v>0</v>
      </c>
      <c r="H203" s="127"/>
      <c r="I203" s="128">
        <f>ROUND(E203*H203,2)</f>
        <v>0</v>
      </c>
      <c r="J203" s="127"/>
      <c r="K203" s="128">
        <f>ROUND(E203*J203,2)</f>
        <v>0</v>
      </c>
      <c r="L203" s="128">
        <v>21</v>
      </c>
      <c r="M203" s="128">
        <f>G203*(1+L203/100)</f>
        <v>0</v>
      </c>
      <c r="N203" s="126">
        <v>8.4999999999999995E-4</v>
      </c>
      <c r="O203" s="126">
        <f>ROUND(E203*N203,2)</f>
        <v>0.01</v>
      </c>
      <c r="P203" s="126">
        <v>0</v>
      </c>
      <c r="Q203" s="126">
        <f>ROUND(E203*P203,2)</f>
        <v>0</v>
      </c>
      <c r="R203" s="128" t="s">
        <v>413</v>
      </c>
      <c r="S203" s="128" t="s">
        <v>310</v>
      </c>
      <c r="T203" s="129" t="s">
        <v>331</v>
      </c>
      <c r="U203" s="114">
        <v>0</v>
      </c>
      <c r="V203" s="114">
        <f>ROUND(E203*U203,2)</f>
        <v>0</v>
      </c>
      <c r="W203" s="114"/>
      <c r="X203" s="114" t="s">
        <v>414</v>
      </c>
      <c r="Y203" s="114" t="s">
        <v>293</v>
      </c>
      <c r="Z203" s="107"/>
      <c r="AA203" s="107"/>
      <c r="AB203" s="107"/>
      <c r="AC203" s="107"/>
      <c r="AD203" s="107"/>
      <c r="AE203" s="107"/>
      <c r="AF203" s="107"/>
      <c r="AG203" s="107" t="s">
        <v>415</v>
      </c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</row>
    <row r="204" spans="1:60" outlineLevel="2">
      <c r="A204" s="110"/>
      <c r="B204" s="111"/>
      <c r="C204" s="198" t="s">
        <v>416</v>
      </c>
      <c r="D204" s="199"/>
      <c r="E204" s="199"/>
      <c r="F204" s="199"/>
      <c r="G204" s="199"/>
      <c r="H204" s="114"/>
      <c r="I204" s="114"/>
      <c r="J204" s="114"/>
      <c r="K204" s="114"/>
      <c r="L204" s="114"/>
      <c r="M204" s="114"/>
      <c r="N204" s="113"/>
      <c r="O204" s="113"/>
      <c r="P204" s="113"/>
      <c r="Q204" s="113"/>
      <c r="R204" s="114"/>
      <c r="S204" s="114"/>
      <c r="T204" s="114"/>
      <c r="U204" s="114"/>
      <c r="V204" s="114"/>
      <c r="W204" s="114"/>
      <c r="X204" s="114"/>
      <c r="Y204" s="114"/>
      <c r="Z204" s="107"/>
      <c r="AA204" s="107"/>
      <c r="AB204" s="107"/>
      <c r="AC204" s="107"/>
      <c r="AD204" s="107"/>
      <c r="AE204" s="107"/>
      <c r="AF204" s="107"/>
      <c r="AG204" s="107" t="s">
        <v>296</v>
      </c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</row>
    <row r="205" spans="1:60" outlineLevel="1">
      <c r="A205" s="110">
        <v>96</v>
      </c>
      <c r="B205" s="111" t="s">
        <v>483</v>
      </c>
      <c r="C205" s="147" t="s">
        <v>484</v>
      </c>
      <c r="D205" s="112" t="s">
        <v>24</v>
      </c>
      <c r="E205" s="145"/>
      <c r="F205" s="115"/>
      <c r="G205" s="114">
        <f>ROUND(E205*F205,2)</f>
        <v>0</v>
      </c>
      <c r="H205" s="115"/>
      <c r="I205" s="114">
        <f>ROUND(E205*H205,2)</f>
        <v>0</v>
      </c>
      <c r="J205" s="115"/>
      <c r="K205" s="114">
        <f>ROUND(E205*J205,2)</f>
        <v>0</v>
      </c>
      <c r="L205" s="114">
        <v>21</v>
      </c>
      <c r="M205" s="114">
        <f>G205*(1+L205/100)</f>
        <v>0</v>
      </c>
      <c r="N205" s="113">
        <v>0</v>
      </c>
      <c r="O205" s="113">
        <f>ROUND(E205*N205,2)</f>
        <v>0</v>
      </c>
      <c r="P205" s="113">
        <v>0</v>
      </c>
      <c r="Q205" s="113">
        <f>ROUND(E205*P205,2)</f>
        <v>0</v>
      </c>
      <c r="R205" s="114" t="s">
        <v>447</v>
      </c>
      <c r="S205" s="114" t="s">
        <v>310</v>
      </c>
      <c r="T205" s="114" t="s">
        <v>331</v>
      </c>
      <c r="U205" s="114">
        <v>0</v>
      </c>
      <c r="V205" s="114">
        <f>ROUND(E205*U205,2)</f>
        <v>0</v>
      </c>
      <c r="W205" s="114"/>
      <c r="X205" s="114" t="s">
        <v>448</v>
      </c>
      <c r="Y205" s="114" t="s">
        <v>293</v>
      </c>
      <c r="Z205" s="107"/>
      <c r="AA205" s="107"/>
      <c r="AB205" s="107"/>
      <c r="AC205" s="107"/>
      <c r="AD205" s="107"/>
      <c r="AE205" s="107"/>
      <c r="AF205" s="107"/>
      <c r="AG205" s="107" t="s">
        <v>449</v>
      </c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</row>
    <row r="206" spans="1:60" outlineLevel="2">
      <c r="A206" s="110"/>
      <c r="B206" s="111"/>
      <c r="C206" s="205" t="s">
        <v>450</v>
      </c>
      <c r="D206" s="206"/>
      <c r="E206" s="206"/>
      <c r="F206" s="206"/>
      <c r="G206" s="206"/>
      <c r="H206" s="114"/>
      <c r="I206" s="114"/>
      <c r="J206" s="114"/>
      <c r="K206" s="114"/>
      <c r="L206" s="114"/>
      <c r="M206" s="114"/>
      <c r="N206" s="113"/>
      <c r="O206" s="113"/>
      <c r="P206" s="113"/>
      <c r="Q206" s="113"/>
      <c r="R206" s="114"/>
      <c r="S206" s="114"/>
      <c r="T206" s="114"/>
      <c r="U206" s="114"/>
      <c r="V206" s="114"/>
      <c r="W206" s="114"/>
      <c r="X206" s="114"/>
      <c r="Y206" s="114"/>
      <c r="Z206" s="107"/>
      <c r="AA206" s="107"/>
      <c r="AB206" s="107"/>
      <c r="AC206" s="107"/>
      <c r="AD206" s="107"/>
      <c r="AE206" s="107"/>
      <c r="AF206" s="107"/>
      <c r="AG206" s="107" t="s">
        <v>451</v>
      </c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</row>
    <row r="207" spans="1:60">
      <c r="A207" s="117" t="s">
        <v>285</v>
      </c>
      <c r="B207" s="118" t="s">
        <v>121</v>
      </c>
      <c r="C207" s="138" t="s">
        <v>122</v>
      </c>
      <c r="D207" s="119"/>
      <c r="E207" s="120"/>
      <c r="F207" s="121"/>
      <c r="G207" s="121">
        <f>SUMIF(AG208:AG213,"&lt;&gt;NOR",G208:G213)</f>
        <v>0</v>
      </c>
      <c r="H207" s="121"/>
      <c r="I207" s="121">
        <f>SUM(I208:I213)</f>
        <v>0</v>
      </c>
      <c r="J207" s="121"/>
      <c r="K207" s="121">
        <f>SUM(K208:K213)</f>
        <v>0</v>
      </c>
      <c r="L207" s="121"/>
      <c r="M207" s="121">
        <f>SUM(M208:M213)</f>
        <v>0</v>
      </c>
      <c r="N207" s="120"/>
      <c r="O207" s="120">
        <f>SUM(O208:O213)</f>
        <v>0.03</v>
      </c>
      <c r="P207" s="120"/>
      <c r="Q207" s="120">
        <f>SUM(Q208:Q213)</f>
        <v>0</v>
      </c>
      <c r="R207" s="121"/>
      <c r="S207" s="121"/>
      <c r="T207" s="122"/>
      <c r="U207" s="116"/>
      <c r="V207" s="116">
        <f>SUM(V208:V213)</f>
        <v>24.849999999999998</v>
      </c>
      <c r="W207" s="116"/>
      <c r="X207" s="116"/>
      <c r="Y207" s="116"/>
      <c r="AG207" t="s">
        <v>286</v>
      </c>
    </row>
    <row r="208" spans="1:60" outlineLevel="1">
      <c r="A208" s="123">
        <v>97</v>
      </c>
      <c r="B208" s="124" t="s">
        <v>452</v>
      </c>
      <c r="C208" s="139" t="s">
        <v>453</v>
      </c>
      <c r="D208" s="125" t="s">
        <v>347</v>
      </c>
      <c r="E208" s="126">
        <v>12</v>
      </c>
      <c r="F208" s="127"/>
      <c r="G208" s="128">
        <f>ROUND(E208*F208,2)</f>
        <v>0</v>
      </c>
      <c r="H208" s="127"/>
      <c r="I208" s="128">
        <f>ROUND(E208*H208,2)</f>
        <v>0</v>
      </c>
      <c r="J208" s="127"/>
      <c r="K208" s="128">
        <f>ROUND(E208*J208,2)</f>
        <v>0</v>
      </c>
      <c r="L208" s="128">
        <v>21</v>
      </c>
      <c r="M208" s="128">
        <f>G208*(1+L208/100)</f>
        <v>0</v>
      </c>
      <c r="N208" s="126">
        <v>1.89E-3</v>
      </c>
      <c r="O208" s="126">
        <f>ROUND(E208*N208,2)</f>
        <v>0.02</v>
      </c>
      <c r="P208" s="126">
        <v>0</v>
      </c>
      <c r="Q208" s="126">
        <f>ROUND(E208*P208,2)</f>
        <v>0</v>
      </c>
      <c r="R208" s="128" t="s">
        <v>447</v>
      </c>
      <c r="S208" s="128" t="s">
        <v>310</v>
      </c>
      <c r="T208" s="129" t="s">
        <v>331</v>
      </c>
      <c r="U208" s="114">
        <v>1.45</v>
      </c>
      <c r="V208" s="114">
        <f>ROUND(E208*U208,2)</f>
        <v>17.399999999999999</v>
      </c>
      <c r="W208" s="114"/>
      <c r="X208" s="114" t="s">
        <v>332</v>
      </c>
      <c r="Y208" s="114" t="s">
        <v>293</v>
      </c>
      <c r="Z208" s="107"/>
      <c r="AA208" s="107"/>
      <c r="AB208" s="107"/>
      <c r="AC208" s="107"/>
      <c r="AD208" s="107"/>
      <c r="AE208" s="107"/>
      <c r="AF208" s="107"/>
      <c r="AG208" s="107" t="s">
        <v>333</v>
      </c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</row>
    <row r="209" spans="1:60" ht="22.5" outlineLevel="2">
      <c r="A209" s="110"/>
      <c r="B209" s="111"/>
      <c r="C209" s="198" t="s">
        <v>454</v>
      </c>
      <c r="D209" s="199"/>
      <c r="E209" s="199"/>
      <c r="F209" s="199"/>
      <c r="G209" s="199"/>
      <c r="H209" s="114"/>
      <c r="I209" s="114"/>
      <c r="J209" s="114"/>
      <c r="K209" s="114"/>
      <c r="L209" s="114"/>
      <c r="M209" s="114"/>
      <c r="N209" s="113"/>
      <c r="O209" s="113"/>
      <c r="P209" s="113"/>
      <c r="Q209" s="113"/>
      <c r="R209" s="114"/>
      <c r="S209" s="114"/>
      <c r="T209" s="114"/>
      <c r="U209" s="114"/>
      <c r="V209" s="114"/>
      <c r="W209" s="114"/>
      <c r="X209" s="114"/>
      <c r="Y209" s="114"/>
      <c r="Z209" s="107"/>
      <c r="AA209" s="107"/>
      <c r="AB209" s="107"/>
      <c r="AC209" s="107"/>
      <c r="AD209" s="107"/>
      <c r="AE209" s="107"/>
      <c r="AF209" s="107"/>
      <c r="AG209" s="107" t="s">
        <v>296</v>
      </c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37" t="str">
        <f>C209</f>
        <v>Otvor se utěsní minerální vlnou. Prostup i potrubí před a za prostupem je natřeno protipožární stěrkou. Cena obsahuje dodávku minerální vlny a požární stěrky.</v>
      </c>
      <c r="BB209" s="107"/>
      <c r="BC209" s="107"/>
      <c r="BD209" s="107"/>
      <c r="BE209" s="107"/>
      <c r="BF209" s="107"/>
      <c r="BG209" s="107"/>
      <c r="BH209" s="107"/>
    </row>
    <row r="210" spans="1:60" outlineLevel="3">
      <c r="A210" s="110"/>
      <c r="B210" s="111"/>
      <c r="C210" s="200" t="s">
        <v>455</v>
      </c>
      <c r="D210" s="201"/>
      <c r="E210" s="201"/>
      <c r="F210" s="201"/>
      <c r="G210" s="201"/>
      <c r="H210" s="114"/>
      <c r="I210" s="114"/>
      <c r="J210" s="114"/>
      <c r="K210" s="114"/>
      <c r="L210" s="114"/>
      <c r="M210" s="114"/>
      <c r="N210" s="113"/>
      <c r="O210" s="113"/>
      <c r="P210" s="113"/>
      <c r="Q210" s="113"/>
      <c r="R210" s="114"/>
      <c r="S210" s="114"/>
      <c r="T210" s="114"/>
      <c r="U210" s="114"/>
      <c r="V210" s="114"/>
      <c r="W210" s="114"/>
      <c r="X210" s="114"/>
      <c r="Y210" s="114"/>
      <c r="Z210" s="107"/>
      <c r="AA210" s="107"/>
      <c r="AB210" s="107"/>
      <c r="AC210" s="107"/>
      <c r="AD210" s="107"/>
      <c r="AE210" s="107"/>
      <c r="AF210" s="107"/>
      <c r="AG210" s="107" t="s">
        <v>296</v>
      </c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</row>
    <row r="211" spans="1:60" outlineLevel="1">
      <c r="A211" s="123">
        <v>98</v>
      </c>
      <c r="B211" s="124" t="s">
        <v>456</v>
      </c>
      <c r="C211" s="139" t="s">
        <v>457</v>
      </c>
      <c r="D211" s="125" t="s">
        <v>347</v>
      </c>
      <c r="E211" s="126">
        <v>5</v>
      </c>
      <c r="F211" s="127"/>
      <c r="G211" s="128">
        <f>ROUND(E211*F211,2)</f>
        <v>0</v>
      </c>
      <c r="H211" s="127"/>
      <c r="I211" s="128">
        <f>ROUND(E211*H211,2)</f>
        <v>0</v>
      </c>
      <c r="J211" s="127"/>
      <c r="K211" s="128">
        <f>ROUND(E211*J211,2)</f>
        <v>0</v>
      </c>
      <c r="L211" s="128">
        <v>21</v>
      </c>
      <c r="M211" s="128">
        <f>G211*(1+L211/100)</f>
        <v>0</v>
      </c>
      <c r="N211" s="126">
        <v>2.4599999999999999E-3</v>
      </c>
      <c r="O211" s="126">
        <f>ROUND(E211*N211,2)</f>
        <v>0.01</v>
      </c>
      <c r="P211" s="126">
        <v>0</v>
      </c>
      <c r="Q211" s="126">
        <f>ROUND(E211*P211,2)</f>
        <v>0</v>
      </c>
      <c r="R211" s="128" t="s">
        <v>447</v>
      </c>
      <c r="S211" s="128" t="s">
        <v>310</v>
      </c>
      <c r="T211" s="129" t="s">
        <v>331</v>
      </c>
      <c r="U211" s="114">
        <v>1.49</v>
      </c>
      <c r="V211" s="114">
        <f>ROUND(E211*U211,2)</f>
        <v>7.45</v>
      </c>
      <c r="W211" s="114"/>
      <c r="X211" s="114" t="s">
        <v>332</v>
      </c>
      <c r="Y211" s="114" t="s">
        <v>293</v>
      </c>
      <c r="Z211" s="107"/>
      <c r="AA211" s="107"/>
      <c r="AB211" s="107"/>
      <c r="AC211" s="107"/>
      <c r="AD211" s="107"/>
      <c r="AE211" s="107"/>
      <c r="AF211" s="107"/>
      <c r="AG211" s="107" t="s">
        <v>333</v>
      </c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</row>
    <row r="212" spans="1:60" ht="22.5" outlineLevel="2">
      <c r="A212" s="110"/>
      <c r="B212" s="111"/>
      <c r="C212" s="198" t="s">
        <v>458</v>
      </c>
      <c r="D212" s="199"/>
      <c r="E212" s="199"/>
      <c r="F212" s="199"/>
      <c r="G212" s="199"/>
      <c r="H212" s="114"/>
      <c r="I212" s="114"/>
      <c r="J212" s="114"/>
      <c r="K212" s="114"/>
      <c r="L212" s="114"/>
      <c r="M212" s="114"/>
      <c r="N212" s="113"/>
      <c r="O212" s="113"/>
      <c r="P212" s="113"/>
      <c r="Q212" s="113"/>
      <c r="R212" s="114"/>
      <c r="S212" s="114"/>
      <c r="T212" s="114"/>
      <c r="U212" s="114"/>
      <c r="V212" s="114"/>
      <c r="W212" s="114"/>
      <c r="X212" s="114"/>
      <c r="Y212" s="114"/>
      <c r="Z212" s="107"/>
      <c r="AA212" s="107"/>
      <c r="AB212" s="107"/>
      <c r="AC212" s="107"/>
      <c r="AD212" s="107"/>
      <c r="AE212" s="107"/>
      <c r="AF212" s="107"/>
      <c r="AG212" s="107" t="s">
        <v>296</v>
      </c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37" t="str">
        <f>C212</f>
        <v>Otvor se utěsní minerální vlnou. Prostup i potrubí před a za prostupem je natřeno protipožární stěrkou. Cena obsahuje dodávku požární minerální vlny a požární stěrky.</v>
      </c>
      <c r="BB212" s="107"/>
      <c r="BC212" s="107"/>
      <c r="BD212" s="107"/>
      <c r="BE212" s="107"/>
      <c r="BF212" s="107"/>
      <c r="BG212" s="107"/>
      <c r="BH212" s="107"/>
    </row>
    <row r="213" spans="1:60" outlineLevel="3">
      <c r="A213" s="110"/>
      <c r="B213" s="111"/>
      <c r="C213" s="200" t="s">
        <v>455</v>
      </c>
      <c r="D213" s="201"/>
      <c r="E213" s="201"/>
      <c r="F213" s="201"/>
      <c r="G213" s="201"/>
      <c r="H213" s="114"/>
      <c r="I213" s="114"/>
      <c r="J213" s="114"/>
      <c r="K213" s="114"/>
      <c r="L213" s="114"/>
      <c r="M213" s="114"/>
      <c r="N213" s="113"/>
      <c r="O213" s="113"/>
      <c r="P213" s="113"/>
      <c r="Q213" s="113"/>
      <c r="R213" s="114"/>
      <c r="S213" s="114"/>
      <c r="T213" s="114"/>
      <c r="U213" s="114"/>
      <c r="V213" s="114"/>
      <c r="W213" s="114"/>
      <c r="X213" s="114"/>
      <c r="Y213" s="114"/>
      <c r="Z213" s="107"/>
      <c r="AA213" s="107"/>
      <c r="AB213" s="107"/>
      <c r="AC213" s="107"/>
      <c r="AD213" s="107"/>
      <c r="AE213" s="107"/>
      <c r="AF213" s="107"/>
      <c r="AG213" s="107" t="s">
        <v>296</v>
      </c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</row>
    <row r="214" spans="1:60">
      <c r="A214" s="117" t="s">
        <v>285</v>
      </c>
      <c r="B214" s="118" t="s">
        <v>123</v>
      </c>
      <c r="C214" s="138" t="s">
        <v>124</v>
      </c>
      <c r="D214" s="119"/>
      <c r="E214" s="120"/>
      <c r="F214" s="121"/>
      <c r="G214" s="121">
        <f>SUMIF(AG215:AG239,"&lt;&gt;NOR",G215:G239)</f>
        <v>0</v>
      </c>
      <c r="H214" s="121"/>
      <c r="I214" s="121">
        <f>SUM(I215:I239)</f>
        <v>0</v>
      </c>
      <c r="J214" s="121"/>
      <c r="K214" s="121">
        <f>SUM(K215:K239)</f>
        <v>0</v>
      </c>
      <c r="L214" s="121"/>
      <c r="M214" s="121">
        <f>SUM(M215:M239)</f>
        <v>0</v>
      </c>
      <c r="N214" s="120"/>
      <c r="O214" s="120">
        <f>SUM(O215:O239)</f>
        <v>0.05</v>
      </c>
      <c r="P214" s="120"/>
      <c r="Q214" s="120">
        <f>SUM(Q215:Q239)</f>
        <v>0</v>
      </c>
      <c r="R214" s="121"/>
      <c r="S214" s="121"/>
      <c r="T214" s="122"/>
      <c r="U214" s="116"/>
      <c r="V214" s="116">
        <f>SUM(V215:V239)</f>
        <v>8.64</v>
      </c>
      <c r="W214" s="116"/>
      <c r="X214" s="116"/>
      <c r="Y214" s="116"/>
      <c r="AG214" t="s">
        <v>286</v>
      </c>
    </row>
    <row r="215" spans="1:60" ht="22.5" outlineLevel="1">
      <c r="A215" s="123">
        <v>99</v>
      </c>
      <c r="B215" s="124" t="s">
        <v>374</v>
      </c>
      <c r="C215" s="139" t="s">
        <v>375</v>
      </c>
      <c r="D215" s="125" t="s">
        <v>330</v>
      </c>
      <c r="E215" s="126">
        <v>10</v>
      </c>
      <c r="F215" s="127"/>
      <c r="G215" s="128">
        <f>ROUND(E215*F215,2)</f>
        <v>0</v>
      </c>
      <c r="H215" s="127"/>
      <c r="I215" s="128">
        <f>ROUND(E215*H215,2)</f>
        <v>0</v>
      </c>
      <c r="J215" s="127"/>
      <c r="K215" s="128">
        <f>ROUND(E215*J215,2)</f>
        <v>0</v>
      </c>
      <c r="L215" s="128">
        <v>21</v>
      </c>
      <c r="M215" s="128">
        <f>G215*(1+L215/100)</f>
        <v>0</v>
      </c>
      <c r="N215" s="126">
        <v>1.0000000000000001E-5</v>
      </c>
      <c r="O215" s="126">
        <f>ROUND(E215*N215,2)</f>
        <v>0</v>
      </c>
      <c r="P215" s="126">
        <v>0</v>
      </c>
      <c r="Q215" s="126">
        <f>ROUND(E215*P215,2)</f>
        <v>0</v>
      </c>
      <c r="R215" s="128" t="s">
        <v>350</v>
      </c>
      <c r="S215" s="128" t="s">
        <v>310</v>
      </c>
      <c r="T215" s="129" t="s">
        <v>331</v>
      </c>
      <c r="U215" s="114">
        <v>0.13</v>
      </c>
      <c r="V215" s="114">
        <f>ROUND(E215*U215,2)</f>
        <v>1.3</v>
      </c>
      <c r="W215" s="114"/>
      <c r="X215" s="114" t="s">
        <v>332</v>
      </c>
      <c r="Y215" s="114" t="s">
        <v>293</v>
      </c>
      <c r="Z215" s="107"/>
      <c r="AA215" s="107"/>
      <c r="AB215" s="107"/>
      <c r="AC215" s="107"/>
      <c r="AD215" s="107"/>
      <c r="AE215" s="107"/>
      <c r="AF215" s="107"/>
      <c r="AG215" s="107" t="s">
        <v>333</v>
      </c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</row>
    <row r="216" spans="1:60" outlineLevel="2">
      <c r="A216" s="110"/>
      <c r="B216" s="111"/>
      <c r="C216" s="198" t="s">
        <v>372</v>
      </c>
      <c r="D216" s="199"/>
      <c r="E216" s="199"/>
      <c r="F216" s="199"/>
      <c r="G216" s="199"/>
      <c r="H216" s="114"/>
      <c r="I216" s="114"/>
      <c r="J216" s="114"/>
      <c r="K216" s="114"/>
      <c r="L216" s="114"/>
      <c r="M216" s="114"/>
      <c r="N216" s="113"/>
      <c r="O216" s="113"/>
      <c r="P216" s="113"/>
      <c r="Q216" s="113"/>
      <c r="R216" s="114"/>
      <c r="S216" s="114"/>
      <c r="T216" s="114"/>
      <c r="U216" s="114"/>
      <c r="V216" s="114"/>
      <c r="W216" s="114"/>
      <c r="X216" s="114"/>
      <c r="Y216" s="114"/>
      <c r="Z216" s="107"/>
      <c r="AA216" s="107"/>
      <c r="AB216" s="107"/>
      <c r="AC216" s="107"/>
      <c r="AD216" s="107"/>
      <c r="AE216" s="107"/>
      <c r="AF216" s="107"/>
      <c r="AG216" s="107" t="s">
        <v>296</v>
      </c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</row>
    <row r="217" spans="1:60" outlineLevel="3">
      <c r="A217" s="110"/>
      <c r="B217" s="111"/>
      <c r="C217" s="200" t="s">
        <v>373</v>
      </c>
      <c r="D217" s="201"/>
      <c r="E217" s="201"/>
      <c r="F217" s="201"/>
      <c r="G217" s="201"/>
      <c r="H217" s="114"/>
      <c r="I217" s="114"/>
      <c r="J217" s="114"/>
      <c r="K217" s="114"/>
      <c r="L217" s="114"/>
      <c r="M217" s="114"/>
      <c r="N217" s="113"/>
      <c r="O217" s="113"/>
      <c r="P217" s="113"/>
      <c r="Q217" s="113"/>
      <c r="R217" s="114"/>
      <c r="S217" s="114"/>
      <c r="T217" s="114"/>
      <c r="U217" s="114"/>
      <c r="V217" s="114"/>
      <c r="W217" s="114"/>
      <c r="X217" s="114"/>
      <c r="Y217" s="114"/>
      <c r="Z217" s="107"/>
      <c r="AA217" s="107"/>
      <c r="AB217" s="107"/>
      <c r="AC217" s="107"/>
      <c r="AD217" s="107"/>
      <c r="AE217" s="107"/>
      <c r="AF217" s="107"/>
      <c r="AG217" s="107" t="s">
        <v>296</v>
      </c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</row>
    <row r="218" spans="1:60" ht="22.5" outlineLevel="1">
      <c r="A218" s="123">
        <v>100</v>
      </c>
      <c r="B218" s="124" t="s">
        <v>461</v>
      </c>
      <c r="C218" s="139" t="s">
        <v>462</v>
      </c>
      <c r="D218" s="125" t="s">
        <v>330</v>
      </c>
      <c r="E218" s="126">
        <v>4</v>
      </c>
      <c r="F218" s="127"/>
      <c r="G218" s="128">
        <f>ROUND(E218*F218,2)</f>
        <v>0</v>
      </c>
      <c r="H218" s="127"/>
      <c r="I218" s="128">
        <f>ROUND(E218*H218,2)</f>
        <v>0</v>
      </c>
      <c r="J218" s="127"/>
      <c r="K218" s="128">
        <f>ROUND(E218*J218,2)</f>
        <v>0</v>
      </c>
      <c r="L218" s="128">
        <v>21</v>
      </c>
      <c r="M218" s="128">
        <f>G218*(1+L218/100)</f>
        <v>0</v>
      </c>
      <c r="N218" s="126">
        <v>1.1E-4</v>
      </c>
      <c r="O218" s="126">
        <f>ROUND(E218*N218,2)</f>
        <v>0</v>
      </c>
      <c r="P218" s="126">
        <v>0</v>
      </c>
      <c r="Q218" s="126">
        <f>ROUND(E218*P218,2)</f>
        <v>0</v>
      </c>
      <c r="R218" s="128" t="s">
        <v>350</v>
      </c>
      <c r="S218" s="128" t="s">
        <v>310</v>
      </c>
      <c r="T218" s="129" t="s">
        <v>331</v>
      </c>
      <c r="U218" s="114">
        <v>0.16</v>
      </c>
      <c r="V218" s="114">
        <f>ROUND(E218*U218,2)</f>
        <v>0.64</v>
      </c>
      <c r="W218" s="114"/>
      <c r="X218" s="114" t="s">
        <v>332</v>
      </c>
      <c r="Y218" s="114" t="s">
        <v>293</v>
      </c>
      <c r="Z218" s="107"/>
      <c r="AA218" s="107"/>
      <c r="AB218" s="107"/>
      <c r="AC218" s="107"/>
      <c r="AD218" s="107"/>
      <c r="AE218" s="107"/>
      <c r="AF218" s="107"/>
      <c r="AG218" s="107" t="s">
        <v>333</v>
      </c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</row>
    <row r="219" spans="1:60" outlineLevel="2">
      <c r="A219" s="110"/>
      <c r="B219" s="111"/>
      <c r="C219" s="198" t="s">
        <v>372</v>
      </c>
      <c r="D219" s="199"/>
      <c r="E219" s="199"/>
      <c r="F219" s="199"/>
      <c r="G219" s="199"/>
      <c r="H219" s="114"/>
      <c r="I219" s="114"/>
      <c r="J219" s="114"/>
      <c r="K219" s="114"/>
      <c r="L219" s="114"/>
      <c r="M219" s="114"/>
      <c r="N219" s="113"/>
      <c r="O219" s="113"/>
      <c r="P219" s="113"/>
      <c r="Q219" s="113"/>
      <c r="R219" s="114"/>
      <c r="S219" s="114"/>
      <c r="T219" s="114"/>
      <c r="U219" s="114"/>
      <c r="V219" s="114"/>
      <c r="W219" s="114"/>
      <c r="X219" s="114"/>
      <c r="Y219" s="114"/>
      <c r="Z219" s="107"/>
      <c r="AA219" s="107"/>
      <c r="AB219" s="107"/>
      <c r="AC219" s="107"/>
      <c r="AD219" s="107"/>
      <c r="AE219" s="107"/>
      <c r="AF219" s="107"/>
      <c r="AG219" s="107" t="s">
        <v>296</v>
      </c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</row>
    <row r="220" spans="1:60" outlineLevel="3">
      <c r="A220" s="110"/>
      <c r="B220" s="111"/>
      <c r="C220" s="200" t="s">
        <v>387</v>
      </c>
      <c r="D220" s="201"/>
      <c r="E220" s="201"/>
      <c r="F220" s="201"/>
      <c r="G220" s="201"/>
      <c r="H220" s="114"/>
      <c r="I220" s="114"/>
      <c r="J220" s="114"/>
      <c r="K220" s="114"/>
      <c r="L220" s="114"/>
      <c r="M220" s="114"/>
      <c r="N220" s="113"/>
      <c r="O220" s="113"/>
      <c r="P220" s="113"/>
      <c r="Q220" s="113"/>
      <c r="R220" s="114"/>
      <c r="S220" s="114"/>
      <c r="T220" s="114"/>
      <c r="U220" s="114"/>
      <c r="V220" s="114"/>
      <c r="W220" s="114"/>
      <c r="X220" s="114"/>
      <c r="Y220" s="114"/>
      <c r="Z220" s="107"/>
      <c r="AA220" s="107"/>
      <c r="AB220" s="107"/>
      <c r="AC220" s="107"/>
      <c r="AD220" s="107"/>
      <c r="AE220" s="107"/>
      <c r="AF220" s="107"/>
      <c r="AG220" s="107" t="s">
        <v>296</v>
      </c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</row>
    <row r="221" spans="1:60" ht="22.5" outlineLevel="1">
      <c r="A221" s="123">
        <v>101</v>
      </c>
      <c r="B221" s="124" t="s">
        <v>388</v>
      </c>
      <c r="C221" s="139" t="s">
        <v>389</v>
      </c>
      <c r="D221" s="125" t="s">
        <v>330</v>
      </c>
      <c r="E221" s="126">
        <v>10</v>
      </c>
      <c r="F221" s="127"/>
      <c r="G221" s="128">
        <f>ROUND(E221*F221,2)</f>
        <v>0</v>
      </c>
      <c r="H221" s="127"/>
      <c r="I221" s="128">
        <f>ROUND(E221*H221,2)</f>
        <v>0</v>
      </c>
      <c r="J221" s="127"/>
      <c r="K221" s="128">
        <f>ROUND(E221*J221,2)</f>
        <v>0</v>
      </c>
      <c r="L221" s="128">
        <v>21</v>
      </c>
      <c r="M221" s="128">
        <f>G221*(1+L221/100)</f>
        <v>0</v>
      </c>
      <c r="N221" s="126">
        <v>3.0000000000000001E-5</v>
      </c>
      <c r="O221" s="126">
        <f>ROUND(E221*N221,2)</f>
        <v>0</v>
      </c>
      <c r="P221" s="126">
        <v>0</v>
      </c>
      <c r="Q221" s="126">
        <f>ROUND(E221*P221,2)</f>
        <v>0</v>
      </c>
      <c r="R221" s="128" t="s">
        <v>350</v>
      </c>
      <c r="S221" s="128" t="s">
        <v>310</v>
      </c>
      <c r="T221" s="129" t="s">
        <v>331</v>
      </c>
      <c r="U221" s="114">
        <v>0.13</v>
      </c>
      <c r="V221" s="114">
        <f>ROUND(E221*U221,2)</f>
        <v>1.3</v>
      </c>
      <c r="W221" s="114"/>
      <c r="X221" s="114" t="s">
        <v>332</v>
      </c>
      <c r="Y221" s="114" t="s">
        <v>293</v>
      </c>
      <c r="Z221" s="107"/>
      <c r="AA221" s="107"/>
      <c r="AB221" s="107"/>
      <c r="AC221" s="107"/>
      <c r="AD221" s="107"/>
      <c r="AE221" s="107"/>
      <c r="AF221" s="107"/>
      <c r="AG221" s="107" t="s">
        <v>333</v>
      </c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</row>
    <row r="222" spans="1:60" outlineLevel="2">
      <c r="A222" s="110"/>
      <c r="B222" s="111"/>
      <c r="C222" s="198" t="s">
        <v>372</v>
      </c>
      <c r="D222" s="199"/>
      <c r="E222" s="199"/>
      <c r="F222" s="199"/>
      <c r="G222" s="199"/>
      <c r="H222" s="114"/>
      <c r="I222" s="114"/>
      <c r="J222" s="114"/>
      <c r="K222" s="114"/>
      <c r="L222" s="114"/>
      <c r="M222" s="114"/>
      <c r="N222" s="113"/>
      <c r="O222" s="113"/>
      <c r="P222" s="113"/>
      <c r="Q222" s="113"/>
      <c r="R222" s="114"/>
      <c r="S222" s="114"/>
      <c r="T222" s="114"/>
      <c r="U222" s="114"/>
      <c r="V222" s="114"/>
      <c r="W222" s="114"/>
      <c r="X222" s="114"/>
      <c r="Y222" s="114"/>
      <c r="Z222" s="107"/>
      <c r="AA222" s="107"/>
      <c r="AB222" s="107"/>
      <c r="AC222" s="107"/>
      <c r="AD222" s="107"/>
      <c r="AE222" s="107"/>
      <c r="AF222" s="107"/>
      <c r="AG222" s="107" t="s">
        <v>296</v>
      </c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</row>
    <row r="223" spans="1:60" outlineLevel="3">
      <c r="A223" s="110"/>
      <c r="B223" s="111"/>
      <c r="C223" s="200" t="s">
        <v>387</v>
      </c>
      <c r="D223" s="201"/>
      <c r="E223" s="201"/>
      <c r="F223" s="201"/>
      <c r="G223" s="201"/>
      <c r="H223" s="114"/>
      <c r="I223" s="114"/>
      <c r="J223" s="114"/>
      <c r="K223" s="114"/>
      <c r="L223" s="114"/>
      <c r="M223" s="114"/>
      <c r="N223" s="113"/>
      <c r="O223" s="113"/>
      <c r="P223" s="113"/>
      <c r="Q223" s="113"/>
      <c r="R223" s="114"/>
      <c r="S223" s="114"/>
      <c r="T223" s="114"/>
      <c r="U223" s="114"/>
      <c r="V223" s="114"/>
      <c r="W223" s="114"/>
      <c r="X223" s="114"/>
      <c r="Y223" s="114"/>
      <c r="Z223" s="107"/>
      <c r="AA223" s="107"/>
      <c r="AB223" s="107"/>
      <c r="AC223" s="107"/>
      <c r="AD223" s="107"/>
      <c r="AE223" s="107"/>
      <c r="AF223" s="107"/>
      <c r="AG223" s="107" t="s">
        <v>296</v>
      </c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</row>
    <row r="224" spans="1:60" ht="22.5" outlineLevel="1">
      <c r="A224" s="123">
        <v>102</v>
      </c>
      <c r="B224" s="124" t="s">
        <v>397</v>
      </c>
      <c r="C224" s="139" t="s">
        <v>398</v>
      </c>
      <c r="D224" s="125" t="s">
        <v>330</v>
      </c>
      <c r="E224" s="126">
        <v>30</v>
      </c>
      <c r="F224" s="127"/>
      <c r="G224" s="128">
        <f>ROUND(E224*F224,2)</f>
        <v>0</v>
      </c>
      <c r="H224" s="127"/>
      <c r="I224" s="128">
        <f>ROUND(E224*H224,2)</f>
        <v>0</v>
      </c>
      <c r="J224" s="127"/>
      <c r="K224" s="128">
        <f>ROUND(E224*J224,2)</f>
        <v>0</v>
      </c>
      <c r="L224" s="128">
        <v>21</v>
      </c>
      <c r="M224" s="128">
        <f>G224*(1+L224/100)</f>
        <v>0</v>
      </c>
      <c r="N224" s="126">
        <v>2.0000000000000002E-5</v>
      </c>
      <c r="O224" s="126">
        <f>ROUND(E224*N224,2)</f>
        <v>0</v>
      </c>
      <c r="P224" s="126">
        <v>0</v>
      </c>
      <c r="Q224" s="126">
        <f>ROUND(E224*P224,2)</f>
        <v>0</v>
      </c>
      <c r="R224" s="128" t="s">
        <v>350</v>
      </c>
      <c r="S224" s="128" t="s">
        <v>310</v>
      </c>
      <c r="T224" s="129" t="s">
        <v>331</v>
      </c>
      <c r="U224" s="114">
        <v>0.13</v>
      </c>
      <c r="V224" s="114">
        <f>ROUND(E224*U224,2)</f>
        <v>3.9</v>
      </c>
      <c r="W224" s="114"/>
      <c r="X224" s="114" t="s">
        <v>332</v>
      </c>
      <c r="Y224" s="114" t="s">
        <v>293</v>
      </c>
      <c r="Z224" s="107"/>
      <c r="AA224" s="107"/>
      <c r="AB224" s="107"/>
      <c r="AC224" s="107"/>
      <c r="AD224" s="107"/>
      <c r="AE224" s="107"/>
      <c r="AF224" s="107"/>
      <c r="AG224" s="107" t="s">
        <v>333</v>
      </c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</row>
    <row r="225" spans="1:60" outlineLevel="2">
      <c r="A225" s="110"/>
      <c r="B225" s="111"/>
      <c r="C225" s="198" t="s">
        <v>372</v>
      </c>
      <c r="D225" s="199"/>
      <c r="E225" s="199"/>
      <c r="F225" s="199"/>
      <c r="G225" s="199"/>
      <c r="H225" s="114"/>
      <c r="I225" s="114"/>
      <c r="J225" s="114"/>
      <c r="K225" s="114"/>
      <c r="L225" s="114"/>
      <c r="M225" s="114"/>
      <c r="N225" s="113"/>
      <c r="O225" s="113"/>
      <c r="P225" s="113"/>
      <c r="Q225" s="113"/>
      <c r="R225" s="114"/>
      <c r="S225" s="114"/>
      <c r="T225" s="114"/>
      <c r="U225" s="114"/>
      <c r="V225" s="114"/>
      <c r="W225" s="114"/>
      <c r="X225" s="114"/>
      <c r="Y225" s="114"/>
      <c r="Z225" s="107"/>
      <c r="AA225" s="107"/>
      <c r="AB225" s="107"/>
      <c r="AC225" s="107"/>
      <c r="AD225" s="107"/>
      <c r="AE225" s="107"/>
      <c r="AF225" s="107"/>
      <c r="AG225" s="107" t="s">
        <v>296</v>
      </c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</row>
    <row r="226" spans="1:60" outlineLevel="3">
      <c r="A226" s="110"/>
      <c r="B226" s="111"/>
      <c r="C226" s="200" t="s">
        <v>396</v>
      </c>
      <c r="D226" s="201"/>
      <c r="E226" s="201"/>
      <c r="F226" s="201"/>
      <c r="G226" s="201"/>
      <c r="H226" s="114"/>
      <c r="I226" s="114"/>
      <c r="J226" s="114"/>
      <c r="K226" s="114"/>
      <c r="L226" s="114"/>
      <c r="M226" s="114"/>
      <c r="N226" s="113"/>
      <c r="O226" s="113"/>
      <c r="P226" s="113"/>
      <c r="Q226" s="113"/>
      <c r="R226" s="114"/>
      <c r="S226" s="114"/>
      <c r="T226" s="114"/>
      <c r="U226" s="114"/>
      <c r="V226" s="114"/>
      <c r="W226" s="114"/>
      <c r="X226" s="114"/>
      <c r="Y226" s="114"/>
      <c r="Z226" s="107"/>
      <c r="AA226" s="107"/>
      <c r="AB226" s="107"/>
      <c r="AC226" s="107"/>
      <c r="AD226" s="107"/>
      <c r="AE226" s="107"/>
      <c r="AF226" s="107"/>
      <c r="AG226" s="107" t="s">
        <v>296</v>
      </c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</row>
    <row r="227" spans="1:60" ht="22.5" outlineLevel="1">
      <c r="A227" s="123">
        <v>103</v>
      </c>
      <c r="B227" s="124" t="s">
        <v>401</v>
      </c>
      <c r="C227" s="139" t="s">
        <v>402</v>
      </c>
      <c r="D227" s="125" t="s">
        <v>330</v>
      </c>
      <c r="E227" s="126">
        <v>10</v>
      </c>
      <c r="F227" s="127"/>
      <c r="G227" s="128">
        <f>ROUND(E227*F227,2)</f>
        <v>0</v>
      </c>
      <c r="H227" s="127"/>
      <c r="I227" s="128">
        <f>ROUND(E227*H227,2)</f>
        <v>0</v>
      </c>
      <c r="J227" s="127"/>
      <c r="K227" s="128">
        <f>ROUND(E227*J227,2)</f>
        <v>0</v>
      </c>
      <c r="L227" s="128">
        <v>21</v>
      </c>
      <c r="M227" s="128">
        <f>G227*(1+L227/100)</f>
        <v>0</v>
      </c>
      <c r="N227" s="126">
        <v>4.0000000000000003E-5</v>
      </c>
      <c r="O227" s="126">
        <f>ROUND(E227*N227,2)</f>
        <v>0</v>
      </c>
      <c r="P227" s="126">
        <v>0</v>
      </c>
      <c r="Q227" s="126">
        <f>ROUND(E227*P227,2)</f>
        <v>0</v>
      </c>
      <c r="R227" s="128" t="s">
        <v>350</v>
      </c>
      <c r="S227" s="128" t="s">
        <v>310</v>
      </c>
      <c r="T227" s="129" t="s">
        <v>331</v>
      </c>
      <c r="U227" s="114">
        <v>0.14000000000000001</v>
      </c>
      <c r="V227" s="114">
        <f>ROUND(E227*U227,2)</f>
        <v>1.4</v>
      </c>
      <c r="W227" s="114"/>
      <c r="X227" s="114" t="s">
        <v>332</v>
      </c>
      <c r="Y227" s="114" t="s">
        <v>293</v>
      </c>
      <c r="Z227" s="107"/>
      <c r="AA227" s="107"/>
      <c r="AB227" s="107"/>
      <c r="AC227" s="107"/>
      <c r="AD227" s="107"/>
      <c r="AE227" s="107"/>
      <c r="AF227" s="107"/>
      <c r="AG227" s="107" t="s">
        <v>333</v>
      </c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</row>
    <row r="228" spans="1:60" outlineLevel="2">
      <c r="A228" s="110"/>
      <c r="B228" s="111"/>
      <c r="C228" s="198" t="s">
        <v>372</v>
      </c>
      <c r="D228" s="199"/>
      <c r="E228" s="199"/>
      <c r="F228" s="199"/>
      <c r="G228" s="199"/>
      <c r="H228" s="114"/>
      <c r="I228" s="114"/>
      <c r="J228" s="114"/>
      <c r="K228" s="114"/>
      <c r="L228" s="114"/>
      <c r="M228" s="114"/>
      <c r="N228" s="113"/>
      <c r="O228" s="113"/>
      <c r="P228" s="113"/>
      <c r="Q228" s="113"/>
      <c r="R228" s="114"/>
      <c r="S228" s="114"/>
      <c r="T228" s="114"/>
      <c r="U228" s="114"/>
      <c r="V228" s="114"/>
      <c r="W228" s="114"/>
      <c r="X228" s="114"/>
      <c r="Y228" s="114"/>
      <c r="Z228" s="107"/>
      <c r="AA228" s="107"/>
      <c r="AB228" s="107"/>
      <c r="AC228" s="107"/>
      <c r="AD228" s="107"/>
      <c r="AE228" s="107"/>
      <c r="AF228" s="107"/>
      <c r="AG228" s="107" t="s">
        <v>296</v>
      </c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</row>
    <row r="229" spans="1:60" outlineLevel="3">
      <c r="A229" s="110"/>
      <c r="B229" s="111"/>
      <c r="C229" s="200" t="s">
        <v>396</v>
      </c>
      <c r="D229" s="201"/>
      <c r="E229" s="201"/>
      <c r="F229" s="201"/>
      <c r="G229" s="201"/>
      <c r="H229" s="114"/>
      <c r="I229" s="114"/>
      <c r="J229" s="114"/>
      <c r="K229" s="114"/>
      <c r="L229" s="114"/>
      <c r="M229" s="114"/>
      <c r="N229" s="113"/>
      <c r="O229" s="113"/>
      <c r="P229" s="113"/>
      <c r="Q229" s="113"/>
      <c r="R229" s="114"/>
      <c r="S229" s="114"/>
      <c r="T229" s="114"/>
      <c r="U229" s="114"/>
      <c r="V229" s="114"/>
      <c r="W229" s="114"/>
      <c r="X229" s="114"/>
      <c r="Y229" s="114"/>
      <c r="Z229" s="107"/>
      <c r="AA229" s="107"/>
      <c r="AB229" s="107"/>
      <c r="AC229" s="107"/>
      <c r="AD229" s="107"/>
      <c r="AE229" s="107"/>
      <c r="AF229" s="107"/>
      <c r="AG229" s="107" t="s">
        <v>296</v>
      </c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</row>
    <row r="230" spans="1:60" ht="33.75" outlineLevel="1">
      <c r="A230" s="123">
        <v>104</v>
      </c>
      <c r="B230" s="124" t="s">
        <v>417</v>
      </c>
      <c r="C230" s="139" t="s">
        <v>2593</v>
      </c>
      <c r="D230" s="125" t="s">
        <v>330</v>
      </c>
      <c r="E230" s="126">
        <v>50</v>
      </c>
      <c r="F230" s="127"/>
      <c r="G230" s="128">
        <f>ROUND(E230*F230,2)</f>
        <v>0</v>
      </c>
      <c r="H230" s="127"/>
      <c r="I230" s="128">
        <f>ROUND(E230*H230,2)</f>
        <v>0</v>
      </c>
      <c r="J230" s="127"/>
      <c r="K230" s="128">
        <f>ROUND(E230*J230,2)</f>
        <v>0</v>
      </c>
      <c r="L230" s="128">
        <v>21</v>
      </c>
      <c r="M230" s="128">
        <f>G230*(1+L230/100)</f>
        <v>0</v>
      </c>
      <c r="N230" s="126">
        <v>5.5999999999999995E-4</v>
      </c>
      <c r="O230" s="126">
        <f>ROUND(E230*N230,2)</f>
        <v>0.03</v>
      </c>
      <c r="P230" s="126">
        <v>0</v>
      </c>
      <c r="Q230" s="126">
        <f>ROUND(E230*P230,2)</f>
        <v>0</v>
      </c>
      <c r="R230" s="128" t="s">
        <v>413</v>
      </c>
      <c r="S230" s="128" t="s">
        <v>310</v>
      </c>
      <c r="T230" s="129" t="s">
        <v>331</v>
      </c>
      <c r="U230" s="114">
        <v>0</v>
      </c>
      <c r="V230" s="114">
        <f>ROUND(E230*U230,2)</f>
        <v>0</v>
      </c>
      <c r="W230" s="114"/>
      <c r="X230" s="114" t="s">
        <v>414</v>
      </c>
      <c r="Y230" s="114" t="s">
        <v>293</v>
      </c>
      <c r="Z230" s="107"/>
      <c r="AA230" s="107"/>
      <c r="AB230" s="107"/>
      <c r="AC230" s="107"/>
      <c r="AD230" s="107"/>
      <c r="AE230" s="107"/>
      <c r="AF230" s="107"/>
      <c r="AG230" s="107" t="s">
        <v>415</v>
      </c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</row>
    <row r="231" spans="1:60" outlineLevel="2">
      <c r="A231" s="110"/>
      <c r="B231" s="111"/>
      <c r="C231" s="198" t="s">
        <v>416</v>
      </c>
      <c r="D231" s="199"/>
      <c r="E231" s="199"/>
      <c r="F231" s="199"/>
      <c r="G231" s="199"/>
      <c r="H231" s="114"/>
      <c r="I231" s="114"/>
      <c r="J231" s="114"/>
      <c r="K231" s="114"/>
      <c r="L231" s="114"/>
      <c r="M231" s="114"/>
      <c r="N231" s="113"/>
      <c r="O231" s="113"/>
      <c r="P231" s="113"/>
      <c r="Q231" s="113"/>
      <c r="R231" s="114"/>
      <c r="S231" s="114"/>
      <c r="T231" s="114"/>
      <c r="U231" s="114"/>
      <c r="V231" s="114"/>
      <c r="W231" s="114"/>
      <c r="X231" s="114"/>
      <c r="Y231" s="114"/>
      <c r="Z231" s="107"/>
      <c r="AA231" s="107"/>
      <c r="AB231" s="107"/>
      <c r="AC231" s="107"/>
      <c r="AD231" s="107"/>
      <c r="AE231" s="107"/>
      <c r="AF231" s="107"/>
      <c r="AG231" s="107" t="s">
        <v>296</v>
      </c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</row>
    <row r="232" spans="1:60" ht="33.75" outlineLevel="1">
      <c r="A232" s="123">
        <v>105</v>
      </c>
      <c r="B232" s="124" t="s">
        <v>419</v>
      </c>
      <c r="C232" s="139" t="s">
        <v>2594</v>
      </c>
      <c r="D232" s="125" t="s">
        <v>330</v>
      </c>
      <c r="E232" s="126">
        <v>12</v>
      </c>
      <c r="F232" s="127"/>
      <c r="G232" s="128">
        <f>ROUND(E232*F232,2)</f>
        <v>0</v>
      </c>
      <c r="H232" s="127"/>
      <c r="I232" s="128">
        <f>ROUND(E232*H232,2)</f>
        <v>0</v>
      </c>
      <c r="J232" s="127"/>
      <c r="K232" s="128">
        <f>ROUND(E232*J232,2)</f>
        <v>0</v>
      </c>
      <c r="L232" s="128">
        <v>21</v>
      </c>
      <c r="M232" s="128">
        <f>G232*(1+L232/100)</f>
        <v>0</v>
      </c>
      <c r="N232" s="126">
        <v>3.1E-4</v>
      </c>
      <c r="O232" s="126">
        <f>ROUND(E232*N232,2)</f>
        <v>0</v>
      </c>
      <c r="P232" s="126">
        <v>0</v>
      </c>
      <c r="Q232" s="126">
        <f>ROUND(E232*P232,2)</f>
        <v>0</v>
      </c>
      <c r="R232" s="128" t="s">
        <v>413</v>
      </c>
      <c r="S232" s="128" t="s">
        <v>310</v>
      </c>
      <c r="T232" s="129" t="s">
        <v>331</v>
      </c>
      <c r="U232" s="114">
        <v>0</v>
      </c>
      <c r="V232" s="114">
        <f>ROUND(E232*U232,2)</f>
        <v>0</v>
      </c>
      <c r="W232" s="114"/>
      <c r="X232" s="114" t="s">
        <v>414</v>
      </c>
      <c r="Y232" s="114" t="s">
        <v>293</v>
      </c>
      <c r="Z232" s="107"/>
      <c r="AA232" s="107"/>
      <c r="AB232" s="107"/>
      <c r="AC232" s="107"/>
      <c r="AD232" s="107"/>
      <c r="AE232" s="107"/>
      <c r="AF232" s="107"/>
      <c r="AG232" s="107" t="s">
        <v>415</v>
      </c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</row>
    <row r="233" spans="1:60" outlineLevel="2">
      <c r="A233" s="110"/>
      <c r="B233" s="111"/>
      <c r="C233" s="198" t="s">
        <v>416</v>
      </c>
      <c r="D233" s="199"/>
      <c r="E233" s="199"/>
      <c r="F233" s="199"/>
      <c r="G233" s="199"/>
      <c r="H233" s="114"/>
      <c r="I233" s="114"/>
      <c r="J233" s="114"/>
      <c r="K233" s="114"/>
      <c r="L233" s="114"/>
      <c r="M233" s="114"/>
      <c r="N233" s="113"/>
      <c r="O233" s="113"/>
      <c r="P233" s="113"/>
      <c r="Q233" s="113"/>
      <c r="R233" s="114"/>
      <c r="S233" s="114"/>
      <c r="T233" s="114"/>
      <c r="U233" s="114"/>
      <c r="V233" s="114"/>
      <c r="W233" s="114"/>
      <c r="X233" s="114"/>
      <c r="Y233" s="114"/>
      <c r="Z233" s="107"/>
      <c r="AA233" s="107"/>
      <c r="AB233" s="107"/>
      <c r="AC233" s="107"/>
      <c r="AD233" s="107"/>
      <c r="AE233" s="107"/>
      <c r="AF233" s="107"/>
      <c r="AG233" s="107" t="s">
        <v>296</v>
      </c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</row>
    <row r="234" spans="1:60" ht="33.75" outlineLevel="1">
      <c r="A234" s="123">
        <v>106</v>
      </c>
      <c r="B234" s="124" t="s">
        <v>421</v>
      </c>
      <c r="C234" s="139" t="s">
        <v>2595</v>
      </c>
      <c r="D234" s="125" t="s">
        <v>330</v>
      </c>
      <c r="E234" s="126">
        <v>14</v>
      </c>
      <c r="F234" s="127"/>
      <c r="G234" s="128">
        <f>ROUND(E234*F234,2)</f>
        <v>0</v>
      </c>
      <c r="H234" s="127"/>
      <c r="I234" s="128">
        <f>ROUND(E234*H234,2)</f>
        <v>0</v>
      </c>
      <c r="J234" s="127"/>
      <c r="K234" s="128">
        <f>ROUND(E234*J234,2)</f>
        <v>0</v>
      </c>
      <c r="L234" s="128">
        <v>21</v>
      </c>
      <c r="M234" s="128">
        <f>G234*(1+L234/100)</f>
        <v>0</v>
      </c>
      <c r="N234" s="126">
        <v>6.7000000000000002E-4</v>
      </c>
      <c r="O234" s="126">
        <f>ROUND(E234*N234,2)</f>
        <v>0.01</v>
      </c>
      <c r="P234" s="126">
        <v>0</v>
      </c>
      <c r="Q234" s="126">
        <f>ROUND(E234*P234,2)</f>
        <v>0</v>
      </c>
      <c r="R234" s="128" t="s">
        <v>413</v>
      </c>
      <c r="S234" s="128" t="s">
        <v>310</v>
      </c>
      <c r="T234" s="129" t="s">
        <v>331</v>
      </c>
      <c r="U234" s="114">
        <v>0</v>
      </c>
      <c r="V234" s="114">
        <f>ROUND(E234*U234,2)</f>
        <v>0</v>
      </c>
      <c r="W234" s="114"/>
      <c r="X234" s="114" t="s">
        <v>414</v>
      </c>
      <c r="Y234" s="114" t="s">
        <v>293</v>
      </c>
      <c r="Z234" s="107"/>
      <c r="AA234" s="107"/>
      <c r="AB234" s="107"/>
      <c r="AC234" s="107"/>
      <c r="AD234" s="107"/>
      <c r="AE234" s="107"/>
      <c r="AF234" s="107"/>
      <c r="AG234" s="107" t="s">
        <v>415</v>
      </c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</row>
    <row r="235" spans="1:60" outlineLevel="2">
      <c r="A235" s="110"/>
      <c r="B235" s="111"/>
      <c r="C235" s="198" t="s">
        <v>416</v>
      </c>
      <c r="D235" s="199"/>
      <c r="E235" s="199"/>
      <c r="F235" s="199"/>
      <c r="G235" s="199"/>
      <c r="H235" s="114"/>
      <c r="I235" s="114"/>
      <c r="J235" s="114"/>
      <c r="K235" s="114"/>
      <c r="L235" s="114"/>
      <c r="M235" s="114"/>
      <c r="N235" s="113"/>
      <c r="O235" s="113"/>
      <c r="P235" s="113"/>
      <c r="Q235" s="113"/>
      <c r="R235" s="114"/>
      <c r="S235" s="114"/>
      <c r="T235" s="114"/>
      <c r="U235" s="114"/>
      <c r="V235" s="114"/>
      <c r="W235" s="114"/>
      <c r="X235" s="114"/>
      <c r="Y235" s="114"/>
      <c r="Z235" s="107"/>
      <c r="AA235" s="107"/>
      <c r="AB235" s="107"/>
      <c r="AC235" s="107"/>
      <c r="AD235" s="107"/>
      <c r="AE235" s="107"/>
      <c r="AF235" s="107"/>
      <c r="AG235" s="107" t="s">
        <v>296</v>
      </c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</row>
    <row r="236" spans="1:60" ht="33.75" outlineLevel="1">
      <c r="A236" s="123">
        <v>107</v>
      </c>
      <c r="B236" s="124" t="s">
        <v>423</v>
      </c>
      <c r="C236" s="139" t="s">
        <v>2600</v>
      </c>
      <c r="D236" s="125" t="s">
        <v>330</v>
      </c>
      <c r="E236" s="126">
        <v>8</v>
      </c>
      <c r="F236" s="127"/>
      <c r="G236" s="128">
        <f>ROUND(E236*F236,2)</f>
        <v>0</v>
      </c>
      <c r="H236" s="127"/>
      <c r="I236" s="128">
        <f>ROUND(E236*H236,2)</f>
        <v>0</v>
      </c>
      <c r="J236" s="127"/>
      <c r="K236" s="128">
        <f>ROUND(E236*J236,2)</f>
        <v>0</v>
      </c>
      <c r="L236" s="128">
        <v>21</v>
      </c>
      <c r="M236" s="128">
        <f>G236*(1+L236/100)</f>
        <v>0</v>
      </c>
      <c r="N236" s="126">
        <v>1.0300000000000001E-3</v>
      </c>
      <c r="O236" s="126">
        <f>ROUND(E236*N236,2)</f>
        <v>0.01</v>
      </c>
      <c r="P236" s="126">
        <v>0</v>
      </c>
      <c r="Q236" s="126">
        <f>ROUND(E236*P236,2)</f>
        <v>0</v>
      </c>
      <c r="R236" s="128" t="s">
        <v>413</v>
      </c>
      <c r="S236" s="128" t="s">
        <v>310</v>
      </c>
      <c r="T236" s="129" t="s">
        <v>331</v>
      </c>
      <c r="U236" s="114">
        <v>0</v>
      </c>
      <c r="V236" s="114">
        <f>ROUND(E236*U236,2)</f>
        <v>0</v>
      </c>
      <c r="W236" s="114"/>
      <c r="X236" s="114" t="s">
        <v>414</v>
      </c>
      <c r="Y236" s="114" t="s">
        <v>293</v>
      </c>
      <c r="Z236" s="107"/>
      <c r="AA236" s="107"/>
      <c r="AB236" s="107"/>
      <c r="AC236" s="107"/>
      <c r="AD236" s="107"/>
      <c r="AE236" s="107"/>
      <c r="AF236" s="107"/>
      <c r="AG236" s="107" t="s">
        <v>415</v>
      </c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</row>
    <row r="237" spans="1:60" outlineLevel="2">
      <c r="A237" s="110"/>
      <c r="B237" s="111"/>
      <c r="C237" s="198" t="s">
        <v>416</v>
      </c>
      <c r="D237" s="199"/>
      <c r="E237" s="199"/>
      <c r="F237" s="199"/>
      <c r="G237" s="199"/>
      <c r="H237" s="114"/>
      <c r="I237" s="114"/>
      <c r="J237" s="114"/>
      <c r="K237" s="114"/>
      <c r="L237" s="114"/>
      <c r="M237" s="114"/>
      <c r="N237" s="113"/>
      <c r="O237" s="113"/>
      <c r="P237" s="113"/>
      <c r="Q237" s="113"/>
      <c r="R237" s="114"/>
      <c r="S237" s="114"/>
      <c r="T237" s="114"/>
      <c r="U237" s="114"/>
      <c r="V237" s="114"/>
      <c r="W237" s="114"/>
      <c r="X237" s="114"/>
      <c r="Y237" s="114"/>
      <c r="Z237" s="107"/>
      <c r="AA237" s="107"/>
      <c r="AB237" s="107"/>
      <c r="AC237" s="107"/>
      <c r="AD237" s="107"/>
      <c r="AE237" s="107"/>
      <c r="AF237" s="107"/>
      <c r="AG237" s="107" t="s">
        <v>296</v>
      </c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</row>
    <row r="238" spans="1:60" outlineLevel="1">
      <c r="A238" s="123">
        <v>108</v>
      </c>
      <c r="B238" s="124" t="s">
        <v>492</v>
      </c>
      <c r="C238" s="139" t="s">
        <v>493</v>
      </c>
      <c r="D238" s="125" t="s">
        <v>353</v>
      </c>
      <c r="E238" s="126">
        <v>5.1180000000000003E-2</v>
      </c>
      <c r="F238" s="127"/>
      <c r="G238" s="128">
        <f>ROUND(E238*F238,2)</f>
        <v>0</v>
      </c>
      <c r="H238" s="127"/>
      <c r="I238" s="128">
        <f>ROUND(E238*H238,2)</f>
        <v>0</v>
      </c>
      <c r="J238" s="127"/>
      <c r="K238" s="128">
        <f>ROUND(E238*J238,2)</f>
        <v>0</v>
      </c>
      <c r="L238" s="128">
        <v>21</v>
      </c>
      <c r="M238" s="128">
        <f>G238*(1+L238/100)</f>
        <v>0</v>
      </c>
      <c r="N238" s="126">
        <v>0</v>
      </c>
      <c r="O238" s="126">
        <f>ROUND(E238*N238,2)</f>
        <v>0</v>
      </c>
      <c r="P238" s="126">
        <v>0</v>
      </c>
      <c r="Q238" s="126">
        <f>ROUND(E238*P238,2)</f>
        <v>0</v>
      </c>
      <c r="R238" s="128" t="s">
        <v>447</v>
      </c>
      <c r="S238" s="128" t="s">
        <v>310</v>
      </c>
      <c r="T238" s="129" t="s">
        <v>331</v>
      </c>
      <c r="U238" s="114">
        <v>1.97</v>
      </c>
      <c r="V238" s="114">
        <f>ROUND(E238*U238,2)</f>
        <v>0.1</v>
      </c>
      <c r="W238" s="114"/>
      <c r="X238" s="114" t="s">
        <v>448</v>
      </c>
      <c r="Y238" s="114" t="s">
        <v>293</v>
      </c>
      <c r="Z238" s="107"/>
      <c r="AA238" s="107"/>
      <c r="AB238" s="107"/>
      <c r="AC238" s="107"/>
      <c r="AD238" s="107"/>
      <c r="AE238" s="107"/>
      <c r="AF238" s="107"/>
      <c r="AG238" s="107" t="s">
        <v>449</v>
      </c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</row>
    <row r="239" spans="1:60" outlineLevel="2">
      <c r="A239" s="110"/>
      <c r="B239" s="111"/>
      <c r="C239" s="203" t="s">
        <v>450</v>
      </c>
      <c r="D239" s="204"/>
      <c r="E239" s="204"/>
      <c r="F239" s="204"/>
      <c r="G239" s="204"/>
      <c r="H239" s="114"/>
      <c r="I239" s="114"/>
      <c r="J239" s="114"/>
      <c r="K239" s="114"/>
      <c r="L239" s="114"/>
      <c r="M239" s="114"/>
      <c r="N239" s="113"/>
      <c r="O239" s="113"/>
      <c r="P239" s="113"/>
      <c r="Q239" s="113"/>
      <c r="R239" s="114"/>
      <c r="S239" s="114"/>
      <c r="T239" s="114"/>
      <c r="U239" s="114"/>
      <c r="V239" s="114"/>
      <c r="W239" s="114"/>
      <c r="X239" s="114"/>
      <c r="Y239" s="114"/>
      <c r="Z239" s="107"/>
      <c r="AA239" s="107"/>
      <c r="AB239" s="107"/>
      <c r="AC239" s="107"/>
      <c r="AD239" s="107"/>
      <c r="AE239" s="107"/>
      <c r="AF239" s="107"/>
      <c r="AG239" s="107" t="s">
        <v>451</v>
      </c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</row>
    <row r="240" spans="1:60">
      <c r="A240" s="117" t="s">
        <v>285</v>
      </c>
      <c r="B240" s="118" t="s">
        <v>125</v>
      </c>
      <c r="C240" s="138" t="s">
        <v>126</v>
      </c>
      <c r="D240" s="119"/>
      <c r="E240" s="120"/>
      <c r="F240" s="121"/>
      <c r="G240" s="121">
        <f>SUMIF(AG241:AG246,"&lt;&gt;NOR",G241:G246)</f>
        <v>0</v>
      </c>
      <c r="H240" s="121"/>
      <c r="I240" s="121">
        <f>SUM(I241:I246)</f>
        <v>0</v>
      </c>
      <c r="J240" s="121"/>
      <c r="K240" s="121">
        <f>SUM(K241:K246)</f>
        <v>0</v>
      </c>
      <c r="L240" s="121"/>
      <c r="M240" s="121">
        <f>SUM(M241:M246)</f>
        <v>0</v>
      </c>
      <c r="N240" s="120"/>
      <c r="O240" s="120">
        <f>SUM(O241:O246)</f>
        <v>0.02</v>
      </c>
      <c r="P240" s="120"/>
      <c r="Q240" s="120">
        <f>SUM(Q241:Q246)</f>
        <v>0</v>
      </c>
      <c r="R240" s="121"/>
      <c r="S240" s="121"/>
      <c r="T240" s="122"/>
      <c r="U240" s="116"/>
      <c r="V240" s="116">
        <f>SUM(V241:V246)</f>
        <v>14.7</v>
      </c>
      <c r="W240" s="116"/>
      <c r="X240" s="116"/>
      <c r="Y240" s="116"/>
      <c r="AG240" t="s">
        <v>286</v>
      </c>
    </row>
    <row r="241" spans="1:60" outlineLevel="1">
      <c r="A241" s="123">
        <v>109</v>
      </c>
      <c r="B241" s="124" t="s">
        <v>452</v>
      </c>
      <c r="C241" s="139" t="s">
        <v>453</v>
      </c>
      <c r="D241" s="125" t="s">
        <v>347</v>
      </c>
      <c r="E241" s="126">
        <v>5</v>
      </c>
      <c r="F241" s="127"/>
      <c r="G241" s="128">
        <f>ROUND(E241*F241,2)</f>
        <v>0</v>
      </c>
      <c r="H241" s="127"/>
      <c r="I241" s="128">
        <f>ROUND(E241*H241,2)</f>
        <v>0</v>
      </c>
      <c r="J241" s="127"/>
      <c r="K241" s="128">
        <f>ROUND(E241*J241,2)</f>
        <v>0</v>
      </c>
      <c r="L241" s="128">
        <v>21</v>
      </c>
      <c r="M241" s="128">
        <f>G241*(1+L241/100)</f>
        <v>0</v>
      </c>
      <c r="N241" s="126">
        <v>1.89E-3</v>
      </c>
      <c r="O241" s="126">
        <f>ROUND(E241*N241,2)</f>
        <v>0.01</v>
      </c>
      <c r="P241" s="126">
        <v>0</v>
      </c>
      <c r="Q241" s="126">
        <f>ROUND(E241*P241,2)</f>
        <v>0</v>
      </c>
      <c r="R241" s="128" t="s">
        <v>447</v>
      </c>
      <c r="S241" s="128" t="s">
        <v>310</v>
      </c>
      <c r="T241" s="129" t="s">
        <v>331</v>
      </c>
      <c r="U241" s="114">
        <v>1.45</v>
      </c>
      <c r="V241" s="114">
        <f>ROUND(E241*U241,2)</f>
        <v>7.25</v>
      </c>
      <c r="W241" s="114"/>
      <c r="X241" s="114" t="s">
        <v>332</v>
      </c>
      <c r="Y241" s="114" t="s">
        <v>293</v>
      </c>
      <c r="Z241" s="107"/>
      <c r="AA241" s="107"/>
      <c r="AB241" s="107"/>
      <c r="AC241" s="107"/>
      <c r="AD241" s="107"/>
      <c r="AE241" s="107"/>
      <c r="AF241" s="107"/>
      <c r="AG241" s="107" t="s">
        <v>333</v>
      </c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</row>
    <row r="242" spans="1:60" ht="22.5" outlineLevel="2">
      <c r="A242" s="110"/>
      <c r="B242" s="111"/>
      <c r="C242" s="198" t="s">
        <v>454</v>
      </c>
      <c r="D242" s="199"/>
      <c r="E242" s="199"/>
      <c r="F242" s="199"/>
      <c r="G242" s="199"/>
      <c r="H242" s="114"/>
      <c r="I242" s="114"/>
      <c r="J242" s="114"/>
      <c r="K242" s="114"/>
      <c r="L242" s="114"/>
      <c r="M242" s="114"/>
      <c r="N242" s="113"/>
      <c r="O242" s="113"/>
      <c r="P242" s="113"/>
      <c r="Q242" s="113"/>
      <c r="R242" s="114"/>
      <c r="S242" s="114"/>
      <c r="T242" s="114"/>
      <c r="U242" s="114"/>
      <c r="V242" s="114"/>
      <c r="W242" s="114"/>
      <c r="X242" s="114"/>
      <c r="Y242" s="114"/>
      <c r="Z242" s="107"/>
      <c r="AA242" s="107"/>
      <c r="AB242" s="107"/>
      <c r="AC242" s="107"/>
      <c r="AD242" s="107"/>
      <c r="AE242" s="107"/>
      <c r="AF242" s="107"/>
      <c r="AG242" s="107" t="s">
        <v>296</v>
      </c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37" t="str">
        <f>C242</f>
        <v>Otvor se utěsní minerální vlnou. Prostup i potrubí před a za prostupem je natřeno protipožární stěrkou. Cena obsahuje dodávku minerální vlny a požární stěrky.</v>
      </c>
      <c r="BB242" s="107"/>
      <c r="BC242" s="107"/>
      <c r="BD242" s="107"/>
      <c r="BE242" s="107"/>
      <c r="BF242" s="107"/>
      <c r="BG242" s="107"/>
      <c r="BH242" s="107"/>
    </row>
    <row r="243" spans="1:60" outlineLevel="3">
      <c r="A243" s="110"/>
      <c r="B243" s="111"/>
      <c r="C243" s="200" t="s">
        <v>455</v>
      </c>
      <c r="D243" s="201"/>
      <c r="E243" s="201"/>
      <c r="F243" s="201"/>
      <c r="G243" s="201"/>
      <c r="H243" s="114"/>
      <c r="I243" s="114"/>
      <c r="J243" s="114"/>
      <c r="K243" s="114"/>
      <c r="L243" s="114"/>
      <c r="M243" s="114"/>
      <c r="N243" s="113"/>
      <c r="O243" s="113"/>
      <c r="P243" s="113"/>
      <c r="Q243" s="113"/>
      <c r="R243" s="114"/>
      <c r="S243" s="114"/>
      <c r="T243" s="114"/>
      <c r="U243" s="114"/>
      <c r="V243" s="114"/>
      <c r="W243" s="114"/>
      <c r="X243" s="114"/>
      <c r="Y243" s="114"/>
      <c r="Z243" s="107"/>
      <c r="AA243" s="107"/>
      <c r="AB243" s="107"/>
      <c r="AC243" s="107"/>
      <c r="AD243" s="107"/>
      <c r="AE243" s="107"/>
      <c r="AF243" s="107"/>
      <c r="AG243" s="107" t="s">
        <v>296</v>
      </c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</row>
    <row r="244" spans="1:60" outlineLevel="1">
      <c r="A244" s="123">
        <v>110</v>
      </c>
      <c r="B244" s="124" t="s">
        <v>456</v>
      </c>
      <c r="C244" s="139" t="s">
        <v>457</v>
      </c>
      <c r="D244" s="125" t="s">
        <v>347</v>
      </c>
      <c r="E244" s="126">
        <v>5</v>
      </c>
      <c r="F244" s="127"/>
      <c r="G244" s="128">
        <f>ROUND(E244*F244,2)</f>
        <v>0</v>
      </c>
      <c r="H244" s="127"/>
      <c r="I244" s="128">
        <f>ROUND(E244*H244,2)</f>
        <v>0</v>
      </c>
      <c r="J244" s="127"/>
      <c r="K244" s="128">
        <f>ROUND(E244*J244,2)</f>
        <v>0</v>
      </c>
      <c r="L244" s="128">
        <v>21</v>
      </c>
      <c r="M244" s="128">
        <f>G244*(1+L244/100)</f>
        <v>0</v>
      </c>
      <c r="N244" s="126">
        <v>2.4599999999999999E-3</v>
      </c>
      <c r="O244" s="126">
        <f>ROUND(E244*N244,2)</f>
        <v>0.01</v>
      </c>
      <c r="P244" s="126">
        <v>0</v>
      </c>
      <c r="Q244" s="126">
        <f>ROUND(E244*P244,2)</f>
        <v>0</v>
      </c>
      <c r="R244" s="128" t="s">
        <v>447</v>
      </c>
      <c r="S244" s="128" t="s">
        <v>310</v>
      </c>
      <c r="T244" s="129" t="s">
        <v>331</v>
      </c>
      <c r="U244" s="114">
        <v>1.49</v>
      </c>
      <c r="V244" s="114">
        <f>ROUND(E244*U244,2)</f>
        <v>7.45</v>
      </c>
      <c r="W244" s="114"/>
      <c r="X244" s="114" t="s">
        <v>332</v>
      </c>
      <c r="Y244" s="114" t="s">
        <v>293</v>
      </c>
      <c r="Z244" s="107"/>
      <c r="AA244" s="107"/>
      <c r="AB244" s="107"/>
      <c r="AC244" s="107"/>
      <c r="AD244" s="107"/>
      <c r="AE244" s="107"/>
      <c r="AF244" s="107"/>
      <c r="AG244" s="107" t="s">
        <v>333</v>
      </c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</row>
    <row r="245" spans="1:60" ht="22.5" outlineLevel="2">
      <c r="A245" s="110"/>
      <c r="B245" s="111"/>
      <c r="C245" s="198" t="s">
        <v>458</v>
      </c>
      <c r="D245" s="199"/>
      <c r="E245" s="199"/>
      <c r="F245" s="199"/>
      <c r="G245" s="199"/>
      <c r="H245" s="114"/>
      <c r="I245" s="114"/>
      <c r="J245" s="114"/>
      <c r="K245" s="114"/>
      <c r="L245" s="114"/>
      <c r="M245" s="114"/>
      <c r="N245" s="113"/>
      <c r="O245" s="113"/>
      <c r="P245" s="113"/>
      <c r="Q245" s="113"/>
      <c r="R245" s="114"/>
      <c r="S245" s="114"/>
      <c r="T245" s="114"/>
      <c r="U245" s="114"/>
      <c r="V245" s="114"/>
      <c r="W245" s="114"/>
      <c r="X245" s="114"/>
      <c r="Y245" s="114"/>
      <c r="Z245" s="107"/>
      <c r="AA245" s="107"/>
      <c r="AB245" s="107"/>
      <c r="AC245" s="107"/>
      <c r="AD245" s="107"/>
      <c r="AE245" s="107"/>
      <c r="AF245" s="107"/>
      <c r="AG245" s="107" t="s">
        <v>296</v>
      </c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37" t="str">
        <f>C245</f>
        <v>Otvor se utěsní minerální vlnou. Prostup i potrubí před a za prostupem je natřeno protipožární stěrkou. Cena obsahuje dodávku požární minerální vlny a požární stěrky.</v>
      </c>
      <c r="BB245" s="107"/>
      <c r="BC245" s="107"/>
      <c r="BD245" s="107"/>
      <c r="BE245" s="107"/>
      <c r="BF245" s="107"/>
      <c r="BG245" s="107"/>
      <c r="BH245" s="107"/>
    </row>
    <row r="246" spans="1:60" outlineLevel="3">
      <c r="A246" s="110"/>
      <c r="B246" s="111"/>
      <c r="C246" s="200" t="s">
        <v>455</v>
      </c>
      <c r="D246" s="201"/>
      <c r="E246" s="201"/>
      <c r="F246" s="201"/>
      <c r="G246" s="201"/>
      <c r="H246" s="114"/>
      <c r="I246" s="114"/>
      <c r="J246" s="114"/>
      <c r="K246" s="114"/>
      <c r="L246" s="114"/>
      <c r="M246" s="114"/>
      <c r="N246" s="113"/>
      <c r="O246" s="113"/>
      <c r="P246" s="113"/>
      <c r="Q246" s="113"/>
      <c r="R246" s="114"/>
      <c r="S246" s="114"/>
      <c r="T246" s="114"/>
      <c r="U246" s="114"/>
      <c r="V246" s="114"/>
      <c r="W246" s="114"/>
      <c r="X246" s="114"/>
      <c r="Y246" s="114"/>
      <c r="Z246" s="107"/>
      <c r="AA246" s="107"/>
      <c r="AB246" s="107"/>
      <c r="AC246" s="107"/>
      <c r="AD246" s="107"/>
      <c r="AE246" s="107"/>
      <c r="AF246" s="107"/>
      <c r="AG246" s="107" t="s">
        <v>296</v>
      </c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</row>
    <row r="247" spans="1:60">
      <c r="A247" s="117" t="s">
        <v>285</v>
      </c>
      <c r="B247" s="118" t="s">
        <v>127</v>
      </c>
      <c r="C247" s="138" t="s">
        <v>128</v>
      </c>
      <c r="D247" s="119"/>
      <c r="E247" s="120"/>
      <c r="F247" s="121"/>
      <c r="G247" s="121">
        <f>SUMIF(AG248:AG255,"&lt;&gt;NOR",G248:G255)</f>
        <v>0</v>
      </c>
      <c r="H247" s="121"/>
      <c r="I247" s="121">
        <f>SUM(I248:I255)</f>
        <v>0</v>
      </c>
      <c r="J247" s="121"/>
      <c r="K247" s="121">
        <f>SUM(K248:K255)</f>
        <v>0</v>
      </c>
      <c r="L247" s="121"/>
      <c r="M247" s="121">
        <f>SUM(M248:M255)</f>
        <v>0</v>
      </c>
      <c r="N247" s="120"/>
      <c r="O247" s="120">
        <f>SUM(O248:O255)</f>
        <v>0</v>
      </c>
      <c r="P247" s="120"/>
      <c r="Q247" s="120">
        <f>SUM(Q248:Q255)</f>
        <v>0</v>
      </c>
      <c r="R247" s="121"/>
      <c r="S247" s="121"/>
      <c r="T247" s="122"/>
      <c r="U247" s="116"/>
      <c r="V247" s="116">
        <f>SUM(V248:V255)</f>
        <v>1.56</v>
      </c>
      <c r="W247" s="116"/>
      <c r="X247" s="116"/>
      <c r="Y247" s="116"/>
      <c r="AG247" t="s">
        <v>286</v>
      </c>
    </row>
    <row r="248" spans="1:60" ht="22.5" outlineLevel="1">
      <c r="A248" s="123">
        <v>111</v>
      </c>
      <c r="B248" s="124" t="s">
        <v>374</v>
      </c>
      <c r="C248" s="139" t="s">
        <v>375</v>
      </c>
      <c r="D248" s="125" t="s">
        <v>330</v>
      </c>
      <c r="E248" s="126">
        <v>6</v>
      </c>
      <c r="F248" s="127"/>
      <c r="G248" s="128">
        <f>ROUND(E248*F248,2)</f>
        <v>0</v>
      </c>
      <c r="H248" s="127"/>
      <c r="I248" s="128">
        <f>ROUND(E248*H248,2)</f>
        <v>0</v>
      </c>
      <c r="J248" s="127"/>
      <c r="K248" s="128">
        <f>ROUND(E248*J248,2)</f>
        <v>0</v>
      </c>
      <c r="L248" s="128">
        <v>21</v>
      </c>
      <c r="M248" s="128">
        <f>G248*(1+L248/100)</f>
        <v>0</v>
      </c>
      <c r="N248" s="126">
        <v>1.0000000000000001E-5</v>
      </c>
      <c r="O248" s="126">
        <f>ROUND(E248*N248,2)</f>
        <v>0</v>
      </c>
      <c r="P248" s="126">
        <v>0</v>
      </c>
      <c r="Q248" s="126">
        <f>ROUND(E248*P248,2)</f>
        <v>0</v>
      </c>
      <c r="R248" s="128" t="s">
        <v>350</v>
      </c>
      <c r="S248" s="128" t="s">
        <v>310</v>
      </c>
      <c r="T248" s="129" t="s">
        <v>331</v>
      </c>
      <c r="U248" s="114">
        <v>0.13</v>
      </c>
      <c r="V248" s="114">
        <f>ROUND(E248*U248,2)</f>
        <v>0.78</v>
      </c>
      <c r="W248" s="114"/>
      <c r="X248" s="114" t="s">
        <v>332</v>
      </c>
      <c r="Y248" s="114" t="s">
        <v>293</v>
      </c>
      <c r="Z248" s="107"/>
      <c r="AA248" s="107"/>
      <c r="AB248" s="107"/>
      <c r="AC248" s="107"/>
      <c r="AD248" s="107"/>
      <c r="AE248" s="107"/>
      <c r="AF248" s="107"/>
      <c r="AG248" s="107" t="s">
        <v>333</v>
      </c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</row>
    <row r="249" spans="1:60" outlineLevel="2">
      <c r="A249" s="110"/>
      <c r="B249" s="111"/>
      <c r="C249" s="198" t="s">
        <v>372</v>
      </c>
      <c r="D249" s="199"/>
      <c r="E249" s="199"/>
      <c r="F249" s="199"/>
      <c r="G249" s="199"/>
      <c r="H249" s="114"/>
      <c r="I249" s="114"/>
      <c r="J249" s="114"/>
      <c r="K249" s="114"/>
      <c r="L249" s="114"/>
      <c r="M249" s="114"/>
      <c r="N249" s="113"/>
      <c r="O249" s="113"/>
      <c r="P249" s="113"/>
      <c r="Q249" s="113"/>
      <c r="R249" s="114"/>
      <c r="S249" s="114"/>
      <c r="T249" s="114"/>
      <c r="U249" s="114"/>
      <c r="V249" s="114"/>
      <c r="W249" s="114"/>
      <c r="X249" s="114"/>
      <c r="Y249" s="114"/>
      <c r="Z249" s="107"/>
      <c r="AA249" s="107"/>
      <c r="AB249" s="107"/>
      <c r="AC249" s="107"/>
      <c r="AD249" s="107"/>
      <c r="AE249" s="107"/>
      <c r="AF249" s="107"/>
      <c r="AG249" s="107" t="s">
        <v>296</v>
      </c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</row>
    <row r="250" spans="1:60" outlineLevel="3">
      <c r="A250" s="110"/>
      <c r="B250" s="111"/>
      <c r="C250" s="200" t="s">
        <v>373</v>
      </c>
      <c r="D250" s="201"/>
      <c r="E250" s="201"/>
      <c r="F250" s="201"/>
      <c r="G250" s="201"/>
      <c r="H250" s="114"/>
      <c r="I250" s="114"/>
      <c r="J250" s="114"/>
      <c r="K250" s="114"/>
      <c r="L250" s="114"/>
      <c r="M250" s="114"/>
      <c r="N250" s="113"/>
      <c r="O250" s="113"/>
      <c r="P250" s="113"/>
      <c r="Q250" s="113"/>
      <c r="R250" s="114"/>
      <c r="S250" s="114"/>
      <c r="T250" s="114"/>
      <c r="U250" s="114"/>
      <c r="V250" s="114"/>
      <c r="W250" s="114"/>
      <c r="X250" s="114"/>
      <c r="Y250" s="114"/>
      <c r="Z250" s="107"/>
      <c r="AA250" s="107"/>
      <c r="AB250" s="107"/>
      <c r="AC250" s="107"/>
      <c r="AD250" s="107"/>
      <c r="AE250" s="107"/>
      <c r="AF250" s="107"/>
      <c r="AG250" s="107" t="s">
        <v>296</v>
      </c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</row>
    <row r="251" spans="1:60" ht="22.5" outlineLevel="1">
      <c r="A251" s="123">
        <v>112</v>
      </c>
      <c r="B251" s="124" t="s">
        <v>388</v>
      </c>
      <c r="C251" s="139" t="s">
        <v>389</v>
      </c>
      <c r="D251" s="125" t="s">
        <v>330</v>
      </c>
      <c r="E251" s="126">
        <v>6</v>
      </c>
      <c r="F251" s="127"/>
      <c r="G251" s="128">
        <f>ROUND(E251*F251,2)</f>
        <v>0</v>
      </c>
      <c r="H251" s="127"/>
      <c r="I251" s="128">
        <f>ROUND(E251*H251,2)</f>
        <v>0</v>
      </c>
      <c r="J251" s="127"/>
      <c r="K251" s="128">
        <f>ROUND(E251*J251,2)</f>
        <v>0</v>
      </c>
      <c r="L251" s="128">
        <v>21</v>
      </c>
      <c r="M251" s="128">
        <f>G251*(1+L251/100)</f>
        <v>0</v>
      </c>
      <c r="N251" s="126">
        <v>3.0000000000000001E-5</v>
      </c>
      <c r="O251" s="126">
        <f>ROUND(E251*N251,2)</f>
        <v>0</v>
      </c>
      <c r="P251" s="126">
        <v>0</v>
      </c>
      <c r="Q251" s="126">
        <f>ROUND(E251*P251,2)</f>
        <v>0</v>
      </c>
      <c r="R251" s="128" t="s">
        <v>350</v>
      </c>
      <c r="S251" s="128" t="s">
        <v>310</v>
      </c>
      <c r="T251" s="129" t="s">
        <v>331</v>
      </c>
      <c r="U251" s="114">
        <v>0.13</v>
      </c>
      <c r="V251" s="114">
        <f>ROUND(E251*U251,2)</f>
        <v>0.78</v>
      </c>
      <c r="W251" s="114"/>
      <c r="X251" s="114" t="s">
        <v>332</v>
      </c>
      <c r="Y251" s="114" t="s">
        <v>293</v>
      </c>
      <c r="Z251" s="107"/>
      <c r="AA251" s="107"/>
      <c r="AB251" s="107"/>
      <c r="AC251" s="107"/>
      <c r="AD251" s="107"/>
      <c r="AE251" s="107"/>
      <c r="AF251" s="107"/>
      <c r="AG251" s="107" t="s">
        <v>333</v>
      </c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</row>
    <row r="252" spans="1:60" outlineLevel="2">
      <c r="A252" s="110"/>
      <c r="B252" s="111"/>
      <c r="C252" s="198" t="s">
        <v>372</v>
      </c>
      <c r="D252" s="199"/>
      <c r="E252" s="199"/>
      <c r="F252" s="199"/>
      <c r="G252" s="199"/>
      <c r="H252" s="114"/>
      <c r="I252" s="114"/>
      <c r="J252" s="114"/>
      <c r="K252" s="114"/>
      <c r="L252" s="114"/>
      <c r="M252" s="114"/>
      <c r="N252" s="113"/>
      <c r="O252" s="113"/>
      <c r="P252" s="113"/>
      <c r="Q252" s="113"/>
      <c r="R252" s="114"/>
      <c r="S252" s="114"/>
      <c r="T252" s="114"/>
      <c r="U252" s="114"/>
      <c r="V252" s="114"/>
      <c r="W252" s="114"/>
      <c r="X252" s="114"/>
      <c r="Y252" s="114"/>
      <c r="Z252" s="107"/>
      <c r="AA252" s="107"/>
      <c r="AB252" s="107"/>
      <c r="AC252" s="107"/>
      <c r="AD252" s="107"/>
      <c r="AE252" s="107"/>
      <c r="AF252" s="107"/>
      <c r="AG252" s="107" t="s">
        <v>296</v>
      </c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</row>
    <row r="253" spans="1:60" outlineLevel="3">
      <c r="A253" s="110"/>
      <c r="B253" s="111"/>
      <c r="C253" s="200" t="s">
        <v>387</v>
      </c>
      <c r="D253" s="201"/>
      <c r="E253" s="201"/>
      <c r="F253" s="201"/>
      <c r="G253" s="201"/>
      <c r="H253" s="114"/>
      <c r="I253" s="114"/>
      <c r="J253" s="114"/>
      <c r="K253" s="114"/>
      <c r="L253" s="114"/>
      <c r="M253" s="114"/>
      <c r="N253" s="113"/>
      <c r="O253" s="113"/>
      <c r="P253" s="113"/>
      <c r="Q253" s="113"/>
      <c r="R253" s="114"/>
      <c r="S253" s="114"/>
      <c r="T253" s="114"/>
      <c r="U253" s="114"/>
      <c r="V253" s="114"/>
      <c r="W253" s="114"/>
      <c r="X253" s="114"/>
      <c r="Y253" s="114"/>
      <c r="Z253" s="107"/>
      <c r="AA253" s="107"/>
      <c r="AB253" s="107"/>
      <c r="AC253" s="107"/>
      <c r="AD253" s="107"/>
      <c r="AE253" s="107"/>
      <c r="AF253" s="107"/>
      <c r="AG253" s="107" t="s">
        <v>296</v>
      </c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</row>
    <row r="254" spans="1:60" outlineLevel="1">
      <c r="A254" s="123">
        <v>113</v>
      </c>
      <c r="B254" s="124" t="s">
        <v>492</v>
      </c>
      <c r="C254" s="139" t="s">
        <v>493</v>
      </c>
      <c r="D254" s="125" t="s">
        <v>353</v>
      </c>
      <c r="E254" s="126">
        <v>2.4000000000000001E-4</v>
      </c>
      <c r="F254" s="127"/>
      <c r="G254" s="128">
        <f>ROUND(E254*F254,2)</f>
        <v>0</v>
      </c>
      <c r="H254" s="127"/>
      <c r="I254" s="128">
        <f>ROUND(E254*H254,2)</f>
        <v>0</v>
      </c>
      <c r="J254" s="127"/>
      <c r="K254" s="128">
        <f>ROUND(E254*J254,2)</f>
        <v>0</v>
      </c>
      <c r="L254" s="128">
        <v>21</v>
      </c>
      <c r="M254" s="128">
        <f>G254*(1+L254/100)</f>
        <v>0</v>
      </c>
      <c r="N254" s="126">
        <v>0</v>
      </c>
      <c r="O254" s="126">
        <f>ROUND(E254*N254,2)</f>
        <v>0</v>
      </c>
      <c r="P254" s="126">
        <v>0</v>
      </c>
      <c r="Q254" s="126">
        <f>ROUND(E254*P254,2)</f>
        <v>0</v>
      </c>
      <c r="R254" s="128" t="s">
        <v>447</v>
      </c>
      <c r="S254" s="128" t="s">
        <v>310</v>
      </c>
      <c r="T254" s="129" t="s">
        <v>331</v>
      </c>
      <c r="U254" s="114">
        <v>1.97</v>
      </c>
      <c r="V254" s="114">
        <f>ROUND(E254*U254,2)</f>
        <v>0</v>
      </c>
      <c r="W254" s="114"/>
      <c r="X254" s="114" t="s">
        <v>448</v>
      </c>
      <c r="Y254" s="114" t="s">
        <v>293</v>
      </c>
      <c r="Z254" s="107"/>
      <c r="AA254" s="107"/>
      <c r="AB254" s="107"/>
      <c r="AC254" s="107"/>
      <c r="AD254" s="107"/>
      <c r="AE254" s="107"/>
      <c r="AF254" s="107"/>
      <c r="AG254" s="107" t="s">
        <v>449</v>
      </c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</row>
    <row r="255" spans="1:60" outlineLevel="2">
      <c r="A255" s="110"/>
      <c r="B255" s="111"/>
      <c r="C255" s="203" t="s">
        <v>450</v>
      </c>
      <c r="D255" s="204"/>
      <c r="E255" s="204"/>
      <c r="F255" s="204"/>
      <c r="G255" s="204"/>
      <c r="H255" s="114"/>
      <c r="I255" s="114"/>
      <c r="J255" s="114"/>
      <c r="K255" s="114"/>
      <c r="L255" s="114"/>
      <c r="M255" s="114"/>
      <c r="N255" s="113"/>
      <c r="O255" s="113"/>
      <c r="P255" s="113"/>
      <c r="Q255" s="113"/>
      <c r="R255" s="114"/>
      <c r="S255" s="114"/>
      <c r="T255" s="114"/>
      <c r="U255" s="114"/>
      <c r="V255" s="114"/>
      <c r="W255" s="114"/>
      <c r="X255" s="114"/>
      <c r="Y255" s="114"/>
      <c r="Z255" s="107"/>
      <c r="AA255" s="107"/>
      <c r="AB255" s="107"/>
      <c r="AC255" s="107"/>
      <c r="AD255" s="107"/>
      <c r="AE255" s="107"/>
      <c r="AF255" s="107"/>
      <c r="AG255" s="107" t="s">
        <v>451</v>
      </c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</row>
    <row r="256" spans="1:60">
      <c r="A256" s="117" t="s">
        <v>285</v>
      </c>
      <c r="B256" s="118" t="s">
        <v>129</v>
      </c>
      <c r="C256" s="138" t="s">
        <v>130</v>
      </c>
      <c r="D256" s="119"/>
      <c r="E256" s="120"/>
      <c r="F256" s="121"/>
      <c r="G256" s="121">
        <f>SUMIF(AG257:AG316,"&lt;&gt;NOR",G257:G316)</f>
        <v>0</v>
      </c>
      <c r="H256" s="121"/>
      <c r="I256" s="121">
        <f>SUM(I257:I316)</f>
        <v>0</v>
      </c>
      <c r="J256" s="121"/>
      <c r="K256" s="121">
        <f>SUM(K257:K316)</f>
        <v>0</v>
      </c>
      <c r="L256" s="121"/>
      <c r="M256" s="121">
        <f>SUM(M257:M316)</f>
        <v>0</v>
      </c>
      <c r="N256" s="120"/>
      <c r="O256" s="120">
        <f>SUM(O257:O316)</f>
        <v>1.4500000000000002</v>
      </c>
      <c r="P256" s="120"/>
      <c r="Q256" s="120">
        <f>SUM(Q257:Q316)</f>
        <v>0</v>
      </c>
      <c r="R256" s="121"/>
      <c r="S256" s="121"/>
      <c r="T256" s="122"/>
      <c r="U256" s="116"/>
      <c r="V256" s="116">
        <f>SUM(V257:V316)</f>
        <v>825.31</v>
      </c>
      <c r="W256" s="116"/>
      <c r="X256" s="116"/>
      <c r="Y256" s="116"/>
      <c r="AG256" t="s">
        <v>286</v>
      </c>
    </row>
    <row r="257" spans="1:60" ht="22.5" outlineLevel="1">
      <c r="A257" s="123">
        <v>114</v>
      </c>
      <c r="B257" s="124" t="s">
        <v>582</v>
      </c>
      <c r="C257" s="139" t="s">
        <v>583</v>
      </c>
      <c r="D257" s="125" t="s">
        <v>330</v>
      </c>
      <c r="E257" s="126">
        <v>190</v>
      </c>
      <c r="F257" s="127"/>
      <c r="G257" s="128">
        <f>ROUND(E257*F257,2)</f>
        <v>0</v>
      </c>
      <c r="H257" s="127"/>
      <c r="I257" s="128">
        <f>ROUND(E257*H257,2)</f>
        <v>0</v>
      </c>
      <c r="J257" s="127"/>
      <c r="K257" s="128">
        <f>ROUND(E257*J257,2)</f>
        <v>0</v>
      </c>
      <c r="L257" s="128">
        <v>21</v>
      </c>
      <c r="M257" s="128">
        <f>G257*(1+L257/100)</f>
        <v>0</v>
      </c>
      <c r="N257" s="126">
        <v>4.5500000000000002E-3</v>
      </c>
      <c r="O257" s="126">
        <f>ROUND(E257*N257,2)</f>
        <v>0.86</v>
      </c>
      <c r="P257" s="126">
        <v>0</v>
      </c>
      <c r="Q257" s="126">
        <f>ROUND(E257*P257,2)</f>
        <v>0</v>
      </c>
      <c r="R257" s="128" t="s">
        <v>350</v>
      </c>
      <c r="S257" s="128" t="s">
        <v>310</v>
      </c>
      <c r="T257" s="129" t="s">
        <v>331</v>
      </c>
      <c r="U257" s="114">
        <v>0.76900000000000002</v>
      </c>
      <c r="V257" s="114">
        <f>ROUND(E257*U257,2)</f>
        <v>146.11000000000001</v>
      </c>
      <c r="W257" s="114"/>
      <c r="X257" s="114" t="s">
        <v>332</v>
      </c>
      <c r="Y257" s="114" t="s">
        <v>293</v>
      </c>
      <c r="Z257" s="107"/>
      <c r="AA257" s="107"/>
      <c r="AB257" s="107"/>
      <c r="AC257" s="107"/>
      <c r="AD257" s="107"/>
      <c r="AE257" s="107"/>
      <c r="AF257" s="107"/>
      <c r="AG257" s="107" t="s">
        <v>333</v>
      </c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</row>
    <row r="258" spans="1:60" outlineLevel="2">
      <c r="A258" s="110"/>
      <c r="B258" s="111"/>
      <c r="C258" s="203" t="s">
        <v>549</v>
      </c>
      <c r="D258" s="204"/>
      <c r="E258" s="204"/>
      <c r="F258" s="204"/>
      <c r="G258" s="204"/>
      <c r="H258" s="114"/>
      <c r="I258" s="114"/>
      <c r="J258" s="114"/>
      <c r="K258" s="114"/>
      <c r="L258" s="114"/>
      <c r="M258" s="114"/>
      <c r="N258" s="113"/>
      <c r="O258" s="113"/>
      <c r="P258" s="113"/>
      <c r="Q258" s="113"/>
      <c r="R258" s="114"/>
      <c r="S258" s="114"/>
      <c r="T258" s="114"/>
      <c r="U258" s="114"/>
      <c r="V258" s="114"/>
      <c r="W258" s="114"/>
      <c r="X258" s="114"/>
      <c r="Y258" s="114"/>
      <c r="Z258" s="107"/>
      <c r="AA258" s="107"/>
      <c r="AB258" s="107"/>
      <c r="AC258" s="107"/>
      <c r="AD258" s="107"/>
      <c r="AE258" s="107"/>
      <c r="AF258" s="107"/>
      <c r="AG258" s="107" t="s">
        <v>451</v>
      </c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</row>
    <row r="259" spans="1:60" outlineLevel="2">
      <c r="A259" s="110"/>
      <c r="B259" s="111"/>
      <c r="C259" s="200" t="s">
        <v>455</v>
      </c>
      <c r="D259" s="201"/>
      <c r="E259" s="201"/>
      <c r="F259" s="201"/>
      <c r="G259" s="201"/>
      <c r="H259" s="114"/>
      <c r="I259" s="114"/>
      <c r="J259" s="114"/>
      <c r="K259" s="114"/>
      <c r="L259" s="114"/>
      <c r="M259" s="114"/>
      <c r="N259" s="113"/>
      <c r="O259" s="113"/>
      <c r="P259" s="113"/>
      <c r="Q259" s="113"/>
      <c r="R259" s="114"/>
      <c r="S259" s="114"/>
      <c r="T259" s="114"/>
      <c r="U259" s="114"/>
      <c r="V259" s="114"/>
      <c r="W259" s="114"/>
      <c r="X259" s="114"/>
      <c r="Y259" s="114"/>
      <c r="Z259" s="107"/>
      <c r="AA259" s="107"/>
      <c r="AB259" s="107"/>
      <c r="AC259" s="107"/>
      <c r="AD259" s="107"/>
      <c r="AE259" s="107"/>
      <c r="AF259" s="107"/>
      <c r="AG259" s="107" t="s">
        <v>296</v>
      </c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</row>
    <row r="260" spans="1:60" outlineLevel="1">
      <c r="A260" s="123">
        <v>115</v>
      </c>
      <c r="B260" s="124" t="s">
        <v>526</v>
      </c>
      <c r="C260" s="139" t="s">
        <v>527</v>
      </c>
      <c r="D260" s="125" t="s">
        <v>330</v>
      </c>
      <c r="E260" s="126">
        <v>620</v>
      </c>
      <c r="F260" s="127"/>
      <c r="G260" s="128">
        <f>ROUND(E260*F260,2)</f>
        <v>0</v>
      </c>
      <c r="H260" s="127"/>
      <c r="I260" s="128">
        <f>ROUND(E260*H260,2)</f>
        <v>0</v>
      </c>
      <c r="J260" s="127"/>
      <c r="K260" s="128">
        <f>ROUND(E260*J260,2)</f>
        <v>0</v>
      </c>
      <c r="L260" s="128">
        <v>21</v>
      </c>
      <c r="M260" s="128">
        <f>G260*(1+L260/100)</f>
        <v>0</v>
      </c>
      <c r="N260" s="126">
        <v>0</v>
      </c>
      <c r="O260" s="126">
        <f>ROUND(E260*N260,2)</f>
        <v>0</v>
      </c>
      <c r="P260" s="126">
        <v>0</v>
      </c>
      <c r="Q260" s="126">
        <f>ROUND(E260*P260,2)</f>
        <v>0</v>
      </c>
      <c r="R260" s="128" t="s">
        <v>350</v>
      </c>
      <c r="S260" s="128" t="s">
        <v>310</v>
      </c>
      <c r="T260" s="129" t="s">
        <v>331</v>
      </c>
      <c r="U260" s="114">
        <v>0.25</v>
      </c>
      <c r="V260" s="114">
        <f>ROUND(E260*U260,2)</f>
        <v>155</v>
      </c>
      <c r="W260" s="114"/>
      <c r="X260" s="114" t="s">
        <v>332</v>
      </c>
      <c r="Y260" s="114" t="s">
        <v>293</v>
      </c>
      <c r="Z260" s="107"/>
      <c r="AA260" s="107"/>
      <c r="AB260" s="107"/>
      <c r="AC260" s="107"/>
      <c r="AD260" s="107"/>
      <c r="AE260" s="107"/>
      <c r="AF260" s="107"/>
      <c r="AG260" s="107" t="s">
        <v>333</v>
      </c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</row>
    <row r="261" spans="1:60" outlineLevel="2">
      <c r="A261" s="110"/>
      <c r="B261" s="111"/>
      <c r="C261" s="203" t="s">
        <v>521</v>
      </c>
      <c r="D261" s="204"/>
      <c r="E261" s="204"/>
      <c r="F261" s="204"/>
      <c r="G261" s="204"/>
      <c r="H261" s="114"/>
      <c r="I261" s="114"/>
      <c r="J261" s="114"/>
      <c r="K261" s="114"/>
      <c r="L261" s="114"/>
      <c r="M261" s="114"/>
      <c r="N261" s="113"/>
      <c r="O261" s="113"/>
      <c r="P261" s="113"/>
      <c r="Q261" s="113"/>
      <c r="R261" s="114"/>
      <c r="S261" s="114"/>
      <c r="T261" s="114"/>
      <c r="U261" s="114"/>
      <c r="V261" s="114"/>
      <c r="W261" s="114"/>
      <c r="X261" s="114"/>
      <c r="Y261" s="114"/>
      <c r="Z261" s="107"/>
      <c r="AA261" s="107"/>
      <c r="AB261" s="107"/>
      <c r="AC261" s="107"/>
      <c r="AD261" s="107"/>
      <c r="AE261" s="107"/>
      <c r="AF261" s="107"/>
      <c r="AG261" s="107" t="s">
        <v>451</v>
      </c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</row>
    <row r="262" spans="1:60" outlineLevel="2">
      <c r="A262" s="110"/>
      <c r="B262" s="111"/>
      <c r="C262" s="200" t="s">
        <v>522</v>
      </c>
      <c r="D262" s="201"/>
      <c r="E262" s="201"/>
      <c r="F262" s="201"/>
      <c r="G262" s="201"/>
      <c r="H262" s="114"/>
      <c r="I262" s="114"/>
      <c r="J262" s="114"/>
      <c r="K262" s="114"/>
      <c r="L262" s="114"/>
      <c r="M262" s="114"/>
      <c r="N262" s="113"/>
      <c r="O262" s="113"/>
      <c r="P262" s="113"/>
      <c r="Q262" s="113"/>
      <c r="R262" s="114"/>
      <c r="S262" s="114"/>
      <c r="T262" s="114"/>
      <c r="U262" s="114"/>
      <c r="V262" s="114"/>
      <c r="W262" s="114"/>
      <c r="X262" s="114"/>
      <c r="Y262" s="114"/>
      <c r="Z262" s="107"/>
      <c r="AA262" s="107"/>
      <c r="AB262" s="107"/>
      <c r="AC262" s="107"/>
      <c r="AD262" s="107"/>
      <c r="AE262" s="107"/>
      <c r="AF262" s="107"/>
      <c r="AG262" s="107" t="s">
        <v>296</v>
      </c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</row>
    <row r="263" spans="1:60" outlineLevel="3">
      <c r="A263" s="110"/>
      <c r="B263" s="111"/>
      <c r="C263" s="200" t="s">
        <v>455</v>
      </c>
      <c r="D263" s="201"/>
      <c r="E263" s="201"/>
      <c r="F263" s="201"/>
      <c r="G263" s="201"/>
      <c r="H263" s="114"/>
      <c r="I263" s="114"/>
      <c r="J263" s="114"/>
      <c r="K263" s="114"/>
      <c r="L263" s="114"/>
      <c r="M263" s="114"/>
      <c r="N263" s="113"/>
      <c r="O263" s="113"/>
      <c r="P263" s="113"/>
      <c r="Q263" s="113"/>
      <c r="R263" s="114"/>
      <c r="S263" s="114"/>
      <c r="T263" s="114"/>
      <c r="U263" s="114"/>
      <c r="V263" s="114"/>
      <c r="W263" s="114"/>
      <c r="X263" s="114"/>
      <c r="Y263" s="114"/>
      <c r="Z263" s="107"/>
      <c r="AA263" s="107"/>
      <c r="AB263" s="107"/>
      <c r="AC263" s="107"/>
      <c r="AD263" s="107"/>
      <c r="AE263" s="107"/>
      <c r="AF263" s="107"/>
      <c r="AG263" s="107" t="s">
        <v>296</v>
      </c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</row>
    <row r="264" spans="1:60" outlineLevel="3">
      <c r="A264" s="110"/>
      <c r="B264" s="111"/>
      <c r="C264" s="200" t="s">
        <v>523</v>
      </c>
      <c r="D264" s="201"/>
      <c r="E264" s="201"/>
      <c r="F264" s="201"/>
      <c r="G264" s="201"/>
      <c r="H264" s="114"/>
      <c r="I264" s="114"/>
      <c r="J264" s="114"/>
      <c r="K264" s="114"/>
      <c r="L264" s="114"/>
      <c r="M264" s="114"/>
      <c r="N264" s="113"/>
      <c r="O264" s="113"/>
      <c r="P264" s="113"/>
      <c r="Q264" s="113"/>
      <c r="R264" s="114"/>
      <c r="S264" s="114"/>
      <c r="T264" s="114"/>
      <c r="U264" s="114"/>
      <c r="V264" s="114"/>
      <c r="W264" s="114"/>
      <c r="X264" s="114"/>
      <c r="Y264" s="114"/>
      <c r="Z264" s="107"/>
      <c r="AA264" s="107"/>
      <c r="AB264" s="107"/>
      <c r="AC264" s="107"/>
      <c r="AD264" s="107"/>
      <c r="AE264" s="107"/>
      <c r="AF264" s="107"/>
      <c r="AG264" s="107" t="s">
        <v>296</v>
      </c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</row>
    <row r="265" spans="1:60" outlineLevel="1">
      <c r="A265" s="123">
        <v>116</v>
      </c>
      <c r="B265" s="124" t="s">
        <v>530</v>
      </c>
      <c r="C265" s="139" t="s">
        <v>531</v>
      </c>
      <c r="D265" s="125" t="s">
        <v>330</v>
      </c>
      <c r="E265" s="126">
        <v>200</v>
      </c>
      <c r="F265" s="127"/>
      <c r="G265" s="128">
        <f>ROUND(E265*F265,2)</f>
        <v>0</v>
      </c>
      <c r="H265" s="127"/>
      <c r="I265" s="128">
        <f>ROUND(E265*H265,2)</f>
        <v>0</v>
      </c>
      <c r="J265" s="127"/>
      <c r="K265" s="128">
        <f>ROUND(E265*J265,2)</f>
        <v>0</v>
      </c>
      <c r="L265" s="128">
        <v>21</v>
      </c>
      <c r="M265" s="128">
        <f>G265*(1+L265/100)</f>
        <v>0</v>
      </c>
      <c r="N265" s="126">
        <v>0</v>
      </c>
      <c r="O265" s="126">
        <f>ROUND(E265*N265,2)</f>
        <v>0</v>
      </c>
      <c r="P265" s="126">
        <v>0</v>
      </c>
      <c r="Q265" s="126">
        <f>ROUND(E265*P265,2)</f>
        <v>0</v>
      </c>
      <c r="R265" s="128" t="s">
        <v>350</v>
      </c>
      <c r="S265" s="128" t="s">
        <v>310</v>
      </c>
      <c r="T265" s="129" t="s">
        <v>331</v>
      </c>
      <c r="U265" s="114">
        <v>0.27</v>
      </c>
      <c r="V265" s="114">
        <f>ROUND(E265*U265,2)</f>
        <v>54</v>
      </c>
      <c r="W265" s="114"/>
      <c r="X265" s="114" t="s">
        <v>332</v>
      </c>
      <c r="Y265" s="114" t="s">
        <v>293</v>
      </c>
      <c r="Z265" s="107"/>
      <c r="AA265" s="107"/>
      <c r="AB265" s="107"/>
      <c r="AC265" s="107"/>
      <c r="AD265" s="107"/>
      <c r="AE265" s="107"/>
      <c r="AF265" s="107"/>
      <c r="AG265" s="107" t="s">
        <v>333</v>
      </c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</row>
    <row r="266" spans="1:60" outlineLevel="2">
      <c r="A266" s="110"/>
      <c r="B266" s="111"/>
      <c r="C266" s="203" t="s">
        <v>521</v>
      </c>
      <c r="D266" s="204"/>
      <c r="E266" s="204"/>
      <c r="F266" s="204"/>
      <c r="G266" s="204"/>
      <c r="H266" s="114"/>
      <c r="I266" s="114"/>
      <c r="J266" s="114"/>
      <c r="K266" s="114"/>
      <c r="L266" s="114"/>
      <c r="M266" s="114"/>
      <c r="N266" s="113"/>
      <c r="O266" s="113"/>
      <c r="P266" s="113"/>
      <c r="Q266" s="113"/>
      <c r="R266" s="114"/>
      <c r="S266" s="114"/>
      <c r="T266" s="114"/>
      <c r="U266" s="114"/>
      <c r="V266" s="114"/>
      <c r="W266" s="114"/>
      <c r="X266" s="114"/>
      <c r="Y266" s="114"/>
      <c r="Z266" s="107"/>
      <c r="AA266" s="107"/>
      <c r="AB266" s="107"/>
      <c r="AC266" s="107"/>
      <c r="AD266" s="107"/>
      <c r="AE266" s="107"/>
      <c r="AF266" s="107"/>
      <c r="AG266" s="107" t="s">
        <v>451</v>
      </c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</row>
    <row r="267" spans="1:60" outlineLevel="2">
      <c r="A267" s="110"/>
      <c r="B267" s="111"/>
      <c r="C267" s="200" t="s">
        <v>522</v>
      </c>
      <c r="D267" s="201"/>
      <c r="E267" s="201"/>
      <c r="F267" s="201"/>
      <c r="G267" s="201"/>
      <c r="H267" s="114"/>
      <c r="I267" s="114"/>
      <c r="J267" s="114"/>
      <c r="K267" s="114"/>
      <c r="L267" s="114"/>
      <c r="M267" s="114"/>
      <c r="N267" s="113"/>
      <c r="O267" s="113"/>
      <c r="P267" s="113"/>
      <c r="Q267" s="113"/>
      <c r="R267" s="114"/>
      <c r="S267" s="114"/>
      <c r="T267" s="114"/>
      <c r="U267" s="114"/>
      <c r="V267" s="114"/>
      <c r="W267" s="114"/>
      <c r="X267" s="114"/>
      <c r="Y267" s="114"/>
      <c r="Z267" s="107"/>
      <c r="AA267" s="107"/>
      <c r="AB267" s="107"/>
      <c r="AC267" s="107"/>
      <c r="AD267" s="107"/>
      <c r="AE267" s="107"/>
      <c r="AF267" s="107"/>
      <c r="AG267" s="107" t="s">
        <v>296</v>
      </c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</row>
    <row r="268" spans="1:60" outlineLevel="3">
      <c r="A268" s="110"/>
      <c r="B268" s="111"/>
      <c r="C268" s="200" t="s">
        <v>455</v>
      </c>
      <c r="D268" s="201"/>
      <c r="E268" s="201"/>
      <c r="F268" s="201"/>
      <c r="G268" s="201"/>
      <c r="H268" s="114"/>
      <c r="I268" s="114"/>
      <c r="J268" s="114"/>
      <c r="K268" s="114"/>
      <c r="L268" s="114"/>
      <c r="M268" s="114"/>
      <c r="N268" s="113"/>
      <c r="O268" s="113"/>
      <c r="P268" s="113"/>
      <c r="Q268" s="113"/>
      <c r="R268" s="114"/>
      <c r="S268" s="114"/>
      <c r="T268" s="114"/>
      <c r="U268" s="114"/>
      <c r="V268" s="114"/>
      <c r="W268" s="114"/>
      <c r="X268" s="114"/>
      <c r="Y268" s="114"/>
      <c r="Z268" s="107"/>
      <c r="AA268" s="107"/>
      <c r="AB268" s="107"/>
      <c r="AC268" s="107"/>
      <c r="AD268" s="107"/>
      <c r="AE268" s="107"/>
      <c r="AF268" s="107"/>
      <c r="AG268" s="107" t="s">
        <v>296</v>
      </c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</row>
    <row r="269" spans="1:60" outlineLevel="3">
      <c r="A269" s="110"/>
      <c r="B269" s="111"/>
      <c r="C269" s="200" t="s">
        <v>523</v>
      </c>
      <c r="D269" s="201"/>
      <c r="E269" s="201"/>
      <c r="F269" s="201"/>
      <c r="G269" s="201"/>
      <c r="H269" s="114"/>
      <c r="I269" s="114"/>
      <c r="J269" s="114"/>
      <c r="K269" s="114"/>
      <c r="L269" s="114"/>
      <c r="M269" s="114"/>
      <c r="N269" s="113"/>
      <c r="O269" s="113"/>
      <c r="P269" s="113"/>
      <c r="Q269" s="113"/>
      <c r="R269" s="114"/>
      <c r="S269" s="114"/>
      <c r="T269" s="114"/>
      <c r="U269" s="114"/>
      <c r="V269" s="114"/>
      <c r="W269" s="114"/>
      <c r="X269" s="114"/>
      <c r="Y269" s="114"/>
      <c r="Z269" s="107"/>
      <c r="AA269" s="107"/>
      <c r="AB269" s="107"/>
      <c r="AC269" s="107"/>
      <c r="AD269" s="107"/>
      <c r="AE269" s="107"/>
      <c r="AF269" s="107"/>
      <c r="AG269" s="107" t="s">
        <v>296</v>
      </c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</row>
    <row r="270" spans="1:60" outlineLevel="1">
      <c r="A270" s="123">
        <v>117</v>
      </c>
      <c r="B270" s="124" t="s">
        <v>534</v>
      </c>
      <c r="C270" s="139" t="s">
        <v>535</v>
      </c>
      <c r="D270" s="125" t="s">
        <v>330</v>
      </c>
      <c r="E270" s="126">
        <v>120</v>
      </c>
      <c r="F270" s="127"/>
      <c r="G270" s="128">
        <f>ROUND(E270*F270,2)</f>
        <v>0</v>
      </c>
      <c r="H270" s="127"/>
      <c r="I270" s="128">
        <f>ROUND(E270*H270,2)</f>
        <v>0</v>
      </c>
      <c r="J270" s="127"/>
      <c r="K270" s="128">
        <f>ROUND(E270*J270,2)</f>
        <v>0</v>
      </c>
      <c r="L270" s="128">
        <v>21</v>
      </c>
      <c r="M270" s="128">
        <f>G270*(1+L270/100)</f>
        <v>0</v>
      </c>
      <c r="N270" s="126">
        <v>0</v>
      </c>
      <c r="O270" s="126">
        <f>ROUND(E270*N270,2)</f>
        <v>0</v>
      </c>
      <c r="P270" s="126">
        <v>0</v>
      </c>
      <c r="Q270" s="126">
        <f>ROUND(E270*P270,2)</f>
        <v>0</v>
      </c>
      <c r="R270" s="128" t="s">
        <v>350</v>
      </c>
      <c r="S270" s="128" t="s">
        <v>310</v>
      </c>
      <c r="T270" s="129" t="s">
        <v>331</v>
      </c>
      <c r="U270" s="114">
        <v>0.32</v>
      </c>
      <c r="V270" s="114">
        <f>ROUND(E270*U270,2)</f>
        <v>38.4</v>
      </c>
      <c r="W270" s="114"/>
      <c r="X270" s="114" t="s">
        <v>332</v>
      </c>
      <c r="Y270" s="114" t="s">
        <v>293</v>
      </c>
      <c r="Z270" s="107"/>
      <c r="AA270" s="107"/>
      <c r="AB270" s="107"/>
      <c r="AC270" s="107"/>
      <c r="AD270" s="107"/>
      <c r="AE270" s="107"/>
      <c r="AF270" s="107"/>
      <c r="AG270" s="107" t="s">
        <v>333</v>
      </c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</row>
    <row r="271" spans="1:60" outlineLevel="2">
      <c r="A271" s="110"/>
      <c r="B271" s="111"/>
      <c r="C271" s="203" t="s">
        <v>521</v>
      </c>
      <c r="D271" s="204"/>
      <c r="E271" s="204"/>
      <c r="F271" s="204"/>
      <c r="G271" s="204"/>
      <c r="H271" s="114"/>
      <c r="I271" s="114"/>
      <c r="J271" s="114"/>
      <c r="K271" s="114"/>
      <c r="L271" s="114"/>
      <c r="M271" s="114"/>
      <c r="N271" s="113"/>
      <c r="O271" s="113"/>
      <c r="P271" s="113"/>
      <c r="Q271" s="113"/>
      <c r="R271" s="114"/>
      <c r="S271" s="114"/>
      <c r="T271" s="114"/>
      <c r="U271" s="114"/>
      <c r="V271" s="114"/>
      <c r="W271" s="114"/>
      <c r="X271" s="114"/>
      <c r="Y271" s="114"/>
      <c r="Z271" s="107"/>
      <c r="AA271" s="107"/>
      <c r="AB271" s="107"/>
      <c r="AC271" s="107"/>
      <c r="AD271" s="107"/>
      <c r="AE271" s="107"/>
      <c r="AF271" s="107"/>
      <c r="AG271" s="107" t="s">
        <v>451</v>
      </c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</row>
    <row r="272" spans="1:60" outlineLevel="2">
      <c r="A272" s="110"/>
      <c r="B272" s="111"/>
      <c r="C272" s="200" t="s">
        <v>522</v>
      </c>
      <c r="D272" s="201"/>
      <c r="E272" s="201"/>
      <c r="F272" s="201"/>
      <c r="G272" s="201"/>
      <c r="H272" s="114"/>
      <c r="I272" s="114"/>
      <c r="J272" s="114"/>
      <c r="K272" s="114"/>
      <c r="L272" s="114"/>
      <c r="M272" s="114"/>
      <c r="N272" s="113"/>
      <c r="O272" s="113"/>
      <c r="P272" s="113"/>
      <c r="Q272" s="113"/>
      <c r="R272" s="114"/>
      <c r="S272" s="114"/>
      <c r="T272" s="114"/>
      <c r="U272" s="114"/>
      <c r="V272" s="114"/>
      <c r="W272" s="114"/>
      <c r="X272" s="114"/>
      <c r="Y272" s="114"/>
      <c r="Z272" s="107"/>
      <c r="AA272" s="107"/>
      <c r="AB272" s="107"/>
      <c r="AC272" s="107"/>
      <c r="AD272" s="107"/>
      <c r="AE272" s="107"/>
      <c r="AF272" s="107"/>
      <c r="AG272" s="107" t="s">
        <v>296</v>
      </c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</row>
    <row r="273" spans="1:60" outlineLevel="3">
      <c r="A273" s="110"/>
      <c r="B273" s="111"/>
      <c r="C273" s="200" t="s">
        <v>455</v>
      </c>
      <c r="D273" s="201"/>
      <c r="E273" s="201"/>
      <c r="F273" s="201"/>
      <c r="G273" s="201"/>
      <c r="H273" s="114"/>
      <c r="I273" s="114"/>
      <c r="J273" s="114"/>
      <c r="K273" s="114"/>
      <c r="L273" s="114"/>
      <c r="M273" s="114"/>
      <c r="N273" s="113"/>
      <c r="O273" s="113"/>
      <c r="P273" s="113"/>
      <c r="Q273" s="113"/>
      <c r="R273" s="114"/>
      <c r="S273" s="114"/>
      <c r="T273" s="114"/>
      <c r="U273" s="114"/>
      <c r="V273" s="114"/>
      <c r="W273" s="114"/>
      <c r="X273" s="114"/>
      <c r="Y273" s="114"/>
      <c r="Z273" s="107"/>
      <c r="AA273" s="107"/>
      <c r="AB273" s="107"/>
      <c r="AC273" s="107"/>
      <c r="AD273" s="107"/>
      <c r="AE273" s="107"/>
      <c r="AF273" s="107"/>
      <c r="AG273" s="107" t="s">
        <v>296</v>
      </c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</row>
    <row r="274" spans="1:60" outlineLevel="3">
      <c r="A274" s="110"/>
      <c r="B274" s="111"/>
      <c r="C274" s="200" t="s">
        <v>523</v>
      </c>
      <c r="D274" s="201"/>
      <c r="E274" s="201"/>
      <c r="F274" s="201"/>
      <c r="G274" s="201"/>
      <c r="H274" s="114"/>
      <c r="I274" s="114"/>
      <c r="J274" s="114"/>
      <c r="K274" s="114"/>
      <c r="L274" s="114"/>
      <c r="M274" s="114"/>
      <c r="N274" s="113"/>
      <c r="O274" s="113"/>
      <c r="P274" s="113"/>
      <c r="Q274" s="113"/>
      <c r="R274" s="114"/>
      <c r="S274" s="114"/>
      <c r="T274" s="114"/>
      <c r="U274" s="114"/>
      <c r="V274" s="114"/>
      <c r="W274" s="114"/>
      <c r="X274" s="114"/>
      <c r="Y274" s="114"/>
      <c r="Z274" s="107"/>
      <c r="AA274" s="107"/>
      <c r="AB274" s="107"/>
      <c r="AC274" s="107"/>
      <c r="AD274" s="107"/>
      <c r="AE274" s="107"/>
      <c r="AF274" s="107"/>
      <c r="AG274" s="107" t="s">
        <v>296</v>
      </c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</row>
    <row r="275" spans="1:60" outlineLevel="1">
      <c r="A275" s="123">
        <v>118</v>
      </c>
      <c r="B275" s="124" t="s">
        <v>538</v>
      </c>
      <c r="C275" s="139" t="s">
        <v>539</v>
      </c>
      <c r="D275" s="125" t="s">
        <v>330</v>
      </c>
      <c r="E275" s="126">
        <v>130</v>
      </c>
      <c r="F275" s="127"/>
      <c r="G275" s="128">
        <f>ROUND(E275*F275,2)</f>
        <v>0</v>
      </c>
      <c r="H275" s="127"/>
      <c r="I275" s="128">
        <f>ROUND(E275*H275,2)</f>
        <v>0</v>
      </c>
      <c r="J275" s="127"/>
      <c r="K275" s="128">
        <f>ROUND(E275*J275,2)</f>
        <v>0</v>
      </c>
      <c r="L275" s="128">
        <v>21</v>
      </c>
      <c r="M275" s="128">
        <f>G275*(1+L275/100)</f>
        <v>0</v>
      </c>
      <c r="N275" s="126">
        <v>0</v>
      </c>
      <c r="O275" s="126">
        <f>ROUND(E275*N275,2)</f>
        <v>0</v>
      </c>
      <c r="P275" s="126">
        <v>0</v>
      </c>
      <c r="Q275" s="126">
        <f>ROUND(E275*P275,2)</f>
        <v>0</v>
      </c>
      <c r="R275" s="128" t="s">
        <v>350</v>
      </c>
      <c r="S275" s="128" t="s">
        <v>310</v>
      </c>
      <c r="T275" s="129" t="s">
        <v>331</v>
      </c>
      <c r="U275" s="114">
        <v>0.35</v>
      </c>
      <c r="V275" s="114">
        <f>ROUND(E275*U275,2)</f>
        <v>45.5</v>
      </c>
      <c r="W275" s="114"/>
      <c r="X275" s="114" t="s">
        <v>332</v>
      </c>
      <c r="Y275" s="114" t="s">
        <v>293</v>
      </c>
      <c r="Z275" s="107"/>
      <c r="AA275" s="107"/>
      <c r="AB275" s="107"/>
      <c r="AC275" s="107"/>
      <c r="AD275" s="107"/>
      <c r="AE275" s="107"/>
      <c r="AF275" s="107"/>
      <c r="AG275" s="107" t="s">
        <v>333</v>
      </c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</row>
    <row r="276" spans="1:60" outlineLevel="2">
      <c r="A276" s="110"/>
      <c r="B276" s="111"/>
      <c r="C276" s="203" t="s">
        <v>521</v>
      </c>
      <c r="D276" s="204"/>
      <c r="E276" s="204"/>
      <c r="F276" s="204"/>
      <c r="G276" s="204"/>
      <c r="H276" s="114"/>
      <c r="I276" s="114"/>
      <c r="J276" s="114"/>
      <c r="K276" s="114"/>
      <c r="L276" s="114"/>
      <c r="M276" s="114"/>
      <c r="N276" s="113"/>
      <c r="O276" s="113"/>
      <c r="P276" s="113"/>
      <c r="Q276" s="113"/>
      <c r="R276" s="114"/>
      <c r="S276" s="114"/>
      <c r="T276" s="114"/>
      <c r="U276" s="114"/>
      <c r="V276" s="114"/>
      <c r="W276" s="114"/>
      <c r="X276" s="114"/>
      <c r="Y276" s="114"/>
      <c r="Z276" s="107"/>
      <c r="AA276" s="107"/>
      <c r="AB276" s="107"/>
      <c r="AC276" s="107"/>
      <c r="AD276" s="107"/>
      <c r="AE276" s="107"/>
      <c r="AF276" s="107"/>
      <c r="AG276" s="107" t="s">
        <v>451</v>
      </c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</row>
    <row r="277" spans="1:60" outlineLevel="2">
      <c r="A277" s="110"/>
      <c r="B277" s="111"/>
      <c r="C277" s="200" t="s">
        <v>522</v>
      </c>
      <c r="D277" s="201"/>
      <c r="E277" s="201"/>
      <c r="F277" s="201"/>
      <c r="G277" s="201"/>
      <c r="H277" s="114"/>
      <c r="I277" s="114"/>
      <c r="J277" s="114"/>
      <c r="K277" s="114"/>
      <c r="L277" s="114"/>
      <c r="M277" s="114"/>
      <c r="N277" s="113"/>
      <c r="O277" s="113"/>
      <c r="P277" s="113"/>
      <c r="Q277" s="113"/>
      <c r="R277" s="114"/>
      <c r="S277" s="114"/>
      <c r="T277" s="114"/>
      <c r="U277" s="114"/>
      <c r="V277" s="114"/>
      <c r="W277" s="114"/>
      <c r="X277" s="114"/>
      <c r="Y277" s="114"/>
      <c r="Z277" s="107"/>
      <c r="AA277" s="107"/>
      <c r="AB277" s="107"/>
      <c r="AC277" s="107"/>
      <c r="AD277" s="107"/>
      <c r="AE277" s="107"/>
      <c r="AF277" s="107"/>
      <c r="AG277" s="107" t="s">
        <v>296</v>
      </c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</row>
    <row r="278" spans="1:60" outlineLevel="3">
      <c r="A278" s="110"/>
      <c r="B278" s="111"/>
      <c r="C278" s="200" t="s">
        <v>455</v>
      </c>
      <c r="D278" s="201"/>
      <c r="E278" s="201"/>
      <c r="F278" s="201"/>
      <c r="G278" s="201"/>
      <c r="H278" s="114"/>
      <c r="I278" s="114"/>
      <c r="J278" s="114"/>
      <c r="K278" s="114"/>
      <c r="L278" s="114"/>
      <c r="M278" s="114"/>
      <c r="N278" s="113"/>
      <c r="O278" s="113"/>
      <c r="P278" s="113"/>
      <c r="Q278" s="113"/>
      <c r="R278" s="114"/>
      <c r="S278" s="114"/>
      <c r="T278" s="114"/>
      <c r="U278" s="114"/>
      <c r="V278" s="114"/>
      <c r="W278" s="114"/>
      <c r="X278" s="114"/>
      <c r="Y278" s="114"/>
      <c r="Z278" s="107"/>
      <c r="AA278" s="107"/>
      <c r="AB278" s="107"/>
      <c r="AC278" s="107"/>
      <c r="AD278" s="107"/>
      <c r="AE278" s="107"/>
      <c r="AF278" s="107"/>
      <c r="AG278" s="107" t="s">
        <v>296</v>
      </c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</row>
    <row r="279" spans="1:60" outlineLevel="3">
      <c r="A279" s="110"/>
      <c r="B279" s="111"/>
      <c r="C279" s="200" t="s">
        <v>523</v>
      </c>
      <c r="D279" s="201"/>
      <c r="E279" s="201"/>
      <c r="F279" s="201"/>
      <c r="G279" s="201"/>
      <c r="H279" s="114"/>
      <c r="I279" s="114"/>
      <c r="J279" s="114"/>
      <c r="K279" s="114"/>
      <c r="L279" s="114"/>
      <c r="M279" s="114"/>
      <c r="N279" s="113"/>
      <c r="O279" s="113"/>
      <c r="P279" s="113"/>
      <c r="Q279" s="113"/>
      <c r="R279" s="114"/>
      <c r="S279" s="114"/>
      <c r="T279" s="114"/>
      <c r="U279" s="114"/>
      <c r="V279" s="114"/>
      <c r="W279" s="114"/>
      <c r="X279" s="114"/>
      <c r="Y279" s="114"/>
      <c r="Z279" s="107"/>
      <c r="AA279" s="107"/>
      <c r="AB279" s="107"/>
      <c r="AC279" s="107"/>
      <c r="AD279" s="107"/>
      <c r="AE279" s="107"/>
      <c r="AF279" s="107"/>
      <c r="AG279" s="107" t="s">
        <v>296</v>
      </c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</row>
    <row r="280" spans="1:60" outlineLevel="1">
      <c r="A280" s="123">
        <v>119</v>
      </c>
      <c r="B280" s="124" t="s">
        <v>544</v>
      </c>
      <c r="C280" s="139" t="s">
        <v>545</v>
      </c>
      <c r="D280" s="125" t="s">
        <v>330</v>
      </c>
      <c r="E280" s="126">
        <v>18</v>
      </c>
      <c r="F280" s="127"/>
      <c r="G280" s="128">
        <f>ROUND(E280*F280,2)</f>
        <v>0</v>
      </c>
      <c r="H280" s="127"/>
      <c r="I280" s="128">
        <f>ROUND(E280*H280,2)</f>
        <v>0</v>
      </c>
      <c r="J280" s="127"/>
      <c r="K280" s="128">
        <f>ROUND(E280*J280,2)</f>
        <v>0</v>
      </c>
      <c r="L280" s="128">
        <v>21</v>
      </c>
      <c r="M280" s="128">
        <f>G280*(1+L280/100)</f>
        <v>0</v>
      </c>
      <c r="N280" s="126">
        <v>0</v>
      </c>
      <c r="O280" s="126">
        <f>ROUND(E280*N280,2)</f>
        <v>0</v>
      </c>
      <c r="P280" s="126">
        <v>0</v>
      </c>
      <c r="Q280" s="126">
        <f>ROUND(E280*P280,2)</f>
        <v>0</v>
      </c>
      <c r="R280" s="128" t="s">
        <v>350</v>
      </c>
      <c r="S280" s="128" t="s">
        <v>310</v>
      </c>
      <c r="T280" s="129" t="s">
        <v>331</v>
      </c>
      <c r="U280" s="114">
        <v>0.41</v>
      </c>
      <c r="V280" s="114">
        <f>ROUND(E280*U280,2)</f>
        <v>7.38</v>
      </c>
      <c r="W280" s="114"/>
      <c r="X280" s="114" t="s">
        <v>332</v>
      </c>
      <c r="Y280" s="114" t="s">
        <v>293</v>
      </c>
      <c r="Z280" s="107"/>
      <c r="AA280" s="107"/>
      <c r="AB280" s="107"/>
      <c r="AC280" s="107"/>
      <c r="AD280" s="107"/>
      <c r="AE280" s="107"/>
      <c r="AF280" s="107"/>
      <c r="AG280" s="107" t="s">
        <v>333</v>
      </c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</row>
    <row r="281" spans="1:60" outlineLevel="2">
      <c r="A281" s="110"/>
      <c r="B281" s="111"/>
      <c r="C281" s="203" t="s">
        <v>521</v>
      </c>
      <c r="D281" s="204"/>
      <c r="E281" s="204"/>
      <c r="F281" s="204"/>
      <c r="G281" s="204"/>
      <c r="H281" s="114"/>
      <c r="I281" s="114"/>
      <c r="J281" s="114"/>
      <c r="K281" s="114"/>
      <c r="L281" s="114"/>
      <c r="M281" s="114"/>
      <c r="N281" s="113"/>
      <c r="O281" s="113"/>
      <c r="P281" s="113"/>
      <c r="Q281" s="113"/>
      <c r="R281" s="114"/>
      <c r="S281" s="114"/>
      <c r="T281" s="114"/>
      <c r="U281" s="114"/>
      <c r="V281" s="114"/>
      <c r="W281" s="114"/>
      <c r="X281" s="114"/>
      <c r="Y281" s="114"/>
      <c r="Z281" s="107"/>
      <c r="AA281" s="107"/>
      <c r="AB281" s="107"/>
      <c r="AC281" s="107"/>
      <c r="AD281" s="107"/>
      <c r="AE281" s="107"/>
      <c r="AF281" s="107"/>
      <c r="AG281" s="107" t="s">
        <v>451</v>
      </c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</row>
    <row r="282" spans="1:60" outlineLevel="2">
      <c r="A282" s="110"/>
      <c r="B282" s="111"/>
      <c r="C282" s="200" t="s">
        <v>522</v>
      </c>
      <c r="D282" s="201"/>
      <c r="E282" s="201"/>
      <c r="F282" s="201"/>
      <c r="G282" s="201"/>
      <c r="H282" s="114"/>
      <c r="I282" s="114"/>
      <c r="J282" s="114"/>
      <c r="K282" s="114"/>
      <c r="L282" s="114"/>
      <c r="M282" s="114"/>
      <c r="N282" s="113"/>
      <c r="O282" s="113"/>
      <c r="P282" s="113"/>
      <c r="Q282" s="113"/>
      <c r="R282" s="114"/>
      <c r="S282" s="114"/>
      <c r="T282" s="114"/>
      <c r="U282" s="114"/>
      <c r="V282" s="114"/>
      <c r="W282" s="114"/>
      <c r="X282" s="114"/>
      <c r="Y282" s="114"/>
      <c r="Z282" s="107"/>
      <c r="AA282" s="107"/>
      <c r="AB282" s="107"/>
      <c r="AC282" s="107"/>
      <c r="AD282" s="107"/>
      <c r="AE282" s="107"/>
      <c r="AF282" s="107"/>
      <c r="AG282" s="107" t="s">
        <v>296</v>
      </c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</row>
    <row r="283" spans="1:60" outlineLevel="3">
      <c r="A283" s="110"/>
      <c r="B283" s="111"/>
      <c r="C283" s="200" t="s">
        <v>455</v>
      </c>
      <c r="D283" s="201"/>
      <c r="E283" s="201"/>
      <c r="F283" s="201"/>
      <c r="G283" s="201"/>
      <c r="H283" s="114"/>
      <c r="I283" s="114"/>
      <c r="J283" s="114"/>
      <c r="K283" s="114"/>
      <c r="L283" s="114"/>
      <c r="M283" s="114"/>
      <c r="N283" s="113"/>
      <c r="O283" s="113"/>
      <c r="P283" s="113"/>
      <c r="Q283" s="113"/>
      <c r="R283" s="114"/>
      <c r="S283" s="114"/>
      <c r="T283" s="114"/>
      <c r="U283" s="114"/>
      <c r="V283" s="114"/>
      <c r="W283" s="114"/>
      <c r="X283" s="114"/>
      <c r="Y283" s="114"/>
      <c r="Z283" s="107"/>
      <c r="AA283" s="107"/>
      <c r="AB283" s="107"/>
      <c r="AC283" s="107"/>
      <c r="AD283" s="107"/>
      <c r="AE283" s="107"/>
      <c r="AF283" s="107"/>
      <c r="AG283" s="107" t="s">
        <v>296</v>
      </c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</row>
    <row r="284" spans="1:60" outlineLevel="3">
      <c r="A284" s="110"/>
      <c r="B284" s="111"/>
      <c r="C284" s="200" t="s">
        <v>523</v>
      </c>
      <c r="D284" s="201"/>
      <c r="E284" s="201"/>
      <c r="F284" s="201"/>
      <c r="G284" s="201"/>
      <c r="H284" s="114"/>
      <c r="I284" s="114"/>
      <c r="J284" s="114"/>
      <c r="K284" s="114"/>
      <c r="L284" s="114"/>
      <c r="M284" s="114"/>
      <c r="N284" s="113"/>
      <c r="O284" s="113"/>
      <c r="P284" s="113"/>
      <c r="Q284" s="113"/>
      <c r="R284" s="114"/>
      <c r="S284" s="114"/>
      <c r="T284" s="114"/>
      <c r="U284" s="114"/>
      <c r="V284" s="114"/>
      <c r="W284" s="114"/>
      <c r="X284" s="114"/>
      <c r="Y284" s="114"/>
      <c r="Z284" s="107"/>
      <c r="AA284" s="107"/>
      <c r="AB284" s="107"/>
      <c r="AC284" s="107"/>
      <c r="AD284" s="107"/>
      <c r="AE284" s="107"/>
      <c r="AF284" s="107"/>
      <c r="AG284" s="107" t="s">
        <v>296</v>
      </c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</row>
    <row r="285" spans="1:60" outlineLevel="1">
      <c r="A285" s="123">
        <v>120</v>
      </c>
      <c r="B285" s="124" t="s">
        <v>551</v>
      </c>
      <c r="C285" s="139" t="s">
        <v>552</v>
      </c>
      <c r="D285" s="125" t="s">
        <v>330</v>
      </c>
      <c r="E285" s="126">
        <v>1278</v>
      </c>
      <c r="F285" s="127"/>
      <c r="G285" s="128">
        <f>ROUND(E285*F285,2)</f>
        <v>0</v>
      </c>
      <c r="H285" s="127"/>
      <c r="I285" s="128">
        <f>ROUND(E285*H285,2)</f>
        <v>0</v>
      </c>
      <c r="J285" s="127"/>
      <c r="K285" s="128">
        <f>ROUND(E285*J285,2)</f>
        <v>0</v>
      </c>
      <c r="L285" s="128">
        <v>21</v>
      </c>
      <c r="M285" s="128">
        <f>G285*(1+L285/100)</f>
        <v>0</v>
      </c>
      <c r="N285" s="126">
        <v>3.8000000000000002E-4</v>
      </c>
      <c r="O285" s="126">
        <f>ROUND(E285*N285,2)</f>
        <v>0.49</v>
      </c>
      <c r="P285" s="126">
        <v>0</v>
      </c>
      <c r="Q285" s="126">
        <f>ROUND(E285*P285,2)</f>
        <v>0</v>
      </c>
      <c r="R285" s="128" t="s">
        <v>350</v>
      </c>
      <c r="S285" s="128" t="s">
        <v>310</v>
      </c>
      <c r="T285" s="129" t="s">
        <v>331</v>
      </c>
      <c r="U285" s="114">
        <v>0.18</v>
      </c>
      <c r="V285" s="114">
        <f>ROUND(E285*U285,2)</f>
        <v>230.04</v>
      </c>
      <c r="W285" s="114"/>
      <c r="X285" s="114" t="s">
        <v>332</v>
      </c>
      <c r="Y285" s="114" t="s">
        <v>293</v>
      </c>
      <c r="Z285" s="107"/>
      <c r="AA285" s="107"/>
      <c r="AB285" s="107"/>
      <c r="AC285" s="107"/>
      <c r="AD285" s="107"/>
      <c r="AE285" s="107"/>
      <c r="AF285" s="107"/>
      <c r="AG285" s="107" t="s">
        <v>333</v>
      </c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</row>
    <row r="286" spans="1:60" outlineLevel="2">
      <c r="A286" s="110"/>
      <c r="B286" s="111"/>
      <c r="C286" s="198" t="s">
        <v>553</v>
      </c>
      <c r="D286" s="199"/>
      <c r="E286" s="199"/>
      <c r="F286" s="199"/>
      <c r="G286" s="199"/>
      <c r="H286" s="114"/>
      <c r="I286" s="114"/>
      <c r="J286" s="114"/>
      <c r="K286" s="114"/>
      <c r="L286" s="114"/>
      <c r="M286" s="114"/>
      <c r="N286" s="113"/>
      <c r="O286" s="113"/>
      <c r="P286" s="113"/>
      <c r="Q286" s="113"/>
      <c r="R286" s="114"/>
      <c r="S286" s="114"/>
      <c r="T286" s="114"/>
      <c r="U286" s="114"/>
      <c r="V286" s="114"/>
      <c r="W286" s="114"/>
      <c r="X286" s="114"/>
      <c r="Y286" s="114"/>
      <c r="Z286" s="107"/>
      <c r="AA286" s="107"/>
      <c r="AB286" s="107"/>
      <c r="AC286" s="107"/>
      <c r="AD286" s="107"/>
      <c r="AE286" s="107"/>
      <c r="AF286" s="107"/>
      <c r="AG286" s="107" t="s">
        <v>296</v>
      </c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</row>
    <row r="287" spans="1:60" outlineLevel="1">
      <c r="A287" s="123">
        <v>121</v>
      </c>
      <c r="B287" s="124" t="s">
        <v>555</v>
      </c>
      <c r="C287" s="139" t="s">
        <v>556</v>
      </c>
      <c r="D287" s="125" t="s">
        <v>330</v>
      </c>
      <c r="E287" s="126">
        <v>1278</v>
      </c>
      <c r="F287" s="127"/>
      <c r="G287" s="128">
        <f>ROUND(E287*F287,2)</f>
        <v>0</v>
      </c>
      <c r="H287" s="127"/>
      <c r="I287" s="128">
        <f>ROUND(E287*H287,2)</f>
        <v>0</v>
      </c>
      <c r="J287" s="127"/>
      <c r="K287" s="128">
        <f>ROUND(E287*J287,2)</f>
        <v>0</v>
      </c>
      <c r="L287" s="128">
        <v>21</v>
      </c>
      <c r="M287" s="128">
        <f>G287*(1+L287/100)</f>
        <v>0</v>
      </c>
      <c r="N287" s="126">
        <v>1.0000000000000001E-5</v>
      </c>
      <c r="O287" s="126">
        <f>ROUND(E287*N287,2)</f>
        <v>0.01</v>
      </c>
      <c r="P287" s="126">
        <v>0</v>
      </c>
      <c r="Q287" s="126">
        <f>ROUND(E287*P287,2)</f>
        <v>0</v>
      </c>
      <c r="R287" s="128" t="s">
        <v>350</v>
      </c>
      <c r="S287" s="128" t="s">
        <v>310</v>
      </c>
      <c r="T287" s="129" t="s">
        <v>331</v>
      </c>
      <c r="U287" s="114">
        <v>0.06</v>
      </c>
      <c r="V287" s="114">
        <f>ROUND(E287*U287,2)</f>
        <v>76.680000000000007</v>
      </c>
      <c r="W287" s="114"/>
      <c r="X287" s="114" t="s">
        <v>332</v>
      </c>
      <c r="Y287" s="114" t="s">
        <v>293</v>
      </c>
      <c r="Z287" s="107"/>
      <c r="AA287" s="107"/>
      <c r="AB287" s="107"/>
      <c r="AC287" s="107"/>
      <c r="AD287" s="107"/>
      <c r="AE287" s="107"/>
      <c r="AF287" s="107"/>
      <c r="AG287" s="107" t="s">
        <v>333</v>
      </c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</row>
    <row r="288" spans="1:60" outlineLevel="2">
      <c r="A288" s="110"/>
      <c r="B288" s="111"/>
      <c r="C288" s="198" t="s">
        <v>557</v>
      </c>
      <c r="D288" s="199"/>
      <c r="E288" s="199"/>
      <c r="F288" s="199"/>
      <c r="G288" s="199"/>
      <c r="H288" s="114"/>
      <c r="I288" s="114"/>
      <c r="J288" s="114"/>
      <c r="K288" s="114"/>
      <c r="L288" s="114"/>
      <c r="M288" s="114"/>
      <c r="N288" s="113"/>
      <c r="O288" s="113"/>
      <c r="P288" s="113"/>
      <c r="Q288" s="113"/>
      <c r="R288" s="114"/>
      <c r="S288" s="114"/>
      <c r="T288" s="114"/>
      <c r="U288" s="114"/>
      <c r="V288" s="114"/>
      <c r="W288" s="114"/>
      <c r="X288" s="114"/>
      <c r="Y288" s="114"/>
      <c r="Z288" s="107"/>
      <c r="AA288" s="107"/>
      <c r="AB288" s="107"/>
      <c r="AC288" s="107"/>
      <c r="AD288" s="107"/>
      <c r="AE288" s="107"/>
      <c r="AF288" s="107"/>
      <c r="AG288" s="107" t="s">
        <v>296</v>
      </c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</row>
    <row r="289" spans="1:60" outlineLevel="1">
      <c r="A289" s="130">
        <v>122</v>
      </c>
      <c r="B289" s="131" t="s">
        <v>558</v>
      </c>
      <c r="C289" s="140" t="s">
        <v>559</v>
      </c>
      <c r="D289" s="132" t="s">
        <v>289</v>
      </c>
      <c r="E289" s="133">
        <v>70</v>
      </c>
      <c r="F289" s="134"/>
      <c r="G289" s="135">
        <f>ROUND(E289*F289,2)</f>
        <v>0</v>
      </c>
      <c r="H289" s="134"/>
      <c r="I289" s="135">
        <f>ROUND(E289*H289,2)</f>
        <v>0</v>
      </c>
      <c r="J289" s="134"/>
      <c r="K289" s="135">
        <f>ROUND(E289*J289,2)</f>
        <v>0</v>
      </c>
      <c r="L289" s="135">
        <v>21</v>
      </c>
      <c r="M289" s="135">
        <f>G289*(1+L289/100)</f>
        <v>0</v>
      </c>
      <c r="N289" s="133">
        <v>1.15E-3</v>
      </c>
      <c r="O289" s="133">
        <f>ROUND(E289*N289,2)</f>
        <v>0.08</v>
      </c>
      <c r="P289" s="133">
        <v>0</v>
      </c>
      <c r="Q289" s="133">
        <f>ROUND(E289*P289,2)</f>
        <v>0</v>
      </c>
      <c r="R289" s="135" t="s">
        <v>560</v>
      </c>
      <c r="S289" s="135" t="s">
        <v>310</v>
      </c>
      <c r="T289" s="136" t="s">
        <v>331</v>
      </c>
      <c r="U289" s="114">
        <v>0.11</v>
      </c>
      <c r="V289" s="114">
        <f>ROUND(E289*U289,2)</f>
        <v>7.7</v>
      </c>
      <c r="W289" s="114"/>
      <c r="X289" s="114" t="s">
        <v>332</v>
      </c>
      <c r="Y289" s="114" t="s">
        <v>293</v>
      </c>
      <c r="Z289" s="107"/>
      <c r="AA289" s="107"/>
      <c r="AB289" s="107"/>
      <c r="AC289" s="107"/>
      <c r="AD289" s="107"/>
      <c r="AE289" s="107"/>
      <c r="AF289" s="107"/>
      <c r="AG289" s="107" t="s">
        <v>333</v>
      </c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</row>
    <row r="290" spans="1:60" outlineLevel="1">
      <c r="A290" s="130">
        <v>123</v>
      </c>
      <c r="B290" s="131" t="s">
        <v>561</v>
      </c>
      <c r="C290" s="140" t="s">
        <v>562</v>
      </c>
      <c r="D290" s="132" t="s">
        <v>563</v>
      </c>
      <c r="E290" s="133">
        <v>150</v>
      </c>
      <c r="F290" s="134"/>
      <c r="G290" s="135">
        <f>ROUND(E290*F290,2)</f>
        <v>0</v>
      </c>
      <c r="H290" s="134"/>
      <c r="I290" s="135">
        <f>ROUND(E290*H290,2)</f>
        <v>0</v>
      </c>
      <c r="J290" s="134"/>
      <c r="K290" s="135">
        <f>ROUND(E290*J290,2)</f>
        <v>0</v>
      </c>
      <c r="L290" s="135">
        <v>21</v>
      </c>
      <c r="M290" s="135">
        <f>G290*(1+L290/100)</f>
        <v>0</v>
      </c>
      <c r="N290" s="133">
        <v>6.0000000000000002E-5</v>
      </c>
      <c r="O290" s="133">
        <f>ROUND(E290*N290,2)</f>
        <v>0.01</v>
      </c>
      <c r="P290" s="133">
        <v>0</v>
      </c>
      <c r="Q290" s="133">
        <f>ROUND(E290*P290,2)</f>
        <v>0</v>
      </c>
      <c r="R290" s="135" t="s">
        <v>564</v>
      </c>
      <c r="S290" s="135" t="s">
        <v>310</v>
      </c>
      <c r="T290" s="136" t="s">
        <v>331</v>
      </c>
      <c r="U290" s="114">
        <v>0.43</v>
      </c>
      <c r="V290" s="114">
        <f>ROUND(E290*U290,2)</f>
        <v>64.5</v>
      </c>
      <c r="W290" s="114"/>
      <c r="X290" s="114" t="s">
        <v>332</v>
      </c>
      <c r="Y290" s="114" t="s">
        <v>293</v>
      </c>
      <c r="Z290" s="107"/>
      <c r="AA290" s="107"/>
      <c r="AB290" s="107"/>
      <c r="AC290" s="107"/>
      <c r="AD290" s="107"/>
      <c r="AE290" s="107"/>
      <c r="AF290" s="107"/>
      <c r="AG290" s="107" t="s">
        <v>333</v>
      </c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</row>
    <row r="291" spans="1:60" ht="22.5" outlineLevel="1">
      <c r="A291" s="123">
        <v>124</v>
      </c>
      <c r="B291" s="124" t="s">
        <v>499</v>
      </c>
      <c r="C291" s="139" t="s">
        <v>500</v>
      </c>
      <c r="D291" s="125" t="s">
        <v>496</v>
      </c>
      <c r="E291" s="126">
        <v>124</v>
      </c>
      <c r="F291" s="127"/>
      <c r="G291" s="128">
        <f>ROUND(E291*F291,2)</f>
        <v>0</v>
      </c>
      <c r="H291" s="127"/>
      <c r="I291" s="128">
        <f>ROUND(E291*H291,2)</f>
        <v>0</v>
      </c>
      <c r="J291" s="127"/>
      <c r="K291" s="128">
        <f>ROUND(E291*J291,2)</f>
        <v>0</v>
      </c>
      <c r="L291" s="128">
        <v>21</v>
      </c>
      <c r="M291" s="128">
        <f>G291*(1+L291/100)</f>
        <v>0</v>
      </c>
      <c r="N291" s="126">
        <v>0</v>
      </c>
      <c r="O291" s="126">
        <f>ROUND(E291*N291,2)</f>
        <v>0</v>
      </c>
      <c r="P291" s="126">
        <v>0</v>
      </c>
      <c r="Q291" s="126">
        <f>ROUND(E291*P291,2)</f>
        <v>0</v>
      </c>
      <c r="R291" s="128"/>
      <c r="S291" s="128" t="s">
        <v>290</v>
      </c>
      <c r="T291" s="129" t="s">
        <v>291</v>
      </c>
      <c r="U291" s="114">
        <v>0</v>
      </c>
      <c r="V291" s="114">
        <f>ROUND(E291*U291,2)</f>
        <v>0</v>
      </c>
      <c r="W291" s="114"/>
      <c r="X291" s="114" t="s">
        <v>332</v>
      </c>
      <c r="Y291" s="114" t="s">
        <v>293</v>
      </c>
      <c r="Z291" s="107"/>
      <c r="AA291" s="107"/>
      <c r="AB291" s="107"/>
      <c r="AC291" s="107"/>
      <c r="AD291" s="107"/>
      <c r="AE291" s="107"/>
      <c r="AF291" s="107"/>
      <c r="AG291" s="107" t="s">
        <v>333</v>
      </c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</row>
    <row r="292" spans="1:60" outlineLevel="2">
      <c r="A292" s="110"/>
      <c r="B292" s="111"/>
      <c r="C292" s="198" t="s">
        <v>497</v>
      </c>
      <c r="D292" s="199"/>
      <c r="E292" s="199"/>
      <c r="F292" s="199"/>
      <c r="G292" s="199"/>
      <c r="H292" s="114"/>
      <c r="I292" s="114"/>
      <c r="J292" s="114"/>
      <c r="K292" s="114"/>
      <c r="L292" s="114"/>
      <c r="M292" s="114"/>
      <c r="N292" s="113"/>
      <c r="O292" s="113"/>
      <c r="P292" s="113"/>
      <c r="Q292" s="113"/>
      <c r="R292" s="114"/>
      <c r="S292" s="114"/>
      <c r="T292" s="114"/>
      <c r="U292" s="114"/>
      <c r="V292" s="114"/>
      <c r="W292" s="114"/>
      <c r="X292" s="114"/>
      <c r="Y292" s="114"/>
      <c r="Z292" s="107"/>
      <c r="AA292" s="107"/>
      <c r="AB292" s="107"/>
      <c r="AC292" s="107"/>
      <c r="AD292" s="107"/>
      <c r="AE292" s="107"/>
      <c r="AF292" s="107"/>
      <c r="AG292" s="107" t="s">
        <v>296</v>
      </c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</row>
    <row r="293" spans="1:60" outlineLevel="3">
      <c r="A293" s="110"/>
      <c r="B293" s="111"/>
      <c r="C293" s="200" t="s">
        <v>498</v>
      </c>
      <c r="D293" s="201"/>
      <c r="E293" s="201"/>
      <c r="F293" s="201"/>
      <c r="G293" s="201"/>
      <c r="H293" s="114"/>
      <c r="I293" s="114"/>
      <c r="J293" s="114"/>
      <c r="K293" s="114"/>
      <c r="L293" s="114"/>
      <c r="M293" s="114"/>
      <c r="N293" s="113"/>
      <c r="O293" s="113"/>
      <c r="P293" s="113"/>
      <c r="Q293" s="113"/>
      <c r="R293" s="114"/>
      <c r="S293" s="114"/>
      <c r="T293" s="114"/>
      <c r="U293" s="114"/>
      <c r="V293" s="114"/>
      <c r="W293" s="114"/>
      <c r="X293" s="114"/>
      <c r="Y293" s="114"/>
      <c r="Z293" s="107"/>
      <c r="AA293" s="107"/>
      <c r="AB293" s="107"/>
      <c r="AC293" s="107"/>
      <c r="AD293" s="107"/>
      <c r="AE293" s="107"/>
      <c r="AF293" s="107"/>
      <c r="AG293" s="107" t="s">
        <v>296</v>
      </c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</row>
    <row r="294" spans="1:60" outlineLevel="1">
      <c r="A294" s="123">
        <v>125</v>
      </c>
      <c r="B294" s="124" t="s">
        <v>507</v>
      </c>
      <c r="C294" s="139" t="s">
        <v>508</v>
      </c>
      <c r="D294" s="125" t="s">
        <v>496</v>
      </c>
      <c r="E294" s="126">
        <v>496</v>
      </c>
      <c r="F294" s="127"/>
      <c r="G294" s="128">
        <f>ROUND(E294*F294,2)</f>
        <v>0</v>
      </c>
      <c r="H294" s="127"/>
      <c r="I294" s="128">
        <f>ROUND(E294*H294,2)</f>
        <v>0</v>
      </c>
      <c r="J294" s="127"/>
      <c r="K294" s="128">
        <f>ROUND(E294*J294,2)</f>
        <v>0</v>
      </c>
      <c r="L294" s="128">
        <v>21</v>
      </c>
      <c r="M294" s="128">
        <f>G294*(1+L294/100)</f>
        <v>0</v>
      </c>
      <c r="N294" s="126">
        <v>0</v>
      </c>
      <c r="O294" s="126">
        <f>ROUND(E294*N294,2)</f>
        <v>0</v>
      </c>
      <c r="P294" s="126">
        <v>0</v>
      </c>
      <c r="Q294" s="126">
        <f>ROUND(E294*P294,2)</f>
        <v>0</v>
      </c>
      <c r="R294" s="128"/>
      <c r="S294" s="128" t="s">
        <v>290</v>
      </c>
      <c r="T294" s="129" t="s">
        <v>291</v>
      </c>
      <c r="U294" s="114">
        <v>0</v>
      </c>
      <c r="V294" s="114">
        <f>ROUND(E294*U294,2)</f>
        <v>0</v>
      </c>
      <c r="W294" s="114"/>
      <c r="X294" s="114" t="s">
        <v>332</v>
      </c>
      <c r="Y294" s="114" t="s">
        <v>293</v>
      </c>
      <c r="Z294" s="107"/>
      <c r="AA294" s="107"/>
      <c r="AB294" s="107"/>
      <c r="AC294" s="107"/>
      <c r="AD294" s="107"/>
      <c r="AE294" s="107"/>
      <c r="AF294" s="107"/>
      <c r="AG294" s="107" t="s">
        <v>333</v>
      </c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</row>
    <row r="295" spans="1:60" outlineLevel="2">
      <c r="A295" s="110"/>
      <c r="B295" s="111"/>
      <c r="C295" s="198" t="s">
        <v>497</v>
      </c>
      <c r="D295" s="199"/>
      <c r="E295" s="199"/>
      <c r="F295" s="199"/>
      <c r="G295" s="199"/>
      <c r="H295" s="114"/>
      <c r="I295" s="114"/>
      <c r="J295" s="114"/>
      <c r="K295" s="114"/>
      <c r="L295" s="114"/>
      <c r="M295" s="114"/>
      <c r="N295" s="113"/>
      <c r="O295" s="113"/>
      <c r="P295" s="113"/>
      <c r="Q295" s="113"/>
      <c r="R295" s="114"/>
      <c r="S295" s="114"/>
      <c r="T295" s="114"/>
      <c r="U295" s="114"/>
      <c r="V295" s="114"/>
      <c r="W295" s="114"/>
      <c r="X295" s="114"/>
      <c r="Y295" s="114"/>
      <c r="Z295" s="107"/>
      <c r="AA295" s="107"/>
      <c r="AB295" s="107"/>
      <c r="AC295" s="107"/>
      <c r="AD295" s="107"/>
      <c r="AE295" s="107"/>
      <c r="AF295" s="107"/>
      <c r="AG295" s="107" t="s">
        <v>296</v>
      </c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</row>
    <row r="296" spans="1:60" outlineLevel="3">
      <c r="A296" s="110"/>
      <c r="B296" s="111"/>
      <c r="C296" s="200" t="s">
        <v>498</v>
      </c>
      <c r="D296" s="201"/>
      <c r="E296" s="201"/>
      <c r="F296" s="201"/>
      <c r="G296" s="201"/>
      <c r="H296" s="114"/>
      <c r="I296" s="114"/>
      <c r="J296" s="114"/>
      <c r="K296" s="114"/>
      <c r="L296" s="114"/>
      <c r="M296" s="114"/>
      <c r="N296" s="113"/>
      <c r="O296" s="113"/>
      <c r="P296" s="113"/>
      <c r="Q296" s="113"/>
      <c r="R296" s="114"/>
      <c r="S296" s="114"/>
      <c r="T296" s="114"/>
      <c r="U296" s="114"/>
      <c r="V296" s="114"/>
      <c r="W296" s="114"/>
      <c r="X296" s="114"/>
      <c r="Y296" s="114"/>
      <c r="Z296" s="107"/>
      <c r="AA296" s="107"/>
      <c r="AB296" s="107"/>
      <c r="AC296" s="107"/>
      <c r="AD296" s="107"/>
      <c r="AE296" s="107"/>
      <c r="AF296" s="107"/>
      <c r="AG296" s="107" t="s">
        <v>296</v>
      </c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</row>
    <row r="297" spans="1:60" ht="22.5" outlineLevel="1">
      <c r="A297" s="123">
        <v>126</v>
      </c>
      <c r="B297" s="124" t="s">
        <v>501</v>
      </c>
      <c r="C297" s="139" t="s">
        <v>502</v>
      </c>
      <c r="D297" s="125" t="s">
        <v>496</v>
      </c>
      <c r="E297" s="126">
        <v>30</v>
      </c>
      <c r="F297" s="127"/>
      <c r="G297" s="128">
        <f>ROUND(E297*F297,2)</f>
        <v>0</v>
      </c>
      <c r="H297" s="127"/>
      <c r="I297" s="128">
        <f>ROUND(E297*H297,2)</f>
        <v>0</v>
      </c>
      <c r="J297" s="127"/>
      <c r="K297" s="128">
        <f>ROUND(E297*J297,2)</f>
        <v>0</v>
      </c>
      <c r="L297" s="128">
        <v>21</v>
      </c>
      <c r="M297" s="128">
        <f>G297*(1+L297/100)</f>
        <v>0</v>
      </c>
      <c r="N297" s="126">
        <v>0</v>
      </c>
      <c r="O297" s="126">
        <f>ROUND(E297*N297,2)</f>
        <v>0</v>
      </c>
      <c r="P297" s="126">
        <v>0</v>
      </c>
      <c r="Q297" s="126">
        <f>ROUND(E297*P297,2)</f>
        <v>0</v>
      </c>
      <c r="R297" s="128"/>
      <c r="S297" s="128" t="s">
        <v>290</v>
      </c>
      <c r="T297" s="129" t="s">
        <v>291</v>
      </c>
      <c r="U297" s="114">
        <v>0</v>
      </c>
      <c r="V297" s="114">
        <f>ROUND(E297*U297,2)</f>
        <v>0</v>
      </c>
      <c r="W297" s="114"/>
      <c r="X297" s="114" t="s">
        <v>332</v>
      </c>
      <c r="Y297" s="114" t="s">
        <v>293</v>
      </c>
      <c r="Z297" s="107"/>
      <c r="AA297" s="107"/>
      <c r="AB297" s="107"/>
      <c r="AC297" s="107"/>
      <c r="AD297" s="107"/>
      <c r="AE297" s="107"/>
      <c r="AF297" s="107"/>
      <c r="AG297" s="107" t="s">
        <v>333</v>
      </c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</row>
    <row r="298" spans="1:60" outlineLevel="2">
      <c r="A298" s="110"/>
      <c r="B298" s="111"/>
      <c r="C298" s="198" t="s">
        <v>497</v>
      </c>
      <c r="D298" s="199"/>
      <c r="E298" s="199"/>
      <c r="F298" s="199"/>
      <c r="G298" s="199"/>
      <c r="H298" s="114"/>
      <c r="I298" s="114"/>
      <c r="J298" s="114"/>
      <c r="K298" s="114"/>
      <c r="L298" s="114"/>
      <c r="M298" s="114"/>
      <c r="N298" s="113"/>
      <c r="O298" s="113"/>
      <c r="P298" s="113"/>
      <c r="Q298" s="113"/>
      <c r="R298" s="114"/>
      <c r="S298" s="114"/>
      <c r="T298" s="114"/>
      <c r="U298" s="114"/>
      <c r="V298" s="114"/>
      <c r="W298" s="114"/>
      <c r="X298" s="114"/>
      <c r="Y298" s="114"/>
      <c r="Z298" s="107"/>
      <c r="AA298" s="107"/>
      <c r="AB298" s="107"/>
      <c r="AC298" s="107"/>
      <c r="AD298" s="107"/>
      <c r="AE298" s="107"/>
      <c r="AF298" s="107"/>
      <c r="AG298" s="107" t="s">
        <v>296</v>
      </c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</row>
    <row r="299" spans="1:60" outlineLevel="3">
      <c r="A299" s="110"/>
      <c r="B299" s="111"/>
      <c r="C299" s="200" t="s">
        <v>498</v>
      </c>
      <c r="D299" s="201"/>
      <c r="E299" s="201"/>
      <c r="F299" s="201"/>
      <c r="G299" s="201"/>
      <c r="H299" s="114"/>
      <c r="I299" s="114"/>
      <c r="J299" s="114"/>
      <c r="K299" s="114"/>
      <c r="L299" s="114"/>
      <c r="M299" s="114"/>
      <c r="N299" s="113"/>
      <c r="O299" s="113"/>
      <c r="P299" s="113"/>
      <c r="Q299" s="113"/>
      <c r="R299" s="114"/>
      <c r="S299" s="114"/>
      <c r="T299" s="114"/>
      <c r="U299" s="114"/>
      <c r="V299" s="114"/>
      <c r="W299" s="114"/>
      <c r="X299" s="114"/>
      <c r="Y299" s="114"/>
      <c r="Z299" s="107"/>
      <c r="AA299" s="107"/>
      <c r="AB299" s="107"/>
      <c r="AC299" s="107"/>
      <c r="AD299" s="107"/>
      <c r="AE299" s="107"/>
      <c r="AF299" s="107"/>
      <c r="AG299" s="107" t="s">
        <v>296</v>
      </c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</row>
    <row r="300" spans="1:60" outlineLevel="1">
      <c r="A300" s="123">
        <v>127</v>
      </c>
      <c r="B300" s="124" t="s">
        <v>509</v>
      </c>
      <c r="C300" s="139" t="s">
        <v>510</v>
      </c>
      <c r="D300" s="125" t="s">
        <v>496</v>
      </c>
      <c r="E300" s="126">
        <v>170</v>
      </c>
      <c r="F300" s="127"/>
      <c r="G300" s="128">
        <f>ROUND(E300*F300,2)</f>
        <v>0</v>
      </c>
      <c r="H300" s="127"/>
      <c r="I300" s="128">
        <f>ROUND(E300*H300,2)</f>
        <v>0</v>
      </c>
      <c r="J300" s="127"/>
      <c r="K300" s="128">
        <f>ROUND(E300*J300,2)</f>
        <v>0</v>
      </c>
      <c r="L300" s="128">
        <v>21</v>
      </c>
      <c r="M300" s="128">
        <f>G300*(1+L300/100)</f>
        <v>0</v>
      </c>
      <c r="N300" s="126">
        <v>0</v>
      </c>
      <c r="O300" s="126">
        <f>ROUND(E300*N300,2)</f>
        <v>0</v>
      </c>
      <c r="P300" s="126">
        <v>0</v>
      </c>
      <c r="Q300" s="126">
        <f>ROUND(E300*P300,2)</f>
        <v>0</v>
      </c>
      <c r="R300" s="128"/>
      <c r="S300" s="128" t="s">
        <v>290</v>
      </c>
      <c r="T300" s="129" t="s">
        <v>291</v>
      </c>
      <c r="U300" s="114">
        <v>0</v>
      </c>
      <c r="V300" s="114">
        <f>ROUND(E300*U300,2)</f>
        <v>0</v>
      </c>
      <c r="W300" s="114"/>
      <c r="X300" s="114" t="s">
        <v>332</v>
      </c>
      <c r="Y300" s="114" t="s">
        <v>293</v>
      </c>
      <c r="Z300" s="107"/>
      <c r="AA300" s="107"/>
      <c r="AB300" s="107"/>
      <c r="AC300" s="107"/>
      <c r="AD300" s="107"/>
      <c r="AE300" s="107"/>
      <c r="AF300" s="107"/>
      <c r="AG300" s="107" t="s">
        <v>333</v>
      </c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</row>
    <row r="301" spans="1:60" outlineLevel="2">
      <c r="A301" s="110"/>
      <c r="B301" s="111"/>
      <c r="C301" s="198" t="s">
        <v>497</v>
      </c>
      <c r="D301" s="199"/>
      <c r="E301" s="199"/>
      <c r="F301" s="199"/>
      <c r="G301" s="199"/>
      <c r="H301" s="114"/>
      <c r="I301" s="114"/>
      <c r="J301" s="114"/>
      <c r="K301" s="114"/>
      <c r="L301" s="114"/>
      <c r="M301" s="114"/>
      <c r="N301" s="113"/>
      <c r="O301" s="113"/>
      <c r="P301" s="113"/>
      <c r="Q301" s="113"/>
      <c r="R301" s="114"/>
      <c r="S301" s="114"/>
      <c r="T301" s="114"/>
      <c r="U301" s="114"/>
      <c r="V301" s="114"/>
      <c r="W301" s="114"/>
      <c r="X301" s="114"/>
      <c r="Y301" s="114"/>
      <c r="Z301" s="107"/>
      <c r="AA301" s="107"/>
      <c r="AB301" s="107"/>
      <c r="AC301" s="107"/>
      <c r="AD301" s="107"/>
      <c r="AE301" s="107"/>
      <c r="AF301" s="107"/>
      <c r="AG301" s="107" t="s">
        <v>296</v>
      </c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</row>
    <row r="302" spans="1:60" outlineLevel="3">
      <c r="A302" s="110"/>
      <c r="B302" s="111"/>
      <c r="C302" s="200" t="s">
        <v>498</v>
      </c>
      <c r="D302" s="201"/>
      <c r="E302" s="201"/>
      <c r="F302" s="201"/>
      <c r="G302" s="201"/>
      <c r="H302" s="114"/>
      <c r="I302" s="114"/>
      <c r="J302" s="114"/>
      <c r="K302" s="114"/>
      <c r="L302" s="114"/>
      <c r="M302" s="114"/>
      <c r="N302" s="113"/>
      <c r="O302" s="113"/>
      <c r="P302" s="113"/>
      <c r="Q302" s="113"/>
      <c r="R302" s="114"/>
      <c r="S302" s="114"/>
      <c r="T302" s="114"/>
      <c r="U302" s="114"/>
      <c r="V302" s="114"/>
      <c r="W302" s="114"/>
      <c r="X302" s="114"/>
      <c r="Y302" s="114"/>
      <c r="Z302" s="107"/>
      <c r="AA302" s="107"/>
      <c r="AB302" s="107"/>
      <c r="AC302" s="107"/>
      <c r="AD302" s="107"/>
      <c r="AE302" s="107"/>
      <c r="AF302" s="107"/>
      <c r="AG302" s="107" t="s">
        <v>296</v>
      </c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</row>
    <row r="303" spans="1:60" ht="22.5" outlineLevel="1">
      <c r="A303" s="123">
        <v>128</v>
      </c>
      <c r="B303" s="124" t="s">
        <v>503</v>
      </c>
      <c r="C303" s="139" t="s">
        <v>504</v>
      </c>
      <c r="D303" s="125" t="s">
        <v>496</v>
      </c>
      <c r="E303" s="126">
        <v>25</v>
      </c>
      <c r="F303" s="127"/>
      <c r="G303" s="128">
        <f>ROUND(E303*F303,2)</f>
        <v>0</v>
      </c>
      <c r="H303" s="127"/>
      <c r="I303" s="128">
        <f>ROUND(E303*H303,2)</f>
        <v>0</v>
      </c>
      <c r="J303" s="127"/>
      <c r="K303" s="128">
        <f>ROUND(E303*J303,2)</f>
        <v>0</v>
      </c>
      <c r="L303" s="128">
        <v>21</v>
      </c>
      <c r="M303" s="128">
        <f>G303*(1+L303/100)</f>
        <v>0</v>
      </c>
      <c r="N303" s="126">
        <v>0</v>
      </c>
      <c r="O303" s="126">
        <f>ROUND(E303*N303,2)</f>
        <v>0</v>
      </c>
      <c r="P303" s="126">
        <v>0</v>
      </c>
      <c r="Q303" s="126">
        <f>ROUND(E303*P303,2)</f>
        <v>0</v>
      </c>
      <c r="R303" s="128"/>
      <c r="S303" s="128" t="s">
        <v>290</v>
      </c>
      <c r="T303" s="129" t="s">
        <v>291</v>
      </c>
      <c r="U303" s="114">
        <v>0</v>
      </c>
      <c r="V303" s="114">
        <f>ROUND(E303*U303,2)</f>
        <v>0</v>
      </c>
      <c r="W303" s="114"/>
      <c r="X303" s="114" t="s">
        <v>332</v>
      </c>
      <c r="Y303" s="114" t="s">
        <v>293</v>
      </c>
      <c r="Z303" s="107"/>
      <c r="AA303" s="107"/>
      <c r="AB303" s="107"/>
      <c r="AC303" s="107"/>
      <c r="AD303" s="107"/>
      <c r="AE303" s="107"/>
      <c r="AF303" s="107"/>
      <c r="AG303" s="107" t="s">
        <v>333</v>
      </c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</row>
    <row r="304" spans="1:60" outlineLevel="2">
      <c r="A304" s="110"/>
      <c r="B304" s="111"/>
      <c r="C304" s="198" t="s">
        <v>497</v>
      </c>
      <c r="D304" s="199"/>
      <c r="E304" s="199"/>
      <c r="F304" s="199"/>
      <c r="G304" s="199"/>
      <c r="H304" s="114"/>
      <c r="I304" s="114"/>
      <c r="J304" s="114"/>
      <c r="K304" s="114"/>
      <c r="L304" s="114"/>
      <c r="M304" s="114"/>
      <c r="N304" s="113"/>
      <c r="O304" s="113"/>
      <c r="P304" s="113"/>
      <c r="Q304" s="113"/>
      <c r="R304" s="114"/>
      <c r="S304" s="114"/>
      <c r="T304" s="114"/>
      <c r="U304" s="114"/>
      <c r="V304" s="114"/>
      <c r="W304" s="114"/>
      <c r="X304" s="114"/>
      <c r="Y304" s="114"/>
      <c r="Z304" s="107"/>
      <c r="AA304" s="107"/>
      <c r="AB304" s="107"/>
      <c r="AC304" s="107"/>
      <c r="AD304" s="107"/>
      <c r="AE304" s="107"/>
      <c r="AF304" s="107"/>
      <c r="AG304" s="107" t="s">
        <v>296</v>
      </c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</row>
    <row r="305" spans="1:60" outlineLevel="3">
      <c r="A305" s="110"/>
      <c r="B305" s="111"/>
      <c r="C305" s="200" t="s">
        <v>498</v>
      </c>
      <c r="D305" s="201"/>
      <c r="E305" s="201"/>
      <c r="F305" s="201"/>
      <c r="G305" s="201"/>
      <c r="H305" s="114"/>
      <c r="I305" s="114"/>
      <c r="J305" s="114"/>
      <c r="K305" s="114"/>
      <c r="L305" s="114"/>
      <c r="M305" s="114"/>
      <c r="N305" s="113"/>
      <c r="O305" s="113"/>
      <c r="P305" s="113"/>
      <c r="Q305" s="113"/>
      <c r="R305" s="114"/>
      <c r="S305" s="114"/>
      <c r="T305" s="114"/>
      <c r="U305" s="114"/>
      <c r="V305" s="114"/>
      <c r="W305" s="114"/>
      <c r="X305" s="114"/>
      <c r="Y305" s="114"/>
      <c r="Z305" s="107"/>
      <c r="AA305" s="107"/>
      <c r="AB305" s="107"/>
      <c r="AC305" s="107"/>
      <c r="AD305" s="107"/>
      <c r="AE305" s="107"/>
      <c r="AF305" s="107"/>
      <c r="AG305" s="107" t="s">
        <v>296</v>
      </c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</row>
    <row r="306" spans="1:60" outlineLevel="1">
      <c r="A306" s="123">
        <v>129</v>
      </c>
      <c r="B306" s="124" t="s">
        <v>511</v>
      </c>
      <c r="C306" s="139" t="s">
        <v>512</v>
      </c>
      <c r="D306" s="125" t="s">
        <v>496</v>
      </c>
      <c r="E306" s="126">
        <v>95</v>
      </c>
      <c r="F306" s="127"/>
      <c r="G306" s="128">
        <f>ROUND(E306*F306,2)</f>
        <v>0</v>
      </c>
      <c r="H306" s="127"/>
      <c r="I306" s="128">
        <f>ROUND(E306*H306,2)</f>
        <v>0</v>
      </c>
      <c r="J306" s="127"/>
      <c r="K306" s="128">
        <f>ROUND(E306*J306,2)</f>
        <v>0</v>
      </c>
      <c r="L306" s="128">
        <v>21</v>
      </c>
      <c r="M306" s="128">
        <f>G306*(1+L306/100)</f>
        <v>0</v>
      </c>
      <c r="N306" s="126">
        <v>0</v>
      </c>
      <c r="O306" s="126">
        <f>ROUND(E306*N306,2)</f>
        <v>0</v>
      </c>
      <c r="P306" s="126">
        <v>0</v>
      </c>
      <c r="Q306" s="126">
        <f>ROUND(E306*P306,2)</f>
        <v>0</v>
      </c>
      <c r="R306" s="128"/>
      <c r="S306" s="128" t="s">
        <v>290</v>
      </c>
      <c r="T306" s="129" t="s">
        <v>291</v>
      </c>
      <c r="U306" s="114">
        <v>0</v>
      </c>
      <c r="V306" s="114">
        <f>ROUND(E306*U306,2)</f>
        <v>0</v>
      </c>
      <c r="W306" s="114"/>
      <c r="X306" s="114" t="s">
        <v>332</v>
      </c>
      <c r="Y306" s="114" t="s">
        <v>293</v>
      </c>
      <c r="Z306" s="107"/>
      <c r="AA306" s="107"/>
      <c r="AB306" s="107"/>
      <c r="AC306" s="107"/>
      <c r="AD306" s="107"/>
      <c r="AE306" s="107"/>
      <c r="AF306" s="107"/>
      <c r="AG306" s="107" t="s">
        <v>333</v>
      </c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</row>
    <row r="307" spans="1:60" outlineLevel="2">
      <c r="A307" s="110"/>
      <c r="B307" s="111"/>
      <c r="C307" s="198" t="s">
        <v>497</v>
      </c>
      <c r="D307" s="199"/>
      <c r="E307" s="199"/>
      <c r="F307" s="199"/>
      <c r="G307" s="199"/>
      <c r="H307" s="114"/>
      <c r="I307" s="114"/>
      <c r="J307" s="114"/>
      <c r="K307" s="114"/>
      <c r="L307" s="114"/>
      <c r="M307" s="114"/>
      <c r="N307" s="113"/>
      <c r="O307" s="113"/>
      <c r="P307" s="113"/>
      <c r="Q307" s="113"/>
      <c r="R307" s="114"/>
      <c r="S307" s="114"/>
      <c r="T307" s="114"/>
      <c r="U307" s="114"/>
      <c r="V307" s="114"/>
      <c r="W307" s="114"/>
      <c r="X307" s="114"/>
      <c r="Y307" s="114"/>
      <c r="Z307" s="107"/>
      <c r="AA307" s="107"/>
      <c r="AB307" s="107"/>
      <c r="AC307" s="107"/>
      <c r="AD307" s="107"/>
      <c r="AE307" s="107"/>
      <c r="AF307" s="107"/>
      <c r="AG307" s="107" t="s">
        <v>296</v>
      </c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</row>
    <row r="308" spans="1:60" outlineLevel="3">
      <c r="A308" s="110"/>
      <c r="B308" s="111"/>
      <c r="C308" s="200" t="s">
        <v>498</v>
      </c>
      <c r="D308" s="201"/>
      <c r="E308" s="201"/>
      <c r="F308" s="201"/>
      <c r="G308" s="201"/>
      <c r="H308" s="114"/>
      <c r="I308" s="114"/>
      <c r="J308" s="114"/>
      <c r="K308" s="114"/>
      <c r="L308" s="114"/>
      <c r="M308" s="114"/>
      <c r="N308" s="113"/>
      <c r="O308" s="113"/>
      <c r="P308" s="113"/>
      <c r="Q308" s="113"/>
      <c r="R308" s="114"/>
      <c r="S308" s="114"/>
      <c r="T308" s="114"/>
      <c r="U308" s="114"/>
      <c r="V308" s="114"/>
      <c r="W308" s="114"/>
      <c r="X308" s="114"/>
      <c r="Y308" s="114"/>
      <c r="Z308" s="107"/>
      <c r="AA308" s="107"/>
      <c r="AB308" s="107"/>
      <c r="AC308" s="107"/>
      <c r="AD308" s="107"/>
      <c r="AE308" s="107"/>
      <c r="AF308" s="107"/>
      <c r="AG308" s="107" t="s">
        <v>296</v>
      </c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</row>
    <row r="309" spans="1:60" outlineLevel="1">
      <c r="A309" s="123">
        <v>130</v>
      </c>
      <c r="B309" s="124" t="s">
        <v>513</v>
      </c>
      <c r="C309" s="139" t="s">
        <v>514</v>
      </c>
      <c r="D309" s="125" t="s">
        <v>496</v>
      </c>
      <c r="E309" s="126">
        <v>130</v>
      </c>
      <c r="F309" s="127"/>
      <c r="G309" s="128">
        <f>ROUND(E309*F309,2)</f>
        <v>0</v>
      </c>
      <c r="H309" s="127"/>
      <c r="I309" s="128">
        <f>ROUND(E309*H309,2)</f>
        <v>0</v>
      </c>
      <c r="J309" s="127"/>
      <c r="K309" s="128">
        <f>ROUND(E309*J309,2)</f>
        <v>0</v>
      </c>
      <c r="L309" s="128">
        <v>21</v>
      </c>
      <c r="M309" s="128">
        <f>G309*(1+L309/100)</f>
        <v>0</v>
      </c>
      <c r="N309" s="126">
        <v>0</v>
      </c>
      <c r="O309" s="126">
        <f>ROUND(E309*N309,2)</f>
        <v>0</v>
      </c>
      <c r="P309" s="126">
        <v>0</v>
      </c>
      <c r="Q309" s="126">
        <f>ROUND(E309*P309,2)</f>
        <v>0</v>
      </c>
      <c r="R309" s="128"/>
      <c r="S309" s="128" t="s">
        <v>290</v>
      </c>
      <c r="T309" s="129" t="s">
        <v>291</v>
      </c>
      <c r="U309" s="114">
        <v>0</v>
      </c>
      <c r="V309" s="114">
        <f>ROUND(E309*U309,2)</f>
        <v>0</v>
      </c>
      <c r="W309" s="114"/>
      <c r="X309" s="114" t="s">
        <v>332</v>
      </c>
      <c r="Y309" s="114" t="s">
        <v>293</v>
      </c>
      <c r="Z309" s="107"/>
      <c r="AA309" s="107"/>
      <c r="AB309" s="107"/>
      <c r="AC309" s="107"/>
      <c r="AD309" s="107"/>
      <c r="AE309" s="107"/>
      <c r="AF309" s="107"/>
      <c r="AG309" s="107" t="s">
        <v>333</v>
      </c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</row>
    <row r="310" spans="1:60" outlineLevel="2">
      <c r="A310" s="110"/>
      <c r="B310" s="111"/>
      <c r="C310" s="198" t="s">
        <v>497</v>
      </c>
      <c r="D310" s="199"/>
      <c r="E310" s="199"/>
      <c r="F310" s="199"/>
      <c r="G310" s="199"/>
      <c r="H310" s="114"/>
      <c r="I310" s="114"/>
      <c r="J310" s="114"/>
      <c r="K310" s="114"/>
      <c r="L310" s="114"/>
      <c r="M310" s="114"/>
      <c r="N310" s="113"/>
      <c r="O310" s="113"/>
      <c r="P310" s="113"/>
      <c r="Q310" s="113"/>
      <c r="R310" s="114"/>
      <c r="S310" s="114"/>
      <c r="T310" s="114"/>
      <c r="U310" s="114"/>
      <c r="V310" s="114"/>
      <c r="W310" s="114"/>
      <c r="X310" s="114"/>
      <c r="Y310" s="114"/>
      <c r="Z310" s="107"/>
      <c r="AA310" s="107"/>
      <c r="AB310" s="107"/>
      <c r="AC310" s="107"/>
      <c r="AD310" s="107"/>
      <c r="AE310" s="107"/>
      <c r="AF310" s="107"/>
      <c r="AG310" s="107" t="s">
        <v>296</v>
      </c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</row>
    <row r="311" spans="1:60" outlineLevel="3">
      <c r="A311" s="110"/>
      <c r="B311" s="111"/>
      <c r="C311" s="200" t="s">
        <v>498</v>
      </c>
      <c r="D311" s="201"/>
      <c r="E311" s="201"/>
      <c r="F311" s="201"/>
      <c r="G311" s="201"/>
      <c r="H311" s="114"/>
      <c r="I311" s="114"/>
      <c r="J311" s="114"/>
      <c r="K311" s="114"/>
      <c r="L311" s="114"/>
      <c r="M311" s="114"/>
      <c r="N311" s="113"/>
      <c r="O311" s="113"/>
      <c r="P311" s="113"/>
      <c r="Q311" s="113"/>
      <c r="R311" s="114"/>
      <c r="S311" s="114"/>
      <c r="T311" s="114"/>
      <c r="U311" s="114"/>
      <c r="V311" s="114"/>
      <c r="W311" s="114"/>
      <c r="X311" s="114"/>
      <c r="Y311" s="114"/>
      <c r="Z311" s="107"/>
      <c r="AA311" s="107"/>
      <c r="AB311" s="107"/>
      <c r="AC311" s="107"/>
      <c r="AD311" s="107"/>
      <c r="AE311" s="107"/>
      <c r="AF311" s="107"/>
      <c r="AG311" s="107" t="s">
        <v>296</v>
      </c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</row>
    <row r="312" spans="1:60" outlineLevel="1">
      <c r="A312" s="123">
        <v>131</v>
      </c>
      <c r="B312" s="124" t="s">
        <v>517</v>
      </c>
      <c r="C312" s="139" t="s">
        <v>518</v>
      </c>
      <c r="D312" s="125" t="s">
        <v>496</v>
      </c>
      <c r="E312" s="126">
        <v>18</v>
      </c>
      <c r="F312" s="127"/>
      <c r="G312" s="128">
        <f>ROUND(E312*F312,2)</f>
        <v>0</v>
      </c>
      <c r="H312" s="127"/>
      <c r="I312" s="128">
        <f>ROUND(E312*H312,2)</f>
        <v>0</v>
      </c>
      <c r="J312" s="127"/>
      <c r="K312" s="128">
        <f>ROUND(E312*J312,2)</f>
        <v>0</v>
      </c>
      <c r="L312" s="128">
        <v>21</v>
      </c>
      <c r="M312" s="128">
        <f>G312*(1+L312/100)</f>
        <v>0</v>
      </c>
      <c r="N312" s="126">
        <v>0</v>
      </c>
      <c r="O312" s="126">
        <f>ROUND(E312*N312,2)</f>
        <v>0</v>
      </c>
      <c r="P312" s="126">
        <v>0</v>
      </c>
      <c r="Q312" s="126">
        <f>ROUND(E312*P312,2)</f>
        <v>0</v>
      </c>
      <c r="R312" s="128"/>
      <c r="S312" s="128" t="s">
        <v>290</v>
      </c>
      <c r="T312" s="129" t="s">
        <v>291</v>
      </c>
      <c r="U312" s="114">
        <v>0</v>
      </c>
      <c r="V312" s="114">
        <f>ROUND(E312*U312,2)</f>
        <v>0</v>
      </c>
      <c r="W312" s="114"/>
      <c r="X312" s="114" t="s">
        <v>332</v>
      </c>
      <c r="Y312" s="114" t="s">
        <v>293</v>
      </c>
      <c r="Z312" s="107"/>
      <c r="AA312" s="107"/>
      <c r="AB312" s="107"/>
      <c r="AC312" s="107"/>
      <c r="AD312" s="107"/>
      <c r="AE312" s="107"/>
      <c r="AF312" s="107"/>
      <c r="AG312" s="107" t="s">
        <v>333</v>
      </c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</row>
    <row r="313" spans="1:60" outlineLevel="2">
      <c r="A313" s="110"/>
      <c r="B313" s="111"/>
      <c r="C313" s="198" t="s">
        <v>497</v>
      </c>
      <c r="D313" s="199"/>
      <c r="E313" s="199"/>
      <c r="F313" s="199"/>
      <c r="G313" s="199"/>
      <c r="H313" s="114"/>
      <c r="I313" s="114"/>
      <c r="J313" s="114"/>
      <c r="K313" s="114"/>
      <c r="L313" s="114"/>
      <c r="M313" s="114"/>
      <c r="N313" s="113"/>
      <c r="O313" s="113"/>
      <c r="P313" s="113"/>
      <c r="Q313" s="113"/>
      <c r="R313" s="114"/>
      <c r="S313" s="114"/>
      <c r="T313" s="114"/>
      <c r="U313" s="114"/>
      <c r="V313" s="114"/>
      <c r="W313" s="114"/>
      <c r="X313" s="114"/>
      <c r="Y313" s="114"/>
      <c r="Z313" s="107"/>
      <c r="AA313" s="107"/>
      <c r="AB313" s="107"/>
      <c r="AC313" s="107"/>
      <c r="AD313" s="107"/>
      <c r="AE313" s="107"/>
      <c r="AF313" s="107"/>
      <c r="AG313" s="107" t="s">
        <v>296</v>
      </c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</row>
    <row r="314" spans="1:60" outlineLevel="3">
      <c r="A314" s="110"/>
      <c r="B314" s="111"/>
      <c r="C314" s="200" t="s">
        <v>498</v>
      </c>
      <c r="D314" s="201"/>
      <c r="E314" s="201"/>
      <c r="F314" s="201"/>
      <c r="G314" s="201"/>
      <c r="H314" s="114"/>
      <c r="I314" s="114"/>
      <c r="J314" s="114"/>
      <c r="K314" s="114"/>
      <c r="L314" s="114"/>
      <c r="M314" s="114"/>
      <c r="N314" s="113"/>
      <c r="O314" s="113"/>
      <c r="P314" s="113"/>
      <c r="Q314" s="113"/>
      <c r="R314" s="114"/>
      <c r="S314" s="114"/>
      <c r="T314" s="114"/>
      <c r="U314" s="114"/>
      <c r="V314" s="114"/>
      <c r="W314" s="114"/>
      <c r="X314" s="114"/>
      <c r="Y314" s="114"/>
      <c r="Z314" s="107"/>
      <c r="AA314" s="107"/>
      <c r="AB314" s="107"/>
      <c r="AC314" s="107"/>
      <c r="AD314" s="107"/>
      <c r="AE314" s="107"/>
      <c r="AF314" s="107"/>
      <c r="AG314" s="107" t="s">
        <v>296</v>
      </c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</row>
    <row r="315" spans="1:60" outlineLevel="1">
      <c r="A315" s="110">
        <v>132</v>
      </c>
      <c r="B315" s="111" t="s">
        <v>565</v>
      </c>
      <c r="C315" s="147" t="s">
        <v>566</v>
      </c>
      <c r="D315" s="112" t="s">
        <v>24</v>
      </c>
      <c r="E315" s="145"/>
      <c r="F315" s="115"/>
      <c r="G315" s="114">
        <f>ROUND(E315*F315,2)</f>
        <v>0</v>
      </c>
      <c r="H315" s="115"/>
      <c r="I315" s="114">
        <f>ROUND(E315*H315,2)</f>
        <v>0</v>
      </c>
      <c r="J315" s="115"/>
      <c r="K315" s="114">
        <f>ROUND(E315*J315,2)</f>
        <v>0</v>
      </c>
      <c r="L315" s="114">
        <v>21</v>
      </c>
      <c r="M315" s="114">
        <f>G315*(1+L315/100)</f>
        <v>0</v>
      </c>
      <c r="N315" s="113">
        <v>0</v>
      </c>
      <c r="O315" s="113">
        <f>ROUND(E315*N315,2)</f>
        <v>0</v>
      </c>
      <c r="P315" s="113">
        <v>0</v>
      </c>
      <c r="Q315" s="113">
        <f>ROUND(E315*P315,2)</f>
        <v>0</v>
      </c>
      <c r="R315" s="114" t="s">
        <v>350</v>
      </c>
      <c r="S315" s="114" t="s">
        <v>310</v>
      </c>
      <c r="T315" s="114" t="s">
        <v>331</v>
      </c>
      <c r="U315" s="114">
        <v>0</v>
      </c>
      <c r="V315" s="114">
        <f>ROUND(E315*U315,2)</f>
        <v>0</v>
      </c>
      <c r="W315" s="114"/>
      <c r="X315" s="114" t="s">
        <v>448</v>
      </c>
      <c r="Y315" s="114" t="s">
        <v>293</v>
      </c>
      <c r="Z315" s="107"/>
      <c r="AA315" s="107"/>
      <c r="AB315" s="107"/>
      <c r="AC315" s="107"/>
      <c r="AD315" s="107"/>
      <c r="AE315" s="107"/>
      <c r="AF315" s="107"/>
      <c r="AG315" s="107" t="s">
        <v>449</v>
      </c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</row>
    <row r="316" spans="1:60" outlineLevel="2">
      <c r="A316" s="110"/>
      <c r="B316" s="111"/>
      <c r="C316" s="205" t="s">
        <v>567</v>
      </c>
      <c r="D316" s="206"/>
      <c r="E316" s="206"/>
      <c r="F316" s="206"/>
      <c r="G316" s="206"/>
      <c r="H316" s="114"/>
      <c r="I316" s="114"/>
      <c r="J316" s="114"/>
      <c r="K316" s="114"/>
      <c r="L316" s="114"/>
      <c r="M316" s="114"/>
      <c r="N316" s="113"/>
      <c r="O316" s="113"/>
      <c r="P316" s="113"/>
      <c r="Q316" s="113"/>
      <c r="R316" s="114"/>
      <c r="S316" s="114"/>
      <c r="T316" s="114"/>
      <c r="U316" s="114"/>
      <c r="V316" s="114"/>
      <c r="W316" s="114"/>
      <c r="X316" s="114"/>
      <c r="Y316" s="114"/>
      <c r="Z316" s="107"/>
      <c r="AA316" s="107"/>
      <c r="AB316" s="107"/>
      <c r="AC316" s="107"/>
      <c r="AD316" s="107"/>
      <c r="AE316" s="107"/>
      <c r="AF316" s="107"/>
      <c r="AG316" s="107" t="s">
        <v>451</v>
      </c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</row>
    <row r="317" spans="1:60">
      <c r="A317" s="117" t="s">
        <v>285</v>
      </c>
      <c r="B317" s="118" t="s">
        <v>131</v>
      </c>
      <c r="C317" s="138" t="s">
        <v>132</v>
      </c>
      <c r="D317" s="119"/>
      <c r="E317" s="120"/>
      <c r="F317" s="121"/>
      <c r="G317" s="121">
        <f>SUMIF(AG318:AG369,"&lt;&gt;NOR",G318:G369)</f>
        <v>0</v>
      </c>
      <c r="H317" s="121"/>
      <c r="I317" s="121">
        <f>SUM(I318:I369)</f>
        <v>0</v>
      </c>
      <c r="J317" s="121"/>
      <c r="K317" s="121">
        <f>SUM(K318:K369)</f>
        <v>0</v>
      </c>
      <c r="L317" s="121"/>
      <c r="M317" s="121">
        <f>SUM(M318:M369)</f>
        <v>0</v>
      </c>
      <c r="N317" s="120"/>
      <c r="O317" s="120">
        <f>SUM(O318:O369)</f>
        <v>0.09</v>
      </c>
      <c r="P317" s="120"/>
      <c r="Q317" s="120">
        <f>SUM(Q318:Q369)</f>
        <v>0</v>
      </c>
      <c r="R317" s="121"/>
      <c r="S317" s="121"/>
      <c r="T317" s="122"/>
      <c r="U317" s="116"/>
      <c r="V317" s="116">
        <f>SUM(V318:V369)</f>
        <v>420.87000000000006</v>
      </c>
      <c r="W317" s="116"/>
      <c r="X317" s="116"/>
      <c r="Y317" s="116"/>
      <c r="AG317" t="s">
        <v>286</v>
      </c>
    </row>
    <row r="318" spans="1:60" outlineLevel="1">
      <c r="A318" s="123">
        <v>133</v>
      </c>
      <c r="B318" s="124" t="s">
        <v>526</v>
      </c>
      <c r="C318" s="139" t="s">
        <v>527</v>
      </c>
      <c r="D318" s="125" t="s">
        <v>330</v>
      </c>
      <c r="E318" s="126">
        <v>800</v>
      </c>
      <c r="F318" s="127"/>
      <c r="G318" s="128">
        <f>ROUND(E318*F318,2)</f>
        <v>0</v>
      </c>
      <c r="H318" s="127"/>
      <c r="I318" s="128">
        <f>ROUND(E318*H318,2)</f>
        <v>0</v>
      </c>
      <c r="J318" s="127"/>
      <c r="K318" s="128">
        <f>ROUND(E318*J318,2)</f>
        <v>0</v>
      </c>
      <c r="L318" s="128">
        <v>21</v>
      </c>
      <c r="M318" s="128">
        <f>G318*(1+L318/100)</f>
        <v>0</v>
      </c>
      <c r="N318" s="126">
        <v>0</v>
      </c>
      <c r="O318" s="126">
        <f>ROUND(E318*N318,2)</f>
        <v>0</v>
      </c>
      <c r="P318" s="126">
        <v>0</v>
      </c>
      <c r="Q318" s="126">
        <f>ROUND(E318*P318,2)</f>
        <v>0</v>
      </c>
      <c r="R318" s="128" t="s">
        <v>350</v>
      </c>
      <c r="S318" s="128" t="s">
        <v>310</v>
      </c>
      <c r="T318" s="129" t="s">
        <v>331</v>
      </c>
      <c r="U318" s="114">
        <v>0.25</v>
      </c>
      <c r="V318" s="114">
        <f>ROUND(E318*U318,2)</f>
        <v>200</v>
      </c>
      <c r="W318" s="114"/>
      <c r="X318" s="114" t="s">
        <v>332</v>
      </c>
      <c r="Y318" s="114" t="s">
        <v>293</v>
      </c>
      <c r="Z318" s="107"/>
      <c r="AA318" s="107"/>
      <c r="AB318" s="107"/>
      <c r="AC318" s="107"/>
      <c r="AD318" s="107"/>
      <c r="AE318" s="107"/>
      <c r="AF318" s="107"/>
      <c r="AG318" s="107" t="s">
        <v>333</v>
      </c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</row>
    <row r="319" spans="1:60" outlineLevel="2">
      <c r="A319" s="110"/>
      <c r="B319" s="111"/>
      <c r="C319" s="203" t="s">
        <v>521</v>
      </c>
      <c r="D319" s="204"/>
      <c r="E319" s="204"/>
      <c r="F319" s="204"/>
      <c r="G319" s="204"/>
      <c r="H319" s="114"/>
      <c r="I319" s="114"/>
      <c r="J319" s="114"/>
      <c r="K319" s="114"/>
      <c r="L319" s="114"/>
      <c r="M319" s="114"/>
      <c r="N319" s="113"/>
      <c r="O319" s="113"/>
      <c r="P319" s="113"/>
      <c r="Q319" s="113"/>
      <c r="R319" s="114"/>
      <c r="S319" s="114"/>
      <c r="T319" s="114"/>
      <c r="U319" s="114"/>
      <c r="V319" s="114"/>
      <c r="W319" s="114"/>
      <c r="X319" s="114"/>
      <c r="Y319" s="114"/>
      <c r="Z319" s="107"/>
      <c r="AA319" s="107"/>
      <c r="AB319" s="107"/>
      <c r="AC319" s="107"/>
      <c r="AD319" s="107"/>
      <c r="AE319" s="107"/>
      <c r="AF319" s="107"/>
      <c r="AG319" s="107" t="s">
        <v>451</v>
      </c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</row>
    <row r="320" spans="1:60" outlineLevel="2">
      <c r="A320" s="110"/>
      <c r="B320" s="111"/>
      <c r="C320" s="200" t="s">
        <v>522</v>
      </c>
      <c r="D320" s="201"/>
      <c r="E320" s="201"/>
      <c r="F320" s="201"/>
      <c r="G320" s="201"/>
      <c r="H320" s="114"/>
      <c r="I320" s="114"/>
      <c r="J320" s="114"/>
      <c r="K320" s="114"/>
      <c r="L320" s="114"/>
      <c r="M320" s="114"/>
      <c r="N320" s="113"/>
      <c r="O320" s="113"/>
      <c r="P320" s="113"/>
      <c r="Q320" s="113"/>
      <c r="R320" s="114"/>
      <c r="S320" s="114"/>
      <c r="T320" s="114"/>
      <c r="U320" s="114"/>
      <c r="V320" s="114"/>
      <c r="W320" s="114"/>
      <c r="X320" s="114"/>
      <c r="Y320" s="114"/>
      <c r="Z320" s="107"/>
      <c r="AA320" s="107"/>
      <c r="AB320" s="107"/>
      <c r="AC320" s="107"/>
      <c r="AD320" s="107"/>
      <c r="AE320" s="107"/>
      <c r="AF320" s="107"/>
      <c r="AG320" s="107" t="s">
        <v>296</v>
      </c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</row>
    <row r="321" spans="1:60" outlineLevel="3">
      <c r="A321" s="110"/>
      <c r="B321" s="111"/>
      <c r="C321" s="200" t="s">
        <v>455</v>
      </c>
      <c r="D321" s="201"/>
      <c r="E321" s="201"/>
      <c r="F321" s="201"/>
      <c r="G321" s="201"/>
      <c r="H321" s="114"/>
      <c r="I321" s="114"/>
      <c r="J321" s="114"/>
      <c r="K321" s="114"/>
      <c r="L321" s="114"/>
      <c r="M321" s="114"/>
      <c r="N321" s="113"/>
      <c r="O321" s="113"/>
      <c r="P321" s="113"/>
      <c r="Q321" s="113"/>
      <c r="R321" s="114"/>
      <c r="S321" s="114"/>
      <c r="T321" s="114"/>
      <c r="U321" s="114"/>
      <c r="V321" s="114"/>
      <c r="W321" s="114"/>
      <c r="X321" s="114"/>
      <c r="Y321" s="114"/>
      <c r="Z321" s="107"/>
      <c r="AA321" s="107"/>
      <c r="AB321" s="107"/>
      <c r="AC321" s="107"/>
      <c r="AD321" s="107"/>
      <c r="AE321" s="107"/>
      <c r="AF321" s="107"/>
      <c r="AG321" s="107" t="s">
        <v>296</v>
      </c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</row>
    <row r="322" spans="1:60" outlineLevel="3">
      <c r="A322" s="110"/>
      <c r="B322" s="111"/>
      <c r="C322" s="200" t="s">
        <v>523</v>
      </c>
      <c r="D322" s="201"/>
      <c r="E322" s="201"/>
      <c r="F322" s="201"/>
      <c r="G322" s="201"/>
      <c r="H322" s="114"/>
      <c r="I322" s="114"/>
      <c r="J322" s="114"/>
      <c r="K322" s="114"/>
      <c r="L322" s="114"/>
      <c r="M322" s="114"/>
      <c r="N322" s="113"/>
      <c r="O322" s="113"/>
      <c r="P322" s="113"/>
      <c r="Q322" s="113"/>
      <c r="R322" s="114"/>
      <c r="S322" s="114"/>
      <c r="T322" s="114"/>
      <c r="U322" s="114"/>
      <c r="V322" s="114"/>
      <c r="W322" s="114"/>
      <c r="X322" s="114"/>
      <c r="Y322" s="114"/>
      <c r="Z322" s="107"/>
      <c r="AA322" s="107"/>
      <c r="AB322" s="107"/>
      <c r="AC322" s="107"/>
      <c r="AD322" s="107"/>
      <c r="AE322" s="107"/>
      <c r="AF322" s="107"/>
      <c r="AG322" s="107" t="s">
        <v>296</v>
      </c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</row>
    <row r="323" spans="1:60" outlineLevel="1">
      <c r="A323" s="123">
        <v>134</v>
      </c>
      <c r="B323" s="124" t="s">
        <v>530</v>
      </c>
      <c r="C323" s="139" t="s">
        <v>531</v>
      </c>
      <c r="D323" s="125" t="s">
        <v>330</v>
      </c>
      <c r="E323" s="126">
        <v>112</v>
      </c>
      <c r="F323" s="127"/>
      <c r="G323" s="128">
        <f>ROUND(E323*F323,2)</f>
        <v>0</v>
      </c>
      <c r="H323" s="127"/>
      <c r="I323" s="128">
        <f>ROUND(E323*H323,2)</f>
        <v>0</v>
      </c>
      <c r="J323" s="127"/>
      <c r="K323" s="128">
        <f>ROUND(E323*J323,2)</f>
        <v>0</v>
      </c>
      <c r="L323" s="128">
        <v>21</v>
      </c>
      <c r="M323" s="128">
        <f>G323*(1+L323/100)</f>
        <v>0</v>
      </c>
      <c r="N323" s="126">
        <v>0</v>
      </c>
      <c r="O323" s="126">
        <f>ROUND(E323*N323,2)</f>
        <v>0</v>
      </c>
      <c r="P323" s="126">
        <v>0</v>
      </c>
      <c r="Q323" s="126">
        <f>ROUND(E323*P323,2)</f>
        <v>0</v>
      </c>
      <c r="R323" s="128" t="s">
        <v>350</v>
      </c>
      <c r="S323" s="128" t="s">
        <v>310</v>
      </c>
      <c r="T323" s="129" t="s">
        <v>331</v>
      </c>
      <c r="U323" s="114">
        <v>0.27</v>
      </c>
      <c r="V323" s="114">
        <f>ROUND(E323*U323,2)</f>
        <v>30.24</v>
      </c>
      <c r="W323" s="114"/>
      <c r="X323" s="114" t="s">
        <v>332</v>
      </c>
      <c r="Y323" s="114" t="s">
        <v>293</v>
      </c>
      <c r="Z323" s="107"/>
      <c r="AA323" s="107"/>
      <c r="AB323" s="107"/>
      <c r="AC323" s="107"/>
      <c r="AD323" s="107"/>
      <c r="AE323" s="107"/>
      <c r="AF323" s="107"/>
      <c r="AG323" s="107" t="s">
        <v>333</v>
      </c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</row>
    <row r="324" spans="1:60" outlineLevel="2">
      <c r="A324" s="110"/>
      <c r="B324" s="111"/>
      <c r="C324" s="203" t="s">
        <v>521</v>
      </c>
      <c r="D324" s="204"/>
      <c r="E324" s="204"/>
      <c r="F324" s="204"/>
      <c r="G324" s="204"/>
      <c r="H324" s="114"/>
      <c r="I324" s="114"/>
      <c r="J324" s="114"/>
      <c r="K324" s="114"/>
      <c r="L324" s="114"/>
      <c r="M324" s="114"/>
      <c r="N324" s="113"/>
      <c r="O324" s="113"/>
      <c r="P324" s="113"/>
      <c r="Q324" s="113"/>
      <c r="R324" s="114"/>
      <c r="S324" s="114"/>
      <c r="T324" s="114"/>
      <c r="U324" s="114"/>
      <c r="V324" s="114"/>
      <c r="W324" s="114"/>
      <c r="X324" s="114"/>
      <c r="Y324" s="114"/>
      <c r="Z324" s="107"/>
      <c r="AA324" s="107"/>
      <c r="AB324" s="107"/>
      <c r="AC324" s="107"/>
      <c r="AD324" s="107"/>
      <c r="AE324" s="107"/>
      <c r="AF324" s="107"/>
      <c r="AG324" s="107" t="s">
        <v>451</v>
      </c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</row>
    <row r="325" spans="1:60" outlineLevel="2">
      <c r="A325" s="110"/>
      <c r="B325" s="111"/>
      <c r="C325" s="200" t="s">
        <v>522</v>
      </c>
      <c r="D325" s="201"/>
      <c r="E325" s="201"/>
      <c r="F325" s="201"/>
      <c r="G325" s="201"/>
      <c r="H325" s="114"/>
      <c r="I325" s="114"/>
      <c r="J325" s="114"/>
      <c r="K325" s="114"/>
      <c r="L325" s="114"/>
      <c r="M325" s="114"/>
      <c r="N325" s="113"/>
      <c r="O325" s="113"/>
      <c r="P325" s="113"/>
      <c r="Q325" s="113"/>
      <c r="R325" s="114"/>
      <c r="S325" s="114"/>
      <c r="T325" s="114"/>
      <c r="U325" s="114"/>
      <c r="V325" s="114"/>
      <c r="W325" s="114"/>
      <c r="X325" s="114"/>
      <c r="Y325" s="114"/>
      <c r="Z325" s="107"/>
      <c r="AA325" s="107"/>
      <c r="AB325" s="107"/>
      <c r="AC325" s="107"/>
      <c r="AD325" s="107"/>
      <c r="AE325" s="107"/>
      <c r="AF325" s="107"/>
      <c r="AG325" s="107" t="s">
        <v>296</v>
      </c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</row>
    <row r="326" spans="1:60" outlineLevel="3">
      <c r="A326" s="110"/>
      <c r="B326" s="111"/>
      <c r="C326" s="200" t="s">
        <v>455</v>
      </c>
      <c r="D326" s="201"/>
      <c r="E326" s="201"/>
      <c r="F326" s="201"/>
      <c r="G326" s="201"/>
      <c r="H326" s="114"/>
      <c r="I326" s="114"/>
      <c r="J326" s="114"/>
      <c r="K326" s="114"/>
      <c r="L326" s="114"/>
      <c r="M326" s="114"/>
      <c r="N326" s="113"/>
      <c r="O326" s="113"/>
      <c r="P326" s="113"/>
      <c r="Q326" s="113"/>
      <c r="R326" s="114"/>
      <c r="S326" s="114"/>
      <c r="T326" s="114"/>
      <c r="U326" s="114"/>
      <c r="V326" s="114"/>
      <c r="W326" s="114"/>
      <c r="X326" s="114"/>
      <c r="Y326" s="114"/>
      <c r="Z326" s="107"/>
      <c r="AA326" s="107"/>
      <c r="AB326" s="107"/>
      <c r="AC326" s="107"/>
      <c r="AD326" s="107"/>
      <c r="AE326" s="107"/>
      <c r="AF326" s="107"/>
      <c r="AG326" s="107" t="s">
        <v>296</v>
      </c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</row>
    <row r="327" spans="1:60" outlineLevel="3">
      <c r="A327" s="110"/>
      <c r="B327" s="111"/>
      <c r="C327" s="200" t="s">
        <v>523</v>
      </c>
      <c r="D327" s="201"/>
      <c r="E327" s="201"/>
      <c r="F327" s="201"/>
      <c r="G327" s="201"/>
      <c r="H327" s="114"/>
      <c r="I327" s="114"/>
      <c r="J327" s="114"/>
      <c r="K327" s="114"/>
      <c r="L327" s="114"/>
      <c r="M327" s="114"/>
      <c r="N327" s="113"/>
      <c r="O327" s="113"/>
      <c r="P327" s="113"/>
      <c r="Q327" s="113"/>
      <c r="R327" s="114"/>
      <c r="S327" s="114"/>
      <c r="T327" s="114"/>
      <c r="U327" s="114"/>
      <c r="V327" s="114"/>
      <c r="W327" s="114"/>
      <c r="X327" s="114"/>
      <c r="Y327" s="114"/>
      <c r="Z327" s="107"/>
      <c r="AA327" s="107"/>
      <c r="AB327" s="107"/>
      <c r="AC327" s="107"/>
      <c r="AD327" s="107"/>
      <c r="AE327" s="107"/>
      <c r="AF327" s="107"/>
      <c r="AG327" s="107" t="s">
        <v>296</v>
      </c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</row>
    <row r="328" spans="1:60" outlineLevel="1">
      <c r="A328" s="123">
        <v>135</v>
      </c>
      <c r="B328" s="124" t="s">
        <v>534</v>
      </c>
      <c r="C328" s="139" t="s">
        <v>535</v>
      </c>
      <c r="D328" s="125" t="s">
        <v>330</v>
      </c>
      <c r="E328" s="126">
        <v>110</v>
      </c>
      <c r="F328" s="127"/>
      <c r="G328" s="128">
        <f>ROUND(E328*F328,2)</f>
        <v>0</v>
      </c>
      <c r="H328" s="127"/>
      <c r="I328" s="128">
        <f>ROUND(E328*H328,2)</f>
        <v>0</v>
      </c>
      <c r="J328" s="127"/>
      <c r="K328" s="128">
        <f>ROUND(E328*J328,2)</f>
        <v>0</v>
      </c>
      <c r="L328" s="128">
        <v>21</v>
      </c>
      <c r="M328" s="128">
        <f>G328*(1+L328/100)</f>
        <v>0</v>
      </c>
      <c r="N328" s="126">
        <v>0</v>
      </c>
      <c r="O328" s="126">
        <f>ROUND(E328*N328,2)</f>
        <v>0</v>
      </c>
      <c r="P328" s="126">
        <v>0</v>
      </c>
      <c r="Q328" s="126">
        <f>ROUND(E328*P328,2)</f>
        <v>0</v>
      </c>
      <c r="R328" s="128" t="s">
        <v>350</v>
      </c>
      <c r="S328" s="128" t="s">
        <v>310</v>
      </c>
      <c r="T328" s="129" t="s">
        <v>331</v>
      </c>
      <c r="U328" s="114">
        <v>0.32</v>
      </c>
      <c r="V328" s="114">
        <f>ROUND(E328*U328,2)</f>
        <v>35.200000000000003</v>
      </c>
      <c r="W328" s="114"/>
      <c r="X328" s="114" t="s">
        <v>332</v>
      </c>
      <c r="Y328" s="114" t="s">
        <v>293</v>
      </c>
      <c r="Z328" s="107"/>
      <c r="AA328" s="107"/>
      <c r="AB328" s="107"/>
      <c r="AC328" s="107"/>
      <c r="AD328" s="107"/>
      <c r="AE328" s="107"/>
      <c r="AF328" s="107"/>
      <c r="AG328" s="107" t="s">
        <v>333</v>
      </c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</row>
    <row r="329" spans="1:60" outlineLevel="2">
      <c r="A329" s="110"/>
      <c r="B329" s="111"/>
      <c r="C329" s="203" t="s">
        <v>521</v>
      </c>
      <c r="D329" s="204"/>
      <c r="E329" s="204"/>
      <c r="F329" s="204"/>
      <c r="G329" s="204"/>
      <c r="H329" s="114"/>
      <c r="I329" s="114"/>
      <c r="J329" s="114"/>
      <c r="K329" s="114"/>
      <c r="L329" s="114"/>
      <c r="M329" s="114"/>
      <c r="N329" s="113"/>
      <c r="O329" s="113"/>
      <c r="P329" s="113"/>
      <c r="Q329" s="113"/>
      <c r="R329" s="114"/>
      <c r="S329" s="114"/>
      <c r="T329" s="114"/>
      <c r="U329" s="114"/>
      <c r="V329" s="114"/>
      <c r="W329" s="114"/>
      <c r="X329" s="114"/>
      <c r="Y329" s="114"/>
      <c r="Z329" s="107"/>
      <c r="AA329" s="107"/>
      <c r="AB329" s="107"/>
      <c r="AC329" s="107"/>
      <c r="AD329" s="107"/>
      <c r="AE329" s="107"/>
      <c r="AF329" s="107"/>
      <c r="AG329" s="107" t="s">
        <v>451</v>
      </c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</row>
    <row r="330" spans="1:60" outlineLevel="2">
      <c r="A330" s="110"/>
      <c r="B330" s="111"/>
      <c r="C330" s="200" t="s">
        <v>522</v>
      </c>
      <c r="D330" s="201"/>
      <c r="E330" s="201"/>
      <c r="F330" s="201"/>
      <c r="G330" s="201"/>
      <c r="H330" s="114"/>
      <c r="I330" s="114"/>
      <c r="J330" s="114"/>
      <c r="K330" s="114"/>
      <c r="L330" s="114"/>
      <c r="M330" s="114"/>
      <c r="N330" s="113"/>
      <c r="O330" s="113"/>
      <c r="P330" s="113"/>
      <c r="Q330" s="113"/>
      <c r="R330" s="114"/>
      <c r="S330" s="114"/>
      <c r="T330" s="114"/>
      <c r="U330" s="114"/>
      <c r="V330" s="114"/>
      <c r="W330" s="114"/>
      <c r="X330" s="114"/>
      <c r="Y330" s="114"/>
      <c r="Z330" s="107"/>
      <c r="AA330" s="107"/>
      <c r="AB330" s="107"/>
      <c r="AC330" s="107"/>
      <c r="AD330" s="107"/>
      <c r="AE330" s="107"/>
      <c r="AF330" s="107"/>
      <c r="AG330" s="107" t="s">
        <v>296</v>
      </c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</row>
    <row r="331" spans="1:60" outlineLevel="3">
      <c r="A331" s="110"/>
      <c r="B331" s="111"/>
      <c r="C331" s="200" t="s">
        <v>455</v>
      </c>
      <c r="D331" s="201"/>
      <c r="E331" s="201"/>
      <c r="F331" s="201"/>
      <c r="G331" s="201"/>
      <c r="H331" s="114"/>
      <c r="I331" s="114"/>
      <c r="J331" s="114"/>
      <c r="K331" s="114"/>
      <c r="L331" s="114"/>
      <c r="M331" s="114"/>
      <c r="N331" s="113"/>
      <c r="O331" s="113"/>
      <c r="P331" s="113"/>
      <c r="Q331" s="113"/>
      <c r="R331" s="114"/>
      <c r="S331" s="114"/>
      <c r="T331" s="114"/>
      <c r="U331" s="114"/>
      <c r="V331" s="114"/>
      <c r="W331" s="114"/>
      <c r="X331" s="114"/>
      <c r="Y331" s="114"/>
      <c r="Z331" s="107"/>
      <c r="AA331" s="107"/>
      <c r="AB331" s="107"/>
      <c r="AC331" s="107"/>
      <c r="AD331" s="107"/>
      <c r="AE331" s="107"/>
      <c r="AF331" s="107"/>
      <c r="AG331" s="107" t="s">
        <v>296</v>
      </c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</row>
    <row r="332" spans="1:60" outlineLevel="3">
      <c r="A332" s="110"/>
      <c r="B332" s="111"/>
      <c r="C332" s="200" t="s">
        <v>523</v>
      </c>
      <c r="D332" s="201"/>
      <c r="E332" s="201"/>
      <c r="F332" s="201"/>
      <c r="G332" s="201"/>
      <c r="H332" s="114"/>
      <c r="I332" s="114"/>
      <c r="J332" s="114"/>
      <c r="K332" s="114"/>
      <c r="L332" s="114"/>
      <c r="M332" s="114"/>
      <c r="N332" s="113"/>
      <c r="O332" s="113"/>
      <c r="P332" s="113"/>
      <c r="Q332" s="113"/>
      <c r="R332" s="114"/>
      <c r="S332" s="114"/>
      <c r="T332" s="114"/>
      <c r="U332" s="114"/>
      <c r="V332" s="114"/>
      <c r="W332" s="114"/>
      <c r="X332" s="114"/>
      <c r="Y332" s="114"/>
      <c r="Z332" s="107"/>
      <c r="AA332" s="107"/>
      <c r="AB332" s="107"/>
      <c r="AC332" s="107"/>
      <c r="AD332" s="107"/>
      <c r="AE332" s="107"/>
      <c r="AF332" s="107"/>
      <c r="AG332" s="107" t="s">
        <v>296</v>
      </c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</row>
    <row r="333" spans="1:60" outlineLevel="1">
      <c r="A333" s="123">
        <v>136</v>
      </c>
      <c r="B333" s="124" t="s">
        <v>538</v>
      </c>
      <c r="C333" s="139" t="s">
        <v>539</v>
      </c>
      <c r="D333" s="125" t="s">
        <v>330</v>
      </c>
      <c r="E333" s="126">
        <v>75</v>
      </c>
      <c r="F333" s="127"/>
      <c r="G333" s="128">
        <f>ROUND(E333*F333,2)</f>
        <v>0</v>
      </c>
      <c r="H333" s="127"/>
      <c r="I333" s="128">
        <f>ROUND(E333*H333,2)</f>
        <v>0</v>
      </c>
      <c r="J333" s="127"/>
      <c r="K333" s="128">
        <f>ROUND(E333*J333,2)</f>
        <v>0</v>
      </c>
      <c r="L333" s="128">
        <v>21</v>
      </c>
      <c r="M333" s="128">
        <f>G333*(1+L333/100)</f>
        <v>0</v>
      </c>
      <c r="N333" s="126">
        <v>0</v>
      </c>
      <c r="O333" s="126">
        <f>ROUND(E333*N333,2)</f>
        <v>0</v>
      </c>
      <c r="P333" s="126">
        <v>0</v>
      </c>
      <c r="Q333" s="126">
        <f>ROUND(E333*P333,2)</f>
        <v>0</v>
      </c>
      <c r="R333" s="128" t="s">
        <v>350</v>
      </c>
      <c r="S333" s="128" t="s">
        <v>310</v>
      </c>
      <c r="T333" s="129" t="s">
        <v>331</v>
      </c>
      <c r="U333" s="114">
        <v>0.35</v>
      </c>
      <c r="V333" s="114">
        <f>ROUND(E333*U333,2)</f>
        <v>26.25</v>
      </c>
      <c r="W333" s="114"/>
      <c r="X333" s="114" t="s">
        <v>332</v>
      </c>
      <c r="Y333" s="114" t="s">
        <v>293</v>
      </c>
      <c r="Z333" s="107"/>
      <c r="AA333" s="107"/>
      <c r="AB333" s="107"/>
      <c r="AC333" s="107"/>
      <c r="AD333" s="107"/>
      <c r="AE333" s="107"/>
      <c r="AF333" s="107"/>
      <c r="AG333" s="107" t="s">
        <v>333</v>
      </c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</row>
    <row r="334" spans="1:60" outlineLevel="2">
      <c r="A334" s="110"/>
      <c r="B334" s="111"/>
      <c r="C334" s="203" t="s">
        <v>521</v>
      </c>
      <c r="D334" s="204"/>
      <c r="E334" s="204"/>
      <c r="F334" s="204"/>
      <c r="G334" s="204"/>
      <c r="H334" s="114"/>
      <c r="I334" s="114"/>
      <c r="J334" s="114"/>
      <c r="K334" s="114"/>
      <c r="L334" s="114"/>
      <c r="M334" s="114"/>
      <c r="N334" s="113"/>
      <c r="O334" s="113"/>
      <c r="P334" s="113"/>
      <c r="Q334" s="113"/>
      <c r="R334" s="114"/>
      <c r="S334" s="114"/>
      <c r="T334" s="114"/>
      <c r="U334" s="114"/>
      <c r="V334" s="114"/>
      <c r="W334" s="114"/>
      <c r="X334" s="114"/>
      <c r="Y334" s="114"/>
      <c r="Z334" s="107"/>
      <c r="AA334" s="107"/>
      <c r="AB334" s="107"/>
      <c r="AC334" s="107"/>
      <c r="AD334" s="107"/>
      <c r="AE334" s="107"/>
      <c r="AF334" s="107"/>
      <c r="AG334" s="107" t="s">
        <v>451</v>
      </c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</row>
    <row r="335" spans="1:60" outlineLevel="2">
      <c r="A335" s="110"/>
      <c r="B335" s="111"/>
      <c r="C335" s="200" t="s">
        <v>522</v>
      </c>
      <c r="D335" s="201"/>
      <c r="E335" s="201"/>
      <c r="F335" s="201"/>
      <c r="G335" s="201"/>
      <c r="H335" s="114"/>
      <c r="I335" s="114"/>
      <c r="J335" s="114"/>
      <c r="K335" s="114"/>
      <c r="L335" s="114"/>
      <c r="M335" s="114"/>
      <c r="N335" s="113"/>
      <c r="O335" s="113"/>
      <c r="P335" s="113"/>
      <c r="Q335" s="113"/>
      <c r="R335" s="114"/>
      <c r="S335" s="114"/>
      <c r="T335" s="114"/>
      <c r="U335" s="114"/>
      <c r="V335" s="114"/>
      <c r="W335" s="114"/>
      <c r="X335" s="114"/>
      <c r="Y335" s="114"/>
      <c r="Z335" s="107"/>
      <c r="AA335" s="107"/>
      <c r="AB335" s="107"/>
      <c r="AC335" s="107"/>
      <c r="AD335" s="107"/>
      <c r="AE335" s="107"/>
      <c r="AF335" s="107"/>
      <c r="AG335" s="107" t="s">
        <v>296</v>
      </c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</row>
    <row r="336" spans="1:60" outlineLevel="3">
      <c r="A336" s="110"/>
      <c r="B336" s="111"/>
      <c r="C336" s="200" t="s">
        <v>455</v>
      </c>
      <c r="D336" s="201"/>
      <c r="E336" s="201"/>
      <c r="F336" s="201"/>
      <c r="G336" s="201"/>
      <c r="H336" s="114"/>
      <c r="I336" s="114"/>
      <c r="J336" s="114"/>
      <c r="K336" s="114"/>
      <c r="L336" s="114"/>
      <c r="M336" s="114"/>
      <c r="N336" s="113"/>
      <c r="O336" s="113"/>
      <c r="P336" s="113"/>
      <c r="Q336" s="113"/>
      <c r="R336" s="114"/>
      <c r="S336" s="114"/>
      <c r="T336" s="114"/>
      <c r="U336" s="114"/>
      <c r="V336" s="114"/>
      <c r="W336" s="114"/>
      <c r="X336" s="114"/>
      <c r="Y336" s="114"/>
      <c r="Z336" s="107"/>
      <c r="AA336" s="107"/>
      <c r="AB336" s="107"/>
      <c r="AC336" s="107"/>
      <c r="AD336" s="107"/>
      <c r="AE336" s="107"/>
      <c r="AF336" s="107"/>
      <c r="AG336" s="107" t="s">
        <v>296</v>
      </c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</row>
    <row r="337" spans="1:60" outlineLevel="3">
      <c r="A337" s="110"/>
      <c r="B337" s="111"/>
      <c r="C337" s="200" t="s">
        <v>523</v>
      </c>
      <c r="D337" s="201"/>
      <c r="E337" s="201"/>
      <c r="F337" s="201"/>
      <c r="G337" s="201"/>
      <c r="H337" s="114"/>
      <c r="I337" s="114"/>
      <c r="J337" s="114"/>
      <c r="K337" s="114"/>
      <c r="L337" s="114"/>
      <c r="M337" s="114"/>
      <c r="N337" s="113"/>
      <c r="O337" s="113"/>
      <c r="P337" s="113"/>
      <c r="Q337" s="113"/>
      <c r="R337" s="114"/>
      <c r="S337" s="114"/>
      <c r="T337" s="114"/>
      <c r="U337" s="114"/>
      <c r="V337" s="114"/>
      <c r="W337" s="114"/>
      <c r="X337" s="114"/>
      <c r="Y337" s="114"/>
      <c r="Z337" s="107"/>
      <c r="AA337" s="107"/>
      <c r="AB337" s="107"/>
      <c r="AC337" s="107"/>
      <c r="AD337" s="107"/>
      <c r="AE337" s="107"/>
      <c r="AF337" s="107"/>
      <c r="AG337" s="107" t="s">
        <v>296</v>
      </c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</row>
    <row r="338" spans="1:60" outlineLevel="1">
      <c r="A338" s="123">
        <v>137</v>
      </c>
      <c r="B338" s="124" t="s">
        <v>541</v>
      </c>
      <c r="C338" s="139" t="s">
        <v>542</v>
      </c>
      <c r="D338" s="125" t="s">
        <v>330</v>
      </c>
      <c r="E338" s="126">
        <v>12</v>
      </c>
      <c r="F338" s="127"/>
      <c r="G338" s="128">
        <f>ROUND(E338*F338,2)</f>
        <v>0</v>
      </c>
      <c r="H338" s="127"/>
      <c r="I338" s="128">
        <f>ROUND(E338*H338,2)</f>
        <v>0</v>
      </c>
      <c r="J338" s="127"/>
      <c r="K338" s="128">
        <f>ROUND(E338*J338,2)</f>
        <v>0</v>
      </c>
      <c r="L338" s="128">
        <v>21</v>
      </c>
      <c r="M338" s="128">
        <f>G338*(1+L338/100)</f>
        <v>0</v>
      </c>
      <c r="N338" s="126">
        <v>0</v>
      </c>
      <c r="O338" s="126">
        <f>ROUND(E338*N338,2)</f>
        <v>0</v>
      </c>
      <c r="P338" s="126">
        <v>0</v>
      </c>
      <c r="Q338" s="126">
        <f>ROUND(E338*P338,2)</f>
        <v>0</v>
      </c>
      <c r="R338" s="128" t="s">
        <v>350</v>
      </c>
      <c r="S338" s="128" t="s">
        <v>310</v>
      </c>
      <c r="T338" s="129" t="s">
        <v>331</v>
      </c>
      <c r="U338" s="114">
        <v>0.37</v>
      </c>
      <c r="V338" s="114">
        <f>ROUND(E338*U338,2)</f>
        <v>4.4400000000000004</v>
      </c>
      <c r="W338" s="114"/>
      <c r="X338" s="114" t="s">
        <v>332</v>
      </c>
      <c r="Y338" s="114" t="s">
        <v>293</v>
      </c>
      <c r="Z338" s="107"/>
      <c r="AA338" s="107"/>
      <c r="AB338" s="107"/>
      <c r="AC338" s="107"/>
      <c r="AD338" s="107"/>
      <c r="AE338" s="107"/>
      <c r="AF338" s="107"/>
      <c r="AG338" s="107" t="s">
        <v>333</v>
      </c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</row>
    <row r="339" spans="1:60" outlineLevel="2">
      <c r="A339" s="110"/>
      <c r="B339" s="111"/>
      <c r="C339" s="203" t="s">
        <v>521</v>
      </c>
      <c r="D339" s="204"/>
      <c r="E339" s="204"/>
      <c r="F339" s="204"/>
      <c r="G339" s="204"/>
      <c r="H339" s="114"/>
      <c r="I339" s="114"/>
      <c r="J339" s="114"/>
      <c r="K339" s="114"/>
      <c r="L339" s="114"/>
      <c r="M339" s="114"/>
      <c r="N339" s="113"/>
      <c r="O339" s="113"/>
      <c r="P339" s="113"/>
      <c r="Q339" s="113"/>
      <c r="R339" s="114"/>
      <c r="S339" s="114"/>
      <c r="T339" s="114"/>
      <c r="U339" s="114"/>
      <c r="V339" s="114"/>
      <c r="W339" s="114"/>
      <c r="X339" s="114"/>
      <c r="Y339" s="114"/>
      <c r="Z339" s="107"/>
      <c r="AA339" s="107"/>
      <c r="AB339" s="107"/>
      <c r="AC339" s="107"/>
      <c r="AD339" s="107"/>
      <c r="AE339" s="107"/>
      <c r="AF339" s="107"/>
      <c r="AG339" s="107" t="s">
        <v>451</v>
      </c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</row>
    <row r="340" spans="1:60" outlineLevel="2">
      <c r="A340" s="110"/>
      <c r="B340" s="111"/>
      <c r="C340" s="200" t="s">
        <v>522</v>
      </c>
      <c r="D340" s="201"/>
      <c r="E340" s="201"/>
      <c r="F340" s="201"/>
      <c r="G340" s="201"/>
      <c r="H340" s="114"/>
      <c r="I340" s="114"/>
      <c r="J340" s="114"/>
      <c r="K340" s="114"/>
      <c r="L340" s="114"/>
      <c r="M340" s="114"/>
      <c r="N340" s="113"/>
      <c r="O340" s="113"/>
      <c r="P340" s="113"/>
      <c r="Q340" s="113"/>
      <c r="R340" s="114"/>
      <c r="S340" s="114"/>
      <c r="T340" s="114"/>
      <c r="U340" s="114"/>
      <c r="V340" s="114"/>
      <c r="W340" s="114"/>
      <c r="X340" s="114"/>
      <c r="Y340" s="114"/>
      <c r="Z340" s="107"/>
      <c r="AA340" s="107"/>
      <c r="AB340" s="107"/>
      <c r="AC340" s="107"/>
      <c r="AD340" s="107"/>
      <c r="AE340" s="107"/>
      <c r="AF340" s="107"/>
      <c r="AG340" s="107" t="s">
        <v>296</v>
      </c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</row>
    <row r="341" spans="1:60" outlineLevel="3">
      <c r="A341" s="110"/>
      <c r="B341" s="111"/>
      <c r="C341" s="200" t="s">
        <v>455</v>
      </c>
      <c r="D341" s="201"/>
      <c r="E341" s="201"/>
      <c r="F341" s="201"/>
      <c r="G341" s="201"/>
      <c r="H341" s="114"/>
      <c r="I341" s="114"/>
      <c r="J341" s="114"/>
      <c r="K341" s="114"/>
      <c r="L341" s="114"/>
      <c r="M341" s="114"/>
      <c r="N341" s="113"/>
      <c r="O341" s="113"/>
      <c r="P341" s="113"/>
      <c r="Q341" s="113"/>
      <c r="R341" s="114"/>
      <c r="S341" s="114"/>
      <c r="T341" s="114"/>
      <c r="U341" s="114"/>
      <c r="V341" s="114"/>
      <c r="W341" s="114"/>
      <c r="X341" s="114"/>
      <c r="Y341" s="114"/>
      <c r="Z341" s="107"/>
      <c r="AA341" s="107"/>
      <c r="AB341" s="107"/>
      <c r="AC341" s="107"/>
      <c r="AD341" s="107"/>
      <c r="AE341" s="107"/>
      <c r="AF341" s="107"/>
      <c r="AG341" s="107" t="s">
        <v>296</v>
      </c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</row>
    <row r="342" spans="1:60" outlineLevel="3">
      <c r="A342" s="110"/>
      <c r="B342" s="111"/>
      <c r="C342" s="200" t="s">
        <v>523</v>
      </c>
      <c r="D342" s="201"/>
      <c r="E342" s="201"/>
      <c r="F342" s="201"/>
      <c r="G342" s="201"/>
      <c r="H342" s="114"/>
      <c r="I342" s="114"/>
      <c r="J342" s="114"/>
      <c r="K342" s="114"/>
      <c r="L342" s="114"/>
      <c r="M342" s="114"/>
      <c r="N342" s="113"/>
      <c r="O342" s="113"/>
      <c r="P342" s="113"/>
      <c r="Q342" s="113"/>
      <c r="R342" s="114"/>
      <c r="S342" s="114"/>
      <c r="T342" s="114"/>
      <c r="U342" s="114"/>
      <c r="V342" s="114"/>
      <c r="W342" s="114"/>
      <c r="X342" s="114"/>
      <c r="Y342" s="114"/>
      <c r="Z342" s="107"/>
      <c r="AA342" s="107"/>
      <c r="AB342" s="107"/>
      <c r="AC342" s="107"/>
      <c r="AD342" s="107"/>
      <c r="AE342" s="107"/>
      <c r="AF342" s="107"/>
      <c r="AG342" s="107" t="s">
        <v>296</v>
      </c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</row>
    <row r="343" spans="1:60" outlineLevel="1">
      <c r="A343" s="123">
        <v>138</v>
      </c>
      <c r="B343" s="124" t="s">
        <v>555</v>
      </c>
      <c r="C343" s="139" t="s">
        <v>556</v>
      </c>
      <c r="D343" s="125" t="s">
        <v>330</v>
      </c>
      <c r="E343" s="126">
        <v>1109</v>
      </c>
      <c r="F343" s="127"/>
      <c r="G343" s="128">
        <f>ROUND(E343*F343,2)</f>
        <v>0</v>
      </c>
      <c r="H343" s="127"/>
      <c r="I343" s="128">
        <f>ROUND(E343*H343,2)</f>
        <v>0</v>
      </c>
      <c r="J343" s="127"/>
      <c r="K343" s="128">
        <f>ROUND(E343*J343,2)</f>
        <v>0</v>
      </c>
      <c r="L343" s="128">
        <v>21</v>
      </c>
      <c r="M343" s="128">
        <f>G343*(1+L343/100)</f>
        <v>0</v>
      </c>
      <c r="N343" s="126">
        <v>1.0000000000000001E-5</v>
      </c>
      <c r="O343" s="126">
        <f>ROUND(E343*N343,2)</f>
        <v>0.01</v>
      </c>
      <c r="P343" s="126">
        <v>0</v>
      </c>
      <c r="Q343" s="126">
        <f>ROUND(E343*P343,2)</f>
        <v>0</v>
      </c>
      <c r="R343" s="128" t="s">
        <v>350</v>
      </c>
      <c r="S343" s="128" t="s">
        <v>310</v>
      </c>
      <c r="T343" s="129" t="s">
        <v>331</v>
      </c>
      <c r="U343" s="114">
        <v>0.06</v>
      </c>
      <c r="V343" s="114">
        <f>ROUND(E343*U343,2)</f>
        <v>66.540000000000006</v>
      </c>
      <c r="W343" s="114"/>
      <c r="X343" s="114" t="s">
        <v>332</v>
      </c>
      <c r="Y343" s="114" t="s">
        <v>293</v>
      </c>
      <c r="Z343" s="107"/>
      <c r="AA343" s="107"/>
      <c r="AB343" s="107"/>
      <c r="AC343" s="107"/>
      <c r="AD343" s="107"/>
      <c r="AE343" s="107"/>
      <c r="AF343" s="107"/>
      <c r="AG343" s="107" t="s">
        <v>333</v>
      </c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</row>
    <row r="344" spans="1:60" outlineLevel="2">
      <c r="A344" s="110"/>
      <c r="B344" s="111"/>
      <c r="C344" s="198" t="s">
        <v>557</v>
      </c>
      <c r="D344" s="199"/>
      <c r="E344" s="199"/>
      <c r="F344" s="199"/>
      <c r="G344" s="199"/>
      <c r="H344" s="114"/>
      <c r="I344" s="114"/>
      <c r="J344" s="114"/>
      <c r="K344" s="114"/>
      <c r="L344" s="114"/>
      <c r="M344" s="114"/>
      <c r="N344" s="113"/>
      <c r="O344" s="113"/>
      <c r="P344" s="113"/>
      <c r="Q344" s="113"/>
      <c r="R344" s="114"/>
      <c r="S344" s="114"/>
      <c r="T344" s="114"/>
      <c r="U344" s="114"/>
      <c r="V344" s="114"/>
      <c r="W344" s="114"/>
      <c r="X344" s="114"/>
      <c r="Y344" s="114"/>
      <c r="Z344" s="107"/>
      <c r="AA344" s="107"/>
      <c r="AB344" s="107"/>
      <c r="AC344" s="107"/>
      <c r="AD344" s="107"/>
      <c r="AE344" s="107"/>
      <c r="AF344" s="107"/>
      <c r="AG344" s="107" t="s">
        <v>296</v>
      </c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</row>
    <row r="345" spans="1:60" outlineLevel="1">
      <c r="A345" s="130">
        <v>139</v>
      </c>
      <c r="B345" s="131" t="s">
        <v>558</v>
      </c>
      <c r="C345" s="140" t="s">
        <v>559</v>
      </c>
      <c r="D345" s="132" t="s">
        <v>289</v>
      </c>
      <c r="E345" s="133">
        <v>60</v>
      </c>
      <c r="F345" s="134"/>
      <c r="G345" s="135">
        <f>ROUND(E345*F345,2)</f>
        <v>0</v>
      </c>
      <c r="H345" s="134"/>
      <c r="I345" s="135">
        <f>ROUND(E345*H345,2)</f>
        <v>0</v>
      </c>
      <c r="J345" s="134"/>
      <c r="K345" s="135">
        <f>ROUND(E345*J345,2)</f>
        <v>0</v>
      </c>
      <c r="L345" s="135">
        <v>21</v>
      </c>
      <c r="M345" s="135">
        <f>G345*(1+L345/100)</f>
        <v>0</v>
      </c>
      <c r="N345" s="133">
        <v>1.15E-3</v>
      </c>
      <c r="O345" s="133">
        <f>ROUND(E345*N345,2)</f>
        <v>7.0000000000000007E-2</v>
      </c>
      <c r="P345" s="133">
        <v>0</v>
      </c>
      <c r="Q345" s="133">
        <f>ROUND(E345*P345,2)</f>
        <v>0</v>
      </c>
      <c r="R345" s="135" t="s">
        <v>560</v>
      </c>
      <c r="S345" s="135" t="s">
        <v>310</v>
      </c>
      <c r="T345" s="136" t="s">
        <v>331</v>
      </c>
      <c r="U345" s="114">
        <v>0.11</v>
      </c>
      <c r="V345" s="114">
        <f>ROUND(E345*U345,2)</f>
        <v>6.6</v>
      </c>
      <c r="W345" s="114"/>
      <c r="X345" s="114" t="s">
        <v>332</v>
      </c>
      <c r="Y345" s="114" t="s">
        <v>293</v>
      </c>
      <c r="Z345" s="107"/>
      <c r="AA345" s="107"/>
      <c r="AB345" s="107"/>
      <c r="AC345" s="107"/>
      <c r="AD345" s="107"/>
      <c r="AE345" s="107"/>
      <c r="AF345" s="107"/>
      <c r="AG345" s="107" t="s">
        <v>333</v>
      </c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</row>
    <row r="346" spans="1:60" outlineLevel="1">
      <c r="A346" s="130">
        <v>140</v>
      </c>
      <c r="B346" s="131" t="s">
        <v>561</v>
      </c>
      <c r="C346" s="140" t="s">
        <v>562</v>
      </c>
      <c r="D346" s="132" t="s">
        <v>563</v>
      </c>
      <c r="E346" s="133">
        <v>120</v>
      </c>
      <c r="F346" s="134"/>
      <c r="G346" s="135">
        <f>ROUND(E346*F346,2)</f>
        <v>0</v>
      </c>
      <c r="H346" s="134"/>
      <c r="I346" s="135">
        <f>ROUND(E346*H346,2)</f>
        <v>0</v>
      </c>
      <c r="J346" s="134"/>
      <c r="K346" s="135">
        <f>ROUND(E346*J346,2)</f>
        <v>0</v>
      </c>
      <c r="L346" s="135">
        <v>21</v>
      </c>
      <c r="M346" s="135">
        <f>G346*(1+L346/100)</f>
        <v>0</v>
      </c>
      <c r="N346" s="133">
        <v>6.0000000000000002E-5</v>
      </c>
      <c r="O346" s="133">
        <f>ROUND(E346*N346,2)</f>
        <v>0.01</v>
      </c>
      <c r="P346" s="133">
        <v>0</v>
      </c>
      <c r="Q346" s="133">
        <f>ROUND(E346*P346,2)</f>
        <v>0</v>
      </c>
      <c r="R346" s="135" t="s">
        <v>564</v>
      </c>
      <c r="S346" s="135" t="s">
        <v>310</v>
      </c>
      <c r="T346" s="136" t="s">
        <v>331</v>
      </c>
      <c r="U346" s="114">
        <v>0.43</v>
      </c>
      <c r="V346" s="114">
        <f>ROUND(E346*U346,2)</f>
        <v>51.6</v>
      </c>
      <c r="W346" s="114"/>
      <c r="X346" s="114" t="s">
        <v>332</v>
      </c>
      <c r="Y346" s="114" t="s">
        <v>293</v>
      </c>
      <c r="Z346" s="107"/>
      <c r="AA346" s="107"/>
      <c r="AB346" s="107"/>
      <c r="AC346" s="107"/>
      <c r="AD346" s="107"/>
      <c r="AE346" s="107"/>
      <c r="AF346" s="107"/>
      <c r="AG346" s="107" t="s">
        <v>333</v>
      </c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</row>
    <row r="347" spans="1:60" ht="22.5" outlineLevel="1">
      <c r="A347" s="123">
        <v>141</v>
      </c>
      <c r="B347" s="124" t="s">
        <v>499</v>
      </c>
      <c r="C347" s="139" t="s">
        <v>500</v>
      </c>
      <c r="D347" s="125" t="s">
        <v>496</v>
      </c>
      <c r="E347" s="126">
        <v>200</v>
      </c>
      <c r="F347" s="127"/>
      <c r="G347" s="128">
        <f>ROUND(E347*F347,2)</f>
        <v>0</v>
      </c>
      <c r="H347" s="127"/>
      <c r="I347" s="128">
        <f>ROUND(E347*H347,2)</f>
        <v>0</v>
      </c>
      <c r="J347" s="127"/>
      <c r="K347" s="128">
        <f>ROUND(E347*J347,2)</f>
        <v>0</v>
      </c>
      <c r="L347" s="128">
        <v>21</v>
      </c>
      <c r="M347" s="128">
        <f>G347*(1+L347/100)</f>
        <v>0</v>
      </c>
      <c r="N347" s="126">
        <v>0</v>
      </c>
      <c r="O347" s="126">
        <f>ROUND(E347*N347,2)</f>
        <v>0</v>
      </c>
      <c r="P347" s="126">
        <v>0</v>
      </c>
      <c r="Q347" s="126">
        <f>ROUND(E347*P347,2)</f>
        <v>0</v>
      </c>
      <c r="R347" s="128"/>
      <c r="S347" s="128" t="s">
        <v>290</v>
      </c>
      <c r="T347" s="129" t="s">
        <v>291</v>
      </c>
      <c r="U347" s="114">
        <v>0</v>
      </c>
      <c r="V347" s="114">
        <f>ROUND(E347*U347,2)</f>
        <v>0</v>
      </c>
      <c r="W347" s="114"/>
      <c r="X347" s="114" t="s">
        <v>332</v>
      </c>
      <c r="Y347" s="114" t="s">
        <v>293</v>
      </c>
      <c r="Z347" s="107"/>
      <c r="AA347" s="107"/>
      <c r="AB347" s="107"/>
      <c r="AC347" s="107"/>
      <c r="AD347" s="107"/>
      <c r="AE347" s="107"/>
      <c r="AF347" s="107"/>
      <c r="AG347" s="107" t="s">
        <v>333</v>
      </c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</row>
    <row r="348" spans="1:60" outlineLevel="2">
      <c r="A348" s="110"/>
      <c r="B348" s="111"/>
      <c r="C348" s="198" t="s">
        <v>497</v>
      </c>
      <c r="D348" s="199"/>
      <c r="E348" s="199"/>
      <c r="F348" s="199"/>
      <c r="G348" s="199"/>
      <c r="H348" s="114"/>
      <c r="I348" s="114"/>
      <c r="J348" s="114"/>
      <c r="K348" s="114"/>
      <c r="L348" s="114"/>
      <c r="M348" s="114"/>
      <c r="N348" s="113"/>
      <c r="O348" s="113"/>
      <c r="P348" s="113"/>
      <c r="Q348" s="113"/>
      <c r="R348" s="114"/>
      <c r="S348" s="114"/>
      <c r="T348" s="114"/>
      <c r="U348" s="114"/>
      <c r="V348" s="114"/>
      <c r="W348" s="114"/>
      <c r="X348" s="114"/>
      <c r="Y348" s="114"/>
      <c r="Z348" s="107"/>
      <c r="AA348" s="107"/>
      <c r="AB348" s="107"/>
      <c r="AC348" s="107"/>
      <c r="AD348" s="107"/>
      <c r="AE348" s="107"/>
      <c r="AF348" s="107"/>
      <c r="AG348" s="107" t="s">
        <v>296</v>
      </c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</row>
    <row r="349" spans="1:60" outlineLevel="3">
      <c r="A349" s="110"/>
      <c r="B349" s="111"/>
      <c r="C349" s="200" t="s">
        <v>498</v>
      </c>
      <c r="D349" s="201"/>
      <c r="E349" s="201"/>
      <c r="F349" s="201"/>
      <c r="G349" s="201"/>
      <c r="H349" s="114"/>
      <c r="I349" s="114"/>
      <c r="J349" s="114"/>
      <c r="K349" s="114"/>
      <c r="L349" s="114"/>
      <c r="M349" s="114"/>
      <c r="N349" s="113"/>
      <c r="O349" s="113"/>
      <c r="P349" s="113"/>
      <c r="Q349" s="113"/>
      <c r="R349" s="114"/>
      <c r="S349" s="114"/>
      <c r="T349" s="114"/>
      <c r="U349" s="114"/>
      <c r="V349" s="114"/>
      <c r="W349" s="114"/>
      <c r="X349" s="114"/>
      <c r="Y349" s="114"/>
      <c r="Z349" s="107"/>
      <c r="AA349" s="107"/>
      <c r="AB349" s="107"/>
      <c r="AC349" s="107"/>
      <c r="AD349" s="107"/>
      <c r="AE349" s="107"/>
      <c r="AF349" s="107"/>
      <c r="AG349" s="107" t="s">
        <v>296</v>
      </c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</row>
    <row r="350" spans="1:60" outlineLevel="1">
      <c r="A350" s="123">
        <v>142</v>
      </c>
      <c r="B350" s="124" t="s">
        <v>507</v>
      </c>
      <c r="C350" s="139" t="s">
        <v>508</v>
      </c>
      <c r="D350" s="125" t="s">
        <v>496</v>
      </c>
      <c r="E350" s="126">
        <v>600</v>
      </c>
      <c r="F350" s="127"/>
      <c r="G350" s="128">
        <f>ROUND(E350*F350,2)</f>
        <v>0</v>
      </c>
      <c r="H350" s="127"/>
      <c r="I350" s="128">
        <f>ROUND(E350*H350,2)</f>
        <v>0</v>
      </c>
      <c r="J350" s="127"/>
      <c r="K350" s="128">
        <f>ROUND(E350*J350,2)</f>
        <v>0</v>
      </c>
      <c r="L350" s="128">
        <v>21</v>
      </c>
      <c r="M350" s="128">
        <f>G350*(1+L350/100)</f>
        <v>0</v>
      </c>
      <c r="N350" s="126">
        <v>0</v>
      </c>
      <c r="O350" s="126">
        <f>ROUND(E350*N350,2)</f>
        <v>0</v>
      </c>
      <c r="P350" s="126">
        <v>0</v>
      </c>
      <c r="Q350" s="126">
        <f>ROUND(E350*P350,2)</f>
        <v>0</v>
      </c>
      <c r="R350" s="128"/>
      <c r="S350" s="128" t="s">
        <v>290</v>
      </c>
      <c r="T350" s="129" t="s">
        <v>291</v>
      </c>
      <c r="U350" s="114">
        <v>0</v>
      </c>
      <c r="V350" s="114">
        <f>ROUND(E350*U350,2)</f>
        <v>0</v>
      </c>
      <c r="W350" s="114"/>
      <c r="X350" s="114" t="s">
        <v>332</v>
      </c>
      <c r="Y350" s="114" t="s">
        <v>293</v>
      </c>
      <c r="Z350" s="107"/>
      <c r="AA350" s="107"/>
      <c r="AB350" s="107"/>
      <c r="AC350" s="107"/>
      <c r="AD350" s="107"/>
      <c r="AE350" s="107"/>
      <c r="AF350" s="107"/>
      <c r="AG350" s="107" t="s">
        <v>333</v>
      </c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</row>
    <row r="351" spans="1:60" outlineLevel="2">
      <c r="A351" s="110"/>
      <c r="B351" s="111"/>
      <c r="C351" s="198" t="s">
        <v>497</v>
      </c>
      <c r="D351" s="199"/>
      <c r="E351" s="199"/>
      <c r="F351" s="199"/>
      <c r="G351" s="199"/>
      <c r="H351" s="114"/>
      <c r="I351" s="114"/>
      <c r="J351" s="114"/>
      <c r="K351" s="114"/>
      <c r="L351" s="114"/>
      <c r="M351" s="114"/>
      <c r="N351" s="113"/>
      <c r="O351" s="113"/>
      <c r="P351" s="113"/>
      <c r="Q351" s="113"/>
      <c r="R351" s="114"/>
      <c r="S351" s="114"/>
      <c r="T351" s="114"/>
      <c r="U351" s="114"/>
      <c r="V351" s="114"/>
      <c r="W351" s="114"/>
      <c r="X351" s="114"/>
      <c r="Y351" s="114"/>
      <c r="Z351" s="107"/>
      <c r="AA351" s="107"/>
      <c r="AB351" s="107"/>
      <c r="AC351" s="107"/>
      <c r="AD351" s="107"/>
      <c r="AE351" s="107"/>
      <c r="AF351" s="107"/>
      <c r="AG351" s="107" t="s">
        <v>296</v>
      </c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</row>
    <row r="352" spans="1:60" outlineLevel="3">
      <c r="A352" s="110"/>
      <c r="B352" s="111"/>
      <c r="C352" s="200" t="s">
        <v>498</v>
      </c>
      <c r="D352" s="201"/>
      <c r="E352" s="201"/>
      <c r="F352" s="201"/>
      <c r="G352" s="201"/>
      <c r="H352" s="114"/>
      <c r="I352" s="114"/>
      <c r="J352" s="114"/>
      <c r="K352" s="114"/>
      <c r="L352" s="114"/>
      <c r="M352" s="114"/>
      <c r="N352" s="113"/>
      <c r="O352" s="113"/>
      <c r="P352" s="113"/>
      <c r="Q352" s="113"/>
      <c r="R352" s="114"/>
      <c r="S352" s="114"/>
      <c r="T352" s="114"/>
      <c r="U352" s="114"/>
      <c r="V352" s="114"/>
      <c r="W352" s="114"/>
      <c r="X352" s="114"/>
      <c r="Y352" s="114"/>
      <c r="Z352" s="107"/>
      <c r="AA352" s="107"/>
      <c r="AB352" s="107"/>
      <c r="AC352" s="107"/>
      <c r="AD352" s="107"/>
      <c r="AE352" s="107"/>
      <c r="AF352" s="107"/>
      <c r="AG352" s="107" t="s">
        <v>296</v>
      </c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</row>
    <row r="353" spans="1:60" ht="22.5" outlineLevel="1">
      <c r="A353" s="123">
        <v>143</v>
      </c>
      <c r="B353" s="124" t="s">
        <v>501</v>
      </c>
      <c r="C353" s="139" t="s">
        <v>502</v>
      </c>
      <c r="D353" s="125" t="s">
        <v>496</v>
      </c>
      <c r="E353" s="126">
        <v>32</v>
      </c>
      <c r="F353" s="127"/>
      <c r="G353" s="128">
        <f>ROUND(E353*F353,2)</f>
        <v>0</v>
      </c>
      <c r="H353" s="127"/>
      <c r="I353" s="128">
        <f>ROUND(E353*H353,2)</f>
        <v>0</v>
      </c>
      <c r="J353" s="127"/>
      <c r="K353" s="128">
        <f>ROUND(E353*J353,2)</f>
        <v>0</v>
      </c>
      <c r="L353" s="128">
        <v>21</v>
      </c>
      <c r="M353" s="128">
        <f>G353*(1+L353/100)</f>
        <v>0</v>
      </c>
      <c r="N353" s="126">
        <v>0</v>
      </c>
      <c r="O353" s="126">
        <f>ROUND(E353*N353,2)</f>
        <v>0</v>
      </c>
      <c r="P353" s="126">
        <v>0</v>
      </c>
      <c r="Q353" s="126">
        <f>ROUND(E353*P353,2)</f>
        <v>0</v>
      </c>
      <c r="R353" s="128"/>
      <c r="S353" s="128" t="s">
        <v>290</v>
      </c>
      <c r="T353" s="129" t="s">
        <v>291</v>
      </c>
      <c r="U353" s="114">
        <v>0</v>
      </c>
      <c r="V353" s="114">
        <f>ROUND(E353*U353,2)</f>
        <v>0</v>
      </c>
      <c r="W353" s="114"/>
      <c r="X353" s="114" t="s">
        <v>332</v>
      </c>
      <c r="Y353" s="114" t="s">
        <v>293</v>
      </c>
      <c r="Z353" s="107"/>
      <c r="AA353" s="107"/>
      <c r="AB353" s="107"/>
      <c r="AC353" s="107"/>
      <c r="AD353" s="107"/>
      <c r="AE353" s="107"/>
      <c r="AF353" s="107"/>
      <c r="AG353" s="107" t="s">
        <v>333</v>
      </c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</row>
    <row r="354" spans="1:60" outlineLevel="2">
      <c r="A354" s="110"/>
      <c r="B354" s="111"/>
      <c r="C354" s="198" t="s">
        <v>497</v>
      </c>
      <c r="D354" s="199"/>
      <c r="E354" s="199"/>
      <c r="F354" s="199"/>
      <c r="G354" s="199"/>
      <c r="H354" s="114"/>
      <c r="I354" s="114"/>
      <c r="J354" s="114"/>
      <c r="K354" s="114"/>
      <c r="L354" s="114"/>
      <c r="M354" s="114"/>
      <c r="N354" s="113"/>
      <c r="O354" s="113"/>
      <c r="P354" s="113"/>
      <c r="Q354" s="113"/>
      <c r="R354" s="114"/>
      <c r="S354" s="114"/>
      <c r="T354" s="114"/>
      <c r="U354" s="114"/>
      <c r="V354" s="114"/>
      <c r="W354" s="114"/>
      <c r="X354" s="114"/>
      <c r="Y354" s="114"/>
      <c r="Z354" s="107"/>
      <c r="AA354" s="107"/>
      <c r="AB354" s="107"/>
      <c r="AC354" s="107"/>
      <c r="AD354" s="107"/>
      <c r="AE354" s="107"/>
      <c r="AF354" s="107"/>
      <c r="AG354" s="107" t="s">
        <v>296</v>
      </c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</row>
    <row r="355" spans="1:60" outlineLevel="3">
      <c r="A355" s="110"/>
      <c r="B355" s="111"/>
      <c r="C355" s="200" t="s">
        <v>498</v>
      </c>
      <c r="D355" s="201"/>
      <c r="E355" s="201"/>
      <c r="F355" s="201"/>
      <c r="G355" s="201"/>
      <c r="H355" s="114"/>
      <c r="I355" s="114"/>
      <c r="J355" s="114"/>
      <c r="K355" s="114"/>
      <c r="L355" s="114"/>
      <c r="M355" s="114"/>
      <c r="N355" s="113"/>
      <c r="O355" s="113"/>
      <c r="P355" s="113"/>
      <c r="Q355" s="113"/>
      <c r="R355" s="114"/>
      <c r="S355" s="114"/>
      <c r="T355" s="114"/>
      <c r="U355" s="114"/>
      <c r="V355" s="114"/>
      <c r="W355" s="114"/>
      <c r="X355" s="114"/>
      <c r="Y355" s="114"/>
      <c r="Z355" s="107"/>
      <c r="AA355" s="107"/>
      <c r="AB355" s="107"/>
      <c r="AC355" s="107"/>
      <c r="AD355" s="107"/>
      <c r="AE355" s="107"/>
      <c r="AF355" s="107"/>
      <c r="AG355" s="107" t="s">
        <v>296</v>
      </c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</row>
    <row r="356" spans="1:60" outlineLevel="1">
      <c r="A356" s="123">
        <v>144</v>
      </c>
      <c r="B356" s="124" t="s">
        <v>509</v>
      </c>
      <c r="C356" s="139" t="s">
        <v>510</v>
      </c>
      <c r="D356" s="125" t="s">
        <v>496</v>
      </c>
      <c r="E356" s="126">
        <v>80</v>
      </c>
      <c r="F356" s="127"/>
      <c r="G356" s="128">
        <f>ROUND(E356*F356,2)</f>
        <v>0</v>
      </c>
      <c r="H356" s="127"/>
      <c r="I356" s="128">
        <f>ROUND(E356*H356,2)</f>
        <v>0</v>
      </c>
      <c r="J356" s="127"/>
      <c r="K356" s="128">
        <f>ROUND(E356*J356,2)</f>
        <v>0</v>
      </c>
      <c r="L356" s="128">
        <v>21</v>
      </c>
      <c r="M356" s="128">
        <f>G356*(1+L356/100)</f>
        <v>0</v>
      </c>
      <c r="N356" s="126">
        <v>0</v>
      </c>
      <c r="O356" s="126">
        <f>ROUND(E356*N356,2)</f>
        <v>0</v>
      </c>
      <c r="P356" s="126">
        <v>0</v>
      </c>
      <c r="Q356" s="126">
        <f>ROUND(E356*P356,2)</f>
        <v>0</v>
      </c>
      <c r="R356" s="128"/>
      <c r="S356" s="128" t="s">
        <v>290</v>
      </c>
      <c r="T356" s="129" t="s">
        <v>291</v>
      </c>
      <c r="U356" s="114">
        <v>0</v>
      </c>
      <c r="V356" s="114">
        <f>ROUND(E356*U356,2)</f>
        <v>0</v>
      </c>
      <c r="W356" s="114"/>
      <c r="X356" s="114" t="s">
        <v>332</v>
      </c>
      <c r="Y356" s="114" t="s">
        <v>293</v>
      </c>
      <c r="Z356" s="107"/>
      <c r="AA356" s="107"/>
      <c r="AB356" s="107"/>
      <c r="AC356" s="107"/>
      <c r="AD356" s="107"/>
      <c r="AE356" s="107"/>
      <c r="AF356" s="107"/>
      <c r="AG356" s="107" t="s">
        <v>333</v>
      </c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</row>
    <row r="357" spans="1:60" outlineLevel="2">
      <c r="A357" s="110"/>
      <c r="B357" s="111"/>
      <c r="C357" s="198" t="s">
        <v>497</v>
      </c>
      <c r="D357" s="199"/>
      <c r="E357" s="199"/>
      <c r="F357" s="199"/>
      <c r="G357" s="199"/>
      <c r="H357" s="114"/>
      <c r="I357" s="114"/>
      <c r="J357" s="114"/>
      <c r="K357" s="114"/>
      <c r="L357" s="114"/>
      <c r="M357" s="114"/>
      <c r="N357" s="113"/>
      <c r="O357" s="113"/>
      <c r="P357" s="113"/>
      <c r="Q357" s="113"/>
      <c r="R357" s="114"/>
      <c r="S357" s="114"/>
      <c r="T357" s="114"/>
      <c r="U357" s="114"/>
      <c r="V357" s="114"/>
      <c r="W357" s="114"/>
      <c r="X357" s="114"/>
      <c r="Y357" s="114"/>
      <c r="Z357" s="107"/>
      <c r="AA357" s="107"/>
      <c r="AB357" s="107"/>
      <c r="AC357" s="107"/>
      <c r="AD357" s="107"/>
      <c r="AE357" s="107"/>
      <c r="AF357" s="107"/>
      <c r="AG357" s="107" t="s">
        <v>296</v>
      </c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</row>
    <row r="358" spans="1:60" outlineLevel="3">
      <c r="A358" s="110"/>
      <c r="B358" s="111"/>
      <c r="C358" s="200" t="s">
        <v>498</v>
      </c>
      <c r="D358" s="201"/>
      <c r="E358" s="201"/>
      <c r="F358" s="201"/>
      <c r="G358" s="201"/>
      <c r="H358" s="114"/>
      <c r="I358" s="114"/>
      <c r="J358" s="114"/>
      <c r="K358" s="114"/>
      <c r="L358" s="114"/>
      <c r="M358" s="114"/>
      <c r="N358" s="113"/>
      <c r="O358" s="113"/>
      <c r="P358" s="113"/>
      <c r="Q358" s="113"/>
      <c r="R358" s="114"/>
      <c r="S358" s="114"/>
      <c r="T358" s="114"/>
      <c r="U358" s="114"/>
      <c r="V358" s="114"/>
      <c r="W358" s="114"/>
      <c r="X358" s="114"/>
      <c r="Y358" s="114"/>
      <c r="Z358" s="107"/>
      <c r="AA358" s="107"/>
      <c r="AB358" s="107"/>
      <c r="AC358" s="107"/>
      <c r="AD358" s="107"/>
      <c r="AE358" s="107"/>
      <c r="AF358" s="107"/>
      <c r="AG358" s="107" t="s">
        <v>296</v>
      </c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</row>
    <row r="359" spans="1:60" outlineLevel="1">
      <c r="A359" s="123">
        <v>145</v>
      </c>
      <c r="B359" s="124" t="s">
        <v>511</v>
      </c>
      <c r="C359" s="139" t="s">
        <v>512</v>
      </c>
      <c r="D359" s="125" t="s">
        <v>496</v>
      </c>
      <c r="E359" s="126">
        <v>110</v>
      </c>
      <c r="F359" s="127"/>
      <c r="G359" s="128">
        <f>ROUND(E359*F359,2)</f>
        <v>0</v>
      </c>
      <c r="H359" s="127"/>
      <c r="I359" s="128">
        <f>ROUND(E359*H359,2)</f>
        <v>0</v>
      </c>
      <c r="J359" s="127"/>
      <c r="K359" s="128">
        <f>ROUND(E359*J359,2)</f>
        <v>0</v>
      </c>
      <c r="L359" s="128">
        <v>21</v>
      </c>
      <c r="M359" s="128">
        <f>G359*(1+L359/100)</f>
        <v>0</v>
      </c>
      <c r="N359" s="126">
        <v>0</v>
      </c>
      <c r="O359" s="126">
        <f>ROUND(E359*N359,2)</f>
        <v>0</v>
      </c>
      <c r="P359" s="126">
        <v>0</v>
      </c>
      <c r="Q359" s="126">
        <f>ROUND(E359*P359,2)</f>
        <v>0</v>
      </c>
      <c r="R359" s="128"/>
      <c r="S359" s="128" t="s">
        <v>290</v>
      </c>
      <c r="T359" s="129" t="s">
        <v>291</v>
      </c>
      <c r="U359" s="114">
        <v>0</v>
      </c>
      <c r="V359" s="114">
        <f>ROUND(E359*U359,2)</f>
        <v>0</v>
      </c>
      <c r="W359" s="114"/>
      <c r="X359" s="114" t="s">
        <v>332</v>
      </c>
      <c r="Y359" s="114" t="s">
        <v>293</v>
      </c>
      <c r="Z359" s="107"/>
      <c r="AA359" s="107"/>
      <c r="AB359" s="107"/>
      <c r="AC359" s="107"/>
      <c r="AD359" s="107"/>
      <c r="AE359" s="107"/>
      <c r="AF359" s="107"/>
      <c r="AG359" s="107" t="s">
        <v>333</v>
      </c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</row>
    <row r="360" spans="1:60" outlineLevel="2">
      <c r="A360" s="110"/>
      <c r="B360" s="111"/>
      <c r="C360" s="198" t="s">
        <v>497</v>
      </c>
      <c r="D360" s="199"/>
      <c r="E360" s="199"/>
      <c r="F360" s="199"/>
      <c r="G360" s="199"/>
      <c r="H360" s="114"/>
      <c r="I360" s="114"/>
      <c r="J360" s="114"/>
      <c r="K360" s="114"/>
      <c r="L360" s="114"/>
      <c r="M360" s="114"/>
      <c r="N360" s="113"/>
      <c r="O360" s="113"/>
      <c r="P360" s="113"/>
      <c r="Q360" s="113"/>
      <c r="R360" s="114"/>
      <c r="S360" s="114"/>
      <c r="T360" s="114"/>
      <c r="U360" s="114"/>
      <c r="V360" s="114"/>
      <c r="W360" s="114"/>
      <c r="X360" s="114"/>
      <c r="Y360" s="114"/>
      <c r="Z360" s="107"/>
      <c r="AA360" s="107"/>
      <c r="AB360" s="107"/>
      <c r="AC360" s="107"/>
      <c r="AD360" s="107"/>
      <c r="AE360" s="107"/>
      <c r="AF360" s="107"/>
      <c r="AG360" s="107" t="s">
        <v>296</v>
      </c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</row>
    <row r="361" spans="1:60" outlineLevel="3">
      <c r="A361" s="110"/>
      <c r="B361" s="111"/>
      <c r="C361" s="200" t="s">
        <v>498</v>
      </c>
      <c r="D361" s="201"/>
      <c r="E361" s="201"/>
      <c r="F361" s="201"/>
      <c r="G361" s="201"/>
      <c r="H361" s="114"/>
      <c r="I361" s="114"/>
      <c r="J361" s="114"/>
      <c r="K361" s="114"/>
      <c r="L361" s="114"/>
      <c r="M361" s="114"/>
      <c r="N361" s="113"/>
      <c r="O361" s="113"/>
      <c r="P361" s="113"/>
      <c r="Q361" s="113"/>
      <c r="R361" s="114"/>
      <c r="S361" s="114"/>
      <c r="T361" s="114"/>
      <c r="U361" s="114"/>
      <c r="V361" s="114"/>
      <c r="W361" s="114"/>
      <c r="X361" s="114"/>
      <c r="Y361" s="114"/>
      <c r="Z361" s="107"/>
      <c r="AA361" s="107"/>
      <c r="AB361" s="107"/>
      <c r="AC361" s="107"/>
      <c r="AD361" s="107"/>
      <c r="AE361" s="107"/>
      <c r="AF361" s="107"/>
      <c r="AG361" s="107" t="s">
        <v>296</v>
      </c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</row>
    <row r="362" spans="1:60" outlineLevel="1">
      <c r="A362" s="123">
        <v>146</v>
      </c>
      <c r="B362" s="124" t="s">
        <v>513</v>
      </c>
      <c r="C362" s="139" t="s">
        <v>514</v>
      </c>
      <c r="D362" s="125" t="s">
        <v>496</v>
      </c>
      <c r="E362" s="126">
        <v>75</v>
      </c>
      <c r="F362" s="127"/>
      <c r="G362" s="128">
        <f>ROUND(E362*F362,2)</f>
        <v>0</v>
      </c>
      <c r="H362" s="127"/>
      <c r="I362" s="128">
        <f>ROUND(E362*H362,2)</f>
        <v>0</v>
      </c>
      <c r="J362" s="127"/>
      <c r="K362" s="128">
        <f>ROUND(E362*J362,2)</f>
        <v>0</v>
      </c>
      <c r="L362" s="128">
        <v>21</v>
      </c>
      <c r="M362" s="128">
        <f>G362*(1+L362/100)</f>
        <v>0</v>
      </c>
      <c r="N362" s="126">
        <v>0</v>
      </c>
      <c r="O362" s="126">
        <f>ROUND(E362*N362,2)</f>
        <v>0</v>
      </c>
      <c r="P362" s="126">
        <v>0</v>
      </c>
      <c r="Q362" s="126">
        <f>ROUND(E362*P362,2)</f>
        <v>0</v>
      </c>
      <c r="R362" s="128"/>
      <c r="S362" s="128" t="s">
        <v>290</v>
      </c>
      <c r="T362" s="129" t="s">
        <v>291</v>
      </c>
      <c r="U362" s="114">
        <v>0</v>
      </c>
      <c r="V362" s="114">
        <f>ROUND(E362*U362,2)</f>
        <v>0</v>
      </c>
      <c r="W362" s="114"/>
      <c r="X362" s="114" t="s">
        <v>332</v>
      </c>
      <c r="Y362" s="114" t="s">
        <v>293</v>
      </c>
      <c r="Z362" s="107"/>
      <c r="AA362" s="107"/>
      <c r="AB362" s="107"/>
      <c r="AC362" s="107"/>
      <c r="AD362" s="107"/>
      <c r="AE362" s="107"/>
      <c r="AF362" s="107"/>
      <c r="AG362" s="107" t="s">
        <v>333</v>
      </c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</row>
    <row r="363" spans="1:60" outlineLevel="2">
      <c r="A363" s="110"/>
      <c r="B363" s="111"/>
      <c r="C363" s="198" t="s">
        <v>497</v>
      </c>
      <c r="D363" s="199"/>
      <c r="E363" s="199"/>
      <c r="F363" s="199"/>
      <c r="G363" s="199"/>
      <c r="H363" s="114"/>
      <c r="I363" s="114"/>
      <c r="J363" s="114"/>
      <c r="K363" s="114"/>
      <c r="L363" s="114"/>
      <c r="M363" s="114"/>
      <c r="N363" s="113"/>
      <c r="O363" s="113"/>
      <c r="P363" s="113"/>
      <c r="Q363" s="113"/>
      <c r="R363" s="114"/>
      <c r="S363" s="114"/>
      <c r="T363" s="114"/>
      <c r="U363" s="114"/>
      <c r="V363" s="114"/>
      <c r="W363" s="114"/>
      <c r="X363" s="114"/>
      <c r="Y363" s="114"/>
      <c r="Z363" s="107"/>
      <c r="AA363" s="107"/>
      <c r="AB363" s="107"/>
      <c r="AC363" s="107"/>
      <c r="AD363" s="107"/>
      <c r="AE363" s="107"/>
      <c r="AF363" s="107"/>
      <c r="AG363" s="107" t="s">
        <v>296</v>
      </c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</row>
    <row r="364" spans="1:60" outlineLevel="3">
      <c r="A364" s="110"/>
      <c r="B364" s="111"/>
      <c r="C364" s="200" t="s">
        <v>498</v>
      </c>
      <c r="D364" s="201"/>
      <c r="E364" s="201"/>
      <c r="F364" s="201"/>
      <c r="G364" s="201"/>
      <c r="H364" s="114"/>
      <c r="I364" s="114"/>
      <c r="J364" s="114"/>
      <c r="K364" s="114"/>
      <c r="L364" s="114"/>
      <c r="M364" s="114"/>
      <c r="N364" s="113"/>
      <c r="O364" s="113"/>
      <c r="P364" s="113"/>
      <c r="Q364" s="113"/>
      <c r="R364" s="114"/>
      <c r="S364" s="114"/>
      <c r="T364" s="114"/>
      <c r="U364" s="114"/>
      <c r="V364" s="114"/>
      <c r="W364" s="114"/>
      <c r="X364" s="114"/>
      <c r="Y364" s="114"/>
      <c r="Z364" s="107"/>
      <c r="AA364" s="107"/>
      <c r="AB364" s="107"/>
      <c r="AC364" s="107"/>
      <c r="AD364" s="107"/>
      <c r="AE364" s="107"/>
      <c r="AF364" s="107"/>
      <c r="AG364" s="107" t="s">
        <v>296</v>
      </c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</row>
    <row r="365" spans="1:60" outlineLevel="1">
      <c r="A365" s="123">
        <v>147</v>
      </c>
      <c r="B365" s="124" t="s">
        <v>515</v>
      </c>
      <c r="C365" s="139" t="s">
        <v>516</v>
      </c>
      <c r="D365" s="125" t="s">
        <v>496</v>
      </c>
      <c r="E365" s="126">
        <v>12</v>
      </c>
      <c r="F365" s="127"/>
      <c r="G365" s="128">
        <f>ROUND(E365*F365,2)</f>
        <v>0</v>
      </c>
      <c r="H365" s="127"/>
      <c r="I365" s="128">
        <f>ROUND(E365*H365,2)</f>
        <v>0</v>
      </c>
      <c r="J365" s="127"/>
      <c r="K365" s="128">
        <f>ROUND(E365*J365,2)</f>
        <v>0</v>
      </c>
      <c r="L365" s="128">
        <v>21</v>
      </c>
      <c r="M365" s="128">
        <f>G365*(1+L365/100)</f>
        <v>0</v>
      </c>
      <c r="N365" s="126">
        <v>0</v>
      </c>
      <c r="O365" s="126">
        <f>ROUND(E365*N365,2)</f>
        <v>0</v>
      </c>
      <c r="P365" s="126">
        <v>0</v>
      </c>
      <c r="Q365" s="126">
        <f>ROUND(E365*P365,2)</f>
        <v>0</v>
      </c>
      <c r="R365" s="128"/>
      <c r="S365" s="128" t="s">
        <v>290</v>
      </c>
      <c r="T365" s="129" t="s">
        <v>291</v>
      </c>
      <c r="U365" s="114">
        <v>0</v>
      </c>
      <c r="V365" s="114">
        <f>ROUND(E365*U365,2)</f>
        <v>0</v>
      </c>
      <c r="W365" s="114"/>
      <c r="X365" s="114" t="s">
        <v>332</v>
      </c>
      <c r="Y365" s="114" t="s">
        <v>293</v>
      </c>
      <c r="Z365" s="107"/>
      <c r="AA365" s="107"/>
      <c r="AB365" s="107"/>
      <c r="AC365" s="107"/>
      <c r="AD365" s="107"/>
      <c r="AE365" s="107"/>
      <c r="AF365" s="107"/>
      <c r="AG365" s="107" t="s">
        <v>333</v>
      </c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</row>
    <row r="366" spans="1:60" outlineLevel="2">
      <c r="A366" s="110"/>
      <c r="B366" s="111"/>
      <c r="C366" s="198" t="s">
        <v>497</v>
      </c>
      <c r="D366" s="199"/>
      <c r="E366" s="199"/>
      <c r="F366" s="199"/>
      <c r="G366" s="199"/>
      <c r="H366" s="114"/>
      <c r="I366" s="114"/>
      <c r="J366" s="114"/>
      <c r="K366" s="114"/>
      <c r="L366" s="114"/>
      <c r="M366" s="114"/>
      <c r="N366" s="113"/>
      <c r="O366" s="113"/>
      <c r="P366" s="113"/>
      <c r="Q366" s="113"/>
      <c r="R366" s="114"/>
      <c r="S366" s="114"/>
      <c r="T366" s="114"/>
      <c r="U366" s="114"/>
      <c r="V366" s="114"/>
      <c r="W366" s="114"/>
      <c r="X366" s="114"/>
      <c r="Y366" s="114"/>
      <c r="Z366" s="107"/>
      <c r="AA366" s="107"/>
      <c r="AB366" s="107"/>
      <c r="AC366" s="107"/>
      <c r="AD366" s="107"/>
      <c r="AE366" s="107"/>
      <c r="AF366" s="107"/>
      <c r="AG366" s="107" t="s">
        <v>296</v>
      </c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</row>
    <row r="367" spans="1:60" outlineLevel="3">
      <c r="A367" s="110"/>
      <c r="B367" s="111"/>
      <c r="C367" s="200" t="s">
        <v>498</v>
      </c>
      <c r="D367" s="201"/>
      <c r="E367" s="201"/>
      <c r="F367" s="201"/>
      <c r="G367" s="201"/>
      <c r="H367" s="114"/>
      <c r="I367" s="114"/>
      <c r="J367" s="114"/>
      <c r="K367" s="114"/>
      <c r="L367" s="114"/>
      <c r="M367" s="114"/>
      <c r="N367" s="113"/>
      <c r="O367" s="113"/>
      <c r="P367" s="113"/>
      <c r="Q367" s="113"/>
      <c r="R367" s="114"/>
      <c r="S367" s="114"/>
      <c r="T367" s="114"/>
      <c r="U367" s="114"/>
      <c r="V367" s="114"/>
      <c r="W367" s="114"/>
      <c r="X367" s="114"/>
      <c r="Y367" s="114"/>
      <c r="Z367" s="107"/>
      <c r="AA367" s="107"/>
      <c r="AB367" s="107"/>
      <c r="AC367" s="107"/>
      <c r="AD367" s="107"/>
      <c r="AE367" s="107"/>
      <c r="AF367" s="107"/>
      <c r="AG367" s="107" t="s">
        <v>296</v>
      </c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</row>
    <row r="368" spans="1:60" outlineLevel="1">
      <c r="A368" s="110">
        <v>148</v>
      </c>
      <c r="B368" s="111" t="s">
        <v>565</v>
      </c>
      <c r="C368" s="147" t="s">
        <v>566</v>
      </c>
      <c r="D368" s="112" t="s">
        <v>24</v>
      </c>
      <c r="E368" s="145"/>
      <c r="F368" s="115"/>
      <c r="G368" s="114">
        <f>ROUND(E368*F368,2)</f>
        <v>0</v>
      </c>
      <c r="H368" s="115"/>
      <c r="I368" s="114">
        <f>ROUND(E368*H368,2)</f>
        <v>0</v>
      </c>
      <c r="J368" s="115"/>
      <c r="K368" s="114">
        <f>ROUND(E368*J368,2)</f>
        <v>0</v>
      </c>
      <c r="L368" s="114">
        <v>21</v>
      </c>
      <c r="M368" s="114">
        <f>G368*(1+L368/100)</f>
        <v>0</v>
      </c>
      <c r="N368" s="113">
        <v>0</v>
      </c>
      <c r="O368" s="113">
        <f>ROUND(E368*N368,2)</f>
        <v>0</v>
      </c>
      <c r="P368" s="113">
        <v>0</v>
      </c>
      <c r="Q368" s="113">
        <f>ROUND(E368*P368,2)</f>
        <v>0</v>
      </c>
      <c r="R368" s="114" t="s">
        <v>350</v>
      </c>
      <c r="S368" s="114" t="s">
        <v>310</v>
      </c>
      <c r="T368" s="114" t="s">
        <v>331</v>
      </c>
      <c r="U368" s="114">
        <v>0</v>
      </c>
      <c r="V368" s="114">
        <f>ROUND(E368*U368,2)</f>
        <v>0</v>
      </c>
      <c r="W368" s="114"/>
      <c r="X368" s="114" t="s">
        <v>448</v>
      </c>
      <c r="Y368" s="114" t="s">
        <v>293</v>
      </c>
      <c r="Z368" s="107"/>
      <c r="AA368" s="107"/>
      <c r="AB368" s="107"/>
      <c r="AC368" s="107"/>
      <c r="AD368" s="107"/>
      <c r="AE368" s="107"/>
      <c r="AF368" s="107"/>
      <c r="AG368" s="107" t="s">
        <v>449</v>
      </c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</row>
    <row r="369" spans="1:60" outlineLevel="2">
      <c r="A369" s="110"/>
      <c r="B369" s="111"/>
      <c r="C369" s="205" t="s">
        <v>567</v>
      </c>
      <c r="D369" s="206"/>
      <c r="E369" s="206"/>
      <c r="F369" s="206"/>
      <c r="G369" s="206"/>
      <c r="H369" s="114"/>
      <c r="I369" s="114"/>
      <c r="J369" s="114"/>
      <c r="K369" s="114"/>
      <c r="L369" s="114"/>
      <c r="M369" s="114"/>
      <c r="N369" s="113"/>
      <c r="O369" s="113"/>
      <c r="P369" s="113"/>
      <c r="Q369" s="113"/>
      <c r="R369" s="114"/>
      <c r="S369" s="114"/>
      <c r="T369" s="114"/>
      <c r="U369" s="114"/>
      <c r="V369" s="114"/>
      <c r="W369" s="114"/>
      <c r="X369" s="114"/>
      <c r="Y369" s="114"/>
      <c r="Z369" s="107"/>
      <c r="AA369" s="107"/>
      <c r="AB369" s="107"/>
      <c r="AC369" s="107"/>
      <c r="AD369" s="107"/>
      <c r="AE369" s="107"/>
      <c r="AF369" s="107"/>
      <c r="AG369" s="107" t="s">
        <v>451</v>
      </c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</row>
    <row r="370" spans="1:60">
      <c r="A370" s="117" t="s">
        <v>285</v>
      </c>
      <c r="B370" s="118" t="s">
        <v>133</v>
      </c>
      <c r="C370" s="138" t="s">
        <v>134</v>
      </c>
      <c r="D370" s="119"/>
      <c r="E370" s="120"/>
      <c r="F370" s="121"/>
      <c r="G370" s="121">
        <f>SUMIF(AG371:AG424,"&lt;&gt;NOR",G371:G424)</f>
        <v>0</v>
      </c>
      <c r="H370" s="121"/>
      <c r="I370" s="121">
        <f>SUM(I371:I424)</f>
        <v>0</v>
      </c>
      <c r="J370" s="121"/>
      <c r="K370" s="121">
        <f>SUM(K371:K424)</f>
        <v>0</v>
      </c>
      <c r="L370" s="121"/>
      <c r="M370" s="121">
        <f>SUM(M371:M424)</f>
        <v>0</v>
      </c>
      <c r="N370" s="120"/>
      <c r="O370" s="120">
        <f>SUM(O371:O424)</f>
        <v>0.69</v>
      </c>
      <c r="P370" s="120"/>
      <c r="Q370" s="120">
        <f>SUM(Q371:Q424)</f>
        <v>0</v>
      </c>
      <c r="R370" s="121"/>
      <c r="S370" s="121"/>
      <c r="T370" s="122"/>
      <c r="U370" s="116"/>
      <c r="V370" s="116">
        <f>SUM(V371:V424)</f>
        <v>845.78000000000009</v>
      </c>
      <c r="W370" s="116"/>
      <c r="X370" s="116"/>
      <c r="Y370" s="116"/>
      <c r="AG370" t="s">
        <v>286</v>
      </c>
    </row>
    <row r="371" spans="1:60" outlineLevel="1">
      <c r="A371" s="123">
        <v>149</v>
      </c>
      <c r="B371" s="124" t="s">
        <v>526</v>
      </c>
      <c r="C371" s="139" t="s">
        <v>527</v>
      </c>
      <c r="D371" s="125" t="s">
        <v>330</v>
      </c>
      <c r="E371" s="126">
        <v>1150</v>
      </c>
      <c r="F371" s="127"/>
      <c r="G371" s="128">
        <f>ROUND(E371*F371,2)</f>
        <v>0</v>
      </c>
      <c r="H371" s="127"/>
      <c r="I371" s="128">
        <f>ROUND(E371*H371,2)</f>
        <v>0</v>
      </c>
      <c r="J371" s="127"/>
      <c r="K371" s="128">
        <f>ROUND(E371*J371,2)</f>
        <v>0</v>
      </c>
      <c r="L371" s="128">
        <v>21</v>
      </c>
      <c r="M371" s="128">
        <f>G371*(1+L371/100)</f>
        <v>0</v>
      </c>
      <c r="N371" s="126">
        <v>0</v>
      </c>
      <c r="O371" s="126">
        <f>ROUND(E371*N371,2)</f>
        <v>0</v>
      </c>
      <c r="P371" s="126">
        <v>0</v>
      </c>
      <c r="Q371" s="126">
        <f>ROUND(E371*P371,2)</f>
        <v>0</v>
      </c>
      <c r="R371" s="128" t="s">
        <v>350</v>
      </c>
      <c r="S371" s="128" t="s">
        <v>310</v>
      </c>
      <c r="T371" s="129" t="s">
        <v>331</v>
      </c>
      <c r="U371" s="114">
        <v>0.25</v>
      </c>
      <c r="V371" s="114">
        <f>ROUND(E371*U371,2)</f>
        <v>287.5</v>
      </c>
      <c r="W371" s="114"/>
      <c r="X371" s="114" t="s">
        <v>332</v>
      </c>
      <c r="Y371" s="114" t="s">
        <v>293</v>
      </c>
      <c r="Z371" s="107"/>
      <c r="AA371" s="107"/>
      <c r="AB371" s="107"/>
      <c r="AC371" s="107"/>
      <c r="AD371" s="107"/>
      <c r="AE371" s="107"/>
      <c r="AF371" s="107"/>
      <c r="AG371" s="107" t="s">
        <v>333</v>
      </c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</row>
    <row r="372" spans="1:60" outlineLevel="2">
      <c r="A372" s="110"/>
      <c r="B372" s="111"/>
      <c r="C372" s="203" t="s">
        <v>521</v>
      </c>
      <c r="D372" s="204"/>
      <c r="E372" s="204"/>
      <c r="F372" s="204"/>
      <c r="G372" s="204"/>
      <c r="H372" s="114"/>
      <c r="I372" s="114"/>
      <c r="J372" s="114"/>
      <c r="K372" s="114"/>
      <c r="L372" s="114"/>
      <c r="M372" s="114"/>
      <c r="N372" s="113"/>
      <c r="O372" s="113"/>
      <c r="P372" s="113"/>
      <c r="Q372" s="113"/>
      <c r="R372" s="114"/>
      <c r="S372" s="114"/>
      <c r="T372" s="114"/>
      <c r="U372" s="114"/>
      <c r="V372" s="114"/>
      <c r="W372" s="114"/>
      <c r="X372" s="114"/>
      <c r="Y372" s="114"/>
      <c r="Z372" s="107"/>
      <c r="AA372" s="107"/>
      <c r="AB372" s="107"/>
      <c r="AC372" s="107"/>
      <c r="AD372" s="107"/>
      <c r="AE372" s="107"/>
      <c r="AF372" s="107"/>
      <c r="AG372" s="107" t="s">
        <v>451</v>
      </c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</row>
    <row r="373" spans="1:60" outlineLevel="2">
      <c r="A373" s="110"/>
      <c r="B373" s="111"/>
      <c r="C373" s="200" t="s">
        <v>522</v>
      </c>
      <c r="D373" s="201"/>
      <c r="E373" s="201"/>
      <c r="F373" s="201"/>
      <c r="G373" s="201"/>
      <c r="H373" s="114"/>
      <c r="I373" s="114"/>
      <c r="J373" s="114"/>
      <c r="K373" s="114"/>
      <c r="L373" s="114"/>
      <c r="M373" s="114"/>
      <c r="N373" s="113"/>
      <c r="O373" s="113"/>
      <c r="P373" s="113"/>
      <c r="Q373" s="113"/>
      <c r="R373" s="114"/>
      <c r="S373" s="114"/>
      <c r="T373" s="114"/>
      <c r="U373" s="114"/>
      <c r="V373" s="114"/>
      <c r="W373" s="114"/>
      <c r="X373" s="114"/>
      <c r="Y373" s="114"/>
      <c r="Z373" s="107"/>
      <c r="AA373" s="107"/>
      <c r="AB373" s="107"/>
      <c r="AC373" s="107"/>
      <c r="AD373" s="107"/>
      <c r="AE373" s="107"/>
      <c r="AF373" s="107"/>
      <c r="AG373" s="107" t="s">
        <v>296</v>
      </c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</row>
    <row r="374" spans="1:60" outlineLevel="3">
      <c r="A374" s="110"/>
      <c r="B374" s="111"/>
      <c r="C374" s="200" t="s">
        <v>455</v>
      </c>
      <c r="D374" s="201"/>
      <c r="E374" s="201"/>
      <c r="F374" s="201"/>
      <c r="G374" s="201"/>
      <c r="H374" s="114"/>
      <c r="I374" s="114"/>
      <c r="J374" s="114"/>
      <c r="K374" s="114"/>
      <c r="L374" s="114"/>
      <c r="M374" s="114"/>
      <c r="N374" s="113"/>
      <c r="O374" s="113"/>
      <c r="P374" s="113"/>
      <c r="Q374" s="113"/>
      <c r="R374" s="114"/>
      <c r="S374" s="114"/>
      <c r="T374" s="114"/>
      <c r="U374" s="114"/>
      <c r="V374" s="114"/>
      <c r="W374" s="114"/>
      <c r="X374" s="114"/>
      <c r="Y374" s="114"/>
      <c r="Z374" s="107"/>
      <c r="AA374" s="107"/>
      <c r="AB374" s="107"/>
      <c r="AC374" s="107"/>
      <c r="AD374" s="107"/>
      <c r="AE374" s="107"/>
      <c r="AF374" s="107"/>
      <c r="AG374" s="107" t="s">
        <v>296</v>
      </c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</row>
    <row r="375" spans="1:60" outlineLevel="3">
      <c r="A375" s="110"/>
      <c r="B375" s="111"/>
      <c r="C375" s="200" t="s">
        <v>523</v>
      </c>
      <c r="D375" s="201"/>
      <c r="E375" s="201"/>
      <c r="F375" s="201"/>
      <c r="G375" s="201"/>
      <c r="H375" s="114"/>
      <c r="I375" s="114"/>
      <c r="J375" s="114"/>
      <c r="K375" s="114"/>
      <c r="L375" s="114"/>
      <c r="M375" s="114"/>
      <c r="N375" s="113"/>
      <c r="O375" s="113"/>
      <c r="P375" s="113"/>
      <c r="Q375" s="113"/>
      <c r="R375" s="114"/>
      <c r="S375" s="114"/>
      <c r="T375" s="114"/>
      <c r="U375" s="114"/>
      <c r="V375" s="114"/>
      <c r="W375" s="114"/>
      <c r="X375" s="114"/>
      <c r="Y375" s="114"/>
      <c r="Z375" s="107"/>
      <c r="AA375" s="107"/>
      <c r="AB375" s="107"/>
      <c r="AC375" s="107"/>
      <c r="AD375" s="107"/>
      <c r="AE375" s="107"/>
      <c r="AF375" s="107"/>
      <c r="AG375" s="107" t="s">
        <v>296</v>
      </c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</row>
    <row r="376" spans="1:60" outlineLevel="1">
      <c r="A376" s="123">
        <v>150</v>
      </c>
      <c r="B376" s="124" t="s">
        <v>530</v>
      </c>
      <c r="C376" s="139" t="s">
        <v>531</v>
      </c>
      <c r="D376" s="125" t="s">
        <v>330</v>
      </c>
      <c r="E376" s="126">
        <v>200</v>
      </c>
      <c r="F376" s="127"/>
      <c r="G376" s="128">
        <f>ROUND(E376*F376,2)</f>
        <v>0</v>
      </c>
      <c r="H376" s="127"/>
      <c r="I376" s="128">
        <f>ROUND(E376*H376,2)</f>
        <v>0</v>
      </c>
      <c r="J376" s="127"/>
      <c r="K376" s="128">
        <f>ROUND(E376*J376,2)</f>
        <v>0</v>
      </c>
      <c r="L376" s="128">
        <v>21</v>
      </c>
      <c r="M376" s="128">
        <f>G376*(1+L376/100)</f>
        <v>0</v>
      </c>
      <c r="N376" s="126">
        <v>0</v>
      </c>
      <c r="O376" s="126">
        <f>ROUND(E376*N376,2)</f>
        <v>0</v>
      </c>
      <c r="P376" s="126">
        <v>0</v>
      </c>
      <c r="Q376" s="126">
        <f>ROUND(E376*P376,2)</f>
        <v>0</v>
      </c>
      <c r="R376" s="128" t="s">
        <v>350</v>
      </c>
      <c r="S376" s="128" t="s">
        <v>310</v>
      </c>
      <c r="T376" s="129" t="s">
        <v>331</v>
      </c>
      <c r="U376" s="114">
        <v>0.27</v>
      </c>
      <c r="V376" s="114">
        <f>ROUND(E376*U376,2)</f>
        <v>54</v>
      </c>
      <c r="W376" s="114"/>
      <c r="X376" s="114" t="s">
        <v>332</v>
      </c>
      <c r="Y376" s="114" t="s">
        <v>293</v>
      </c>
      <c r="Z376" s="107"/>
      <c r="AA376" s="107"/>
      <c r="AB376" s="107"/>
      <c r="AC376" s="107"/>
      <c r="AD376" s="107"/>
      <c r="AE376" s="107"/>
      <c r="AF376" s="107"/>
      <c r="AG376" s="107" t="s">
        <v>333</v>
      </c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</row>
    <row r="377" spans="1:60" outlineLevel="2">
      <c r="A377" s="110"/>
      <c r="B377" s="111"/>
      <c r="C377" s="203" t="s">
        <v>521</v>
      </c>
      <c r="D377" s="204"/>
      <c r="E377" s="204"/>
      <c r="F377" s="204"/>
      <c r="G377" s="204"/>
      <c r="H377" s="114"/>
      <c r="I377" s="114"/>
      <c r="J377" s="114"/>
      <c r="K377" s="114"/>
      <c r="L377" s="114"/>
      <c r="M377" s="114"/>
      <c r="N377" s="113"/>
      <c r="O377" s="113"/>
      <c r="P377" s="113"/>
      <c r="Q377" s="113"/>
      <c r="R377" s="114"/>
      <c r="S377" s="114"/>
      <c r="T377" s="114"/>
      <c r="U377" s="114"/>
      <c r="V377" s="114"/>
      <c r="W377" s="114"/>
      <c r="X377" s="114"/>
      <c r="Y377" s="114"/>
      <c r="Z377" s="107"/>
      <c r="AA377" s="107"/>
      <c r="AB377" s="107"/>
      <c r="AC377" s="107"/>
      <c r="AD377" s="107"/>
      <c r="AE377" s="107"/>
      <c r="AF377" s="107"/>
      <c r="AG377" s="107" t="s">
        <v>451</v>
      </c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</row>
    <row r="378" spans="1:60" outlineLevel="2">
      <c r="A378" s="110"/>
      <c r="B378" s="111"/>
      <c r="C378" s="200" t="s">
        <v>522</v>
      </c>
      <c r="D378" s="201"/>
      <c r="E378" s="201"/>
      <c r="F378" s="201"/>
      <c r="G378" s="201"/>
      <c r="H378" s="114"/>
      <c r="I378" s="114"/>
      <c r="J378" s="114"/>
      <c r="K378" s="114"/>
      <c r="L378" s="114"/>
      <c r="M378" s="114"/>
      <c r="N378" s="113"/>
      <c r="O378" s="113"/>
      <c r="P378" s="113"/>
      <c r="Q378" s="113"/>
      <c r="R378" s="114"/>
      <c r="S378" s="114"/>
      <c r="T378" s="114"/>
      <c r="U378" s="114"/>
      <c r="V378" s="114"/>
      <c r="W378" s="114"/>
      <c r="X378" s="114"/>
      <c r="Y378" s="114"/>
      <c r="Z378" s="107"/>
      <c r="AA378" s="107"/>
      <c r="AB378" s="107"/>
      <c r="AC378" s="107"/>
      <c r="AD378" s="107"/>
      <c r="AE378" s="107"/>
      <c r="AF378" s="107"/>
      <c r="AG378" s="107" t="s">
        <v>296</v>
      </c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</row>
    <row r="379" spans="1:60" outlineLevel="3">
      <c r="A379" s="110"/>
      <c r="B379" s="111"/>
      <c r="C379" s="200" t="s">
        <v>455</v>
      </c>
      <c r="D379" s="201"/>
      <c r="E379" s="201"/>
      <c r="F379" s="201"/>
      <c r="G379" s="201"/>
      <c r="H379" s="114"/>
      <c r="I379" s="114"/>
      <c r="J379" s="114"/>
      <c r="K379" s="114"/>
      <c r="L379" s="114"/>
      <c r="M379" s="114"/>
      <c r="N379" s="113"/>
      <c r="O379" s="113"/>
      <c r="P379" s="113"/>
      <c r="Q379" s="113"/>
      <c r="R379" s="114"/>
      <c r="S379" s="114"/>
      <c r="T379" s="114"/>
      <c r="U379" s="114"/>
      <c r="V379" s="114"/>
      <c r="W379" s="114"/>
      <c r="X379" s="114"/>
      <c r="Y379" s="114"/>
      <c r="Z379" s="107"/>
      <c r="AA379" s="107"/>
      <c r="AB379" s="107"/>
      <c r="AC379" s="107"/>
      <c r="AD379" s="107"/>
      <c r="AE379" s="107"/>
      <c r="AF379" s="107"/>
      <c r="AG379" s="107" t="s">
        <v>296</v>
      </c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</row>
    <row r="380" spans="1:60" outlineLevel="3">
      <c r="A380" s="110"/>
      <c r="B380" s="111"/>
      <c r="C380" s="200" t="s">
        <v>523</v>
      </c>
      <c r="D380" s="201"/>
      <c r="E380" s="201"/>
      <c r="F380" s="201"/>
      <c r="G380" s="201"/>
      <c r="H380" s="114"/>
      <c r="I380" s="114"/>
      <c r="J380" s="114"/>
      <c r="K380" s="114"/>
      <c r="L380" s="114"/>
      <c r="M380" s="114"/>
      <c r="N380" s="113"/>
      <c r="O380" s="113"/>
      <c r="P380" s="113"/>
      <c r="Q380" s="113"/>
      <c r="R380" s="114"/>
      <c r="S380" s="114"/>
      <c r="T380" s="114"/>
      <c r="U380" s="114"/>
      <c r="V380" s="114"/>
      <c r="W380" s="114"/>
      <c r="X380" s="114"/>
      <c r="Y380" s="114"/>
      <c r="Z380" s="107"/>
      <c r="AA380" s="107"/>
      <c r="AB380" s="107"/>
      <c r="AC380" s="107"/>
      <c r="AD380" s="107"/>
      <c r="AE380" s="107"/>
      <c r="AF380" s="107"/>
      <c r="AG380" s="107" t="s">
        <v>296</v>
      </c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</row>
    <row r="381" spans="1:60" outlineLevel="1">
      <c r="A381" s="123">
        <v>151</v>
      </c>
      <c r="B381" s="124" t="s">
        <v>534</v>
      </c>
      <c r="C381" s="139" t="s">
        <v>535</v>
      </c>
      <c r="D381" s="125" t="s">
        <v>330</v>
      </c>
      <c r="E381" s="126">
        <v>150</v>
      </c>
      <c r="F381" s="127"/>
      <c r="G381" s="128">
        <f>ROUND(E381*F381,2)</f>
        <v>0</v>
      </c>
      <c r="H381" s="127"/>
      <c r="I381" s="128">
        <f>ROUND(E381*H381,2)</f>
        <v>0</v>
      </c>
      <c r="J381" s="127"/>
      <c r="K381" s="128">
        <f>ROUND(E381*J381,2)</f>
        <v>0</v>
      </c>
      <c r="L381" s="128">
        <v>21</v>
      </c>
      <c r="M381" s="128">
        <f>G381*(1+L381/100)</f>
        <v>0</v>
      </c>
      <c r="N381" s="126">
        <v>0</v>
      </c>
      <c r="O381" s="126">
        <f>ROUND(E381*N381,2)</f>
        <v>0</v>
      </c>
      <c r="P381" s="126">
        <v>0</v>
      </c>
      <c r="Q381" s="126">
        <f>ROUND(E381*P381,2)</f>
        <v>0</v>
      </c>
      <c r="R381" s="128" t="s">
        <v>350</v>
      </c>
      <c r="S381" s="128" t="s">
        <v>310</v>
      </c>
      <c r="T381" s="129" t="s">
        <v>331</v>
      </c>
      <c r="U381" s="114">
        <v>0.32</v>
      </c>
      <c r="V381" s="114">
        <f>ROUND(E381*U381,2)</f>
        <v>48</v>
      </c>
      <c r="W381" s="114"/>
      <c r="X381" s="114" t="s">
        <v>332</v>
      </c>
      <c r="Y381" s="114" t="s">
        <v>293</v>
      </c>
      <c r="Z381" s="107"/>
      <c r="AA381" s="107"/>
      <c r="AB381" s="107"/>
      <c r="AC381" s="107"/>
      <c r="AD381" s="107"/>
      <c r="AE381" s="107"/>
      <c r="AF381" s="107"/>
      <c r="AG381" s="107" t="s">
        <v>333</v>
      </c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</row>
    <row r="382" spans="1:60" outlineLevel="2">
      <c r="A382" s="110"/>
      <c r="B382" s="111"/>
      <c r="C382" s="203" t="s">
        <v>521</v>
      </c>
      <c r="D382" s="204"/>
      <c r="E382" s="204"/>
      <c r="F382" s="204"/>
      <c r="G382" s="204"/>
      <c r="H382" s="114"/>
      <c r="I382" s="114"/>
      <c r="J382" s="114"/>
      <c r="K382" s="114"/>
      <c r="L382" s="114"/>
      <c r="M382" s="114"/>
      <c r="N382" s="113"/>
      <c r="O382" s="113"/>
      <c r="P382" s="113"/>
      <c r="Q382" s="113"/>
      <c r="R382" s="114"/>
      <c r="S382" s="114"/>
      <c r="T382" s="114"/>
      <c r="U382" s="114"/>
      <c r="V382" s="114"/>
      <c r="W382" s="114"/>
      <c r="X382" s="114"/>
      <c r="Y382" s="114"/>
      <c r="Z382" s="107"/>
      <c r="AA382" s="107"/>
      <c r="AB382" s="107"/>
      <c r="AC382" s="107"/>
      <c r="AD382" s="107"/>
      <c r="AE382" s="107"/>
      <c r="AF382" s="107"/>
      <c r="AG382" s="107" t="s">
        <v>451</v>
      </c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</row>
    <row r="383" spans="1:60" outlineLevel="2">
      <c r="A383" s="110"/>
      <c r="B383" s="111"/>
      <c r="C383" s="200" t="s">
        <v>522</v>
      </c>
      <c r="D383" s="201"/>
      <c r="E383" s="201"/>
      <c r="F383" s="201"/>
      <c r="G383" s="201"/>
      <c r="H383" s="114"/>
      <c r="I383" s="114"/>
      <c r="J383" s="114"/>
      <c r="K383" s="114"/>
      <c r="L383" s="114"/>
      <c r="M383" s="114"/>
      <c r="N383" s="113"/>
      <c r="O383" s="113"/>
      <c r="P383" s="113"/>
      <c r="Q383" s="113"/>
      <c r="R383" s="114"/>
      <c r="S383" s="114"/>
      <c r="T383" s="114"/>
      <c r="U383" s="114"/>
      <c r="V383" s="114"/>
      <c r="W383" s="114"/>
      <c r="X383" s="114"/>
      <c r="Y383" s="114"/>
      <c r="Z383" s="107"/>
      <c r="AA383" s="107"/>
      <c r="AB383" s="107"/>
      <c r="AC383" s="107"/>
      <c r="AD383" s="107"/>
      <c r="AE383" s="107"/>
      <c r="AF383" s="107"/>
      <c r="AG383" s="107" t="s">
        <v>296</v>
      </c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</row>
    <row r="384" spans="1:60" outlineLevel="3">
      <c r="A384" s="110"/>
      <c r="B384" s="111"/>
      <c r="C384" s="200" t="s">
        <v>455</v>
      </c>
      <c r="D384" s="201"/>
      <c r="E384" s="201"/>
      <c r="F384" s="201"/>
      <c r="G384" s="201"/>
      <c r="H384" s="114"/>
      <c r="I384" s="114"/>
      <c r="J384" s="114"/>
      <c r="K384" s="114"/>
      <c r="L384" s="114"/>
      <c r="M384" s="114"/>
      <c r="N384" s="113"/>
      <c r="O384" s="113"/>
      <c r="P384" s="113"/>
      <c r="Q384" s="113"/>
      <c r="R384" s="114"/>
      <c r="S384" s="114"/>
      <c r="T384" s="114"/>
      <c r="U384" s="114"/>
      <c r="V384" s="114"/>
      <c r="W384" s="114"/>
      <c r="X384" s="114"/>
      <c r="Y384" s="114"/>
      <c r="Z384" s="107"/>
      <c r="AA384" s="107"/>
      <c r="AB384" s="107"/>
      <c r="AC384" s="107"/>
      <c r="AD384" s="107"/>
      <c r="AE384" s="107"/>
      <c r="AF384" s="107"/>
      <c r="AG384" s="107" t="s">
        <v>296</v>
      </c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</row>
    <row r="385" spans="1:60" outlineLevel="3">
      <c r="A385" s="110"/>
      <c r="B385" s="111"/>
      <c r="C385" s="200" t="s">
        <v>523</v>
      </c>
      <c r="D385" s="201"/>
      <c r="E385" s="201"/>
      <c r="F385" s="201"/>
      <c r="G385" s="201"/>
      <c r="H385" s="114"/>
      <c r="I385" s="114"/>
      <c r="J385" s="114"/>
      <c r="K385" s="114"/>
      <c r="L385" s="114"/>
      <c r="M385" s="114"/>
      <c r="N385" s="113"/>
      <c r="O385" s="113"/>
      <c r="P385" s="113"/>
      <c r="Q385" s="113"/>
      <c r="R385" s="114"/>
      <c r="S385" s="114"/>
      <c r="T385" s="114"/>
      <c r="U385" s="114"/>
      <c r="V385" s="114"/>
      <c r="W385" s="114"/>
      <c r="X385" s="114"/>
      <c r="Y385" s="114"/>
      <c r="Z385" s="107"/>
      <c r="AA385" s="107"/>
      <c r="AB385" s="107"/>
      <c r="AC385" s="107"/>
      <c r="AD385" s="107"/>
      <c r="AE385" s="107"/>
      <c r="AF385" s="107"/>
      <c r="AG385" s="107" t="s">
        <v>296</v>
      </c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</row>
    <row r="386" spans="1:60" outlineLevel="1">
      <c r="A386" s="123">
        <v>152</v>
      </c>
      <c r="B386" s="124" t="s">
        <v>538</v>
      </c>
      <c r="C386" s="139" t="s">
        <v>539</v>
      </c>
      <c r="D386" s="125" t="s">
        <v>330</v>
      </c>
      <c r="E386" s="126">
        <v>54</v>
      </c>
      <c r="F386" s="127"/>
      <c r="G386" s="128">
        <f>ROUND(E386*F386,2)</f>
        <v>0</v>
      </c>
      <c r="H386" s="127"/>
      <c r="I386" s="128">
        <f>ROUND(E386*H386,2)</f>
        <v>0</v>
      </c>
      <c r="J386" s="127"/>
      <c r="K386" s="128">
        <f>ROUND(E386*J386,2)</f>
        <v>0</v>
      </c>
      <c r="L386" s="128">
        <v>21</v>
      </c>
      <c r="M386" s="128">
        <f>G386*(1+L386/100)</f>
        <v>0</v>
      </c>
      <c r="N386" s="126">
        <v>0</v>
      </c>
      <c r="O386" s="126">
        <f>ROUND(E386*N386,2)</f>
        <v>0</v>
      </c>
      <c r="P386" s="126">
        <v>0</v>
      </c>
      <c r="Q386" s="126">
        <f>ROUND(E386*P386,2)</f>
        <v>0</v>
      </c>
      <c r="R386" s="128" t="s">
        <v>350</v>
      </c>
      <c r="S386" s="128" t="s">
        <v>310</v>
      </c>
      <c r="T386" s="129" t="s">
        <v>331</v>
      </c>
      <c r="U386" s="114">
        <v>0.35</v>
      </c>
      <c r="V386" s="114">
        <f>ROUND(E386*U386,2)</f>
        <v>18.899999999999999</v>
      </c>
      <c r="W386" s="114"/>
      <c r="X386" s="114" t="s">
        <v>332</v>
      </c>
      <c r="Y386" s="114" t="s">
        <v>293</v>
      </c>
      <c r="Z386" s="107"/>
      <c r="AA386" s="107"/>
      <c r="AB386" s="107"/>
      <c r="AC386" s="107"/>
      <c r="AD386" s="107"/>
      <c r="AE386" s="107"/>
      <c r="AF386" s="107"/>
      <c r="AG386" s="107" t="s">
        <v>333</v>
      </c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</row>
    <row r="387" spans="1:60" outlineLevel="2">
      <c r="A387" s="110"/>
      <c r="B387" s="111"/>
      <c r="C387" s="203" t="s">
        <v>521</v>
      </c>
      <c r="D387" s="204"/>
      <c r="E387" s="204"/>
      <c r="F387" s="204"/>
      <c r="G387" s="204"/>
      <c r="H387" s="114"/>
      <c r="I387" s="114"/>
      <c r="J387" s="114"/>
      <c r="K387" s="114"/>
      <c r="L387" s="114"/>
      <c r="M387" s="114"/>
      <c r="N387" s="113"/>
      <c r="O387" s="113"/>
      <c r="P387" s="113"/>
      <c r="Q387" s="113"/>
      <c r="R387" s="114"/>
      <c r="S387" s="114"/>
      <c r="T387" s="114"/>
      <c r="U387" s="114"/>
      <c r="V387" s="114"/>
      <c r="W387" s="114"/>
      <c r="X387" s="114"/>
      <c r="Y387" s="114"/>
      <c r="Z387" s="107"/>
      <c r="AA387" s="107"/>
      <c r="AB387" s="107"/>
      <c r="AC387" s="107"/>
      <c r="AD387" s="107"/>
      <c r="AE387" s="107"/>
      <c r="AF387" s="107"/>
      <c r="AG387" s="107" t="s">
        <v>451</v>
      </c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</row>
    <row r="388" spans="1:60" outlineLevel="2">
      <c r="A388" s="110"/>
      <c r="B388" s="111"/>
      <c r="C388" s="200" t="s">
        <v>522</v>
      </c>
      <c r="D388" s="201"/>
      <c r="E388" s="201"/>
      <c r="F388" s="201"/>
      <c r="G388" s="201"/>
      <c r="H388" s="114"/>
      <c r="I388" s="114"/>
      <c r="J388" s="114"/>
      <c r="K388" s="114"/>
      <c r="L388" s="114"/>
      <c r="M388" s="114"/>
      <c r="N388" s="113"/>
      <c r="O388" s="113"/>
      <c r="P388" s="113"/>
      <c r="Q388" s="113"/>
      <c r="R388" s="114"/>
      <c r="S388" s="114"/>
      <c r="T388" s="114"/>
      <c r="U388" s="114"/>
      <c r="V388" s="114"/>
      <c r="W388" s="114"/>
      <c r="X388" s="114"/>
      <c r="Y388" s="114"/>
      <c r="Z388" s="107"/>
      <c r="AA388" s="107"/>
      <c r="AB388" s="107"/>
      <c r="AC388" s="107"/>
      <c r="AD388" s="107"/>
      <c r="AE388" s="107"/>
      <c r="AF388" s="107"/>
      <c r="AG388" s="107" t="s">
        <v>296</v>
      </c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</row>
    <row r="389" spans="1:60" outlineLevel="3">
      <c r="A389" s="110"/>
      <c r="B389" s="111"/>
      <c r="C389" s="200" t="s">
        <v>455</v>
      </c>
      <c r="D389" s="201"/>
      <c r="E389" s="201"/>
      <c r="F389" s="201"/>
      <c r="G389" s="201"/>
      <c r="H389" s="114"/>
      <c r="I389" s="114"/>
      <c r="J389" s="114"/>
      <c r="K389" s="114"/>
      <c r="L389" s="114"/>
      <c r="M389" s="114"/>
      <c r="N389" s="113"/>
      <c r="O389" s="113"/>
      <c r="P389" s="113"/>
      <c r="Q389" s="113"/>
      <c r="R389" s="114"/>
      <c r="S389" s="114"/>
      <c r="T389" s="114"/>
      <c r="U389" s="114"/>
      <c r="V389" s="114"/>
      <c r="W389" s="114"/>
      <c r="X389" s="114"/>
      <c r="Y389" s="114"/>
      <c r="Z389" s="107"/>
      <c r="AA389" s="107"/>
      <c r="AB389" s="107"/>
      <c r="AC389" s="107"/>
      <c r="AD389" s="107"/>
      <c r="AE389" s="107"/>
      <c r="AF389" s="107"/>
      <c r="AG389" s="107" t="s">
        <v>296</v>
      </c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</row>
    <row r="390" spans="1:60" outlineLevel="3">
      <c r="A390" s="110"/>
      <c r="B390" s="111"/>
      <c r="C390" s="200" t="s">
        <v>523</v>
      </c>
      <c r="D390" s="201"/>
      <c r="E390" s="201"/>
      <c r="F390" s="201"/>
      <c r="G390" s="201"/>
      <c r="H390" s="114"/>
      <c r="I390" s="114"/>
      <c r="J390" s="114"/>
      <c r="K390" s="114"/>
      <c r="L390" s="114"/>
      <c r="M390" s="114"/>
      <c r="N390" s="113"/>
      <c r="O390" s="113"/>
      <c r="P390" s="113"/>
      <c r="Q390" s="113"/>
      <c r="R390" s="114"/>
      <c r="S390" s="114"/>
      <c r="T390" s="114"/>
      <c r="U390" s="114"/>
      <c r="V390" s="114"/>
      <c r="W390" s="114"/>
      <c r="X390" s="114"/>
      <c r="Y390" s="114"/>
      <c r="Z390" s="107"/>
      <c r="AA390" s="107"/>
      <c r="AB390" s="107"/>
      <c r="AC390" s="107"/>
      <c r="AD390" s="107"/>
      <c r="AE390" s="107"/>
      <c r="AF390" s="107"/>
      <c r="AG390" s="107" t="s">
        <v>296</v>
      </c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</row>
    <row r="391" spans="1:60" outlineLevel="1">
      <c r="A391" s="123">
        <v>153</v>
      </c>
      <c r="B391" s="124" t="s">
        <v>541</v>
      </c>
      <c r="C391" s="139" t="s">
        <v>542</v>
      </c>
      <c r="D391" s="125" t="s">
        <v>330</v>
      </c>
      <c r="E391" s="126">
        <v>12</v>
      </c>
      <c r="F391" s="127"/>
      <c r="G391" s="128">
        <f>ROUND(E391*F391,2)</f>
        <v>0</v>
      </c>
      <c r="H391" s="127"/>
      <c r="I391" s="128">
        <f>ROUND(E391*H391,2)</f>
        <v>0</v>
      </c>
      <c r="J391" s="127"/>
      <c r="K391" s="128">
        <f>ROUND(E391*J391,2)</f>
        <v>0</v>
      </c>
      <c r="L391" s="128">
        <v>21</v>
      </c>
      <c r="M391" s="128">
        <f>G391*(1+L391/100)</f>
        <v>0</v>
      </c>
      <c r="N391" s="126">
        <v>0</v>
      </c>
      <c r="O391" s="126">
        <f>ROUND(E391*N391,2)</f>
        <v>0</v>
      </c>
      <c r="P391" s="126">
        <v>0</v>
      </c>
      <c r="Q391" s="126">
        <f>ROUND(E391*P391,2)</f>
        <v>0</v>
      </c>
      <c r="R391" s="128" t="s">
        <v>350</v>
      </c>
      <c r="S391" s="128" t="s">
        <v>310</v>
      </c>
      <c r="T391" s="129" t="s">
        <v>331</v>
      </c>
      <c r="U391" s="114">
        <v>0.37</v>
      </c>
      <c r="V391" s="114">
        <f>ROUND(E391*U391,2)</f>
        <v>4.4400000000000004</v>
      </c>
      <c r="W391" s="114"/>
      <c r="X391" s="114" t="s">
        <v>332</v>
      </c>
      <c r="Y391" s="114" t="s">
        <v>293</v>
      </c>
      <c r="Z391" s="107"/>
      <c r="AA391" s="107"/>
      <c r="AB391" s="107"/>
      <c r="AC391" s="107"/>
      <c r="AD391" s="107"/>
      <c r="AE391" s="107"/>
      <c r="AF391" s="107"/>
      <c r="AG391" s="107" t="s">
        <v>333</v>
      </c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</row>
    <row r="392" spans="1:60" outlineLevel="2">
      <c r="A392" s="110"/>
      <c r="B392" s="111"/>
      <c r="C392" s="203" t="s">
        <v>521</v>
      </c>
      <c r="D392" s="204"/>
      <c r="E392" s="204"/>
      <c r="F392" s="204"/>
      <c r="G392" s="204"/>
      <c r="H392" s="114"/>
      <c r="I392" s="114"/>
      <c r="J392" s="114"/>
      <c r="K392" s="114"/>
      <c r="L392" s="114"/>
      <c r="M392" s="114"/>
      <c r="N392" s="113"/>
      <c r="O392" s="113"/>
      <c r="P392" s="113"/>
      <c r="Q392" s="113"/>
      <c r="R392" s="114"/>
      <c r="S392" s="114"/>
      <c r="T392" s="114"/>
      <c r="U392" s="114"/>
      <c r="V392" s="114"/>
      <c r="W392" s="114"/>
      <c r="X392" s="114"/>
      <c r="Y392" s="114"/>
      <c r="Z392" s="107"/>
      <c r="AA392" s="107"/>
      <c r="AB392" s="107"/>
      <c r="AC392" s="107"/>
      <c r="AD392" s="107"/>
      <c r="AE392" s="107"/>
      <c r="AF392" s="107"/>
      <c r="AG392" s="107" t="s">
        <v>451</v>
      </c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</row>
    <row r="393" spans="1:60" outlineLevel="2">
      <c r="A393" s="110"/>
      <c r="B393" s="111"/>
      <c r="C393" s="200" t="s">
        <v>522</v>
      </c>
      <c r="D393" s="201"/>
      <c r="E393" s="201"/>
      <c r="F393" s="201"/>
      <c r="G393" s="201"/>
      <c r="H393" s="114"/>
      <c r="I393" s="114"/>
      <c r="J393" s="114"/>
      <c r="K393" s="114"/>
      <c r="L393" s="114"/>
      <c r="M393" s="114"/>
      <c r="N393" s="113"/>
      <c r="O393" s="113"/>
      <c r="P393" s="113"/>
      <c r="Q393" s="113"/>
      <c r="R393" s="114"/>
      <c r="S393" s="114"/>
      <c r="T393" s="114"/>
      <c r="U393" s="114"/>
      <c r="V393" s="114"/>
      <c r="W393" s="114"/>
      <c r="X393" s="114"/>
      <c r="Y393" s="114"/>
      <c r="Z393" s="107"/>
      <c r="AA393" s="107"/>
      <c r="AB393" s="107"/>
      <c r="AC393" s="107"/>
      <c r="AD393" s="107"/>
      <c r="AE393" s="107"/>
      <c r="AF393" s="107"/>
      <c r="AG393" s="107" t="s">
        <v>296</v>
      </c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</row>
    <row r="394" spans="1:60" outlineLevel="3">
      <c r="A394" s="110"/>
      <c r="B394" s="111"/>
      <c r="C394" s="200" t="s">
        <v>455</v>
      </c>
      <c r="D394" s="201"/>
      <c r="E394" s="201"/>
      <c r="F394" s="201"/>
      <c r="G394" s="201"/>
      <c r="H394" s="114"/>
      <c r="I394" s="114"/>
      <c r="J394" s="114"/>
      <c r="K394" s="114"/>
      <c r="L394" s="114"/>
      <c r="M394" s="114"/>
      <c r="N394" s="113"/>
      <c r="O394" s="113"/>
      <c r="P394" s="113"/>
      <c r="Q394" s="113"/>
      <c r="R394" s="114"/>
      <c r="S394" s="114"/>
      <c r="T394" s="114"/>
      <c r="U394" s="114"/>
      <c r="V394" s="114"/>
      <c r="W394" s="114"/>
      <c r="X394" s="114"/>
      <c r="Y394" s="114"/>
      <c r="Z394" s="107"/>
      <c r="AA394" s="107"/>
      <c r="AB394" s="107"/>
      <c r="AC394" s="107"/>
      <c r="AD394" s="107"/>
      <c r="AE394" s="107"/>
      <c r="AF394" s="107"/>
      <c r="AG394" s="107" t="s">
        <v>296</v>
      </c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</row>
    <row r="395" spans="1:60" outlineLevel="3">
      <c r="A395" s="110"/>
      <c r="B395" s="111"/>
      <c r="C395" s="200" t="s">
        <v>523</v>
      </c>
      <c r="D395" s="201"/>
      <c r="E395" s="201"/>
      <c r="F395" s="201"/>
      <c r="G395" s="201"/>
      <c r="H395" s="114"/>
      <c r="I395" s="114"/>
      <c r="J395" s="114"/>
      <c r="K395" s="114"/>
      <c r="L395" s="114"/>
      <c r="M395" s="114"/>
      <c r="N395" s="113"/>
      <c r="O395" s="113"/>
      <c r="P395" s="113"/>
      <c r="Q395" s="113"/>
      <c r="R395" s="114"/>
      <c r="S395" s="114"/>
      <c r="T395" s="114"/>
      <c r="U395" s="114"/>
      <c r="V395" s="114"/>
      <c r="W395" s="114"/>
      <c r="X395" s="114"/>
      <c r="Y395" s="114"/>
      <c r="Z395" s="107"/>
      <c r="AA395" s="107"/>
      <c r="AB395" s="107"/>
      <c r="AC395" s="107"/>
      <c r="AD395" s="107"/>
      <c r="AE395" s="107"/>
      <c r="AF395" s="107"/>
      <c r="AG395" s="107" t="s">
        <v>296</v>
      </c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</row>
    <row r="396" spans="1:60" outlineLevel="1">
      <c r="A396" s="123">
        <v>154</v>
      </c>
      <c r="B396" s="124" t="s">
        <v>551</v>
      </c>
      <c r="C396" s="139" t="s">
        <v>552</v>
      </c>
      <c r="D396" s="125" t="s">
        <v>330</v>
      </c>
      <c r="E396" s="126">
        <v>1566</v>
      </c>
      <c r="F396" s="127"/>
      <c r="G396" s="128">
        <f>ROUND(E396*F396,2)</f>
        <v>0</v>
      </c>
      <c r="H396" s="127"/>
      <c r="I396" s="128">
        <f>ROUND(E396*H396,2)</f>
        <v>0</v>
      </c>
      <c r="J396" s="127"/>
      <c r="K396" s="128">
        <f>ROUND(E396*J396,2)</f>
        <v>0</v>
      </c>
      <c r="L396" s="128">
        <v>21</v>
      </c>
      <c r="M396" s="128">
        <f>G396*(1+L396/100)</f>
        <v>0</v>
      </c>
      <c r="N396" s="126">
        <v>3.8000000000000002E-4</v>
      </c>
      <c r="O396" s="126">
        <f>ROUND(E396*N396,2)</f>
        <v>0.6</v>
      </c>
      <c r="P396" s="126">
        <v>0</v>
      </c>
      <c r="Q396" s="126">
        <f>ROUND(E396*P396,2)</f>
        <v>0</v>
      </c>
      <c r="R396" s="128" t="s">
        <v>350</v>
      </c>
      <c r="S396" s="128" t="s">
        <v>310</v>
      </c>
      <c r="T396" s="129" t="s">
        <v>331</v>
      </c>
      <c r="U396" s="114">
        <v>0.18</v>
      </c>
      <c r="V396" s="114">
        <f>ROUND(E396*U396,2)</f>
        <v>281.88</v>
      </c>
      <c r="W396" s="114"/>
      <c r="X396" s="114" t="s">
        <v>332</v>
      </c>
      <c r="Y396" s="114" t="s">
        <v>293</v>
      </c>
      <c r="Z396" s="107"/>
      <c r="AA396" s="107"/>
      <c r="AB396" s="107"/>
      <c r="AC396" s="107"/>
      <c r="AD396" s="107"/>
      <c r="AE396" s="107"/>
      <c r="AF396" s="107"/>
      <c r="AG396" s="107" t="s">
        <v>333</v>
      </c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</row>
    <row r="397" spans="1:60" outlineLevel="2">
      <c r="A397" s="110"/>
      <c r="B397" s="111"/>
      <c r="C397" s="198" t="s">
        <v>553</v>
      </c>
      <c r="D397" s="199"/>
      <c r="E397" s="199"/>
      <c r="F397" s="199"/>
      <c r="G397" s="199"/>
      <c r="H397" s="114"/>
      <c r="I397" s="114"/>
      <c r="J397" s="114"/>
      <c r="K397" s="114"/>
      <c r="L397" s="114"/>
      <c r="M397" s="114"/>
      <c r="N397" s="113"/>
      <c r="O397" s="113"/>
      <c r="P397" s="113"/>
      <c r="Q397" s="113"/>
      <c r="R397" s="114"/>
      <c r="S397" s="114"/>
      <c r="T397" s="114"/>
      <c r="U397" s="114"/>
      <c r="V397" s="114"/>
      <c r="W397" s="114"/>
      <c r="X397" s="114"/>
      <c r="Y397" s="114"/>
      <c r="Z397" s="107"/>
      <c r="AA397" s="107"/>
      <c r="AB397" s="107"/>
      <c r="AC397" s="107"/>
      <c r="AD397" s="107"/>
      <c r="AE397" s="107"/>
      <c r="AF397" s="107"/>
      <c r="AG397" s="107" t="s">
        <v>296</v>
      </c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</row>
    <row r="398" spans="1:60" outlineLevel="1">
      <c r="A398" s="123">
        <v>155</v>
      </c>
      <c r="B398" s="124" t="s">
        <v>555</v>
      </c>
      <c r="C398" s="139" t="s">
        <v>556</v>
      </c>
      <c r="D398" s="125" t="s">
        <v>330</v>
      </c>
      <c r="E398" s="126">
        <v>1566</v>
      </c>
      <c r="F398" s="127"/>
      <c r="G398" s="128">
        <f>ROUND(E398*F398,2)</f>
        <v>0</v>
      </c>
      <c r="H398" s="127"/>
      <c r="I398" s="128">
        <f>ROUND(E398*H398,2)</f>
        <v>0</v>
      </c>
      <c r="J398" s="127"/>
      <c r="K398" s="128">
        <f>ROUND(E398*J398,2)</f>
        <v>0</v>
      </c>
      <c r="L398" s="128">
        <v>21</v>
      </c>
      <c r="M398" s="128">
        <f>G398*(1+L398/100)</f>
        <v>0</v>
      </c>
      <c r="N398" s="126">
        <v>1.0000000000000001E-5</v>
      </c>
      <c r="O398" s="126">
        <f>ROUND(E398*N398,2)</f>
        <v>0.02</v>
      </c>
      <c r="P398" s="126">
        <v>0</v>
      </c>
      <c r="Q398" s="126">
        <f>ROUND(E398*P398,2)</f>
        <v>0</v>
      </c>
      <c r="R398" s="128" t="s">
        <v>350</v>
      </c>
      <c r="S398" s="128" t="s">
        <v>310</v>
      </c>
      <c r="T398" s="129" t="s">
        <v>331</v>
      </c>
      <c r="U398" s="114">
        <v>0.06</v>
      </c>
      <c r="V398" s="114">
        <f>ROUND(E398*U398,2)</f>
        <v>93.96</v>
      </c>
      <c r="W398" s="114"/>
      <c r="X398" s="114" t="s">
        <v>332</v>
      </c>
      <c r="Y398" s="114" t="s">
        <v>293</v>
      </c>
      <c r="Z398" s="107"/>
      <c r="AA398" s="107"/>
      <c r="AB398" s="107"/>
      <c r="AC398" s="107"/>
      <c r="AD398" s="107"/>
      <c r="AE398" s="107"/>
      <c r="AF398" s="107"/>
      <c r="AG398" s="107" t="s">
        <v>333</v>
      </c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</row>
    <row r="399" spans="1:60" outlineLevel="2">
      <c r="A399" s="110"/>
      <c r="B399" s="111"/>
      <c r="C399" s="198" t="s">
        <v>557</v>
      </c>
      <c r="D399" s="199"/>
      <c r="E399" s="199"/>
      <c r="F399" s="199"/>
      <c r="G399" s="199"/>
      <c r="H399" s="114"/>
      <c r="I399" s="114"/>
      <c r="J399" s="114"/>
      <c r="K399" s="114"/>
      <c r="L399" s="114"/>
      <c r="M399" s="114"/>
      <c r="N399" s="113"/>
      <c r="O399" s="113"/>
      <c r="P399" s="113"/>
      <c r="Q399" s="113"/>
      <c r="R399" s="114"/>
      <c r="S399" s="114"/>
      <c r="T399" s="114"/>
      <c r="U399" s="114"/>
      <c r="V399" s="114"/>
      <c r="W399" s="114"/>
      <c r="X399" s="114"/>
      <c r="Y399" s="114"/>
      <c r="Z399" s="107"/>
      <c r="AA399" s="107"/>
      <c r="AB399" s="107"/>
      <c r="AC399" s="107"/>
      <c r="AD399" s="107"/>
      <c r="AE399" s="107"/>
      <c r="AF399" s="107"/>
      <c r="AG399" s="107" t="s">
        <v>296</v>
      </c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</row>
    <row r="400" spans="1:60" outlineLevel="1">
      <c r="A400" s="130">
        <v>156</v>
      </c>
      <c r="B400" s="131" t="s">
        <v>558</v>
      </c>
      <c r="C400" s="140" t="s">
        <v>559</v>
      </c>
      <c r="D400" s="132" t="s">
        <v>289</v>
      </c>
      <c r="E400" s="133">
        <v>50</v>
      </c>
      <c r="F400" s="134"/>
      <c r="G400" s="135">
        <f>ROUND(E400*F400,2)</f>
        <v>0</v>
      </c>
      <c r="H400" s="134"/>
      <c r="I400" s="135">
        <f>ROUND(E400*H400,2)</f>
        <v>0</v>
      </c>
      <c r="J400" s="134"/>
      <c r="K400" s="135">
        <f>ROUND(E400*J400,2)</f>
        <v>0</v>
      </c>
      <c r="L400" s="135">
        <v>21</v>
      </c>
      <c r="M400" s="135">
        <f>G400*(1+L400/100)</f>
        <v>0</v>
      </c>
      <c r="N400" s="133">
        <v>1.15E-3</v>
      </c>
      <c r="O400" s="133">
        <f>ROUND(E400*N400,2)</f>
        <v>0.06</v>
      </c>
      <c r="P400" s="133">
        <v>0</v>
      </c>
      <c r="Q400" s="133">
        <f>ROUND(E400*P400,2)</f>
        <v>0</v>
      </c>
      <c r="R400" s="135" t="s">
        <v>560</v>
      </c>
      <c r="S400" s="135" t="s">
        <v>310</v>
      </c>
      <c r="T400" s="136" t="s">
        <v>331</v>
      </c>
      <c r="U400" s="114">
        <v>0.11</v>
      </c>
      <c r="V400" s="114">
        <f>ROUND(E400*U400,2)</f>
        <v>5.5</v>
      </c>
      <c r="W400" s="114"/>
      <c r="X400" s="114" t="s">
        <v>332</v>
      </c>
      <c r="Y400" s="114" t="s">
        <v>293</v>
      </c>
      <c r="Z400" s="107"/>
      <c r="AA400" s="107"/>
      <c r="AB400" s="107"/>
      <c r="AC400" s="107"/>
      <c r="AD400" s="107"/>
      <c r="AE400" s="107"/>
      <c r="AF400" s="107"/>
      <c r="AG400" s="107" t="s">
        <v>333</v>
      </c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</row>
    <row r="401" spans="1:60" outlineLevel="1">
      <c r="A401" s="130">
        <v>157</v>
      </c>
      <c r="B401" s="131" t="s">
        <v>561</v>
      </c>
      <c r="C401" s="140" t="s">
        <v>562</v>
      </c>
      <c r="D401" s="132" t="s">
        <v>563</v>
      </c>
      <c r="E401" s="133">
        <v>120</v>
      </c>
      <c r="F401" s="134"/>
      <c r="G401" s="135">
        <f>ROUND(E401*F401,2)</f>
        <v>0</v>
      </c>
      <c r="H401" s="134"/>
      <c r="I401" s="135">
        <f>ROUND(E401*H401,2)</f>
        <v>0</v>
      </c>
      <c r="J401" s="134"/>
      <c r="K401" s="135">
        <f>ROUND(E401*J401,2)</f>
        <v>0</v>
      </c>
      <c r="L401" s="135">
        <v>21</v>
      </c>
      <c r="M401" s="135">
        <f>G401*(1+L401/100)</f>
        <v>0</v>
      </c>
      <c r="N401" s="133">
        <v>6.0000000000000002E-5</v>
      </c>
      <c r="O401" s="133">
        <f>ROUND(E401*N401,2)</f>
        <v>0.01</v>
      </c>
      <c r="P401" s="133">
        <v>0</v>
      </c>
      <c r="Q401" s="133">
        <f>ROUND(E401*P401,2)</f>
        <v>0</v>
      </c>
      <c r="R401" s="135" t="s">
        <v>564</v>
      </c>
      <c r="S401" s="135" t="s">
        <v>310</v>
      </c>
      <c r="T401" s="136" t="s">
        <v>331</v>
      </c>
      <c r="U401" s="114">
        <v>0.43</v>
      </c>
      <c r="V401" s="114">
        <f>ROUND(E401*U401,2)</f>
        <v>51.6</v>
      </c>
      <c r="W401" s="114"/>
      <c r="X401" s="114" t="s">
        <v>332</v>
      </c>
      <c r="Y401" s="114" t="s">
        <v>293</v>
      </c>
      <c r="Z401" s="107"/>
      <c r="AA401" s="107"/>
      <c r="AB401" s="107"/>
      <c r="AC401" s="107"/>
      <c r="AD401" s="107"/>
      <c r="AE401" s="107"/>
      <c r="AF401" s="107"/>
      <c r="AG401" s="107" t="s">
        <v>333</v>
      </c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</row>
    <row r="402" spans="1:60" ht="22.5" outlineLevel="1">
      <c r="A402" s="123">
        <v>158</v>
      </c>
      <c r="B402" s="124" t="s">
        <v>499</v>
      </c>
      <c r="C402" s="139" t="s">
        <v>500</v>
      </c>
      <c r="D402" s="125" t="s">
        <v>496</v>
      </c>
      <c r="E402" s="126">
        <v>250</v>
      </c>
      <c r="F402" s="127"/>
      <c r="G402" s="128">
        <f>ROUND(E402*F402,2)</f>
        <v>0</v>
      </c>
      <c r="H402" s="127"/>
      <c r="I402" s="128">
        <f>ROUND(E402*H402,2)</f>
        <v>0</v>
      </c>
      <c r="J402" s="127"/>
      <c r="K402" s="128">
        <f>ROUND(E402*J402,2)</f>
        <v>0</v>
      </c>
      <c r="L402" s="128">
        <v>21</v>
      </c>
      <c r="M402" s="128">
        <f>G402*(1+L402/100)</f>
        <v>0</v>
      </c>
      <c r="N402" s="126">
        <v>0</v>
      </c>
      <c r="O402" s="126">
        <f>ROUND(E402*N402,2)</f>
        <v>0</v>
      </c>
      <c r="P402" s="126">
        <v>0</v>
      </c>
      <c r="Q402" s="126">
        <f>ROUND(E402*P402,2)</f>
        <v>0</v>
      </c>
      <c r="R402" s="128"/>
      <c r="S402" s="128" t="s">
        <v>290</v>
      </c>
      <c r="T402" s="129" t="s">
        <v>291</v>
      </c>
      <c r="U402" s="114">
        <v>0</v>
      </c>
      <c r="V402" s="114">
        <f>ROUND(E402*U402,2)</f>
        <v>0</v>
      </c>
      <c r="W402" s="114"/>
      <c r="X402" s="114" t="s">
        <v>332</v>
      </c>
      <c r="Y402" s="114" t="s">
        <v>293</v>
      </c>
      <c r="Z402" s="107"/>
      <c r="AA402" s="107"/>
      <c r="AB402" s="107"/>
      <c r="AC402" s="107"/>
      <c r="AD402" s="107"/>
      <c r="AE402" s="107"/>
      <c r="AF402" s="107"/>
      <c r="AG402" s="107" t="s">
        <v>333</v>
      </c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</row>
    <row r="403" spans="1:60" outlineLevel="2">
      <c r="A403" s="110"/>
      <c r="B403" s="111"/>
      <c r="C403" s="198" t="s">
        <v>497</v>
      </c>
      <c r="D403" s="199"/>
      <c r="E403" s="199"/>
      <c r="F403" s="199"/>
      <c r="G403" s="199"/>
      <c r="H403" s="114"/>
      <c r="I403" s="114"/>
      <c r="J403" s="114"/>
      <c r="K403" s="114"/>
      <c r="L403" s="114"/>
      <c r="M403" s="114"/>
      <c r="N403" s="113"/>
      <c r="O403" s="113"/>
      <c r="P403" s="113"/>
      <c r="Q403" s="113"/>
      <c r="R403" s="114"/>
      <c r="S403" s="114"/>
      <c r="T403" s="114"/>
      <c r="U403" s="114"/>
      <c r="V403" s="114"/>
      <c r="W403" s="114"/>
      <c r="X403" s="114"/>
      <c r="Y403" s="114"/>
      <c r="Z403" s="107"/>
      <c r="AA403" s="107"/>
      <c r="AB403" s="107"/>
      <c r="AC403" s="107"/>
      <c r="AD403" s="107"/>
      <c r="AE403" s="107"/>
      <c r="AF403" s="107"/>
      <c r="AG403" s="107" t="s">
        <v>296</v>
      </c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</row>
    <row r="404" spans="1:60" outlineLevel="3">
      <c r="A404" s="110"/>
      <c r="B404" s="111"/>
      <c r="C404" s="200" t="s">
        <v>498</v>
      </c>
      <c r="D404" s="201"/>
      <c r="E404" s="201"/>
      <c r="F404" s="201"/>
      <c r="G404" s="201"/>
      <c r="H404" s="114"/>
      <c r="I404" s="114"/>
      <c r="J404" s="114"/>
      <c r="K404" s="114"/>
      <c r="L404" s="114"/>
      <c r="M404" s="114"/>
      <c r="N404" s="113"/>
      <c r="O404" s="113"/>
      <c r="P404" s="113"/>
      <c r="Q404" s="113"/>
      <c r="R404" s="114"/>
      <c r="S404" s="114"/>
      <c r="T404" s="114"/>
      <c r="U404" s="114"/>
      <c r="V404" s="114"/>
      <c r="W404" s="114"/>
      <c r="X404" s="114"/>
      <c r="Y404" s="114"/>
      <c r="Z404" s="107"/>
      <c r="AA404" s="107"/>
      <c r="AB404" s="107"/>
      <c r="AC404" s="107"/>
      <c r="AD404" s="107"/>
      <c r="AE404" s="107"/>
      <c r="AF404" s="107"/>
      <c r="AG404" s="107" t="s">
        <v>296</v>
      </c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</row>
    <row r="405" spans="1:60" outlineLevel="1">
      <c r="A405" s="123">
        <v>159</v>
      </c>
      <c r="B405" s="124" t="s">
        <v>507</v>
      </c>
      <c r="C405" s="139" t="s">
        <v>508</v>
      </c>
      <c r="D405" s="125" t="s">
        <v>496</v>
      </c>
      <c r="E405" s="126">
        <v>900</v>
      </c>
      <c r="F405" s="127"/>
      <c r="G405" s="128">
        <f>ROUND(E405*F405,2)</f>
        <v>0</v>
      </c>
      <c r="H405" s="127"/>
      <c r="I405" s="128">
        <f>ROUND(E405*H405,2)</f>
        <v>0</v>
      </c>
      <c r="J405" s="127"/>
      <c r="K405" s="128">
        <f>ROUND(E405*J405,2)</f>
        <v>0</v>
      </c>
      <c r="L405" s="128">
        <v>21</v>
      </c>
      <c r="M405" s="128">
        <f>G405*(1+L405/100)</f>
        <v>0</v>
      </c>
      <c r="N405" s="126">
        <v>0</v>
      </c>
      <c r="O405" s="126">
        <f>ROUND(E405*N405,2)</f>
        <v>0</v>
      </c>
      <c r="P405" s="126">
        <v>0</v>
      </c>
      <c r="Q405" s="126">
        <f>ROUND(E405*P405,2)</f>
        <v>0</v>
      </c>
      <c r="R405" s="128"/>
      <c r="S405" s="128" t="s">
        <v>290</v>
      </c>
      <c r="T405" s="129" t="s">
        <v>291</v>
      </c>
      <c r="U405" s="114">
        <v>0</v>
      </c>
      <c r="V405" s="114">
        <f>ROUND(E405*U405,2)</f>
        <v>0</v>
      </c>
      <c r="W405" s="114"/>
      <c r="X405" s="114" t="s">
        <v>332</v>
      </c>
      <c r="Y405" s="114" t="s">
        <v>293</v>
      </c>
      <c r="Z405" s="107"/>
      <c r="AA405" s="107"/>
      <c r="AB405" s="107"/>
      <c r="AC405" s="107"/>
      <c r="AD405" s="107"/>
      <c r="AE405" s="107"/>
      <c r="AF405" s="107"/>
      <c r="AG405" s="107" t="s">
        <v>333</v>
      </c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</row>
    <row r="406" spans="1:60" outlineLevel="2">
      <c r="A406" s="110"/>
      <c r="B406" s="111"/>
      <c r="C406" s="198" t="s">
        <v>497</v>
      </c>
      <c r="D406" s="199"/>
      <c r="E406" s="199"/>
      <c r="F406" s="199"/>
      <c r="G406" s="199"/>
      <c r="H406" s="114"/>
      <c r="I406" s="114"/>
      <c r="J406" s="114"/>
      <c r="K406" s="114"/>
      <c r="L406" s="114"/>
      <c r="M406" s="114"/>
      <c r="N406" s="113"/>
      <c r="O406" s="113"/>
      <c r="P406" s="113"/>
      <c r="Q406" s="113"/>
      <c r="R406" s="114"/>
      <c r="S406" s="114"/>
      <c r="T406" s="114"/>
      <c r="U406" s="114"/>
      <c r="V406" s="114"/>
      <c r="W406" s="114"/>
      <c r="X406" s="114"/>
      <c r="Y406" s="114"/>
      <c r="Z406" s="107"/>
      <c r="AA406" s="107"/>
      <c r="AB406" s="107"/>
      <c r="AC406" s="107"/>
      <c r="AD406" s="107"/>
      <c r="AE406" s="107"/>
      <c r="AF406" s="107"/>
      <c r="AG406" s="107" t="s">
        <v>296</v>
      </c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</row>
    <row r="407" spans="1:60" outlineLevel="3">
      <c r="A407" s="110"/>
      <c r="B407" s="111"/>
      <c r="C407" s="200" t="s">
        <v>498</v>
      </c>
      <c r="D407" s="201"/>
      <c r="E407" s="201"/>
      <c r="F407" s="201"/>
      <c r="G407" s="201"/>
      <c r="H407" s="114"/>
      <c r="I407" s="114"/>
      <c r="J407" s="114"/>
      <c r="K407" s="114"/>
      <c r="L407" s="114"/>
      <c r="M407" s="114"/>
      <c r="N407" s="113"/>
      <c r="O407" s="113"/>
      <c r="P407" s="113"/>
      <c r="Q407" s="113"/>
      <c r="R407" s="114"/>
      <c r="S407" s="114"/>
      <c r="T407" s="114"/>
      <c r="U407" s="114"/>
      <c r="V407" s="114"/>
      <c r="W407" s="114"/>
      <c r="X407" s="114"/>
      <c r="Y407" s="114"/>
      <c r="Z407" s="107"/>
      <c r="AA407" s="107"/>
      <c r="AB407" s="107"/>
      <c r="AC407" s="107"/>
      <c r="AD407" s="107"/>
      <c r="AE407" s="107"/>
      <c r="AF407" s="107"/>
      <c r="AG407" s="107" t="s">
        <v>296</v>
      </c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</row>
    <row r="408" spans="1:60" ht="22.5" outlineLevel="1">
      <c r="A408" s="123">
        <v>160</v>
      </c>
      <c r="B408" s="124" t="s">
        <v>501</v>
      </c>
      <c r="C408" s="139" t="s">
        <v>502</v>
      </c>
      <c r="D408" s="125" t="s">
        <v>496</v>
      </c>
      <c r="E408" s="126">
        <v>45</v>
      </c>
      <c r="F408" s="127"/>
      <c r="G408" s="128">
        <f>ROUND(E408*F408,2)</f>
        <v>0</v>
      </c>
      <c r="H408" s="127"/>
      <c r="I408" s="128">
        <f>ROUND(E408*H408,2)</f>
        <v>0</v>
      </c>
      <c r="J408" s="127"/>
      <c r="K408" s="128">
        <f>ROUND(E408*J408,2)</f>
        <v>0</v>
      </c>
      <c r="L408" s="128">
        <v>21</v>
      </c>
      <c r="M408" s="128">
        <f>G408*(1+L408/100)</f>
        <v>0</v>
      </c>
      <c r="N408" s="126">
        <v>0</v>
      </c>
      <c r="O408" s="126">
        <f>ROUND(E408*N408,2)</f>
        <v>0</v>
      </c>
      <c r="P408" s="126">
        <v>0</v>
      </c>
      <c r="Q408" s="126">
        <f>ROUND(E408*P408,2)</f>
        <v>0</v>
      </c>
      <c r="R408" s="128"/>
      <c r="S408" s="128" t="s">
        <v>290</v>
      </c>
      <c r="T408" s="129" t="s">
        <v>291</v>
      </c>
      <c r="U408" s="114">
        <v>0</v>
      </c>
      <c r="V408" s="114">
        <f>ROUND(E408*U408,2)</f>
        <v>0</v>
      </c>
      <c r="W408" s="114"/>
      <c r="X408" s="114" t="s">
        <v>332</v>
      </c>
      <c r="Y408" s="114" t="s">
        <v>293</v>
      </c>
      <c r="Z408" s="107"/>
      <c r="AA408" s="107"/>
      <c r="AB408" s="107"/>
      <c r="AC408" s="107"/>
      <c r="AD408" s="107"/>
      <c r="AE408" s="107"/>
      <c r="AF408" s="107"/>
      <c r="AG408" s="107" t="s">
        <v>333</v>
      </c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</row>
    <row r="409" spans="1:60" outlineLevel="2">
      <c r="A409" s="110"/>
      <c r="B409" s="111"/>
      <c r="C409" s="198" t="s">
        <v>497</v>
      </c>
      <c r="D409" s="199"/>
      <c r="E409" s="199"/>
      <c r="F409" s="199"/>
      <c r="G409" s="199"/>
      <c r="H409" s="114"/>
      <c r="I409" s="114"/>
      <c r="J409" s="114"/>
      <c r="K409" s="114"/>
      <c r="L409" s="114"/>
      <c r="M409" s="114"/>
      <c r="N409" s="113"/>
      <c r="O409" s="113"/>
      <c r="P409" s="113"/>
      <c r="Q409" s="113"/>
      <c r="R409" s="114"/>
      <c r="S409" s="114"/>
      <c r="T409" s="114"/>
      <c r="U409" s="114"/>
      <c r="V409" s="114"/>
      <c r="W409" s="114"/>
      <c r="X409" s="114"/>
      <c r="Y409" s="114"/>
      <c r="Z409" s="107"/>
      <c r="AA409" s="107"/>
      <c r="AB409" s="107"/>
      <c r="AC409" s="107"/>
      <c r="AD409" s="107"/>
      <c r="AE409" s="107"/>
      <c r="AF409" s="107"/>
      <c r="AG409" s="107" t="s">
        <v>296</v>
      </c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</row>
    <row r="410" spans="1:60" outlineLevel="3">
      <c r="A410" s="110"/>
      <c r="B410" s="111"/>
      <c r="C410" s="200" t="s">
        <v>498</v>
      </c>
      <c r="D410" s="201"/>
      <c r="E410" s="201"/>
      <c r="F410" s="201"/>
      <c r="G410" s="201"/>
      <c r="H410" s="114"/>
      <c r="I410" s="114"/>
      <c r="J410" s="114"/>
      <c r="K410" s="114"/>
      <c r="L410" s="114"/>
      <c r="M410" s="114"/>
      <c r="N410" s="113"/>
      <c r="O410" s="113"/>
      <c r="P410" s="113"/>
      <c r="Q410" s="113"/>
      <c r="R410" s="114"/>
      <c r="S410" s="114"/>
      <c r="T410" s="114"/>
      <c r="U410" s="114"/>
      <c r="V410" s="114"/>
      <c r="W410" s="114"/>
      <c r="X410" s="114"/>
      <c r="Y410" s="114"/>
      <c r="Z410" s="107"/>
      <c r="AA410" s="107"/>
      <c r="AB410" s="107"/>
      <c r="AC410" s="107"/>
      <c r="AD410" s="107"/>
      <c r="AE410" s="107"/>
      <c r="AF410" s="107"/>
      <c r="AG410" s="107" t="s">
        <v>296</v>
      </c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</row>
    <row r="411" spans="1:60" outlineLevel="1">
      <c r="A411" s="123">
        <v>161</v>
      </c>
      <c r="B411" s="124" t="s">
        <v>509</v>
      </c>
      <c r="C411" s="139" t="s">
        <v>510</v>
      </c>
      <c r="D411" s="125" t="s">
        <v>496</v>
      </c>
      <c r="E411" s="126">
        <v>155</v>
      </c>
      <c r="F411" s="127"/>
      <c r="G411" s="128">
        <f>ROUND(E411*F411,2)</f>
        <v>0</v>
      </c>
      <c r="H411" s="127"/>
      <c r="I411" s="128">
        <f>ROUND(E411*H411,2)</f>
        <v>0</v>
      </c>
      <c r="J411" s="127"/>
      <c r="K411" s="128">
        <f>ROUND(E411*J411,2)</f>
        <v>0</v>
      </c>
      <c r="L411" s="128">
        <v>21</v>
      </c>
      <c r="M411" s="128">
        <f>G411*(1+L411/100)</f>
        <v>0</v>
      </c>
      <c r="N411" s="126">
        <v>0</v>
      </c>
      <c r="O411" s="126">
        <f>ROUND(E411*N411,2)</f>
        <v>0</v>
      </c>
      <c r="P411" s="126">
        <v>0</v>
      </c>
      <c r="Q411" s="126">
        <f>ROUND(E411*P411,2)</f>
        <v>0</v>
      </c>
      <c r="R411" s="128"/>
      <c r="S411" s="128" t="s">
        <v>290</v>
      </c>
      <c r="T411" s="129" t="s">
        <v>291</v>
      </c>
      <c r="U411" s="114">
        <v>0</v>
      </c>
      <c r="V411" s="114">
        <f>ROUND(E411*U411,2)</f>
        <v>0</v>
      </c>
      <c r="W411" s="114"/>
      <c r="X411" s="114" t="s">
        <v>332</v>
      </c>
      <c r="Y411" s="114" t="s">
        <v>293</v>
      </c>
      <c r="Z411" s="107"/>
      <c r="AA411" s="107"/>
      <c r="AB411" s="107"/>
      <c r="AC411" s="107"/>
      <c r="AD411" s="107"/>
      <c r="AE411" s="107"/>
      <c r="AF411" s="107"/>
      <c r="AG411" s="107" t="s">
        <v>333</v>
      </c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</row>
    <row r="412" spans="1:60" outlineLevel="2">
      <c r="A412" s="110"/>
      <c r="B412" s="111"/>
      <c r="C412" s="198" t="s">
        <v>497</v>
      </c>
      <c r="D412" s="199"/>
      <c r="E412" s="199"/>
      <c r="F412" s="199"/>
      <c r="G412" s="199"/>
      <c r="H412" s="114"/>
      <c r="I412" s="114"/>
      <c r="J412" s="114"/>
      <c r="K412" s="114"/>
      <c r="L412" s="114"/>
      <c r="M412" s="114"/>
      <c r="N412" s="113"/>
      <c r="O412" s="113"/>
      <c r="P412" s="113"/>
      <c r="Q412" s="113"/>
      <c r="R412" s="114"/>
      <c r="S412" s="114"/>
      <c r="T412" s="114"/>
      <c r="U412" s="114"/>
      <c r="V412" s="114"/>
      <c r="W412" s="114"/>
      <c r="X412" s="114"/>
      <c r="Y412" s="114"/>
      <c r="Z412" s="107"/>
      <c r="AA412" s="107"/>
      <c r="AB412" s="107"/>
      <c r="AC412" s="107"/>
      <c r="AD412" s="107"/>
      <c r="AE412" s="107"/>
      <c r="AF412" s="107"/>
      <c r="AG412" s="107" t="s">
        <v>296</v>
      </c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</row>
    <row r="413" spans="1:60" outlineLevel="3">
      <c r="A413" s="110"/>
      <c r="B413" s="111"/>
      <c r="C413" s="200" t="s">
        <v>498</v>
      </c>
      <c r="D413" s="201"/>
      <c r="E413" s="201"/>
      <c r="F413" s="201"/>
      <c r="G413" s="201"/>
      <c r="H413" s="114"/>
      <c r="I413" s="114"/>
      <c r="J413" s="114"/>
      <c r="K413" s="114"/>
      <c r="L413" s="114"/>
      <c r="M413" s="114"/>
      <c r="N413" s="113"/>
      <c r="O413" s="113"/>
      <c r="P413" s="113"/>
      <c r="Q413" s="113"/>
      <c r="R413" s="114"/>
      <c r="S413" s="114"/>
      <c r="T413" s="114"/>
      <c r="U413" s="114"/>
      <c r="V413" s="114"/>
      <c r="W413" s="114"/>
      <c r="X413" s="114"/>
      <c r="Y413" s="114"/>
      <c r="Z413" s="107"/>
      <c r="AA413" s="107"/>
      <c r="AB413" s="107"/>
      <c r="AC413" s="107"/>
      <c r="AD413" s="107"/>
      <c r="AE413" s="107"/>
      <c r="AF413" s="107"/>
      <c r="AG413" s="107" t="s">
        <v>296</v>
      </c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</row>
    <row r="414" spans="1:60" outlineLevel="1">
      <c r="A414" s="123">
        <v>162</v>
      </c>
      <c r="B414" s="124" t="s">
        <v>511</v>
      </c>
      <c r="C414" s="139" t="s">
        <v>512</v>
      </c>
      <c r="D414" s="125" t="s">
        <v>496</v>
      </c>
      <c r="E414" s="126">
        <v>150</v>
      </c>
      <c r="F414" s="127"/>
      <c r="G414" s="128">
        <f>ROUND(E414*F414,2)</f>
        <v>0</v>
      </c>
      <c r="H414" s="127"/>
      <c r="I414" s="128">
        <f>ROUND(E414*H414,2)</f>
        <v>0</v>
      </c>
      <c r="J414" s="127"/>
      <c r="K414" s="128">
        <f>ROUND(E414*J414,2)</f>
        <v>0</v>
      </c>
      <c r="L414" s="128">
        <v>21</v>
      </c>
      <c r="M414" s="128">
        <f>G414*(1+L414/100)</f>
        <v>0</v>
      </c>
      <c r="N414" s="126">
        <v>0</v>
      </c>
      <c r="O414" s="126">
        <f>ROUND(E414*N414,2)</f>
        <v>0</v>
      </c>
      <c r="P414" s="126">
        <v>0</v>
      </c>
      <c r="Q414" s="126">
        <f>ROUND(E414*P414,2)</f>
        <v>0</v>
      </c>
      <c r="R414" s="128"/>
      <c r="S414" s="128" t="s">
        <v>290</v>
      </c>
      <c r="T414" s="129" t="s">
        <v>291</v>
      </c>
      <c r="U414" s="114">
        <v>0</v>
      </c>
      <c r="V414" s="114">
        <f>ROUND(E414*U414,2)</f>
        <v>0</v>
      </c>
      <c r="W414" s="114"/>
      <c r="X414" s="114" t="s">
        <v>332</v>
      </c>
      <c r="Y414" s="114" t="s">
        <v>293</v>
      </c>
      <c r="Z414" s="107"/>
      <c r="AA414" s="107"/>
      <c r="AB414" s="107"/>
      <c r="AC414" s="107"/>
      <c r="AD414" s="107"/>
      <c r="AE414" s="107"/>
      <c r="AF414" s="107"/>
      <c r="AG414" s="107" t="s">
        <v>333</v>
      </c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</row>
    <row r="415" spans="1:60" outlineLevel="2">
      <c r="A415" s="110"/>
      <c r="B415" s="111"/>
      <c r="C415" s="198" t="s">
        <v>497</v>
      </c>
      <c r="D415" s="199"/>
      <c r="E415" s="199"/>
      <c r="F415" s="199"/>
      <c r="G415" s="199"/>
      <c r="H415" s="114"/>
      <c r="I415" s="114"/>
      <c r="J415" s="114"/>
      <c r="K415" s="114"/>
      <c r="L415" s="114"/>
      <c r="M415" s="114"/>
      <c r="N415" s="113"/>
      <c r="O415" s="113"/>
      <c r="P415" s="113"/>
      <c r="Q415" s="113"/>
      <c r="R415" s="114"/>
      <c r="S415" s="114"/>
      <c r="T415" s="114"/>
      <c r="U415" s="114"/>
      <c r="V415" s="114"/>
      <c r="W415" s="114"/>
      <c r="X415" s="114"/>
      <c r="Y415" s="114"/>
      <c r="Z415" s="107"/>
      <c r="AA415" s="107"/>
      <c r="AB415" s="107"/>
      <c r="AC415" s="107"/>
      <c r="AD415" s="107"/>
      <c r="AE415" s="107"/>
      <c r="AF415" s="107"/>
      <c r="AG415" s="107" t="s">
        <v>296</v>
      </c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</row>
    <row r="416" spans="1:60" outlineLevel="3">
      <c r="A416" s="110"/>
      <c r="B416" s="111"/>
      <c r="C416" s="200" t="s">
        <v>498</v>
      </c>
      <c r="D416" s="201"/>
      <c r="E416" s="201"/>
      <c r="F416" s="201"/>
      <c r="G416" s="201"/>
      <c r="H416" s="114"/>
      <c r="I416" s="114"/>
      <c r="J416" s="114"/>
      <c r="K416" s="114"/>
      <c r="L416" s="114"/>
      <c r="M416" s="114"/>
      <c r="N416" s="113"/>
      <c r="O416" s="113"/>
      <c r="P416" s="113"/>
      <c r="Q416" s="113"/>
      <c r="R416" s="114"/>
      <c r="S416" s="114"/>
      <c r="T416" s="114"/>
      <c r="U416" s="114"/>
      <c r="V416" s="114"/>
      <c r="W416" s="114"/>
      <c r="X416" s="114"/>
      <c r="Y416" s="114"/>
      <c r="Z416" s="107"/>
      <c r="AA416" s="107"/>
      <c r="AB416" s="107"/>
      <c r="AC416" s="107"/>
      <c r="AD416" s="107"/>
      <c r="AE416" s="107"/>
      <c r="AF416" s="107"/>
      <c r="AG416" s="107" t="s">
        <v>296</v>
      </c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</row>
    <row r="417" spans="1:60" outlineLevel="1">
      <c r="A417" s="123">
        <v>163</v>
      </c>
      <c r="B417" s="124" t="s">
        <v>513</v>
      </c>
      <c r="C417" s="139" t="s">
        <v>514</v>
      </c>
      <c r="D417" s="125" t="s">
        <v>496</v>
      </c>
      <c r="E417" s="126">
        <v>54</v>
      </c>
      <c r="F417" s="127"/>
      <c r="G417" s="128">
        <f>ROUND(E417*F417,2)</f>
        <v>0</v>
      </c>
      <c r="H417" s="127"/>
      <c r="I417" s="128">
        <f>ROUND(E417*H417,2)</f>
        <v>0</v>
      </c>
      <c r="J417" s="127"/>
      <c r="K417" s="128">
        <f>ROUND(E417*J417,2)</f>
        <v>0</v>
      </c>
      <c r="L417" s="128">
        <v>21</v>
      </c>
      <c r="M417" s="128">
        <f>G417*(1+L417/100)</f>
        <v>0</v>
      </c>
      <c r="N417" s="126">
        <v>0</v>
      </c>
      <c r="O417" s="126">
        <f>ROUND(E417*N417,2)</f>
        <v>0</v>
      </c>
      <c r="P417" s="126">
        <v>0</v>
      </c>
      <c r="Q417" s="126">
        <f>ROUND(E417*P417,2)</f>
        <v>0</v>
      </c>
      <c r="R417" s="128"/>
      <c r="S417" s="128" t="s">
        <v>290</v>
      </c>
      <c r="T417" s="129" t="s">
        <v>291</v>
      </c>
      <c r="U417" s="114">
        <v>0</v>
      </c>
      <c r="V417" s="114">
        <f>ROUND(E417*U417,2)</f>
        <v>0</v>
      </c>
      <c r="W417" s="114"/>
      <c r="X417" s="114" t="s">
        <v>332</v>
      </c>
      <c r="Y417" s="114" t="s">
        <v>293</v>
      </c>
      <c r="Z417" s="107"/>
      <c r="AA417" s="107"/>
      <c r="AB417" s="107"/>
      <c r="AC417" s="107"/>
      <c r="AD417" s="107"/>
      <c r="AE417" s="107"/>
      <c r="AF417" s="107"/>
      <c r="AG417" s="107" t="s">
        <v>333</v>
      </c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</row>
    <row r="418" spans="1:60" outlineLevel="2">
      <c r="A418" s="110"/>
      <c r="B418" s="111"/>
      <c r="C418" s="198" t="s">
        <v>497</v>
      </c>
      <c r="D418" s="199"/>
      <c r="E418" s="199"/>
      <c r="F418" s="199"/>
      <c r="G418" s="199"/>
      <c r="H418" s="114"/>
      <c r="I418" s="114"/>
      <c r="J418" s="114"/>
      <c r="K418" s="114"/>
      <c r="L418" s="114"/>
      <c r="M418" s="114"/>
      <c r="N418" s="113"/>
      <c r="O418" s="113"/>
      <c r="P418" s="113"/>
      <c r="Q418" s="113"/>
      <c r="R418" s="114"/>
      <c r="S418" s="114"/>
      <c r="T418" s="114"/>
      <c r="U418" s="114"/>
      <c r="V418" s="114"/>
      <c r="W418" s="114"/>
      <c r="X418" s="114"/>
      <c r="Y418" s="114"/>
      <c r="Z418" s="107"/>
      <c r="AA418" s="107"/>
      <c r="AB418" s="107"/>
      <c r="AC418" s="107"/>
      <c r="AD418" s="107"/>
      <c r="AE418" s="107"/>
      <c r="AF418" s="107"/>
      <c r="AG418" s="107" t="s">
        <v>296</v>
      </c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</row>
    <row r="419" spans="1:60" outlineLevel="3">
      <c r="A419" s="110"/>
      <c r="B419" s="111"/>
      <c r="C419" s="200" t="s">
        <v>498</v>
      </c>
      <c r="D419" s="201"/>
      <c r="E419" s="201"/>
      <c r="F419" s="201"/>
      <c r="G419" s="201"/>
      <c r="H419" s="114"/>
      <c r="I419" s="114"/>
      <c r="J419" s="114"/>
      <c r="K419" s="114"/>
      <c r="L419" s="114"/>
      <c r="M419" s="114"/>
      <c r="N419" s="113"/>
      <c r="O419" s="113"/>
      <c r="P419" s="113"/>
      <c r="Q419" s="113"/>
      <c r="R419" s="114"/>
      <c r="S419" s="114"/>
      <c r="T419" s="114"/>
      <c r="U419" s="114"/>
      <c r="V419" s="114"/>
      <c r="W419" s="114"/>
      <c r="X419" s="114"/>
      <c r="Y419" s="114"/>
      <c r="Z419" s="107"/>
      <c r="AA419" s="107"/>
      <c r="AB419" s="107"/>
      <c r="AC419" s="107"/>
      <c r="AD419" s="107"/>
      <c r="AE419" s="107"/>
      <c r="AF419" s="107"/>
      <c r="AG419" s="107" t="s">
        <v>296</v>
      </c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</row>
    <row r="420" spans="1:60" outlineLevel="1">
      <c r="A420" s="123">
        <v>164</v>
      </c>
      <c r="B420" s="124" t="s">
        <v>515</v>
      </c>
      <c r="C420" s="139" t="s">
        <v>516</v>
      </c>
      <c r="D420" s="125" t="s">
        <v>496</v>
      </c>
      <c r="E420" s="126">
        <v>12</v>
      </c>
      <c r="F420" s="127"/>
      <c r="G420" s="128">
        <f>ROUND(E420*F420,2)</f>
        <v>0</v>
      </c>
      <c r="H420" s="127"/>
      <c r="I420" s="128">
        <f>ROUND(E420*H420,2)</f>
        <v>0</v>
      </c>
      <c r="J420" s="127"/>
      <c r="K420" s="128">
        <f>ROUND(E420*J420,2)</f>
        <v>0</v>
      </c>
      <c r="L420" s="128">
        <v>21</v>
      </c>
      <c r="M420" s="128">
        <f>G420*(1+L420/100)</f>
        <v>0</v>
      </c>
      <c r="N420" s="126">
        <v>0</v>
      </c>
      <c r="O420" s="126">
        <f>ROUND(E420*N420,2)</f>
        <v>0</v>
      </c>
      <c r="P420" s="126">
        <v>0</v>
      </c>
      <c r="Q420" s="126">
        <f>ROUND(E420*P420,2)</f>
        <v>0</v>
      </c>
      <c r="R420" s="128"/>
      <c r="S420" s="128" t="s">
        <v>290</v>
      </c>
      <c r="T420" s="129" t="s">
        <v>291</v>
      </c>
      <c r="U420" s="114">
        <v>0</v>
      </c>
      <c r="V420" s="114">
        <f>ROUND(E420*U420,2)</f>
        <v>0</v>
      </c>
      <c r="W420" s="114"/>
      <c r="X420" s="114" t="s">
        <v>332</v>
      </c>
      <c r="Y420" s="114" t="s">
        <v>293</v>
      </c>
      <c r="Z420" s="107"/>
      <c r="AA420" s="107"/>
      <c r="AB420" s="107"/>
      <c r="AC420" s="107"/>
      <c r="AD420" s="107"/>
      <c r="AE420" s="107"/>
      <c r="AF420" s="107"/>
      <c r="AG420" s="107" t="s">
        <v>333</v>
      </c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</row>
    <row r="421" spans="1:60" outlineLevel="2">
      <c r="A421" s="110"/>
      <c r="B421" s="111"/>
      <c r="C421" s="198" t="s">
        <v>497</v>
      </c>
      <c r="D421" s="199"/>
      <c r="E421" s="199"/>
      <c r="F421" s="199"/>
      <c r="G421" s="199"/>
      <c r="H421" s="114"/>
      <c r="I421" s="114"/>
      <c r="J421" s="114"/>
      <c r="K421" s="114"/>
      <c r="L421" s="114"/>
      <c r="M421" s="114"/>
      <c r="N421" s="113"/>
      <c r="O421" s="113"/>
      <c r="P421" s="113"/>
      <c r="Q421" s="113"/>
      <c r="R421" s="114"/>
      <c r="S421" s="114"/>
      <c r="T421" s="114"/>
      <c r="U421" s="114"/>
      <c r="V421" s="114"/>
      <c r="W421" s="114"/>
      <c r="X421" s="114"/>
      <c r="Y421" s="114"/>
      <c r="Z421" s="107"/>
      <c r="AA421" s="107"/>
      <c r="AB421" s="107"/>
      <c r="AC421" s="107"/>
      <c r="AD421" s="107"/>
      <c r="AE421" s="107"/>
      <c r="AF421" s="107"/>
      <c r="AG421" s="107" t="s">
        <v>296</v>
      </c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</row>
    <row r="422" spans="1:60" outlineLevel="3">
      <c r="A422" s="110"/>
      <c r="B422" s="111"/>
      <c r="C422" s="200" t="s">
        <v>498</v>
      </c>
      <c r="D422" s="201"/>
      <c r="E422" s="201"/>
      <c r="F422" s="201"/>
      <c r="G422" s="201"/>
      <c r="H422" s="114"/>
      <c r="I422" s="114"/>
      <c r="J422" s="114"/>
      <c r="K422" s="114"/>
      <c r="L422" s="114"/>
      <c r="M422" s="114"/>
      <c r="N422" s="113"/>
      <c r="O422" s="113"/>
      <c r="P422" s="113"/>
      <c r="Q422" s="113"/>
      <c r="R422" s="114"/>
      <c r="S422" s="114"/>
      <c r="T422" s="114"/>
      <c r="U422" s="114"/>
      <c r="V422" s="114"/>
      <c r="W422" s="114"/>
      <c r="X422" s="114"/>
      <c r="Y422" s="114"/>
      <c r="Z422" s="107"/>
      <c r="AA422" s="107"/>
      <c r="AB422" s="107"/>
      <c r="AC422" s="107"/>
      <c r="AD422" s="107"/>
      <c r="AE422" s="107"/>
      <c r="AF422" s="107"/>
      <c r="AG422" s="107" t="s">
        <v>296</v>
      </c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</row>
    <row r="423" spans="1:60" outlineLevel="1">
      <c r="A423" s="110">
        <v>165</v>
      </c>
      <c r="B423" s="111" t="s">
        <v>599</v>
      </c>
      <c r="C423" s="147" t="s">
        <v>600</v>
      </c>
      <c r="D423" s="112" t="s">
        <v>24</v>
      </c>
      <c r="E423" s="145"/>
      <c r="F423" s="115"/>
      <c r="G423" s="114">
        <f>ROUND(E423*F423,2)</f>
        <v>0</v>
      </c>
      <c r="H423" s="115"/>
      <c r="I423" s="114">
        <f>ROUND(E423*H423,2)</f>
        <v>0</v>
      </c>
      <c r="J423" s="115"/>
      <c r="K423" s="114">
        <f>ROUND(E423*J423,2)</f>
        <v>0</v>
      </c>
      <c r="L423" s="114">
        <v>21</v>
      </c>
      <c r="M423" s="114">
        <f>G423*(1+L423/100)</f>
        <v>0</v>
      </c>
      <c r="N423" s="113">
        <v>0</v>
      </c>
      <c r="O423" s="113">
        <f>ROUND(E423*N423,2)</f>
        <v>0</v>
      </c>
      <c r="P423" s="113">
        <v>0</v>
      </c>
      <c r="Q423" s="113">
        <f>ROUND(E423*P423,2)</f>
        <v>0</v>
      </c>
      <c r="R423" s="114" t="s">
        <v>350</v>
      </c>
      <c r="S423" s="114" t="s">
        <v>310</v>
      </c>
      <c r="T423" s="114" t="s">
        <v>331</v>
      </c>
      <c r="U423" s="114">
        <v>0</v>
      </c>
      <c r="V423" s="114">
        <f>ROUND(E423*U423,2)</f>
        <v>0</v>
      </c>
      <c r="W423" s="114"/>
      <c r="X423" s="114" t="s">
        <v>448</v>
      </c>
      <c r="Y423" s="114" t="s">
        <v>293</v>
      </c>
      <c r="Z423" s="107"/>
      <c r="AA423" s="107"/>
      <c r="AB423" s="107"/>
      <c r="AC423" s="107"/>
      <c r="AD423" s="107"/>
      <c r="AE423" s="107"/>
      <c r="AF423" s="107"/>
      <c r="AG423" s="107" t="s">
        <v>449</v>
      </c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</row>
    <row r="424" spans="1:60" outlineLevel="2">
      <c r="A424" s="110"/>
      <c r="B424" s="111"/>
      <c r="C424" s="205" t="s">
        <v>567</v>
      </c>
      <c r="D424" s="206"/>
      <c r="E424" s="206"/>
      <c r="F424" s="206"/>
      <c r="G424" s="206"/>
      <c r="H424" s="114"/>
      <c r="I424" s="114"/>
      <c r="J424" s="114"/>
      <c r="K424" s="114"/>
      <c r="L424" s="114"/>
      <c r="M424" s="114"/>
      <c r="N424" s="113"/>
      <c r="O424" s="113"/>
      <c r="P424" s="113"/>
      <c r="Q424" s="113"/>
      <c r="R424" s="114"/>
      <c r="S424" s="114"/>
      <c r="T424" s="114"/>
      <c r="U424" s="114"/>
      <c r="V424" s="114"/>
      <c r="W424" s="114"/>
      <c r="X424" s="114"/>
      <c r="Y424" s="114"/>
      <c r="Z424" s="107"/>
      <c r="AA424" s="107"/>
      <c r="AB424" s="107"/>
      <c r="AC424" s="107"/>
      <c r="AD424" s="107"/>
      <c r="AE424" s="107"/>
      <c r="AF424" s="107"/>
      <c r="AG424" s="107" t="s">
        <v>451</v>
      </c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</row>
    <row r="425" spans="1:60">
      <c r="A425" s="117" t="s">
        <v>285</v>
      </c>
      <c r="B425" s="118" t="s">
        <v>135</v>
      </c>
      <c r="C425" s="138" t="s">
        <v>136</v>
      </c>
      <c r="D425" s="119"/>
      <c r="E425" s="120"/>
      <c r="F425" s="121"/>
      <c r="G425" s="121">
        <f>SUMIF(AG426:AG468,"&lt;&gt;NOR",G426:G468)</f>
        <v>0</v>
      </c>
      <c r="H425" s="121"/>
      <c r="I425" s="121">
        <f>SUM(I426:I468)</f>
        <v>0</v>
      </c>
      <c r="J425" s="121"/>
      <c r="K425" s="121">
        <f>SUM(K426:K468)</f>
        <v>0</v>
      </c>
      <c r="L425" s="121"/>
      <c r="M425" s="121">
        <f>SUM(M426:M468)</f>
        <v>0</v>
      </c>
      <c r="N425" s="120"/>
      <c r="O425" s="120">
        <f>SUM(O426:O468)</f>
        <v>0.08</v>
      </c>
      <c r="P425" s="120"/>
      <c r="Q425" s="120">
        <f>SUM(Q426:Q468)</f>
        <v>0</v>
      </c>
      <c r="R425" s="121"/>
      <c r="S425" s="121"/>
      <c r="T425" s="122"/>
      <c r="U425" s="116"/>
      <c r="V425" s="116">
        <f>SUM(V426:V468)</f>
        <v>103.64</v>
      </c>
      <c r="W425" s="116"/>
      <c r="X425" s="116"/>
      <c r="Y425" s="116"/>
      <c r="AG425" t="s">
        <v>286</v>
      </c>
    </row>
    <row r="426" spans="1:60" outlineLevel="1">
      <c r="A426" s="123">
        <v>166</v>
      </c>
      <c r="B426" s="124" t="s">
        <v>526</v>
      </c>
      <c r="C426" s="139" t="s">
        <v>527</v>
      </c>
      <c r="D426" s="125" t="s">
        <v>330</v>
      </c>
      <c r="E426" s="126">
        <v>100</v>
      </c>
      <c r="F426" s="127"/>
      <c r="G426" s="128">
        <f>ROUND(E426*F426,2)</f>
        <v>0</v>
      </c>
      <c r="H426" s="127"/>
      <c r="I426" s="128">
        <f>ROUND(E426*H426,2)</f>
        <v>0</v>
      </c>
      <c r="J426" s="127"/>
      <c r="K426" s="128">
        <f>ROUND(E426*J426,2)</f>
        <v>0</v>
      </c>
      <c r="L426" s="128">
        <v>21</v>
      </c>
      <c r="M426" s="128">
        <f>G426*(1+L426/100)</f>
        <v>0</v>
      </c>
      <c r="N426" s="126">
        <v>0</v>
      </c>
      <c r="O426" s="126">
        <f>ROUND(E426*N426,2)</f>
        <v>0</v>
      </c>
      <c r="P426" s="126">
        <v>0</v>
      </c>
      <c r="Q426" s="126">
        <f>ROUND(E426*P426,2)</f>
        <v>0</v>
      </c>
      <c r="R426" s="128" t="s">
        <v>350</v>
      </c>
      <c r="S426" s="128" t="s">
        <v>310</v>
      </c>
      <c r="T426" s="129" t="s">
        <v>331</v>
      </c>
      <c r="U426" s="114">
        <v>0.25</v>
      </c>
      <c r="V426" s="114">
        <f>ROUND(E426*U426,2)</f>
        <v>25</v>
      </c>
      <c r="W426" s="114"/>
      <c r="X426" s="114" t="s">
        <v>332</v>
      </c>
      <c r="Y426" s="114" t="s">
        <v>293</v>
      </c>
      <c r="Z426" s="107"/>
      <c r="AA426" s="107"/>
      <c r="AB426" s="107"/>
      <c r="AC426" s="107"/>
      <c r="AD426" s="107"/>
      <c r="AE426" s="107"/>
      <c r="AF426" s="107"/>
      <c r="AG426" s="107" t="s">
        <v>333</v>
      </c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</row>
    <row r="427" spans="1:60" outlineLevel="2">
      <c r="A427" s="110"/>
      <c r="B427" s="111"/>
      <c r="C427" s="203" t="s">
        <v>521</v>
      </c>
      <c r="D427" s="204"/>
      <c r="E427" s="204"/>
      <c r="F427" s="204"/>
      <c r="G427" s="204"/>
      <c r="H427" s="114"/>
      <c r="I427" s="114"/>
      <c r="J427" s="114"/>
      <c r="K427" s="114"/>
      <c r="L427" s="114"/>
      <c r="M427" s="114"/>
      <c r="N427" s="113"/>
      <c r="O427" s="113"/>
      <c r="P427" s="113"/>
      <c r="Q427" s="113"/>
      <c r="R427" s="114"/>
      <c r="S427" s="114"/>
      <c r="T427" s="114"/>
      <c r="U427" s="114"/>
      <c r="V427" s="114"/>
      <c r="W427" s="114"/>
      <c r="X427" s="114"/>
      <c r="Y427" s="114"/>
      <c r="Z427" s="107"/>
      <c r="AA427" s="107"/>
      <c r="AB427" s="107"/>
      <c r="AC427" s="107"/>
      <c r="AD427" s="107"/>
      <c r="AE427" s="107"/>
      <c r="AF427" s="107"/>
      <c r="AG427" s="107" t="s">
        <v>451</v>
      </c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</row>
    <row r="428" spans="1:60" outlineLevel="2">
      <c r="A428" s="110"/>
      <c r="B428" s="111"/>
      <c r="C428" s="200" t="s">
        <v>522</v>
      </c>
      <c r="D428" s="201"/>
      <c r="E428" s="201"/>
      <c r="F428" s="201"/>
      <c r="G428" s="201"/>
      <c r="H428" s="114"/>
      <c r="I428" s="114"/>
      <c r="J428" s="114"/>
      <c r="K428" s="114"/>
      <c r="L428" s="114"/>
      <c r="M428" s="114"/>
      <c r="N428" s="113"/>
      <c r="O428" s="113"/>
      <c r="P428" s="113"/>
      <c r="Q428" s="113"/>
      <c r="R428" s="114"/>
      <c r="S428" s="114"/>
      <c r="T428" s="114"/>
      <c r="U428" s="114"/>
      <c r="V428" s="114"/>
      <c r="W428" s="114"/>
      <c r="X428" s="114"/>
      <c r="Y428" s="114"/>
      <c r="Z428" s="107"/>
      <c r="AA428" s="107"/>
      <c r="AB428" s="107"/>
      <c r="AC428" s="107"/>
      <c r="AD428" s="107"/>
      <c r="AE428" s="107"/>
      <c r="AF428" s="107"/>
      <c r="AG428" s="107" t="s">
        <v>296</v>
      </c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</row>
    <row r="429" spans="1:60" outlineLevel="3">
      <c r="A429" s="110"/>
      <c r="B429" s="111"/>
      <c r="C429" s="200" t="s">
        <v>455</v>
      </c>
      <c r="D429" s="201"/>
      <c r="E429" s="201"/>
      <c r="F429" s="201"/>
      <c r="G429" s="201"/>
      <c r="H429" s="114"/>
      <c r="I429" s="114"/>
      <c r="J429" s="114"/>
      <c r="K429" s="114"/>
      <c r="L429" s="114"/>
      <c r="M429" s="114"/>
      <c r="N429" s="113"/>
      <c r="O429" s="113"/>
      <c r="P429" s="113"/>
      <c r="Q429" s="113"/>
      <c r="R429" s="114"/>
      <c r="S429" s="114"/>
      <c r="T429" s="114"/>
      <c r="U429" s="114"/>
      <c r="V429" s="114"/>
      <c r="W429" s="114"/>
      <c r="X429" s="114"/>
      <c r="Y429" s="114"/>
      <c r="Z429" s="107"/>
      <c r="AA429" s="107"/>
      <c r="AB429" s="107"/>
      <c r="AC429" s="107"/>
      <c r="AD429" s="107"/>
      <c r="AE429" s="107"/>
      <c r="AF429" s="107"/>
      <c r="AG429" s="107" t="s">
        <v>296</v>
      </c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</row>
    <row r="430" spans="1:60" outlineLevel="3">
      <c r="A430" s="110"/>
      <c r="B430" s="111"/>
      <c r="C430" s="200" t="s">
        <v>523</v>
      </c>
      <c r="D430" s="201"/>
      <c r="E430" s="201"/>
      <c r="F430" s="201"/>
      <c r="G430" s="201"/>
      <c r="H430" s="114"/>
      <c r="I430" s="114"/>
      <c r="J430" s="114"/>
      <c r="K430" s="114"/>
      <c r="L430" s="114"/>
      <c r="M430" s="114"/>
      <c r="N430" s="113"/>
      <c r="O430" s="113"/>
      <c r="P430" s="113"/>
      <c r="Q430" s="113"/>
      <c r="R430" s="114"/>
      <c r="S430" s="114"/>
      <c r="T430" s="114"/>
      <c r="U430" s="114"/>
      <c r="V430" s="114"/>
      <c r="W430" s="114"/>
      <c r="X430" s="114"/>
      <c r="Y430" s="114"/>
      <c r="Z430" s="107"/>
      <c r="AA430" s="107"/>
      <c r="AB430" s="107"/>
      <c r="AC430" s="107"/>
      <c r="AD430" s="107"/>
      <c r="AE430" s="107"/>
      <c r="AF430" s="107"/>
      <c r="AG430" s="107" t="s">
        <v>296</v>
      </c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</row>
    <row r="431" spans="1:60" outlineLevel="1">
      <c r="A431" s="123">
        <v>167</v>
      </c>
      <c r="B431" s="124" t="s">
        <v>530</v>
      </c>
      <c r="C431" s="139" t="s">
        <v>531</v>
      </c>
      <c r="D431" s="125" t="s">
        <v>330</v>
      </c>
      <c r="E431" s="126">
        <v>12</v>
      </c>
      <c r="F431" s="127"/>
      <c r="G431" s="128">
        <f>ROUND(E431*F431,2)</f>
        <v>0</v>
      </c>
      <c r="H431" s="127"/>
      <c r="I431" s="128">
        <f>ROUND(E431*H431,2)</f>
        <v>0</v>
      </c>
      <c r="J431" s="127"/>
      <c r="K431" s="128">
        <f>ROUND(E431*J431,2)</f>
        <v>0</v>
      </c>
      <c r="L431" s="128">
        <v>21</v>
      </c>
      <c r="M431" s="128">
        <f>G431*(1+L431/100)</f>
        <v>0</v>
      </c>
      <c r="N431" s="126">
        <v>0</v>
      </c>
      <c r="O431" s="126">
        <f>ROUND(E431*N431,2)</f>
        <v>0</v>
      </c>
      <c r="P431" s="126">
        <v>0</v>
      </c>
      <c r="Q431" s="126">
        <f>ROUND(E431*P431,2)</f>
        <v>0</v>
      </c>
      <c r="R431" s="128" t="s">
        <v>350</v>
      </c>
      <c r="S431" s="128" t="s">
        <v>310</v>
      </c>
      <c r="T431" s="129" t="s">
        <v>331</v>
      </c>
      <c r="U431" s="114">
        <v>0.27</v>
      </c>
      <c r="V431" s="114">
        <f>ROUND(E431*U431,2)</f>
        <v>3.24</v>
      </c>
      <c r="W431" s="114"/>
      <c r="X431" s="114" t="s">
        <v>332</v>
      </c>
      <c r="Y431" s="114" t="s">
        <v>293</v>
      </c>
      <c r="Z431" s="107"/>
      <c r="AA431" s="107"/>
      <c r="AB431" s="107"/>
      <c r="AC431" s="107"/>
      <c r="AD431" s="107"/>
      <c r="AE431" s="107"/>
      <c r="AF431" s="107"/>
      <c r="AG431" s="107" t="s">
        <v>333</v>
      </c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</row>
    <row r="432" spans="1:60" outlineLevel="2">
      <c r="A432" s="110"/>
      <c r="B432" s="111"/>
      <c r="C432" s="203" t="s">
        <v>521</v>
      </c>
      <c r="D432" s="204"/>
      <c r="E432" s="204"/>
      <c r="F432" s="204"/>
      <c r="G432" s="204"/>
      <c r="H432" s="114"/>
      <c r="I432" s="114"/>
      <c r="J432" s="114"/>
      <c r="K432" s="114"/>
      <c r="L432" s="114"/>
      <c r="M432" s="114"/>
      <c r="N432" s="113"/>
      <c r="O432" s="113"/>
      <c r="P432" s="113"/>
      <c r="Q432" s="113"/>
      <c r="R432" s="114"/>
      <c r="S432" s="114"/>
      <c r="T432" s="114"/>
      <c r="U432" s="114"/>
      <c r="V432" s="114"/>
      <c r="W432" s="114"/>
      <c r="X432" s="114"/>
      <c r="Y432" s="114"/>
      <c r="Z432" s="107"/>
      <c r="AA432" s="107"/>
      <c r="AB432" s="107"/>
      <c r="AC432" s="107"/>
      <c r="AD432" s="107"/>
      <c r="AE432" s="107"/>
      <c r="AF432" s="107"/>
      <c r="AG432" s="107" t="s">
        <v>451</v>
      </c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</row>
    <row r="433" spans="1:60" outlineLevel="2">
      <c r="A433" s="110"/>
      <c r="B433" s="111"/>
      <c r="C433" s="200" t="s">
        <v>522</v>
      </c>
      <c r="D433" s="201"/>
      <c r="E433" s="201"/>
      <c r="F433" s="201"/>
      <c r="G433" s="201"/>
      <c r="H433" s="114"/>
      <c r="I433" s="114"/>
      <c r="J433" s="114"/>
      <c r="K433" s="114"/>
      <c r="L433" s="114"/>
      <c r="M433" s="114"/>
      <c r="N433" s="113"/>
      <c r="O433" s="113"/>
      <c r="P433" s="113"/>
      <c r="Q433" s="113"/>
      <c r="R433" s="114"/>
      <c r="S433" s="114"/>
      <c r="T433" s="114"/>
      <c r="U433" s="114"/>
      <c r="V433" s="114"/>
      <c r="W433" s="114"/>
      <c r="X433" s="114"/>
      <c r="Y433" s="114"/>
      <c r="Z433" s="107"/>
      <c r="AA433" s="107"/>
      <c r="AB433" s="107"/>
      <c r="AC433" s="107"/>
      <c r="AD433" s="107"/>
      <c r="AE433" s="107"/>
      <c r="AF433" s="107"/>
      <c r="AG433" s="107" t="s">
        <v>296</v>
      </c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</row>
    <row r="434" spans="1:60" outlineLevel="3">
      <c r="A434" s="110"/>
      <c r="B434" s="111"/>
      <c r="C434" s="200" t="s">
        <v>455</v>
      </c>
      <c r="D434" s="201"/>
      <c r="E434" s="201"/>
      <c r="F434" s="201"/>
      <c r="G434" s="201"/>
      <c r="H434" s="114"/>
      <c r="I434" s="114"/>
      <c r="J434" s="114"/>
      <c r="K434" s="114"/>
      <c r="L434" s="114"/>
      <c r="M434" s="114"/>
      <c r="N434" s="113"/>
      <c r="O434" s="113"/>
      <c r="P434" s="113"/>
      <c r="Q434" s="113"/>
      <c r="R434" s="114"/>
      <c r="S434" s="114"/>
      <c r="T434" s="114"/>
      <c r="U434" s="114"/>
      <c r="V434" s="114"/>
      <c r="W434" s="114"/>
      <c r="X434" s="114"/>
      <c r="Y434" s="114"/>
      <c r="Z434" s="107"/>
      <c r="AA434" s="107"/>
      <c r="AB434" s="107"/>
      <c r="AC434" s="107"/>
      <c r="AD434" s="107"/>
      <c r="AE434" s="107"/>
      <c r="AF434" s="107"/>
      <c r="AG434" s="107" t="s">
        <v>296</v>
      </c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</row>
    <row r="435" spans="1:60" outlineLevel="3">
      <c r="A435" s="110"/>
      <c r="B435" s="111"/>
      <c r="C435" s="200" t="s">
        <v>523</v>
      </c>
      <c r="D435" s="201"/>
      <c r="E435" s="201"/>
      <c r="F435" s="201"/>
      <c r="G435" s="201"/>
      <c r="H435" s="114"/>
      <c r="I435" s="114"/>
      <c r="J435" s="114"/>
      <c r="K435" s="114"/>
      <c r="L435" s="114"/>
      <c r="M435" s="114"/>
      <c r="N435" s="113"/>
      <c r="O435" s="113"/>
      <c r="P435" s="113"/>
      <c r="Q435" s="113"/>
      <c r="R435" s="114"/>
      <c r="S435" s="114"/>
      <c r="T435" s="114"/>
      <c r="U435" s="114"/>
      <c r="V435" s="114"/>
      <c r="W435" s="114"/>
      <c r="X435" s="114"/>
      <c r="Y435" s="114"/>
      <c r="Z435" s="107"/>
      <c r="AA435" s="107"/>
      <c r="AB435" s="107"/>
      <c r="AC435" s="107"/>
      <c r="AD435" s="107"/>
      <c r="AE435" s="107"/>
      <c r="AF435" s="107"/>
      <c r="AG435" s="107" t="s">
        <v>296</v>
      </c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</row>
    <row r="436" spans="1:60" outlineLevel="1">
      <c r="A436" s="123">
        <v>168</v>
      </c>
      <c r="B436" s="124" t="s">
        <v>534</v>
      </c>
      <c r="C436" s="139" t="s">
        <v>535</v>
      </c>
      <c r="D436" s="125" t="s">
        <v>330</v>
      </c>
      <c r="E436" s="126">
        <v>24</v>
      </c>
      <c r="F436" s="127"/>
      <c r="G436" s="128">
        <f>ROUND(E436*F436,2)</f>
        <v>0</v>
      </c>
      <c r="H436" s="127"/>
      <c r="I436" s="128">
        <f>ROUND(E436*H436,2)</f>
        <v>0</v>
      </c>
      <c r="J436" s="127"/>
      <c r="K436" s="128">
        <f>ROUND(E436*J436,2)</f>
        <v>0</v>
      </c>
      <c r="L436" s="128">
        <v>21</v>
      </c>
      <c r="M436" s="128">
        <f>G436*(1+L436/100)</f>
        <v>0</v>
      </c>
      <c r="N436" s="126">
        <v>0</v>
      </c>
      <c r="O436" s="126">
        <f>ROUND(E436*N436,2)</f>
        <v>0</v>
      </c>
      <c r="P436" s="126">
        <v>0</v>
      </c>
      <c r="Q436" s="126">
        <f>ROUND(E436*P436,2)</f>
        <v>0</v>
      </c>
      <c r="R436" s="128" t="s">
        <v>350</v>
      </c>
      <c r="S436" s="128" t="s">
        <v>310</v>
      </c>
      <c r="T436" s="129" t="s">
        <v>331</v>
      </c>
      <c r="U436" s="114">
        <v>0.32</v>
      </c>
      <c r="V436" s="114">
        <f>ROUND(E436*U436,2)</f>
        <v>7.68</v>
      </c>
      <c r="W436" s="114"/>
      <c r="X436" s="114" t="s">
        <v>332</v>
      </c>
      <c r="Y436" s="114" t="s">
        <v>293</v>
      </c>
      <c r="Z436" s="107"/>
      <c r="AA436" s="107"/>
      <c r="AB436" s="107"/>
      <c r="AC436" s="107"/>
      <c r="AD436" s="107"/>
      <c r="AE436" s="107"/>
      <c r="AF436" s="107"/>
      <c r="AG436" s="107" t="s">
        <v>333</v>
      </c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</row>
    <row r="437" spans="1:60" outlineLevel="2">
      <c r="A437" s="110"/>
      <c r="B437" s="111"/>
      <c r="C437" s="203" t="s">
        <v>521</v>
      </c>
      <c r="D437" s="204"/>
      <c r="E437" s="204"/>
      <c r="F437" s="204"/>
      <c r="G437" s="204"/>
      <c r="H437" s="114"/>
      <c r="I437" s="114"/>
      <c r="J437" s="114"/>
      <c r="K437" s="114"/>
      <c r="L437" s="114"/>
      <c r="M437" s="114"/>
      <c r="N437" s="113"/>
      <c r="O437" s="113"/>
      <c r="P437" s="113"/>
      <c r="Q437" s="113"/>
      <c r="R437" s="114"/>
      <c r="S437" s="114"/>
      <c r="T437" s="114"/>
      <c r="U437" s="114"/>
      <c r="V437" s="114"/>
      <c r="W437" s="114"/>
      <c r="X437" s="114"/>
      <c r="Y437" s="114"/>
      <c r="Z437" s="107"/>
      <c r="AA437" s="107"/>
      <c r="AB437" s="107"/>
      <c r="AC437" s="107"/>
      <c r="AD437" s="107"/>
      <c r="AE437" s="107"/>
      <c r="AF437" s="107"/>
      <c r="AG437" s="107" t="s">
        <v>451</v>
      </c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</row>
    <row r="438" spans="1:60" outlineLevel="2">
      <c r="A438" s="110"/>
      <c r="B438" s="111"/>
      <c r="C438" s="200" t="s">
        <v>522</v>
      </c>
      <c r="D438" s="201"/>
      <c r="E438" s="201"/>
      <c r="F438" s="201"/>
      <c r="G438" s="201"/>
      <c r="H438" s="114"/>
      <c r="I438" s="114"/>
      <c r="J438" s="114"/>
      <c r="K438" s="114"/>
      <c r="L438" s="114"/>
      <c r="M438" s="114"/>
      <c r="N438" s="113"/>
      <c r="O438" s="113"/>
      <c r="P438" s="113"/>
      <c r="Q438" s="113"/>
      <c r="R438" s="114"/>
      <c r="S438" s="114"/>
      <c r="T438" s="114"/>
      <c r="U438" s="114"/>
      <c r="V438" s="114"/>
      <c r="W438" s="114"/>
      <c r="X438" s="114"/>
      <c r="Y438" s="114"/>
      <c r="Z438" s="107"/>
      <c r="AA438" s="107"/>
      <c r="AB438" s="107"/>
      <c r="AC438" s="107"/>
      <c r="AD438" s="107"/>
      <c r="AE438" s="107"/>
      <c r="AF438" s="107"/>
      <c r="AG438" s="107" t="s">
        <v>296</v>
      </c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</row>
    <row r="439" spans="1:60" outlineLevel="3">
      <c r="A439" s="110"/>
      <c r="B439" s="111"/>
      <c r="C439" s="200" t="s">
        <v>455</v>
      </c>
      <c r="D439" s="201"/>
      <c r="E439" s="201"/>
      <c r="F439" s="201"/>
      <c r="G439" s="201"/>
      <c r="H439" s="114"/>
      <c r="I439" s="114"/>
      <c r="J439" s="114"/>
      <c r="K439" s="114"/>
      <c r="L439" s="114"/>
      <c r="M439" s="114"/>
      <c r="N439" s="113"/>
      <c r="O439" s="113"/>
      <c r="P439" s="113"/>
      <c r="Q439" s="113"/>
      <c r="R439" s="114"/>
      <c r="S439" s="114"/>
      <c r="T439" s="114"/>
      <c r="U439" s="114"/>
      <c r="V439" s="114"/>
      <c r="W439" s="114"/>
      <c r="X439" s="114"/>
      <c r="Y439" s="114"/>
      <c r="Z439" s="107"/>
      <c r="AA439" s="107"/>
      <c r="AB439" s="107"/>
      <c r="AC439" s="107"/>
      <c r="AD439" s="107"/>
      <c r="AE439" s="107"/>
      <c r="AF439" s="107"/>
      <c r="AG439" s="107" t="s">
        <v>296</v>
      </c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</row>
    <row r="440" spans="1:60" outlineLevel="3">
      <c r="A440" s="110"/>
      <c r="B440" s="111"/>
      <c r="C440" s="200" t="s">
        <v>523</v>
      </c>
      <c r="D440" s="201"/>
      <c r="E440" s="201"/>
      <c r="F440" s="201"/>
      <c r="G440" s="201"/>
      <c r="H440" s="114"/>
      <c r="I440" s="114"/>
      <c r="J440" s="114"/>
      <c r="K440" s="114"/>
      <c r="L440" s="114"/>
      <c r="M440" s="114"/>
      <c r="N440" s="113"/>
      <c r="O440" s="113"/>
      <c r="P440" s="113"/>
      <c r="Q440" s="113"/>
      <c r="R440" s="114"/>
      <c r="S440" s="114"/>
      <c r="T440" s="114"/>
      <c r="U440" s="114"/>
      <c r="V440" s="114"/>
      <c r="W440" s="114"/>
      <c r="X440" s="114"/>
      <c r="Y440" s="114"/>
      <c r="Z440" s="107"/>
      <c r="AA440" s="107"/>
      <c r="AB440" s="107"/>
      <c r="AC440" s="107"/>
      <c r="AD440" s="107"/>
      <c r="AE440" s="107"/>
      <c r="AF440" s="107"/>
      <c r="AG440" s="107" t="s">
        <v>296</v>
      </c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</row>
    <row r="441" spans="1:60" outlineLevel="1">
      <c r="A441" s="123">
        <v>169</v>
      </c>
      <c r="B441" s="124" t="s">
        <v>538</v>
      </c>
      <c r="C441" s="139" t="s">
        <v>539</v>
      </c>
      <c r="D441" s="125" t="s">
        <v>330</v>
      </c>
      <c r="E441" s="126">
        <v>12</v>
      </c>
      <c r="F441" s="127"/>
      <c r="G441" s="128">
        <f>ROUND(E441*F441,2)</f>
        <v>0</v>
      </c>
      <c r="H441" s="127"/>
      <c r="I441" s="128">
        <f>ROUND(E441*H441,2)</f>
        <v>0</v>
      </c>
      <c r="J441" s="127"/>
      <c r="K441" s="128">
        <f>ROUND(E441*J441,2)</f>
        <v>0</v>
      </c>
      <c r="L441" s="128">
        <v>21</v>
      </c>
      <c r="M441" s="128">
        <f>G441*(1+L441/100)</f>
        <v>0</v>
      </c>
      <c r="N441" s="126">
        <v>0</v>
      </c>
      <c r="O441" s="126">
        <f>ROUND(E441*N441,2)</f>
        <v>0</v>
      </c>
      <c r="P441" s="126">
        <v>0</v>
      </c>
      <c r="Q441" s="126">
        <f>ROUND(E441*P441,2)</f>
        <v>0</v>
      </c>
      <c r="R441" s="128" t="s">
        <v>350</v>
      </c>
      <c r="S441" s="128" t="s">
        <v>310</v>
      </c>
      <c r="T441" s="129" t="s">
        <v>331</v>
      </c>
      <c r="U441" s="114">
        <v>0.35</v>
      </c>
      <c r="V441" s="114">
        <f>ROUND(E441*U441,2)</f>
        <v>4.2</v>
      </c>
      <c r="W441" s="114"/>
      <c r="X441" s="114" t="s">
        <v>332</v>
      </c>
      <c r="Y441" s="114" t="s">
        <v>293</v>
      </c>
      <c r="Z441" s="107"/>
      <c r="AA441" s="107"/>
      <c r="AB441" s="107"/>
      <c r="AC441" s="107"/>
      <c r="AD441" s="107"/>
      <c r="AE441" s="107"/>
      <c r="AF441" s="107"/>
      <c r="AG441" s="107" t="s">
        <v>333</v>
      </c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</row>
    <row r="442" spans="1:60" outlineLevel="2">
      <c r="A442" s="110"/>
      <c r="B442" s="111"/>
      <c r="C442" s="203" t="s">
        <v>521</v>
      </c>
      <c r="D442" s="204"/>
      <c r="E442" s="204"/>
      <c r="F442" s="204"/>
      <c r="G442" s="204"/>
      <c r="H442" s="114"/>
      <c r="I442" s="114"/>
      <c r="J442" s="114"/>
      <c r="K442" s="114"/>
      <c r="L442" s="114"/>
      <c r="M442" s="114"/>
      <c r="N442" s="113"/>
      <c r="O442" s="113"/>
      <c r="P442" s="113"/>
      <c r="Q442" s="113"/>
      <c r="R442" s="114"/>
      <c r="S442" s="114"/>
      <c r="T442" s="114"/>
      <c r="U442" s="114"/>
      <c r="V442" s="114"/>
      <c r="W442" s="114"/>
      <c r="X442" s="114"/>
      <c r="Y442" s="114"/>
      <c r="Z442" s="107"/>
      <c r="AA442" s="107"/>
      <c r="AB442" s="107"/>
      <c r="AC442" s="107"/>
      <c r="AD442" s="107"/>
      <c r="AE442" s="107"/>
      <c r="AF442" s="107"/>
      <c r="AG442" s="107" t="s">
        <v>451</v>
      </c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</row>
    <row r="443" spans="1:60" outlineLevel="2">
      <c r="A443" s="110"/>
      <c r="B443" s="111"/>
      <c r="C443" s="200" t="s">
        <v>522</v>
      </c>
      <c r="D443" s="201"/>
      <c r="E443" s="201"/>
      <c r="F443" s="201"/>
      <c r="G443" s="201"/>
      <c r="H443" s="114"/>
      <c r="I443" s="114"/>
      <c r="J443" s="114"/>
      <c r="K443" s="114"/>
      <c r="L443" s="114"/>
      <c r="M443" s="114"/>
      <c r="N443" s="113"/>
      <c r="O443" s="113"/>
      <c r="P443" s="113"/>
      <c r="Q443" s="113"/>
      <c r="R443" s="114"/>
      <c r="S443" s="114"/>
      <c r="T443" s="114"/>
      <c r="U443" s="114"/>
      <c r="V443" s="114"/>
      <c r="W443" s="114"/>
      <c r="X443" s="114"/>
      <c r="Y443" s="114"/>
      <c r="Z443" s="107"/>
      <c r="AA443" s="107"/>
      <c r="AB443" s="107"/>
      <c r="AC443" s="107"/>
      <c r="AD443" s="107"/>
      <c r="AE443" s="107"/>
      <c r="AF443" s="107"/>
      <c r="AG443" s="107" t="s">
        <v>296</v>
      </c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</row>
    <row r="444" spans="1:60" outlineLevel="3">
      <c r="A444" s="110"/>
      <c r="B444" s="111"/>
      <c r="C444" s="200" t="s">
        <v>455</v>
      </c>
      <c r="D444" s="201"/>
      <c r="E444" s="201"/>
      <c r="F444" s="201"/>
      <c r="G444" s="201"/>
      <c r="H444" s="114"/>
      <c r="I444" s="114"/>
      <c r="J444" s="114"/>
      <c r="K444" s="114"/>
      <c r="L444" s="114"/>
      <c r="M444" s="114"/>
      <c r="N444" s="113"/>
      <c r="O444" s="113"/>
      <c r="P444" s="113"/>
      <c r="Q444" s="113"/>
      <c r="R444" s="114"/>
      <c r="S444" s="114"/>
      <c r="T444" s="114"/>
      <c r="U444" s="114"/>
      <c r="V444" s="114"/>
      <c r="W444" s="114"/>
      <c r="X444" s="114"/>
      <c r="Y444" s="114"/>
      <c r="Z444" s="107"/>
      <c r="AA444" s="107"/>
      <c r="AB444" s="107"/>
      <c r="AC444" s="107"/>
      <c r="AD444" s="107"/>
      <c r="AE444" s="107"/>
      <c r="AF444" s="107"/>
      <c r="AG444" s="107" t="s">
        <v>296</v>
      </c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</row>
    <row r="445" spans="1:60" outlineLevel="3">
      <c r="A445" s="110"/>
      <c r="B445" s="111"/>
      <c r="C445" s="200" t="s">
        <v>523</v>
      </c>
      <c r="D445" s="201"/>
      <c r="E445" s="201"/>
      <c r="F445" s="201"/>
      <c r="G445" s="201"/>
      <c r="H445" s="114"/>
      <c r="I445" s="114"/>
      <c r="J445" s="114"/>
      <c r="K445" s="114"/>
      <c r="L445" s="114"/>
      <c r="M445" s="114"/>
      <c r="N445" s="113"/>
      <c r="O445" s="113"/>
      <c r="P445" s="113"/>
      <c r="Q445" s="113"/>
      <c r="R445" s="114"/>
      <c r="S445" s="114"/>
      <c r="T445" s="114"/>
      <c r="U445" s="114"/>
      <c r="V445" s="114"/>
      <c r="W445" s="114"/>
      <c r="X445" s="114"/>
      <c r="Y445" s="114"/>
      <c r="Z445" s="107"/>
      <c r="AA445" s="107"/>
      <c r="AB445" s="107"/>
      <c r="AC445" s="107"/>
      <c r="AD445" s="107"/>
      <c r="AE445" s="107"/>
      <c r="AF445" s="107"/>
      <c r="AG445" s="107" t="s">
        <v>296</v>
      </c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</row>
    <row r="446" spans="1:60" outlineLevel="1">
      <c r="A446" s="123">
        <v>170</v>
      </c>
      <c r="B446" s="124" t="s">
        <v>551</v>
      </c>
      <c r="C446" s="139" t="s">
        <v>552</v>
      </c>
      <c r="D446" s="125" t="s">
        <v>330</v>
      </c>
      <c r="E446" s="126">
        <v>148</v>
      </c>
      <c r="F446" s="127"/>
      <c r="G446" s="128">
        <f>ROUND(E446*F446,2)</f>
        <v>0</v>
      </c>
      <c r="H446" s="127"/>
      <c r="I446" s="128">
        <f>ROUND(E446*H446,2)</f>
        <v>0</v>
      </c>
      <c r="J446" s="127"/>
      <c r="K446" s="128">
        <f>ROUND(E446*J446,2)</f>
        <v>0</v>
      </c>
      <c r="L446" s="128">
        <v>21</v>
      </c>
      <c r="M446" s="128">
        <f>G446*(1+L446/100)</f>
        <v>0</v>
      </c>
      <c r="N446" s="126">
        <v>3.8000000000000002E-4</v>
      </c>
      <c r="O446" s="126">
        <f>ROUND(E446*N446,2)</f>
        <v>0.06</v>
      </c>
      <c r="P446" s="126">
        <v>0</v>
      </c>
      <c r="Q446" s="126">
        <f>ROUND(E446*P446,2)</f>
        <v>0</v>
      </c>
      <c r="R446" s="128" t="s">
        <v>350</v>
      </c>
      <c r="S446" s="128" t="s">
        <v>310</v>
      </c>
      <c r="T446" s="129" t="s">
        <v>331</v>
      </c>
      <c r="U446" s="114">
        <v>0.18</v>
      </c>
      <c r="V446" s="114">
        <f>ROUND(E446*U446,2)</f>
        <v>26.64</v>
      </c>
      <c r="W446" s="114"/>
      <c r="X446" s="114" t="s">
        <v>332</v>
      </c>
      <c r="Y446" s="114" t="s">
        <v>293</v>
      </c>
      <c r="Z446" s="107"/>
      <c r="AA446" s="107"/>
      <c r="AB446" s="107"/>
      <c r="AC446" s="107"/>
      <c r="AD446" s="107"/>
      <c r="AE446" s="107"/>
      <c r="AF446" s="107"/>
      <c r="AG446" s="107" t="s">
        <v>333</v>
      </c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</row>
    <row r="447" spans="1:60" outlineLevel="2">
      <c r="A447" s="110"/>
      <c r="B447" s="111"/>
      <c r="C447" s="198" t="s">
        <v>553</v>
      </c>
      <c r="D447" s="199"/>
      <c r="E447" s="199"/>
      <c r="F447" s="199"/>
      <c r="G447" s="199"/>
      <c r="H447" s="114"/>
      <c r="I447" s="114"/>
      <c r="J447" s="114"/>
      <c r="K447" s="114"/>
      <c r="L447" s="114"/>
      <c r="M447" s="114"/>
      <c r="N447" s="113"/>
      <c r="O447" s="113"/>
      <c r="P447" s="113"/>
      <c r="Q447" s="113"/>
      <c r="R447" s="114"/>
      <c r="S447" s="114"/>
      <c r="T447" s="114"/>
      <c r="U447" s="114"/>
      <c r="V447" s="114"/>
      <c r="W447" s="114"/>
      <c r="X447" s="114"/>
      <c r="Y447" s="114"/>
      <c r="Z447" s="107"/>
      <c r="AA447" s="107"/>
      <c r="AB447" s="107"/>
      <c r="AC447" s="107"/>
      <c r="AD447" s="107"/>
      <c r="AE447" s="107"/>
      <c r="AF447" s="107"/>
      <c r="AG447" s="107" t="s">
        <v>296</v>
      </c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</row>
    <row r="448" spans="1:60" outlineLevel="1">
      <c r="A448" s="123">
        <v>171</v>
      </c>
      <c r="B448" s="124" t="s">
        <v>555</v>
      </c>
      <c r="C448" s="139" t="s">
        <v>556</v>
      </c>
      <c r="D448" s="125" t="s">
        <v>330</v>
      </c>
      <c r="E448" s="126">
        <v>148</v>
      </c>
      <c r="F448" s="127"/>
      <c r="G448" s="128">
        <f>ROUND(E448*F448,2)</f>
        <v>0</v>
      </c>
      <c r="H448" s="127"/>
      <c r="I448" s="128">
        <f>ROUND(E448*H448,2)</f>
        <v>0</v>
      </c>
      <c r="J448" s="127"/>
      <c r="K448" s="128">
        <f>ROUND(E448*J448,2)</f>
        <v>0</v>
      </c>
      <c r="L448" s="128">
        <v>21</v>
      </c>
      <c r="M448" s="128">
        <f>G448*(1+L448/100)</f>
        <v>0</v>
      </c>
      <c r="N448" s="126">
        <v>1.0000000000000001E-5</v>
      </c>
      <c r="O448" s="126">
        <f>ROUND(E448*N448,2)</f>
        <v>0</v>
      </c>
      <c r="P448" s="126">
        <v>0</v>
      </c>
      <c r="Q448" s="126">
        <f>ROUND(E448*P448,2)</f>
        <v>0</v>
      </c>
      <c r="R448" s="128" t="s">
        <v>350</v>
      </c>
      <c r="S448" s="128" t="s">
        <v>310</v>
      </c>
      <c r="T448" s="129" t="s">
        <v>331</v>
      </c>
      <c r="U448" s="114">
        <v>0.06</v>
      </c>
      <c r="V448" s="114">
        <f>ROUND(E448*U448,2)</f>
        <v>8.8800000000000008</v>
      </c>
      <c r="W448" s="114"/>
      <c r="X448" s="114" t="s">
        <v>332</v>
      </c>
      <c r="Y448" s="114" t="s">
        <v>293</v>
      </c>
      <c r="Z448" s="107"/>
      <c r="AA448" s="107"/>
      <c r="AB448" s="107"/>
      <c r="AC448" s="107"/>
      <c r="AD448" s="107"/>
      <c r="AE448" s="107"/>
      <c r="AF448" s="107"/>
      <c r="AG448" s="107" t="s">
        <v>333</v>
      </c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</row>
    <row r="449" spans="1:60" outlineLevel="2">
      <c r="A449" s="110"/>
      <c r="B449" s="111"/>
      <c r="C449" s="198" t="s">
        <v>557</v>
      </c>
      <c r="D449" s="199"/>
      <c r="E449" s="199"/>
      <c r="F449" s="199"/>
      <c r="G449" s="199"/>
      <c r="H449" s="114"/>
      <c r="I449" s="114"/>
      <c r="J449" s="114"/>
      <c r="K449" s="114"/>
      <c r="L449" s="114"/>
      <c r="M449" s="114"/>
      <c r="N449" s="113"/>
      <c r="O449" s="113"/>
      <c r="P449" s="113"/>
      <c r="Q449" s="113"/>
      <c r="R449" s="114"/>
      <c r="S449" s="114"/>
      <c r="T449" s="114"/>
      <c r="U449" s="114"/>
      <c r="V449" s="114"/>
      <c r="W449" s="114"/>
      <c r="X449" s="114"/>
      <c r="Y449" s="114"/>
      <c r="Z449" s="107"/>
      <c r="AA449" s="107"/>
      <c r="AB449" s="107"/>
      <c r="AC449" s="107"/>
      <c r="AD449" s="107"/>
      <c r="AE449" s="107"/>
      <c r="AF449" s="107"/>
      <c r="AG449" s="107" t="s">
        <v>296</v>
      </c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</row>
    <row r="450" spans="1:60" outlineLevel="1">
      <c r="A450" s="130">
        <v>172</v>
      </c>
      <c r="B450" s="131" t="s">
        <v>558</v>
      </c>
      <c r="C450" s="140" t="s">
        <v>559</v>
      </c>
      <c r="D450" s="132" t="s">
        <v>289</v>
      </c>
      <c r="E450" s="133">
        <v>20</v>
      </c>
      <c r="F450" s="134"/>
      <c r="G450" s="135">
        <f>ROUND(E450*F450,2)</f>
        <v>0</v>
      </c>
      <c r="H450" s="134"/>
      <c r="I450" s="135">
        <f>ROUND(E450*H450,2)</f>
        <v>0</v>
      </c>
      <c r="J450" s="134"/>
      <c r="K450" s="135">
        <f>ROUND(E450*J450,2)</f>
        <v>0</v>
      </c>
      <c r="L450" s="135">
        <v>21</v>
      </c>
      <c r="M450" s="135">
        <f>G450*(1+L450/100)</f>
        <v>0</v>
      </c>
      <c r="N450" s="133">
        <v>1.15E-3</v>
      </c>
      <c r="O450" s="133">
        <f>ROUND(E450*N450,2)</f>
        <v>0.02</v>
      </c>
      <c r="P450" s="133">
        <v>0</v>
      </c>
      <c r="Q450" s="133">
        <f>ROUND(E450*P450,2)</f>
        <v>0</v>
      </c>
      <c r="R450" s="135" t="s">
        <v>560</v>
      </c>
      <c r="S450" s="135" t="s">
        <v>310</v>
      </c>
      <c r="T450" s="136" t="s">
        <v>331</v>
      </c>
      <c r="U450" s="114">
        <v>0.11</v>
      </c>
      <c r="V450" s="114">
        <f>ROUND(E450*U450,2)</f>
        <v>2.2000000000000002</v>
      </c>
      <c r="W450" s="114"/>
      <c r="X450" s="114" t="s">
        <v>332</v>
      </c>
      <c r="Y450" s="114" t="s">
        <v>293</v>
      </c>
      <c r="Z450" s="107"/>
      <c r="AA450" s="107"/>
      <c r="AB450" s="107"/>
      <c r="AC450" s="107"/>
      <c r="AD450" s="107"/>
      <c r="AE450" s="107"/>
      <c r="AF450" s="107"/>
      <c r="AG450" s="107" t="s">
        <v>333</v>
      </c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</row>
    <row r="451" spans="1:60" outlineLevel="1">
      <c r="A451" s="130">
        <v>173</v>
      </c>
      <c r="B451" s="131" t="s">
        <v>561</v>
      </c>
      <c r="C451" s="140" t="s">
        <v>562</v>
      </c>
      <c r="D451" s="132" t="s">
        <v>563</v>
      </c>
      <c r="E451" s="133">
        <v>60</v>
      </c>
      <c r="F451" s="134"/>
      <c r="G451" s="135">
        <f>ROUND(E451*F451,2)</f>
        <v>0</v>
      </c>
      <c r="H451" s="134"/>
      <c r="I451" s="135">
        <f>ROUND(E451*H451,2)</f>
        <v>0</v>
      </c>
      <c r="J451" s="134"/>
      <c r="K451" s="135">
        <f>ROUND(E451*J451,2)</f>
        <v>0</v>
      </c>
      <c r="L451" s="135">
        <v>21</v>
      </c>
      <c r="M451" s="135">
        <f>G451*(1+L451/100)</f>
        <v>0</v>
      </c>
      <c r="N451" s="133">
        <v>6.0000000000000002E-5</v>
      </c>
      <c r="O451" s="133">
        <f>ROUND(E451*N451,2)</f>
        <v>0</v>
      </c>
      <c r="P451" s="133">
        <v>0</v>
      </c>
      <c r="Q451" s="133">
        <f>ROUND(E451*P451,2)</f>
        <v>0</v>
      </c>
      <c r="R451" s="135" t="s">
        <v>564</v>
      </c>
      <c r="S451" s="135" t="s">
        <v>310</v>
      </c>
      <c r="T451" s="136" t="s">
        <v>331</v>
      </c>
      <c r="U451" s="114">
        <v>0.43</v>
      </c>
      <c r="V451" s="114">
        <f>ROUND(E451*U451,2)</f>
        <v>25.8</v>
      </c>
      <c r="W451" s="114"/>
      <c r="X451" s="114" t="s">
        <v>332</v>
      </c>
      <c r="Y451" s="114" t="s">
        <v>293</v>
      </c>
      <c r="Z451" s="107"/>
      <c r="AA451" s="107"/>
      <c r="AB451" s="107"/>
      <c r="AC451" s="107"/>
      <c r="AD451" s="107"/>
      <c r="AE451" s="107"/>
      <c r="AF451" s="107"/>
      <c r="AG451" s="107" t="s">
        <v>333</v>
      </c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</row>
    <row r="452" spans="1:60" ht="22.5" outlineLevel="1">
      <c r="A452" s="123">
        <v>174</v>
      </c>
      <c r="B452" s="124" t="s">
        <v>499</v>
      </c>
      <c r="C452" s="139" t="s">
        <v>500</v>
      </c>
      <c r="D452" s="125" t="s">
        <v>496</v>
      </c>
      <c r="E452" s="126">
        <v>20</v>
      </c>
      <c r="F452" s="127"/>
      <c r="G452" s="128">
        <f>ROUND(E452*F452,2)</f>
        <v>0</v>
      </c>
      <c r="H452" s="127"/>
      <c r="I452" s="128">
        <f>ROUND(E452*H452,2)</f>
        <v>0</v>
      </c>
      <c r="J452" s="127"/>
      <c r="K452" s="128">
        <f>ROUND(E452*J452,2)</f>
        <v>0</v>
      </c>
      <c r="L452" s="128">
        <v>21</v>
      </c>
      <c r="M452" s="128">
        <f>G452*(1+L452/100)</f>
        <v>0</v>
      </c>
      <c r="N452" s="126">
        <v>0</v>
      </c>
      <c r="O452" s="126">
        <f>ROUND(E452*N452,2)</f>
        <v>0</v>
      </c>
      <c r="P452" s="126">
        <v>0</v>
      </c>
      <c r="Q452" s="126">
        <f>ROUND(E452*P452,2)</f>
        <v>0</v>
      </c>
      <c r="R452" s="128"/>
      <c r="S452" s="128" t="s">
        <v>290</v>
      </c>
      <c r="T452" s="129" t="s">
        <v>291</v>
      </c>
      <c r="U452" s="114">
        <v>0</v>
      </c>
      <c r="V452" s="114">
        <f>ROUND(E452*U452,2)</f>
        <v>0</v>
      </c>
      <c r="W452" s="114"/>
      <c r="X452" s="114" t="s">
        <v>332</v>
      </c>
      <c r="Y452" s="114" t="s">
        <v>293</v>
      </c>
      <c r="Z452" s="107"/>
      <c r="AA452" s="107"/>
      <c r="AB452" s="107"/>
      <c r="AC452" s="107"/>
      <c r="AD452" s="107"/>
      <c r="AE452" s="107"/>
      <c r="AF452" s="107"/>
      <c r="AG452" s="107" t="s">
        <v>333</v>
      </c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</row>
    <row r="453" spans="1:60" outlineLevel="2">
      <c r="A453" s="110"/>
      <c r="B453" s="111"/>
      <c r="C453" s="198" t="s">
        <v>497</v>
      </c>
      <c r="D453" s="199"/>
      <c r="E453" s="199"/>
      <c r="F453" s="199"/>
      <c r="G453" s="199"/>
      <c r="H453" s="114"/>
      <c r="I453" s="114"/>
      <c r="J453" s="114"/>
      <c r="K453" s="114"/>
      <c r="L453" s="114"/>
      <c r="M453" s="114"/>
      <c r="N453" s="113"/>
      <c r="O453" s="113"/>
      <c r="P453" s="113"/>
      <c r="Q453" s="113"/>
      <c r="R453" s="114"/>
      <c r="S453" s="114"/>
      <c r="T453" s="114"/>
      <c r="U453" s="114"/>
      <c r="V453" s="114"/>
      <c r="W453" s="114"/>
      <c r="X453" s="114"/>
      <c r="Y453" s="114"/>
      <c r="Z453" s="107"/>
      <c r="AA453" s="107"/>
      <c r="AB453" s="107"/>
      <c r="AC453" s="107"/>
      <c r="AD453" s="107"/>
      <c r="AE453" s="107"/>
      <c r="AF453" s="107"/>
      <c r="AG453" s="107" t="s">
        <v>296</v>
      </c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</row>
    <row r="454" spans="1:60" outlineLevel="3">
      <c r="A454" s="110"/>
      <c r="B454" s="111"/>
      <c r="C454" s="200" t="s">
        <v>498</v>
      </c>
      <c r="D454" s="201"/>
      <c r="E454" s="201"/>
      <c r="F454" s="201"/>
      <c r="G454" s="201"/>
      <c r="H454" s="114"/>
      <c r="I454" s="114"/>
      <c r="J454" s="114"/>
      <c r="K454" s="114"/>
      <c r="L454" s="114"/>
      <c r="M454" s="114"/>
      <c r="N454" s="113"/>
      <c r="O454" s="113"/>
      <c r="P454" s="113"/>
      <c r="Q454" s="113"/>
      <c r="R454" s="114"/>
      <c r="S454" s="114"/>
      <c r="T454" s="114"/>
      <c r="U454" s="114"/>
      <c r="V454" s="114"/>
      <c r="W454" s="114"/>
      <c r="X454" s="114"/>
      <c r="Y454" s="114"/>
      <c r="Z454" s="107"/>
      <c r="AA454" s="107"/>
      <c r="AB454" s="107"/>
      <c r="AC454" s="107"/>
      <c r="AD454" s="107"/>
      <c r="AE454" s="107"/>
      <c r="AF454" s="107"/>
      <c r="AG454" s="107" t="s">
        <v>296</v>
      </c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</row>
    <row r="455" spans="1:60" outlineLevel="1">
      <c r="A455" s="123">
        <v>175</v>
      </c>
      <c r="B455" s="124" t="s">
        <v>507</v>
      </c>
      <c r="C455" s="139" t="s">
        <v>508</v>
      </c>
      <c r="D455" s="125" t="s">
        <v>496</v>
      </c>
      <c r="E455" s="126">
        <v>80</v>
      </c>
      <c r="F455" s="127"/>
      <c r="G455" s="128">
        <f>ROUND(E455*F455,2)</f>
        <v>0</v>
      </c>
      <c r="H455" s="127"/>
      <c r="I455" s="128">
        <f>ROUND(E455*H455,2)</f>
        <v>0</v>
      </c>
      <c r="J455" s="127"/>
      <c r="K455" s="128">
        <f>ROUND(E455*J455,2)</f>
        <v>0</v>
      </c>
      <c r="L455" s="128">
        <v>21</v>
      </c>
      <c r="M455" s="128">
        <f>G455*(1+L455/100)</f>
        <v>0</v>
      </c>
      <c r="N455" s="126">
        <v>0</v>
      </c>
      <c r="O455" s="126">
        <f>ROUND(E455*N455,2)</f>
        <v>0</v>
      </c>
      <c r="P455" s="126">
        <v>0</v>
      </c>
      <c r="Q455" s="126">
        <f>ROUND(E455*P455,2)</f>
        <v>0</v>
      </c>
      <c r="R455" s="128"/>
      <c r="S455" s="128" t="s">
        <v>290</v>
      </c>
      <c r="T455" s="129" t="s">
        <v>291</v>
      </c>
      <c r="U455" s="114">
        <v>0</v>
      </c>
      <c r="V455" s="114">
        <f>ROUND(E455*U455,2)</f>
        <v>0</v>
      </c>
      <c r="W455" s="114"/>
      <c r="X455" s="114" t="s">
        <v>332</v>
      </c>
      <c r="Y455" s="114" t="s">
        <v>293</v>
      </c>
      <c r="Z455" s="107"/>
      <c r="AA455" s="107"/>
      <c r="AB455" s="107"/>
      <c r="AC455" s="107"/>
      <c r="AD455" s="107"/>
      <c r="AE455" s="107"/>
      <c r="AF455" s="107"/>
      <c r="AG455" s="107" t="s">
        <v>333</v>
      </c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</row>
    <row r="456" spans="1:60" outlineLevel="2">
      <c r="A456" s="110"/>
      <c r="B456" s="111"/>
      <c r="C456" s="198" t="s">
        <v>497</v>
      </c>
      <c r="D456" s="199"/>
      <c r="E456" s="199"/>
      <c r="F456" s="199"/>
      <c r="G456" s="199"/>
      <c r="H456" s="114"/>
      <c r="I456" s="114"/>
      <c r="J456" s="114"/>
      <c r="K456" s="114"/>
      <c r="L456" s="114"/>
      <c r="M456" s="114"/>
      <c r="N456" s="113"/>
      <c r="O456" s="113"/>
      <c r="P456" s="113"/>
      <c r="Q456" s="113"/>
      <c r="R456" s="114"/>
      <c r="S456" s="114"/>
      <c r="T456" s="114"/>
      <c r="U456" s="114"/>
      <c r="V456" s="114"/>
      <c r="W456" s="114"/>
      <c r="X456" s="114"/>
      <c r="Y456" s="114"/>
      <c r="Z456" s="107"/>
      <c r="AA456" s="107"/>
      <c r="AB456" s="107"/>
      <c r="AC456" s="107"/>
      <c r="AD456" s="107"/>
      <c r="AE456" s="107"/>
      <c r="AF456" s="107"/>
      <c r="AG456" s="107" t="s">
        <v>296</v>
      </c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</row>
    <row r="457" spans="1:60" outlineLevel="3">
      <c r="A457" s="110"/>
      <c r="B457" s="111"/>
      <c r="C457" s="200" t="s">
        <v>498</v>
      </c>
      <c r="D457" s="201"/>
      <c r="E457" s="201"/>
      <c r="F457" s="201"/>
      <c r="G457" s="201"/>
      <c r="H457" s="114"/>
      <c r="I457" s="114"/>
      <c r="J457" s="114"/>
      <c r="K457" s="114"/>
      <c r="L457" s="114"/>
      <c r="M457" s="114"/>
      <c r="N457" s="113"/>
      <c r="O457" s="113"/>
      <c r="P457" s="113"/>
      <c r="Q457" s="113"/>
      <c r="R457" s="114"/>
      <c r="S457" s="114"/>
      <c r="T457" s="114"/>
      <c r="U457" s="114"/>
      <c r="V457" s="114"/>
      <c r="W457" s="114"/>
      <c r="X457" s="114"/>
      <c r="Y457" s="114"/>
      <c r="Z457" s="107"/>
      <c r="AA457" s="107"/>
      <c r="AB457" s="107"/>
      <c r="AC457" s="107"/>
      <c r="AD457" s="107"/>
      <c r="AE457" s="107"/>
      <c r="AF457" s="107"/>
      <c r="AG457" s="107" t="s">
        <v>296</v>
      </c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</row>
    <row r="458" spans="1:60" outlineLevel="1">
      <c r="A458" s="123">
        <v>176</v>
      </c>
      <c r="B458" s="124" t="s">
        <v>509</v>
      </c>
      <c r="C458" s="139" t="s">
        <v>510</v>
      </c>
      <c r="D458" s="125" t="s">
        <v>496</v>
      </c>
      <c r="E458" s="126">
        <v>12</v>
      </c>
      <c r="F458" s="127"/>
      <c r="G458" s="128">
        <f>ROUND(E458*F458,2)</f>
        <v>0</v>
      </c>
      <c r="H458" s="127"/>
      <c r="I458" s="128">
        <f>ROUND(E458*H458,2)</f>
        <v>0</v>
      </c>
      <c r="J458" s="127"/>
      <c r="K458" s="128">
        <f>ROUND(E458*J458,2)</f>
        <v>0</v>
      </c>
      <c r="L458" s="128">
        <v>21</v>
      </c>
      <c r="M458" s="128">
        <f>G458*(1+L458/100)</f>
        <v>0</v>
      </c>
      <c r="N458" s="126">
        <v>0</v>
      </c>
      <c r="O458" s="126">
        <f>ROUND(E458*N458,2)</f>
        <v>0</v>
      </c>
      <c r="P458" s="126">
        <v>0</v>
      </c>
      <c r="Q458" s="126">
        <f>ROUND(E458*P458,2)</f>
        <v>0</v>
      </c>
      <c r="R458" s="128"/>
      <c r="S458" s="128" t="s">
        <v>290</v>
      </c>
      <c r="T458" s="129" t="s">
        <v>291</v>
      </c>
      <c r="U458" s="114">
        <v>0</v>
      </c>
      <c r="V458" s="114">
        <f>ROUND(E458*U458,2)</f>
        <v>0</v>
      </c>
      <c r="W458" s="114"/>
      <c r="X458" s="114" t="s">
        <v>332</v>
      </c>
      <c r="Y458" s="114" t="s">
        <v>293</v>
      </c>
      <c r="Z458" s="107"/>
      <c r="AA458" s="107"/>
      <c r="AB458" s="107"/>
      <c r="AC458" s="107"/>
      <c r="AD458" s="107"/>
      <c r="AE458" s="107"/>
      <c r="AF458" s="107"/>
      <c r="AG458" s="107" t="s">
        <v>333</v>
      </c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</row>
    <row r="459" spans="1:60" outlineLevel="2">
      <c r="A459" s="110"/>
      <c r="B459" s="111"/>
      <c r="C459" s="198" t="s">
        <v>497</v>
      </c>
      <c r="D459" s="199"/>
      <c r="E459" s="199"/>
      <c r="F459" s="199"/>
      <c r="G459" s="199"/>
      <c r="H459" s="114"/>
      <c r="I459" s="114"/>
      <c r="J459" s="114"/>
      <c r="K459" s="114"/>
      <c r="L459" s="114"/>
      <c r="M459" s="114"/>
      <c r="N459" s="113"/>
      <c r="O459" s="113"/>
      <c r="P459" s="113"/>
      <c r="Q459" s="113"/>
      <c r="R459" s="114"/>
      <c r="S459" s="114"/>
      <c r="T459" s="114"/>
      <c r="U459" s="114"/>
      <c r="V459" s="114"/>
      <c r="W459" s="114"/>
      <c r="X459" s="114"/>
      <c r="Y459" s="114"/>
      <c r="Z459" s="107"/>
      <c r="AA459" s="107"/>
      <c r="AB459" s="107"/>
      <c r="AC459" s="107"/>
      <c r="AD459" s="107"/>
      <c r="AE459" s="107"/>
      <c r="AF459" s="107"/>
      <c r="AG459" s="107" t="s">
        <v>296</v>
      </c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</row>
    <row r="460" spans="1:60" outlineLevel="3">
      <c r="A460" s="110"/>
      <c r="B460" s="111"/>
      <c r="C460" s="200" t="s">
        <v>498</v>
      </c>
      <c r="D460" s="201"/>
      <c r="E460" s="201"/>
      <c r="F460" s="201"/>
      <c r="G460" s="201"/>
      <c r="H460" s="114"/>
      <c r="I460" s="114"/>
      <c r="J460" s="114"/>
      <c r="K460" s="114"/>
      <c r="L460" s="114"/>
      <c r="M460" s="114"/>
      <c r="N460" s="113"/>
      <c r="O460" s="113"/>
      <c r="P460" s="113"/>
      <c r="Q460" s="113"/>
      <c r="R460" s="114"/>
      <c r="S460" s="114"/>
      <c r="T460" s="114"/>
      <c r="U460" s="114"/>
      <c r="V460" s="114"/>
      <c r="W460" s="114"/>
      <c r="X460" s="114"/>
      <c r="Y460" s="114"/>
      <c r="Z460" s="107"/>
      <c r="AA460" s="107"/>
      <c r="AB460" s="107"/>
      <c r="AC460" s="107"/>
      <c r="AD460" s="107"/>
      <c r="AE460" s="107"/>
      <c r="AF460" s="107"/>
      <c r="AG460" s="107" t="s">
        <v>296</v>
      </c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</row>
    <row r="461" spans="1:60" outlineLevel="1">
      <c r="A461" s="123">
        <v>177</v>
      </c>
      <c r="B461" s="124" t="s">
        <v>511</v>
      </c>
      <c r="C461" s="139" t="s">
        <v>512</v>
      </c>
      <c r="D461" s="125" t="s">
        <v>496</v>
      </c>
      <c r="E461" s="126">
        <v>24</v>
      </c>
      <c r="F461" s="127"/>
      <c r="G461" s="128">
        <f>ROUND(E461*F461,2)</f>
        <v>0</v>
      </c>
      <c r="H461" s="127"/>
      <c r="I461" s="128">
        <f>ROUND(E461*H461,2)</f>
        <v>0</v>
      </c>
      <c r="J461" s="127"/>
      <c r="K461" s="128">
        <f>ROUND(E461*J461,2)</f>
        <v>0</v>
      </c>
      <c r="L461" s="128">
        <v>21</v>
      </c>
      <c r="M461" s="128">
        <f>G461*(1+L461/100)</f>
        <v>0</v>
      </c>
      <c r="N461" s="126">
        <v>0</v>
      </c>
      <c r="O461" s="126">
        <f>ROUND(E461*N461,2)</f>
        <v>0</v>
      </c>
      <c r="P461" s="126">
        <v>0</v>
      </c>
      <c r="Q461" s="126">
        <f>ROUND(E461*P461,2)</f>
        <v>0</v>
      </c>
      <c r="R461" s="128"/>
      <c r="S461" s="128" t="s">
        <v>290</v>
      </c>
      <c r="T461" s="129" t="s">
        <v>291</v>
      </c>
      <c r="U461" s="114">
        <v>0</v>
      </c>
      <c r="V461" s="114">
        <f>ROUND(E461*U461,2)</f>
        <v>0</v>
      </c>
      <c r="W461" s="114"/>
      <c r="X461" s="114" t="s">
        <v>332</v>
      </c>
      <c r="Y461" s="114" t="s">
        <v>293</v>
      </c>
      <c r="Z461" s="107"/>
      <c r="AA461" s="107"/>
      <c r="AB461" s="107"/>
      <c r="AC461" s="107"/>
      <c r="AD461" s="107"/>
      <c r="AE461" s="107"/>
      <c r="AF461" s="107"/>
      <c r="AG461" s="107" t="s">
        <v>333</v>
      </c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</row>
    <row r="462" spans="1:60" outlineLevel="2">
      <c r="A462" s="110"/>
      <c r="B462" s="111"/>
      <c r="C462" s="198" t="s">
        <v>497</v>
      </c>
      <c r="D462" s="199"/>
      <c r="E462" s="199"/>
      <c r="F462" s="199"/>
      <c r="G462" s="199"/>
      <c r="H462" s="114"/>
      <c r="I462" s="114"/>
      <c r="J462" s="114"/>
      <c r="K462" s="114"/>
      <c r="L462" s="114"/>
      <c r="M462" s="114"/>
      <c r="N462" s="113"/>
      <c r="O462" s="113"/>
      <c r="P462" s="113"/>
      <c r="Q462" s="113"/>
      <c r="R462" s="114"/>
      <c r="S462" s="114"/>
      <c r="T462" s="114"/>
      <c r="U462" s="114"/>
      <c r="V462" s="114"/>
      <c r="W462" s="114"/>
      <c r="X462" s="114"/>
      <c r="Y462" s="114"/>
      <c r="Z462" s="107"/>
      <c r="AA462" s="107"/>
      <c r="AB462" s="107"/>
      <c r="AC462" s="107"/>
      <c r="AD462" s="107"/>
      <c r="AE462" s="107"/>
      <c r="AF462" s="107"/>
      <c r="AG462" s="107" t="s">
        <v>296</v>
      </c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</row>
    <row r="463" spans="1:60" outlineLevel="3">
      <c r="A463" s="110"/>
      <c r="B463" s="111"/>
      <c r="C463" s="200" t="s">
        <v>498</v>
      </c>
      <c r="D463" s="201"/>
      <c r="E463" s="201"/>
      <c r="F463" s="201"/>
      <c r="G463" s="201"/>
      <c r="H463" s="114"/>
      <c r="I463" s="114"/>
      <c r="J463" s="114"/>
      <c r="K463" s="114"/>
      <c r="L463" s="114"/>
      <c r="M463" s="114"/>
      <c r="N463" s="113"/>
      <c r="O463" s="113"/>
      <c r="P463" s="113"/>
      <c r="Q463" s="113"/>
      <c r="R463" s="114"/>
      <c r="S463" s="114"/>
      <c r="T463" s="114"/>
      <c r="U463" s="114"/>
      <c r="V463" s="114"/>
      <c r="W463" s="114"/>
      <c r="X463" s="114"/>
      <c r="Y463" s="114"/>
      <c r="Z463" s="107"/>
      <c r="AA463" s="107"/>
      <c r="AB463" s="107"/>
      <c r="AC463" s="107"/>
      <c r="AD463" s="107"/>
      <c r="AE463" s="107"/>
      <c r="AF463" s="107"/>
      <c r="AG463" s="107" t="s">
        <v>296</v>
      </c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</row>
    <row r="464" spans="1:60" outlineLevel="1">
      <c r="A464" s="123">
        <v>178</v>
      </c>
      <c r="B464" s="124" t="s">
        <v>513</v>
      </c>
      <c r="C464" s="139" t="s">
        <v>514</v>
      </c>
      <c r="D464" s="125" t="s">
        <v>496</v>
      </c>
      <c r="E464" s="126">
        <v>12</v>
      </c>
      <c r="F464" s="127"/>
      <c r="G464" s="128">
        <f>ROUND(E464*F464,2)</f>
        <v>0</v>
      </c>
      <c r="H464" s="127"/>
      <c r="I464" s="128">
        <f>ROUND(E464*H464,2)</f>
        <v>0</v>
      </c>
      <c r="J464" s="127"/>
      <c r="K464" s="128">
        <f>ROUND(E464*J464,2)</f>
        <v>0</v>
      </c>
      <c r="L464" s="128">
        <v>21</v>
      </c>
      <c r="M464" s="128">
        <f>G464*(1+L464/100)</f>
        <v>0</v>
      </c>
      <c r="N464" s="126">
        <v>0</v>
      </c>
      <c r="O464" s="126">
        <f>ROUND(E464*N464,2)</f>
        <v>0</v>
      </c>
      <c r="P464" s="126">
        <v>0</v>
      </c>
      <c r="Q464" s="126">
        <f>ROUND(E464*P464,2)</f>
        <v>0</v>
      </c>
      <c r="R464" s="128"/>
      <c r="S464" s="128" t="s">
        <v>290</v>
      </c>
      <c r="T464" s="129" t="s">
        <v>291</v>
      </c>
      <c r="U464" s="114">
        <v>0</v>
      </c>
      <c r="V464" s="114">
        <f>ROUND(E464*U464,2)</f>
        <v>0</v>
      </c>
      <c r="W464" s="114"/>
      <c r="X464" s="114" t="s">
        <v>332</v>
      </c>
      <c r="Y464" s="114" t="s">
        <v>293</v>
      </c>
      <c r="Z464" s="107"/>
      <c r="AA464" s="107"/>
      <c r="AB464" s="107"/>
      <c r="AC464" s="107"/>
      <c r="AD464" s="107"/>
      <c r="AE464" s="107"/>
      <c r="AF464" s="107"/>
      <c r="AG464" s="107" t="s">
        <v>333</v>
      </c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</row>
    <row r="465" spans="1:60" outlineLevel="2">
      <c r="A465" s="110"/>
      <c r="B465" s="111"/>
      <c r="C465" s="198" t="s">
        <v>497</v>
      </c>
      <c r="D465" s="199"/>
      <c r="E465" s="199"/>
      <c r="F465" s="199"/>
      <c r="G465" s="199"/>
      <c r="H465" s="114"/>
      <c r="I465" s="114"/>
      <c r="J465" s="114"/>
      <c r="K465" s="114"/>
      <c r="L465" s="114"/>
      <c r="M465" s="114"/>
      <c r="N465" s="113"/>
      <c r="O465" s="113"/>
      <c r="P465" s="113"/>
      <c r="Q465" s="113"/>
      <c r="R465" s="114"/>
      <c r="S465" s="114"/>
      <c r="T465" s="114"/>
      <c r="U465" s="114"/>
      <c r="V465" s="114"/>
      <c r="W465" s="114"/>
      <c r="X465" s="114"/>
      <c r="Y465" s="114"/>
      <c r="Z465" s="107"/>
      <c r="AA465" s="107"/>
      <c r="AB465" s="107"/>
      <c r="AC465" s="107"/>
      <c r="AD465" s="107"/>
      <c r="AE465" s="107"/>
      <c r="AF465" s="107"/>
      <c r="AG465" s="107" t="s">
        <v>296</v>
      </c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</row>
    <row r="466" spans="1:60" outlineLevel="3">
      <c r="A466" s="110"/>
      <c r="B466" s="111"/>
      <c r="C466" s="200" t="s">
        <v>498</v>
      </c>
      <c r="D466" s="201"/>
      <c r="E466" s="201"/>
      <c r="F466" s="201"/>
      <c r="G466" s="201"/>
      <c r="H466" s="114"/>
      <c r="I466" s="114"/>
      <c r="J466" s="114"/>
      <c r="K466" s="114"/>
      <c r="L466" s="114"/>
      <c r="M466" s="114"/>
      <c r="N466" s="113"/>
      <c r="O466" s="113"/>
      <c r="P466" s="113"/>
      <c r="Q466" s="113"/>
      <c r="R466" s="114"/>
      <c r="S466" s="114"/>
      <c r="T466" s="114"/>
      <c r="U466" s="114"/>
      <c r="V466" s="114"/>
      <c r="W466" s="114"/>
      <c r="X466" s="114"/>
      <c r="Y466" s="114"/>
      <c r="Z466" s="107"/>
      <c r="AA466" s="107"/>
      <c r="AB466" s="107"/>
      <c r="AC466" s="107"/>
      <c r="AD466" s="107"/>
      <c r="AE466" s="107"/>
      <c r="AF466" s="107"/>
      <c r="AG466" s="107" t="s">
        <v>296</v>
      </c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</row>
    <row r="467" spans="1:60" outlineLevel="1">
      <c r="A467" s="110">
        <v>179</v>
      </c>
      <c r="B467" s="111" t="s">
        <v>614</v>
      </c>
      <c r="C467" s="147" t="s">
        <v>615</v>
      </c>
      <c r="D467" s="112" t="s">
        <v>24</v>
      </c>
      <c r="E467" s="145"/>
      <c r="F467" s="115"/>
      <c r="G467" s="114">
        <f>ROUND(E467*F467,2)</f>
        <v>0</v>
      </c>
      <c r="H467" s="115"/>
      <c r="I467" s="114">
        <f>ROUND(E467*H467,2)</f>
        <v>0</v>
      </c>
      <c r="J467" s="115"/>
      <c r="K467" s="114">
        <f>ROUND(E467*J467,2)</f>
        <v>0</v>
      </c>
      <c r="L467" s="114">
        <v>21</v>
      </c>
      <c r="M467" s="114">
        <f>G467*(1+L467/100)</f>
        <v>0</v>
      </c>
      <c r="N467" s="113">
        <v>0</v>
      </c>
      <c r="O467" s="113">
        <f>ROUND(E467*N467,2)</f>
        <v>0</v>
      </c>
      <c r="P467" s="113">
        <v>0</v>
      </c>
      <c r="Q467" s="113">
        <f>ROUND(E467*P467,2)</f>
        <v>0</v>
      </c>
      <c r="R467" s="114" t="s">
        <v>350</v>
      </c>
      <c r="S467" s="114" t="s">
        <v>310</v>
      </c>
      <c r="T467" s="114" t="s">
        <v>331</v>
      </c>
      <c r="U467" s="114">
        <v>0</v>
      </c>
      <c r="V467" s="114">
        <f>ROUND(E467*U467,2)</f>
        <v>0</v>
      </c>
      <c r="W467" s="114"/>
      <c r="X467" s="114" t="s">
        <v>448</v>
      </c>
      <c r="Y467" s="114" t="s">
        <v>293</v>
      </c>
      <c r="Z467" s="107"/>
      <c r="AA467" s="107"/>
      <c r="AB467" s="107"/>
      <c r="AC467" s="107"/>
      <c r="AD467" s="107"/>
      <c r="AE467" s="107"/>
      <c r="AF467" s="107"/>
      <c r="AG467" s="107" t="s">
        <v>449</v>
      </c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</row>
    <row r="468" spans="1:60" outlineLevel="2">
      <c r="A468" s="110"/>
      <c r="B468" s="111"/>
      <c r="C468" s="205" t="s">
        <v>567</v>
      </c>
      <c r="D468" s="206"/>
      <c r="E468" s="206"/>
      <c r="F468" s="206"/>
      <c r="G468" s="206"/>
      <c r="H468" s="114"/>
      <c r="I468" s="114"/>
      <c r="J468" s="114"/>
      <c r="K468" s="114"/>
      <c r="L468" s="114"/>
      <c r="M468" s="114"/>
      <c r="N468" s="113"/>
      <c r="O468" s="113"/>
      <c r="P468" s="113"/>
      <c r="Q468" s="113"/>
      <c r="R468" s="114"/>
      <c r="S468" s="114"/>
      <c r="T468" s="114"/>
      <c r="U468" s="114"/>
      <c r="V468" s="114"/>
      <c r="W468" s="114"/>
      <c r="X468" s="114"/>
      <c r="Y468" s="114"/>
      <c r="Z468" s="107"/>
      <c r="AA468" s="107"/>
      <c r="AB468" s="107"/>
      <c r="AC468" s="107"/>
      <c r="AD468" s="107"/>
      <c r="AE468" s="107"/>
      <c r="AF468" s="107"/>
      <c r="AG468" s="107" t="s">
        <v>451</v>
      </c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</row>
    <row r="469" spans="1:60">
      <c r="A469" s="117" t="s">
        <v>285</v>
      </c>
      <c r="B469" s="118" t="s">
        <v>137</v>
      </c>
      <c r="C469" s="138" t="s">
        <v>138</v>
      </c>
      <c r="D469" s="119"/>
      <c r="E469" s="120"/>
      <c r="F469" s="121"/>
      <c r="G469" s="121">
        <f>SUMIF(AG470:AG485,"&lt;&gt;NOR",G470:G485)</f>
        <v>0</v>
      </c>
      <c r="H469" s="121"/>
      <c r="I469" s="121">
        <f>SUM(I470:I485)</f>
        <v>0</v>
      </c>
      <c r="J469" s="121"/>
      <c r="K469" s="121">
        <f>SUM(K470:K485)</f>
        <v>0</v>
      </c>
      <c r="L469" s="121"/>
      <c r="M469" s="121">
        <f>SUM(M470:M485)</f>
        <v>0</v>
      </c>
      <c r="N469" s="120"/>
      <c r="O469" s="120">
        <f>SUM(O470:O485)</f>
        <v>0</v>
      </c>
      <c r="P469" s="120"/>
      <c r="Q469" s="120">
        <f>SUM(Q470:Q485)</f>
        <v>0</v>
      </c>
      <c r="R469" s="121"/>
      <c r="S469" s="121"/>
      <c r="T469" s="122"/>
      <c r="U469" s="116"/>
      <c r="V469" s="116">
        <f>SUM(V470:V485)</f>
        <v>14.7</v>
      </c>
      <c r="W469" s="116"/>
      <c r="X469" s="116"/>
      <c r="Y469" s="116"/>
      <c r="AG469" t="s">
        <v>286</v>
      </c>
    </row>
    <row r="470" spans="1:60" outlineLevel="1">
      <c r="A470" s="123">
        <v>180</v>
      </c>
      <c r="B470" s="124" t="s">
        <v>526</v>
      </c>
      <c r="C470" s="139" t="s">
        <v>527</v>
      </c>
      <c r="D470" s="125" t="s">
        <v>330</v>
      </c>
      <c r="E470" s="126">
        <v>12</v>
      </c>
      <c r="F470" s="127"/>
      <c r="G470" s="128">
        <f>ROUND(E470*F470,2)</f>
        <v>0</v>
      </c>
      <c r="H470" s="127"/>
      <c r="I470" s="128">
        <f>ROUND(E470*H470,2)</f>
        <v>0</v>
      </c>
      <c r="J470" s="127"/>
      <c r="K470" s="128">
        <f>ROUND(E470*J470,2)</f>
        <v>0</v>
      </c>
      <c r="L470" s="128">
        <v>21</v>
      </c>
      <c r="M470" s="128">
        <f>G470*(1+L470/100)</f>
        <v>0</v>
      </c>
      <c r="N470" s="126">
        <v>0</v>
      </c>
      <c r="O470" s="126">
        <f>ROUND(E470*N470,2)</f>
        <v>0</v>
      </c>
      <c r="P470" s="126">
        <v>0</v>
      </c>
      <c r="Q470" s="126">
        <f>ROUND(E470*P470,2)</f>
        <v>0</v>
      </c>
      <c r="R470" s="128" t="s">
        <v>350</v>
      </c>
      <c r="S470" s="128" t="s">
        <v>310</v>
      </c>
      <c r="T470" s="129" t="s">
        <v>331</v>
      </c>
      <c r="U470" s="114">
        <v>0.25</v>
      </c>
      <c r="V470" s="114">
        <f>ROUND(E470*U470,2)</f>
        <v>3</v>
      </c>
      <c r="W470" s="114"/>
      <c r="X470" s="114" t="s">
        <v>332</v>
      </c>
      <c r="Y470" s="114" t="s">
        <v>293</v>
      </c>
      <c r="Z470" s="107"/>
      <c r="AA470" s="107"/>
      <c r="AB470" s="107"/>
      <c r="AC470" s="107"/>
      <c r="AD470" s="107"/>
      <c r="AE470" s="107"/>
      <c r="AF470" s="107"/>
      <c r="AG470" s="107" t="s">
        <v>333</v>
      </c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</row>
    <row r="471" spans="1:60" outlineLevel="2">
      <c r="A471" s="110"/>
      <c r="B471" s="111"/>
      <c r="C471" s="203" t="s">
        <v>521</v>
      </c>
      <c r="D471" s="204"/>
      <c r="E471" s="204"/>
      <c r="F471" s="204"/>
      <c r="G471" s="204"/>
      <c r="H471" s="114"/>
      <c r="I471" s="114"/>
      <c r="J471" s="114"/>
      <c r="K471" s="114"/>
      <c r="L471" s="114"/>
      <c r="M471" s="114"/>
      <c r="N471" s="113"/>
      <c r="O471" s="113"/>
      <c r="P471" s="113"/>
      <c r="Q471" s="113"/>
      <c r="R471" s="114"/>
      <c r="S471" s="114"/>
      <c r="T471" s="114"/>
      <c r="U471" s="114"/>
      <c r="V471" s="114"/>
      <c r="W471" s="114"/>
      <c r="X471" s="114"/>
      <c r="Y471" s="114"/>
      <c r="Z471" s="107"/>
      <c r="AA471" s="107"/>
      <c r="AB471" s="107"/>
      <c r="AC471" s="107"/>
      <c r="AD471" s="107"/>
      <c r="AE471" s="107"/>
      <c r="AF471" s="107"/>
      <c r="AG471" s="107" t="s">
        <v>451</v>
      </c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</row>
    <row r="472" spans="1:60" outlineLevel="2">
      <c r="A472" s="110"/>
      <c r="B472" s="111"/>
      <c r="C472" s="200" t="s">
        <v>522</v>
      </c>
      <c r="D472" s="201"/>
      <c r="E472" s="201"/>
      <c r="F472" s="201"/>
      <c r="G472" s="201"/>
      <c r="H472" s="114"/>
      <c r="I472" s="114"/>
      <c r="J472" s="114"/>
      <c r="K472" s="114"/>
      <c r="L472" s="114"/>
      <c r="M472" s="114"/>
      <c r="N472" s="113"/>
      <c r="O472" s="113"/>
      <c r="P472" s="113"/>
      <c r="Q472" s="113"/>
      <c r="R472" s="114"/>
      <c r="S472" s="114"/>
      <c r="T472" s="114"/>
      <c r="U472" s="114"/>
      <c r="V472" s="114"/>
      <c r="W472" s="114"/>
      <c r="X472" s="114"/>
      <c r="Y472" s="114"/>
      <c r="Z472" s="107"/>
      <c r="AA472" s="107"/>
      <c r="AB472" s="107"/>
      <c r="AC472" s="107"/>
      <c r="AD472" s="107"/>
      <c r="AE472" s="107"/>
      <c r="AF472" s="107"/>
      <c r="AG472" s="107" t="s">
        <v>296</v>
      </c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</row>
    <row r="473" spans="1:60" outlineLevel="3">
      <c r="A473" s="110"/>
      <c r="B473" s="111"/>
      <c r="C473" s="200" t="s">
        <v>455</v>
      </c>
      <c r="D473" s="201"/>
      <c r="E473" s="201"/>
      <c r="F473" s="201"/>
      <c r="G473" s="201"/>
      <c r="H473" s="114"/>
      <c r="I473" s="114"/>
      <c r="J473" s="114"/>
      <c r="K473" s="114"/>
      <c r="L473" s="114"/>
      <c r="M473" s="114"/>
      <c r="N473" s="113"/>
      <c r="O473" s="113"/>
      <c r="P473" s="113"/>
      <c r="Q473" s="113"/>
      <c r="R473" s="114"/>
      <c r="S473" s="114"/>
      <c r="T473" s="114"/>
      <c r="U473" s="114"/>
      <c r="V473" s="114"/>
      <c r="W473" s="114"/>
      <c r="X473" s="114"/>
      <c r="Y473" s="114"/>
      <c r="Z473" s="107"/>
      <c r="AA473" s="107"/>
      <c r="AB473" s="107"/>
      <c r="AC473" s="107"/>
      <c r="AD473" s="107"/>
      <c r="AE473" s="107"/>
      <c r="AF473" s="107"/>
      <c r="AG473" s="107" t="s">
        <v>296</v>
      </c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</row>
    <row r="474" spans="1:60" outlineLevel="3">
      <c r="A474" s="110"/>
      <c r="B474" s="111"/>
      <c r="C474" s="200" t="s">
        <v>523</v>
      </c>
      <c r="D474" s="201"/>
      <c r="E474" s="201"/>
      <c r="F474" s="201"/>
      <c r="G474" s="201"/>
      <c r="H474" s="114"/>
      <c r="I474" s="114"/>
      <c r="J474" s="114"/>
      <c r="K474" s="114"/>
      <c r="L474" s="114"/>
      <c r="M474" s="114"/>
      <c r="N474" s="113"/>
      <c r="O474" s="113"/>
      <c r="P474" s="113"/>
      <c r="Q474" s="113"/>
      <c r="R474" s="114"/>
      <c r="S474" s="114"/>
      <c r="T474" s="114"/>
      <c r="U474" s="114"/>
      <c r="V474" s="114"/>
      <c r="W474" s="114"/>
      <c r="X474" s="114"/>
      <c r="Y474" s="114"/>
      <c r="Z474" s="107"/>
      <c r="AA474" s="107"/>
      <c r="AB474" s="107"/>
      <c r="AC474" s="107"/>
      <c r="AD474" s="107"/>
      <c r="AE474" s="107"/>
      <c r="AF474" s="107"/>
      <c r="AG474" s="107" t="s">
        <v>296</v>
      </c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</row>
    <row r="475" spans="1:60" outlineLevel="1">
      <c r="A475" s="123">
        <v>181</v>
      </c>
      <c r="B475" s="124" t="s">
        <v>551</v>
      </c>
      <c r="C475" s="139" t="s">
        <v>552</v>
      </c>
      <c r="D475" s="125" t="s">
        <v>330</v>
      </c>
      <c r="E475" s="126">
        <v>12</v>
      </c>
      <c r="F475" s="127"/>
      <c r="G475" s="128">
        <f>ROUND(E475*F475,2)</f>
        <v>0</v>
      </c>
      <c r="H475" s="127"/>
      <c r="I475" s="128">
        <f>ROUND(E475*H475,2)</f>
        <v>0</v>
      </c>
      <c r="J475" s="127"/>
      <c r="K475" s="128">
        <f>ROUND(E475*J475,2)</f>
        <v>0</v>
      </c>
      <c r="L475" s="128">
        <v>21</v>
      </c>
      <c r="M475" s="128">
        <f>G475*(1+L475/100)</f>
        <v>0</v>
      </c>
      <c r="N475" s="126">
        <v>3.8000000000000002E-4</v>
      </c>
      <c r="O475" s="126">
        <f>ROUND(E475*N475,2)</f>
        <v>0</v>
      </c>
      <c r="P475" s="126">
        <v>0</v>
      </c>
      <c r="Q475" s="126">
        <f>ROUND(E475*P475,2)</f>
        <v>0</v>
      </c>
      <c r="R475" s="128" t="s">
        <v>350</v>
      </c>
      <c r="S475" s="128" t="s">
        <v>310</v>
      </c>
      <c r="T475" s="129" t="s">
        <v>331</v>
      </c>
      <c r="U475" s="114">
        <v>0.18</v>
      </c>
      <c r="V475" s="114">
        <f>ROUND(E475*U475,2)</f>
        <v>2.16</v>
      </c>
      <c r="W475" s="114"/>
      <c r="X475" s="114" t="s">
        <v>332</v>
      </c>
      <c r="Y475" s="114" t="s">
        <v>293</v>
      </c>
      <c r="Z475" s="107"/>
      <c r="AA475" s="107"/>
      <c r="AB475" s="107"/>
      <c r="AC475" s="107"/>
      <c r="AD475" s="107"/>
      <c r="AE475" s="107"/>
      <c r="AF475" s="107"/>
      <c r="AG475" s="107" t="s">
        <v>333</v>
      </c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</row>
    <row r="476" spans="1:60" outlineLevel="2">
      <c r="A476" s="110"/>
      <c r="B476" s="111"/>
      <c r="C476" s="198" t="s">
        <v>553</v>
      </c>
      <c r="D476" s="199"/>
      <c r="E476" s="199"/>
      <c r="F476" s="199"/>
      <c r="G476" s="199"/>
      <c r="H476" s="114"/>
      <c r="I476" s="114"/>
      <c r="J476" s="114"/>
      <c r="K476" s="114"/>
      <c r="L476" s="114"/>
      <c r="M476" s="114"/>
      <c r="N476" s="113"/>
      <c r="O476" s="113"/>
      <c r="P476" s="113"/>
      <c r="Q476" s="113"/>
      <c r="R476" s="114"/>
      <c r="S476" s="114"/>
      <c r="T476" s="114"/>
      <c r="U476" s="114"/>
      <c r="V476" s="114"/>
      <c r="W476" s="114"/>
      <c r="X476" s="114"/>
      <c r="Y476" s="114"/>
      <c r="Z476" s="107"/>
      <c r="AA476" s="107"/>
      <c r="AB476" s="107"/>
      <c r="AC476" s="107"/>
      <c r="AD476" s="107"/>
      <c r="AE476" s="107"/>
      <c r="AF476" s="107"/>
      <c r="AG476" s="107" t="s">
        <v>296</v>
      </c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</row>
    <row r="477" spans="1:60" outlineLevel="1">
      <c r="A477" s="123">
        <v>182</v>
      </c>
      <c r="B477" s="124" t="s">
        <v>555</v>
      </c>
      <c r="C477" s="139" t="s">
        <v>556</v>
      </c>
      <c r="D477" s="125" t="s">
        <v>330</v>
      </c>
      <c r="E477" s="126">
        <v>12</v>
      </c>
      <c r="F477" s="127"/>
      <c r="G477" s="128">
        <f>ROUND(E477*F477,2)</f>
        <v>0</v>
      </c>
      <c r="H477" s="127"/>
      <c r="I477" s="128">
        <f>ROUND(E477*H477,2)</f>
        <v>0</v>
      </c>
      <c r="J477" s="127"/>
      <c r="K477" s="128">
        <f>ROUND(E477*J477,2)</f>
        <v>0</v>
      </c>
      <c r="L477" s="128">
        <v>21</v>
      </c>
      <c r="M477" s="128">
        <f>G477*(1+L477/100)</f>
        <v>0</v>
      </c>
      <c r="N477" s="126">
        <v>1.0000000000000001E-5</v>
      </c>
      <c r="O477" s="126">
        <f>ROUND(E477*N477,2)</f>
        <v>0</v>
      </c>
      <c r="P477" s="126">
        <v>0</v>
      </c>
      <c r="Q477" s="126">
        <f>ROUND(E477*P477,2)</f>
        <v>0</v>
      </c>
      <c r="R477" s="128" t="s">
        <v>350</v>
      </c>
      <c r="S477" s="128" t="s">
        <v>310</v>
      </c>
      <c r="T477" s="129" t="s">
        <v>331</v>
      </c>
      <c r="U477" s="114">
        <v>0.06</v>
      </c>
      <c r="V477" s="114">
        <f>ROUND(E477*U477,2)</f>
        <v>0.72</v>
      </c>
      <c r="W477" s="114"/>
      <c r="X477" s="114" t="s">
        <v>332</v>
      </c>
      <c r="Y477" s="114" t="s">
        <v>293</v>
      </c>
      <c r="Z477" s="107"/>
      <c r="AA477" s="107"/>
      <c r="AB477" s="107"/>
      <c r="AC477" s="107"/>
      <c r="AD477" s="107"/>
      <c r="AE477" s="107"/>
      <c r="AF477" s="107"/>
      <c r="AG477" s="107" t="s">
        <v>333</v>
      </c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</row>
    <row r="478" spans="1:60" outlineLevel="2">
      <c r="A478" s="110"/>
      <c r="B478" s="111"/>
      <c r="C478" s="198" t="s">
        <v>557</v>
      </c>
      <c r="D478" s="199"/>
      <c r="E478" s="199"/>
      <c r="F478" s="199"/>
      <c r="G478" s="199"/>
      <c r="H478" s="114"/>
      <c r="I478" s="114"/>
      <c r="J478" s="114"/>
      <c r="K478" s="114"/>
      <c r="L478" s="114"/>
      <c r="M478" s="114"/>
      <c r="N478" s="113"/>
      <c r="O478" s="113"/>
      <c r="P478" s="113"/>
      <c r="Q478" s="113"/>
      <c r="R478" s="114"/>
      <c r="S478" s="114"/>
      <c r="T478" s="114"/>
      <c r="U478" s="114"/>
      <c r="V478" s="114"/>
      <c r="W478" s="114"/>
      <c r="X478" s="114"/>
      <c r="Y478" s="114"/>
      <c r="Z478" s="107"/>
      <c r="AA478" s="107"/>
      <c r="AB478" s="107"/>
      <c r="AC478" s="107"/>
      <c r="AD478" s="107"/>
      <c r="AE478" s="107"/>
      <c r="AF478" s="107"/>
      <c r="AG478" s="107" t="s">
        <v>296</v>
      </c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</row>
    <row r="479" spans="1:60" outlineLevel="1">
      <c r="A479" s="130">
        <v>183</v>
      </c>
      <c r="B479" s="131" t="s">
        <v>558</v>
      </c>
      <c r="C479" s="140" t="s">
        <v>559</v>
      </c>
      <c r="D479" s="132" t="s">
        <v>289</v>
      </c>
      <c r="E479" s="133">
        <v>2</v>
      </c>
      <c r="F479" s="134"/>
      <c r="G479" s="135">
        <f>ROUND(E479*F479,2)</f>
        <v>0</v>
      </c>
      <c r="H479" s="134"/>
      <c r="I479" s="135">
        <f>ROUND(E479*H479,2)</f>
        <v>0</v>
      </c>
      <c r="J479" s="134"/>
      <c r="K479" s="135">
        <f>ROUND(E479*J479,2)</f>
        <v>0</v>
      </c>
      <c r="L479" s="135">
        <v>21</v>
      </c>
      <c r="M479" s="135">
        <f>G479*(1+L479/100)</f>
        <v>0</v>
      </c>
      <c r="N479" s="133">
        <v>1.15E-3</v>
      </c>
      <c r="O479" s="133">
        <f>ROUND(E479*N479,2)</f>
        <v>0</v>
      </c>
      <c r="P479" s="133">
        <v>0</v>
      </c>
      <c r="Q479" s="133">
        <f>ROUND(E479*P479,2)</f>
        <v>0</v>
      </c>
      <c r="R479" s="135" t="s">
        <v>560</v>
      </c>
      <c r="S479" s="135" t="s">
        <v>310</v>
      </c>
      <c r="T479" s="136" t="s">
        <v>331</v>
      </c>
      <c r="U479" s="114">
        <v>0.11</v>
      </c>
      <c r="V479" s="114">
        <f>ROUND(E479*U479,2)</f>
        <v>0.22</v>
      </c>
      <c r="W479" s="114"/>
      <c r="X479" s="114" t="s">
        <v>332</v>
      </c>
      <c r="Y479" s="114" t="s">
        <v>293</v>
      </c>
      <c r="Z479" s="107"/>
      <c r="AA479" s="107"/>
      <c r="AB479" s="107"/>
      <c r="AC479" s="107"/>
      <c r="AD479" s="107"/>
      <c r="AE479" s="107"/>
      <c r="AF479" s="107"/>
      <c r="AG479" s="107" t="s">
        <v>333</v>
      </c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</row>
    <row r="480" spans="1:60" outlineLevel="1">
      <c r="A480" s="130">
        <v>184</v>
      </c>
      <c r="B480" s="131" t="s">
        <v>561</v>
      </c>
      <c r="C480" s="140" t="s">
        <v>562</v>
      </c>
      <c r="D480" s="132" t="s">
        <v>563</v>
      </c>
      <c r="E480" s="133">
        <v>20</v>
      </c>
      <c r="F480" s="134"/>
      <c r="G480" s="135">
        <f>ROUND(E480*F480,2)</f>
        <v>0</v>
      </c>
      <c r="H480" s="134"/>
      <c r="I480" s="135">
        <f>ROUND(E480*H480,2)</f>
        <v>0</v>
      </c>
      <c r="J480" s="134"/>
      <c r="K480" s="135">
        <f>ROUND(E480*J480,2)</f>
        <v>0</v>
      </c>
      <c r="L480" s="135">
        <v>21</v>
      </c>
      <c r="M480" s="135">
        <f>G480*(1+L480/100)</f>
        <v>0</v>
      </c>
      <c r="N480" s="133">
        <v>6.0000000000000002E-5</v>
      </c>
      <c r="O480" s="133">
        <f>ROUND(E480*N480,2)</f>
        <v>0</v>
      </c>
      <c r="P480" s="133">
        <v>0</v>
      </c>
      <c r="Q480" s="133">
        <f>ROUND(E480*P480,2)</f>
        <v>0</v>
      </c>
      <c r="R480" s="135" t="s">
        <v>564</v>
      </c>
      <c r="S480" s="135" t="s">
        <v>310</v>
      </c>
      <c r="T480" s="136" t="s">
        <v>331</v>
      </c>
      <c r="U480" s="114">
        <v>0.43</v>
      </c>
      <c r="V480" s="114">
        <f>ROUND(E480*U480,2)</f>
        <v>8.6</v>
      </c>
      <c r="W480" s="114"/>
      <c r="X480" s="114" t="s">
        <v>332</v>
      </c>
      <c r="Y480" s="114" t="s">
        <v>293</v>
      </c>
      <c r="Z480" s="107"/>
      <c r="AA480" s="107"/>
      <c r="AB480" s="107"/>
      <c r="AC480" s="107"/>
      <c r="AD480" s="107"/>
      <c r="AE480" s="107"/>
      <c r="AF480" s="107"/>
      <c r="AG480" s="107" t="s">
        <v>333</v>
      </c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</row>
    <row r="481" spans="1:60" ht="22.5" outlineLevel="1">
      <c r="A481" s="123">
        <v>185</v>
      </c>
      <c r="B481" s="124" t="s">
        <v>499</v>
      </c>
      <c r="C481" s="139" t="s">
        <v>500</v>
      </c>
      <c r="D481" s="125" t="s">
        <v>496</v>
      </c>
      <c r="E481" s="126">
        <v>12</v>
      </c>
      <c r="F481" s="127"/>
      <c r="G481" s="128">
        <f>ROUND(E481*F481,2)</f>
        <v>0</v>
      </c>
      <c r="H481" s="127"/>
      <c r="I481" s="128">
        <f>ROUND(E481*H481,2)</f>
        <v>0</v>
      </c>
      <c r="J481" s="127"/>
      <c r="K481" s="128">
        <f>ROUND(E481*J481,2)</f>
        <v>0</v>
      </c>
      <c r="L481" s="128">
        <v>21</v>
      </c>
      <c r="M481" s="128">
        <f>G481*(1+L481/100)</f>
        <v>0</v>
      </c>
      <c r="N481" s="126">
        <v>0</v>
      </c>
      <c r="O481" s="126">
        <f>ROUND(E481*N481,2)</f>
        <v>0</v>
      </c>
      <c r="P481" s="126">
        <v>0</v>
      </c>
      <c r="Q481" s="126">
        <f>ROUND(E481*P481,2)</f>
        <v>0</v>
      </c>
      <c r="R481" s="128"/>
      <c r="S481" s="128" t="s">
        <v>290</v>
      </c>
      <c r="T481" s="129" t="s">
        <v>291</v>
      </c>
      <c r="U481" s="114">
        <v>0</v>
      </c>
      <c r="V481" s="114">
        <f>ROUND(E481*U481,2)</f>
        <v>0</v>
      </c>
      <c r="W481" s="114"/>
      <c r="X481" s="114" t="s">
        <v>332</v>
      </c>
      <c r="Y481" s="114" t="s">
        <v>293</v>
      </c>
      <c r="Z481" s="107"/>
      <c r="AA481" s="107"/>
      <c r="AB481" s="107"/>
      <c r="AC481" s="107"/>
      <c r="AD481" s="107"/>
      <c r="AE481" s="107"/>
      <c r="AF481" s="107"/>
      <c r="AG481" s="107" t="s">
        <v>333</v>
      </c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</row>
    <row r="482" spans="1:60" outlineLevel="2">
      <c r="A482" s="110"/>
      <c r="B482" s="111"/>
      <c r="C482" s="198" t="s">
        <v>497</v>
      </c>
      <c r="D482" s="199"/>
      <c r="E482" s="199"/>
      <c r="F482" s="199"/>
      <c r="G482" s="199"/>
      <c r="H482" s="114"/>
      <c r="I482" s="114"/>
      <c r="J482" s="114"/>
      <c r="K482" s="114"/>
      <c r="L482" s="114"/>
      <c r="M482" s="114"/>
      <c r="N482" s="113"/>
      <c r="O482" s="113"/>
      <c r="P482" s="113"/>
      <c r="Q482" s="113"/>
      <c r="R482" s="114"/>
      <c r="S482" s="114"/>
      <c r="T482" s="114"/>
      <c r="U482" s="114"/>
      <c r="V482" s="114"/>
      <c r="W482" s="114"/>
      <c r="X482" s="114"/>
      <c r="Y482" s="114"/>
      <c r="Z482" s="107"/>
      <c r="AA482" s="107"/>
      <c r="AB482" s="107"/>
      <c r="AC482" s="107"/>
      <c r="AD482" s="107"/>
      <c r="AE482" s="107"/>
      <c r="AF482" s="107"/>
      <c r="AG482" s="107" t="s">
        <v>296</v>
      </c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</row>
    <row r="483" spans="1:60" outlineLevel="3">
      <c r="A483" s="110"/>
      <c r="B483" s="111"/>
      <c r="C483" s="200" t="s">
        <v>498</v>
      </c>
      <c r="D483" s="201"/>
      <c r="E483" s="201"/>
      <c r="F483" s="201"/>
      <c r="G483" s="201"/>
      <c r="H483" s="114"/>
      <c r="I483" s="114"/>
      <c r="J483" s="114"/>
      <c r="K483" s="114"/>
      <c r="L483" s="114"/>
      <c r="M483" s="114"/>
      <c r="N483" s="113"/>
      <c r="O483" s="113"/>
      <c r="P483" s="113"/>
      <c r="Q483" s="113"/>
      <c r="R483" s="114"/>
      <c r="S483" s="114"/>
      <c r="T483" s="114"/>
      <c r="U483" s="114"/>
      <c r="V483" s="114"/>
      <c r="W483" s="114"/>
      <c r="X483" s="114"/>
      <c r="Y483" s="114"/>
      <c r="Z483" s="107"/>
      <c r="AA483" s="107"/>
      <c r="AB483" s="107"/>
      <c r="AC483" s="107"/>
      <c r="AD483" s="107"/>
      <c r="AE483" s="107"/>
      <c r="AF483" s="107"/>
      <c r="AG483" s="107" t="s">
        <v>296</v>
      </c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</row>
    <row r="484" spans="1:60" outlineLevel="1">
      <c r="A484" s="110">
        <v>186</v>
      </c>
      <c r="B484" s="111" t="s">
        <v>614</v>
      </c>
      <c r="C484" s="147" t="s">
        <v>615</v>
      </c>
      <c r="D484" s="112" t="s">
        <v>24</v>
      </c>
      <c r="E484" s="145"/>
      <c r="F484" s="115"/>
      <c r="G484" s="114">
        <f>ROUND(E484*F484,2)</f>
        <v>0</v>
      </c>
      <c r="H484" s="115"/>
      <c r="I484" s="114">
        <f>ROUND(E484*H484,2)</f>
        <v>0</v>
      </c>
      <c r="J484" s="115"/>
      <c r="K484" s="114">
        <f>ROUND(E484*J484,2)</f>
        <v>0</v>
      </c>
      <c r="L484" s="114">
        <v>21</v>
      </c>
      <c r="M484" s="114">
        <f>G484*(1+L484/100)</f>
        <v>0</v>
      </c>
      <c r="N484" s="113">
        <v>0</v>
      </c>
      <c r="O484" s="113">
        <f>ROUND(E484*N484,2)</f>
        <v>0</v>
      </c>
      <c r="P484" s="113">
        <v>0</v>
      </c>
      <c r="Q484" s="113">
        <f>ROUND(E484*P484,2)</f>
        <v>0</v>
      </c>
      <c r="R484" s="114" t="s">
        <v>350</v>
      </c>
      <c r="S484" s="114" t="s">
        <v>310</v>
      </c>
      <c r="T484" s="114" t="s">
        <v>331</v>
      </c>
      <c r="U484" s="114">
        <v>0</v>
      </c>
      <c r="V484" s="114">
        <f>ROUND(E484*U484,2)</f>
        <v>0</v>
      </c>
      <c r="W484" s="114"/>
      <c r="X484" s="114" t="s">
        <v>448</v>
      </c>
      <c r="Y484" s="114" t="s">
        <v>293</v>
      </c>
      <c r="Z484" s="107"/>
      <c r="AA484" s="107"/>
      <c r="AB484" s="107"/>
      <c r="AC484" s="107"/>
      <c r="AD484" s="107"/>
      <c r="AE484" s="107"/>
      <c r="AF484" s="107"/>
      <c r="AG484" s="107" t="s">
        <v>449</v>
      </c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</row>
    <row r="485" spans="1:60" outlineLevel="2">
      <c r="A485" s="110"/>
      <c r="B485" s="111"/>
      <c r="C485" s="205" t="s">
        <v>567</v>
      </c>
      <c r="D485" s="206"/>
      <c r="E485" s="206"/>
      <c r="F485" s="206"/>
      <c r="G485" s="206"/>
      <c r="H485" s="114"/>
      <c r="I485" s="114"/>
      <c r="J485" s="114"/>
      <c r="K485" s="114"/>
      <c r="L485" s="114"/>
      <c r="M485" s="114"/>
      <c r="N485" s="113"/>
      <c r="O485" s="113"/>
      <c r="P485" s="113"/>
      <c r="Q485" s="113"/>
      <c r="R485" s="114"/>
      <c r="S485" s="114"/>
      <c r="T485" s="114"/>
      <c r="U485" s="114"/>
      <c r="V485" s="114"/>
      <c r="W485" s="114"/>
      <c r="X485" s="114"/>
      <c r="Y485" s="114"/>
      <c r="Z485" s="107"/>
      <c r="AA485" s="107"/>
      <c r="AB485" s="107"/>
      <c r="AC485" s="107"/>
      <c r="AD485" s="107"/>
      <c r="AE485" s="107"/>
      <c r="AF485" s="107"/>
      <c r="AG485" s="107" t="s">
        <v>451</v>
      </c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</row>
    <row r="486" spans="1:60">
      <c r="A486" s="117" t="s">
        <v>285</v>
      </c>
      <c r="B486" s="118" t="s">
        <v>139</v>
      </c>
      <c r="C486" s="138" t="s">
        <v>140</v>
      </c>
      <c r="D486" s="119"/>
      <c r="E486" s="120"/>
      <c r="F486" s="121"/>
      <c r="G486" s="121">
        <f>SUMIF(AG487:AG501,"&lt;&gt;NOR",G487:G501)</f>
        <v>0</v>
      </c>
      <c r="H486" s="121"/>
      <c r="I486" s="121">
        <f>SUM(I487:I501)</f>
        <v>0</v>
      </c>
      <c r="J486" s="121"/>
      <c r="K486" s="121">
        <f>SUM(K487:K501)</f>
        <v>0</v>
      </c>
      <c r="L486" s="121"/>
      <c r="M486" s="121">
        <f>SUM(M487:M501)</f>
        <v>0</v>
      </c>
      <c r="N486" s="120"/>
      <c r="O486" s="120">
        <f>SUM(O487:O501)</f>
        <v>0.33999999999999997</v>
      </c>
      <c r="P486" s="120"/>
      <c r="Q486" s="120">
        <f>SUM(Q487:Q501)</f>
        <v>0</v>
      </c>
      <c r="R486" s="121"/>
      <c r="S486" s="121"/>
      <c r="T486" s="122"/>
      <c r="U486" s="116"/>
      <c r="V486" s="116">
        <f>SUM(V487:V501)</f>
        <v>115.53999999999999</v>
      </c>
      <c r="W486" s="116"/>
      <c r="X486" s="116"/>
      <c r="Y486" s="116"/>
      <c r="AG486" t="s">
        <v>286</v>
      </c>
    </row>
    <row r="487" spans="1:60" ht="22.5" outlineLevel="1">
      <c r="A487" s="123">
        <v>187</v>
      </c>
      <c r="B487" s="124" t="s">
        <v>622</v>
      </c>
      <c r="C487" s="139" t="s">
        <v>623</v>
      </c>
      <c r="D487" s="125" t="s">
        <v>330</v>
      </c>
      <c r="E487" s="126">
        <v>42</v>
      </c>
      <c r="F487" s="127"/>
      <c r="G487" s="128">
        <f>ROUND(E487*F487,2)</f>
        <v>0</v>
      </c>
      <c r="H487" s="127"/>
      <c r="I487" s="128">
        <f>ROUND(E487*H487,2)</f>
        <v>0</v>
      </c>
      <c r="J487" s="127"/>
      <c r="K487" s="128">
        <f>ROUND(E487*J487,2)</f>
        <v>0</v>
      </c>
      <c r="L487" s="128">
        <v>21</v>
      </c>
      <c r="M487" s="128">
        <f>G487*(1+L487/100)</f>
        <v>0</v>
      </c>
      <c r="N487" s="126">
        <v>1.47E-3</v>
      </c>
      <c r="O487" s="126">
        <f>ROUND(E487*N487,2)</f>
        <v>0.06</v>
      </c>
      <c r="P487" s="126">
        <v>0</v>
      </c>
      <c r="Q487" s="126">
        <f>ROUND(E487*P487,2)</f>
        <v>0</v>
      </c>
      <c r="R487" s="128" t="s">
        <v>350</v>
      </c>
      <c r="S487" s="128" t="s">
        <v>310</v>
      </c>
      <c r="T487" s="129" t="s">
        <v>331</v>
      </c>
      <c r="U487" s="114">
        <v>0.56999999999999995</v>
      </c>
      <c r="V487" s="114">
        <f>ROUND(E487*U487,2)</f>
        <v>23.94</v>
      </c>
      <c r="W487" s="114"/>
      <c r="X487" s="114" t="s">
        <v>332</v>
      </c>
      <c r="Y487" s="114" t="s">
        <v>293</v>
      </c>
      <c r="Z487" s="107"/>
      <c r="AA487" s="107"/>
      <c r="AB487" s="107"/>
      <c r="AC487" s="107"/>
      <c r="AD487" s="107"/>
      <c r="AE487" s="107"/>
      <c r="AF487" s="107"/>
      <c r="AG487" s="107" t="s">
        <v>333</v>
      </c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</row>
    <row r="488" spans="1:60" outlineLevel="2">
      <c r="A488" s="110"/>
      <c r="B488" s="111"/>
      <c r="C488" s="203" t="s">
        <v>549</v>
      </c>
      <c r="D488" s="204"/>
      <c r="E488" s="204"/>
      <c r="F488" s="204"/>
      <c r="G488" s="204"/>
      <c r="H488" s="114"/>
      <c r="I488" s="114"/>
      <c r="J488" s="114"/>
      <c r="K488" s="114"/>
      <c r="L488" s="114"/>
      <c r="M488" s="114"/>
      <c r="N488" s="113"/>
      <c r="O488" s="113"/>
      <c r="P488" s="113"/>
      <c r="Q488" s="113"/>
      <c r="R488" s="114"/>
      <c r="S488" s="114"/>
      <c r="T488" s="114"/>
      <c r="U488" s="114"/>
      <c r="V488" s="114"/>
      <c r="W488" s="114"/>
      <c r="X488" s="114"/>
      <c r="Y488" s="114"/>
      <c r="Z488" s="107"/>
      <c r="AA488" s="107"/>
      <c r="AB488" s="107"/>
      <c r="AC488" s="107"/>
      <c r="AD488" s="107"/>
      <c r="AE488" s="107"/>
      <c r="AF488" s="107"/>
      <c r="AG488" s="107" t="s">
        <v>451</v>
      </c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</row>
    <row r="489" spans="1:60" outlineLevel="2">
      <c r="A489" s="110"/>
      <c r="B489" s="111"/>
      <c r="C489" s="200" t="s">
        <v>455</v>
      </c>
      <c r="D489" s="201"/>
      <c r="E489" s="201"/>
      <c r="F489" s="201"/>
      <c r="G489" s="201"/>
      <c r="H489" s="114"/>
      <c r="I489" s="114"/>
      <c r="J489" s="114"/>
      <c r="K489" s="114"/>
      <c r="L489" s="114"/>
      <c r="M489" s="114"/>
      <c r="N489" s="113"/>
      <c r="O489" s="113"/>
      <c r="P489" s="113"/>
      <c r="Q489" s="113"/>
      <c r="R489" s="114"/>
      <c r="S489" s="114"/>
      <c r="T489" s="114"/>
      <c r="U489" s="114"/>
      <c r="V489" s="114"/>
      <c r="W489" s="114"/>
      <c r="X489" s="114"/>
      <c r="Y489" s="114"/>
      <c r="Z489" s="107"/>
      <c r="AA489" s="107"/>
      <c r="AB489" s="107"/>
      <c r="AC489" s="107"/>
      <c r="AD489" s="107"/>
      <c r="AE489" s="107"/>
      <c r="AF489" s="107"/>
      <c r="AG489" s="107" t="s">
        <v>296</v>
      </c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</row>
    <row r="490" spans="1:60" ht="22.5" outlineLevel="1">
      <c r="A490" s="123">
        <v>188</v>
      </c>
      <c r="B490" s="124" t="s">
        <v>626</v>
      </c>
      <c r="C490" s="139" t="s">
        <v>627</v>
      </c>
      <c r="D490" s="125" t="s">
        <v>330</v>
      </c>
      <c r="E490" s="126">
        <v>106</v>
      </c>
      <c r="F490" s="127"/>
      <c r="G490" s="128">
        <f>ROUND(E490*F490,2)</f>
        <v>0</v>
      </c>
      <c r="H490" s="127"/>
      <c r="I490" s="128">
        <f>ROUND(E490*H490,2)</f>
        <v>0</v>
      </c>
      <c r="J490" s="127"/>
      <c r="K490" s="128">
        <f>ROUND(E490*J490,2)</f>
        <v>0</v>
      </c>
      <c r="L490" s="128">
        <v>21</v>
      </c>
      <c r="M490" s="128">
        <f>G490*(1+L490/100)</f>
        <v>0</v>
      </c>
      <c r="N490" s="126">
        <v>2.3400000000000001E-3</v>
      </c>
      <c r="O490" s="126">
        <f>ROUND(E490*N490,2)</f>
        <v>0.25</v>
      </c>
      <c r="P490" s="126">
        <v>0</v>
      </c>
      <c r="Q490" s="126">
        <f>ROUND(E490*P490,2)</f>
        <v>0</v>
      </c>
      <c r="R490" s="128" t="s">
        <v>350</v>
      </c>
      <c r="S490" s="128" t="s">
        <v>310</v>
      </c>
      <c r="T490" s="129" t="s">
        <v>331</v>
      </c>
      <c r="U490" s="114">
        <v>0.67300000000000004</v>
      </c>
      <c r="V490" s="114">
        <f>ROUND(E490*U490,2)</f>
        <v>71.34</v>
      </c>
      <c r="W490" s="114"/>
      <c r="X490" s="114" t="s">
        <v>332</v>
      </c>
      <c r="Y490" s="114" t="s">
        <v>293</v>
      </c>
      <c r="Z490" s="107"/>
      <c r="AA490" s="107"/>
      <c r="AB490" s="107"/>
      <c r="AC490" s="107"/>
      <c r="AD490" s="107"/>
      <c r="AE490" s="107"/>
      <c r="AF490" s="107"/>
      <c r="AG490" s="107" t="s">
        <v>333</v>
      </c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</row>
    <row r="491" spans="1:60" outlineLevel="2">
      <c r="A491" s="110"/>
      <c r="B491" s="111"/>
      <c r="C491" s="203" t="s">
        <v>549</v>
      </c>
      <c r="D491" s="204"/>
      <c r="E491" s="204"/>
      <c r="F491" s="204"/>
      <c r="G491" s="204"/>
      <c r="H491" s="114"/>
      <c r="I491" s="114"/>
      <c r="J491" s="114"/>
      <c r="K491" s="114"/>
      <c r="L491" s="114"/>
      <c r="M491" s="114"/>
      <c r="N491" s="113"/>
      <c r="O491" s="113"/>
      <c r="P491" s="113"/>
      <c r="Q491" s="113"/>
      <c r="R491" s="114"/>
      <c r="S491" s="114"/>
      <c r="T491" s="114"/>
      <c r="U491" s="114"/>
      <c r="V491" s="114"/>
      <c r="W491" s="114"/>
      <c r="X491" s="114"/>
      <c r="Y491" s="114"/>
      <c r="Z491" s="107"/>
      <c r="AA491" s="107"/>
      <c r="AB491" s="107"/>
      <c r="AC491" s="107"/>
      <c r="AD491" s="107"/>
      <c r="AE491" s="107"/>
      <c r="AF491" s="107"/>
      <c r="AG491" s="107" t="s">
        <v>451</v>
      </c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</row>
    <row r="492" spans="1:60" outlineLevel="2">
      <c r="A492" s="110"/>
      <c r="B492" s="111"/>
      <c r="C492" s="200" t="s">
        <v>455</v>
      </c>
      <c r="D492" s="201"/>
      <c r="E492" s="201"/>
      <c r="F492" s="201"/>
      <c r="G492" s="201"/>
      <c r="H492" s="114"/>
      <c r="I492" s="114"/>
      <c r="J492" s="114"/>
      <c r="K492" s="114"/>
      <c r="L492" s="114"/>
      <c r="M492" s="114"/>
      <c r="N492" s="113"/>
      <c r="O492" s="113"/>
      <c r="P492" s="113"/>
      <c r="Q492" s="113"/>
      <c r="R492" s="114"/>
      <c r="S492" s="114"/>
      <c r="T492" s="114"/>
      <c r="U492" s="114"/>
      <c r="V492" s="114"/>
      <c r="W492" s="114"/>
      <c r="X492" s="114"/>
      <c r="Y492" s="114"/>
      <c r="Z492" s="107"/>
      <c r="AA492" s="107"/>
      <c r="AB492" s="107"/>
      <c r="AC492" s="107"/>
      <c r="AD492" s="107"/>
      <c r="AE492" s="107"/>
      <c r="AF492" s="107"/>
      <c r="AG492" s="107" t="s">
        <v>296</v>
      </c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</row>
    <row r="493" spans="1:60" outlineLevel="1">
      <c r="A493" s="123">
        <v>189</v>
      </c>
      <c r="B493" s="124" t="s">
        <v>628</v>
      </c>
      <c r="C493" s="139" t="s">
        <v>629</v>
      </c>
      <c r="D493" s="125" t="s">
        <v>347</v>
      </c>
      <c r="E493" s="126">
        <v>3</v>
      </c>
      <c r="F493" s="127"/>
      <c r="G493" s="128">
        <f>ROUND(E493*F493,2)</f>
        <v>0</v>
      </c>
      <c r="H493" s="127"/>
      <c r="I493" s="128">
        <f>ROUND(E493*H493,2)</f>
        <v>0</v>
      </c>
      <c r="J493" s="127"/>
      <c r="K493" s="128">
        <f>ROUND(E493*J493,2)</f>
        <v>0</v>
      </c>
      <c r="L493" s="128">
        <v>21</v>
      </c>
      <c r="M493" s="128">
        <f>G493*(1+L493/100)</f>
        <v>0</v>
      </c>
      <c r="N493" s="126">
        <v>2.0000000000000002E-5</v>
      </c>
      <c r="O493" s="126">
        <f>ROUND(E493*N493,2)</f>
        <v>0</v>
      </c>
      <c r="P493" s="126">
        <v>0</v>
      </c>
      <c r="Q493" s="126">
        <f>ROUND(E493*P493,2)</f>
        <v>0</v>
      </c>
      <c r="R493" s="128" t="s">
        <v>350</v>
      </c>
      <c r="S493" s="128" t="s">
        <v>310</v>
      </c>
      <c r="T493" s="129" t="s">
        <v>331</v>
      </c>
      <c r="U493" s="114">
        <v>0.23</v>
      </c>
      <c r="V493" s="114">
        <f>ROUND(E493*U493,2)</f>
        <v>0.69</v>
      </c>
      <c r="W493" s="114"/>
      <c r="X493" s="114" t="s">
        <v>332</v>
      </c>
      <c r="Y493" s="114" t="s">
        <v>293</v>
      </c>
      <c r="Z493" s="107"/>
      <c r="AA493" s="107"/>
      <c r="AB493" s="107"/>
      <c r="AC493" s="107"/>
      <c r="AD493" s="107"/>
      <c r="AE493" s="107"/>
      <c r="AF493" s="107"/>
      <c r="AG493" s="107" t="s">
        <v>333</v>
      </c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</row>
    <row r="494" spans="1:60" outlineLevel="2">
      <c r="A494" s="110"/>
      <c r="B494" s="111"/>
      <c r="C494" s="198" t="s">
        <v>630</v>
      </c>
      <c r="D494" s="199"/>
      <c r="E494" s="199"/>
      <c r="F494" s="199"/>
      <c r="G494" s="199"/>
      <c r="H494" s="114"/>
      <c r="I494" s="114"/>
      <c r="J494" s="114"/>
      <c r="K494" s="114"/>
      <c r="L494" s="114"/>
      <c r="M494" s="114"/>
      <c r="N494" s="113"/>
      <c r="O494" s="113"/>
      <c r="P494" s="113"/>
      <c r="Q494" s="113"/>
      <c r="R494" s="114"/>
      <c r="S494" s="114"/>
      <c r="T494" s="114"/>
      <c r="U494" s="114"/>
      <c r="V494" s="114"/>
      <c r="W494" s="114"/>
      <c r="X494" s="114"/>
      <c r="Y494" s="114"/>
      <c r="Z494" s="107"/>
      <c r="AA494" s="107"/>
      <c r="AB494" s="107"/>
      <c r="AC494" s="107"/>
      <c r="AD494" s="107"/>
      <c r="AE494" s="107"/>
      <c r="AF494" s="107"/>
      <c r="AG494" s="107" t="s">
        <v>296</v>
      </c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</row>
    <row r="495" spans="1:60" outlineLevel="1">
      <c r="A495" s="123">
        <v>190</v>
      </c>
      <c r="B495" s="124" t="s">
        <v>631</v>
      </c>
      <c r="C495" s="139" t="s">
        <v>632</v>
      </c>
      <c r="D495" s="125" t="s">
        <v>330</v>
      </c>
      <c r="E495" s="126">
        <v>148</v>
      </c>
      <c r="F495" s="127"/>
      <c r="G495" s="128">
        <f>ROUND(E495*F495,2)</f>
        <v>0</v>
      </c>
      <c r="H495" s="127"/>
      <c r="I495" s="128">
        <f>ROUND(E495*H495,2)</f>
        <v>0</v>
      </c>
      <c r="J495" s="127"/>
      <c r="K495" s="128">
        <f>ROUND(E495*J495,2)</f>
        <v>0</v>
      </c>
      <c r="L495" s="128">
        <v>21</v>
      </c>
      <c r="M495" s="128">
        <f>G495*(1+L495/100)</f>
        <v>0</v>
      </c>
      <c r="N495" s="126">
        <v>1.8000000000000001E-4</v>
      </c>
      <c r="O495" s="126">
        <f>ROUND(E495*N495,2)</f>
        <v>0.03</v>
      </c>
      <c r="P495" s="126">
        <v>0</v>
      </c>
      <c r="Q495" s="126">
        <f>ROUND(E495*P495,2)</f>
        <v>0</v>
      </c>
      <c r="R495" s="128" t="s">
        <v>350</v>
      </c>
      <c r="S495" s="128" t="s">
        <v>310</v>
      </c>
      <c r="T495" s="129" t="s">
        <v>331</v>
      </c>
      <c r="U495" s="114">
        <v>7.0000000000000007E-2</v>
      </c>
      <c r="V495" s="114">
        <f>ROUND(E495*U495,2)</f>
        <v>10.36</v>
      </c>
      <c r="W495" s="114"/>
      <c r="X495" s="114" t="s">
        <v>332</v>
      </c>
      <c r="Y495" s="114" t="s">
        <v>293</v>
      </c>
      <c r="Z495" s="107"/>
      <c r="AA495" s="107"/>
      <c r="AB495" s="107"/>
      <c r="AC495" s="107"/>
      <c r="AD495" s="107"/>
      <c r="AE495" s="107"/>
      <c r="AF495" s="107"/>
      <c r="AG495" s="107" t="s">
        <v>333</v>
      </c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</row>
    <row r="496" spans="1:60" outlineLevel="2">
      <c r="A496" s="110"/>
      <c r="B496" s="111"/>
      <c r="C496" s="198" t="s">
        <v>553</v>
      </c>
      <c r="D496" s="199"/>
      <c r="E496" s="199"/>
      <c r="F496" s="199"/>
      <c r="G496" s="199"/>
      <c r="H496" s="114"/>
      <c r="I496" s="114"/>
      <c r="J496" s="114"/>
      <c r="K496" s="114"/>
      <c r="L496" s="114"/>
      <c r="M496" s="114"/>
      <c r="N496" s="113"/>
      <c r="O496" s="113"/>
      <c r="P496" s="113"/>
      <c r="Q496" s="113"/>
      <c r="R496" s="114"/>
      <c r="S496" s="114"/>
      <c r="T496" s="114"/>
      <c r="U496" s="114"/>
      <c r="V496" s="114"/>
      <c r="W496" s="114"/>
      <c r="X496" s="114"/>
      <c r="Y496" s="114"/>
      <c r="Z496" s="107"/>
      <c r="AA496" s="107"/>
      <c r="AB496" s="107"/>
      <c r="AC496" s="107"/>
      <c r="AD496" s="107"/>
      <c r="AE496" s="107"/>
      <c r="AF496" s="107"/>
      <c r="AG496" s="107" t="s">
        <v>296</v>
      </c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</row>
    <row r="497" spans="1:60" outlineLevel="1">
      <c r="A497" s="123">
        <v>191</v>
      </c>
      <c r="B497" s="124" t="s">
        <v>555</v>
      </c>
      <c r="C497" s="139" t="s">
        <v>556</v>
      </c>
      <c r="D497" s="125" t="s">
        <v>330</v>
      </c>
      <c r="E497" s="126">
        <v>148</v>
      </c>
      <c r="F497" s="127"/>
      <c r="G497" s="128">
        <f>ROUND(E497*F497,2)</f>
        <v>0</v>
      </c>
      <c r="H497" s="127"/>
      <c r="I497" s="128">
        <f>ROUND(E497*H497,2)</f>
        <v>0</v>
      </c>
      <c r="J497" s="127"/>
      <c r="K497" s="128">
        <f>ROUND(E497*J497,2)</f>
        <v>0</v>
      </c>
      <c r="L497" s="128">
        <v>21</v>
      </c>
      <c r="M497" s="128">
        <f>G497*(1+L497/100)</f>
        <v>0</v>
      </c>
      <c r="N497" s="126">
        <v>1.0000000000000001E-5</v>
      </c>
      <c r="O497" s="126">
        <f>ROUND(E497*N497,2)</f>
        <v>0</v>
      </c>
      <c r="P497" s="126">
        <v>0</v>
      </c>
      <c r="Q497" s="126">
        <f>ROUND(E497*P497,2)</f>
        <v>0</v>
      </c>
      <c r="R497" s="128" t="s">
        <v>350</v>
      </c>
      <c r="S497" s="128" t="s">
        <v>310</v>
      </c>
      <c r="T497" s="129" t="s">
        <v>331</v>
      </c>
      <c r="U497" s="114">
        <v>0.06</v>
      </c>
      <c r="V497" s="114">
        <f>ROUND(E497*U497,2)</f>
        <v>8.8800000000000008</v>
      </c>
      <c r="W497" s="114"/>
      <c r="X497" s="114" t="s">
        <v>332</v>
      </c>
      <c r="Y497" s="114" t="s">
        <v>293</v>
      </c>
      <c r="Z497" s="107"/>
      <c r="AA497" s="107"/>
      <c r="AB497" s="107"/>
      <c r="AC497" s="107"/>
      <c r="AD497" s="107"/>
      <c r="AE497" s="107"/>
      <c r="AF497" s="107"/>
      <c r="AG497" s="107" t="s">
        <v>333</v>
      </c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</row>
    <row r="498" spans="1:60" outlineLevel="2">
      <c r="A498" s="110"/>
      <c r="B498" s="111"/>
      <c r="C498" s="198" t="s">
        <v>557</v>
      </c>
      <c r="D498" s="199"/>
      <c r="E498" s="199"/>
      <c r="F498" s="199"/>
      <c r="G498" s="199"/>
      <c r="H498" s="114"/>
      <c r="I498" s="114"/>
      <c r="J498" s="114"/>
      <c r="K498" s="114"/>
      <c r="L498" s="114"/>
      <c r="M498" s="114"/>
      <c r="N498" s="113"/>
      <c r="O498" s="113"/>
      <c r="P498" s="113"/>
      <c r="Q498" s="113"/>
      <c r="R498" s="114"/>
      <c r="S498" s="114"/>
      <c r="T498" s="114"/>
      <c r="U498" s="114"/>
      <c r="V498" s="114"/>
      <c r="W498" s="114"/>
      <c r="X498" s="114"/>
      <c r="Y498" s="114"/>
      <c r="Z498" s="107"/>
      <c r="AA498" s="107"/>
      <c r="AB498" s="107"/>
      <c r="AC498" s="107"/>
      <c r="AD498" s="107"/>
      <c r="AE498" s="107"/>
      <c r="AF498" s="107"/>
      <c r="AG498" s="107" t="s">
        <v>296</v>
      </c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</row>
    <row r="499" spans="1:60" outlineLevel="1">
      <c r="A499" s="123">
        <v>192</v>
      </c>
      <c r="B499" s="124" t="s">
        <v>558</v>
      </c>
      <c r="C499" s="139" t="s">
        <v>559</v>
      </c>
      <c r="D499" s="125" t="s">
        <v>289</v>
      </c>
      <c r="E499" s="126">
        <v>3</v>
      </c>
      <c r="F499" s="127"/>
      <c r="G499" s="128">
        <f>ROUND(E499*F499,2)</f>
        <v>0</v>
      </c>
      <c r="H499" s="127"/>
      <c r="I499" s="128">
        <f>ROUND(E499*H499,2)</f>
        <v>0</v>
      </c>
      <c r="J499" s="127"/>
      <c r="K499" s="128">
        <f>ROUND(E499*J499,2)</f>
        <v>0</v>
      </c>
      <c r="L499" s="128">
        <v>21</v>
      </c>
      <c r="M499" s="128">
        <f>G499*(1+L499/100)</f>
        <v>0</v>
      </c>
      <c r="N499" s="126">
        <v>1.15E-3</v>
      </c>
      <c r="O499" s="126">
        <f>ROUND(E499*N499,2)</f>
        <v>0</v>
      </c>
      <c r="P499" s="126">
        <v>0</v>
      </c>
      <c r="Q499" s="126">
        <f>ROUND(E499*P499,2)</f>
        <v>0</v>
      </c>
      <c r="R499" s="128" t="s">
        <v>560</v>
      </c>
      <c r="S499" s="128" t="s">
        <v>310</v>
      </c>
      <c r="T499" s="129" t="s">
        <v>331</v>
      </c>
      <c r="U499" s="114">
        <v>0.11</v>
      </c>
      <c r="V499" s="114">
        <f>ROUND(E499*U499,2)</f>
        <v>0.33</v>
      </c>
      <c r="W499" s="114"/>
      <c r="X499" s="114" t="s">
        <v>332</v>
      </c>
      <c r="Y499" s="114" t="s">
        <v>293</v>
      </c>
      <c r="Z499" s="107"/>
      <c r="AA499" s="107"/>
      <c r="AB499" s="107"/>
      <c r="AC499" s="107"/>
      <c r="AD499" s="107"/>
      <c r="AE499" s="107"/>
      <c r="AF499" s="107"/>
      <c r="AG499" s="107" t="s">
        <v>333</v>
      </c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</row>
    <row r="500" spans="1:60" outlineLevel="1">
      <c r="A500" s="110">
        <v>193</v>
      </c>
      <c r="B500" s="111" t="s">
        <v>565</v>
      </c>
      <c r="C500" s="147" t="s">
        <v>566</v>
      </c>
      <c r="D500" s="112" t="s">
        <v>24</v>
      </c>
      <c r="E500" s="145"/>
      <c r="F500" s="115"/>
      <c r="G500" s="114">
        <f>ROUND(E500*F500,2)</f>
        <v>0</v>
      </c>
      <c r="H500" s="115"/>
      <c r="I500" s="114">
        <f>ROUND(E500*H500,2)</f>
        <v>0</v>
      </c>
      <c r="J500" s="115"/>
      <c r="K500" s="114">
        <f>ROUND(E500*J500,2)</f>
        <v>0</v>
      </c>
      <c r="L500" s="114">
        <v>21</v>
      </c>
      <c r="M500" s="114">
        <f>G500*(1+L500/100)</f>
        <v>0</v>
      </c>
      <c r="N500" s="113">
        <v>0</v>
      </c>
      <c r="O500" s="113">
        <f>ROUND(E500*N500,2)</f>
        <v>0</v>
      </c>
      <c r="P500" s="113">
        <v>0</v>
      </c>
      <c r="Q500" s="113">
        <f>ROUND(E500*P500,2)</f>
        <v>0</v>
      </c>
      <c r="R500" s="114" t="s">
        <v>350</v>
      </c>
      <c r="S500" s="114" t="s">
        <v>310</v>
      </c>
      <c r="T500" s="114" t="s">
        <v>331</v>
      </c>
      <c r="U500" s="114">
        <v>0</v>
      </c>
      <c r="V500" s="114">
        <f>ROUND(E500*U500,2)</f>
        <v>0</v>
      </c>
      <c r="W500" s="114"/>
      <c r="X500" s="114" t="s">
        <v>448</v>
      </c>
      <c r="Y500" s="114" t="s">
        <v>293</v>
      </c>
      <c r="Z500" s="107"/>
      <c r="AA500" s="107"/>
      <c r="AB500" s="107"/>
      <c r="AC500" s="107"/>
      <c r="AD500" s="107"/>
      <c r="AE500" s="107"/>
      <c r="AF500" s="107"/>
      <c r="AG500" s="107" t="s">
        <v>449</v>
      </c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</row>
    <row r="501" spans="1:60" outlineLevel="2">
      <c r="A501" s="110"/>
      <c r="B501" s="111"/>
      <c r="C501" s="205" t="s">
        <v>567</v>
      </c>
      <c r="D501" s="206"/>
      <c r="E501" s="206"/>
      <c r="F501" s="206"/>
      <c r="G501" s="206"/>
      <c r="H501" s="114"/>
      <c r="I501" s="114"/>
      <c r="J501" s="114"/>
      <c r="K501" s="114"/>
      <c r="L501" s="114"/>
      <c r="M501" s="114"/>
      <c r="N501" s="113"/>
      <c r="O501" s="113"/>
      <c r="P501" s="113"/>
      <c r="Q501" s="113"/>
      <c r="R501" s="114"/>
      <c r="S501" s="114"/>
      <c r="T501" s="114"/>
      <c r="U501" s="114"/>
      <c r="V501" s="114"/>
      <c r="W501" s="114"/>
      <c r="X501" s="114"/>
      <c r="Y501" s="114"/>
      <c r="Z501" s="107"/>
      <c r="AA501" s="107"/>
      <c r="AB501" s="107"/>
      <c r="AC501" s="107"/>
      <c r="AD501" s="107"/>
      <c r="AE501" s="107"/>
      <c r="AF501" s="107"/>
      <c r="AG501" s="107" t="s">
        <v>451</v>
      </c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</row>
    <row r="502" spans="1:60">
      <c r="A502" s="117" t="s">
        <v>285</v>
      </c>
      <c r="B502" s="118" t="s">
        <v>141</v>
      </c>
      <c r="C502" s="138" t="s">
        <v>142</v>
      </c>
      <c r="D502" s="119"/>
      <c r="E502" s="120"/>
      <c r="F502" s="121"/>
      <c r="G502" s="121">
        <f>SUMIF(AG503:AG517,"&lt;&gt;NOR",G503:G517)</f>
        <v>0</v>
      </c>
      <c r="H502" s="121"/>
      <c r="I502" s="121">
        <f>SUM(I503:I517)</f>
        <v>0</v>
      </c>
      <c r="J502" s="121"/>
      <c r="K502" s="121">
        <f>SUM(K503:K517)</f>
        <v>0</v>
      </c>
      <c r="L502" s="121"/>
      <c r="M502" s="121">
        <f>SUM(M503:M517)</f>
        <v>0</v>
      </c>
      <c r="N502" s="120"/>
      <c r="O502" s="120">
        <f>SUM(O503:O517)</f>
        <v>0.16999999999999998</v>
      </c>
      <c r="P502" s="120"/>
      <c r="Q502" s="120">
        <f>SUM(Q503:Q517)</f>
        <v>0</v>
      </c>
      <c r="R502" s="121"/>
      <c r="S502" s="121"/>
      <c r="T502" s="122"/>
      <c r="U502" s="116"/>
      <c r="V502" s="116">
        <f>SUM(V503:V517)</f>
        <v>69.38</v>
      </c>
      <c r="W502" s="116"/>
      <c r="X502" s="116"/>
      <c r="Y502" s="116"/>
      <c r="AG502" t="s">
        <v>286</v>
      </c>
    </row>
    <row r="503" spans="1:60" ht="22.5" outlineLevel="1">
      <c r="A503" s="123">
        <v>194</v>
      </c>
      <c r="B503" s="124" t="s">
        <v>622</v>
      </c>
      <c r="C503" s="139" t="s">
        <v>623</v>
      </c>
      <c r="D503" s="125" t="s">
        <v>330</v>
      </c>
      <c r="E503" s="126">
        <v>88</v>
      </c>
      <c r="F503" s="127"/>
      <c r="G503" s="128">
        <f>ROUND(E503*F503,2)</f>
        <v>0</v>
      </c>
      <c r="H503" s="127"/>
      <c r="I503" s="128">
        <f>ROUND(E503*H503,2)</f>
        <v>0</v>
      </c>
      <c r="J503" s="127"/>
      <c r="K503" s="128">
        <f>ROUND(E503*J503,2)</f>
        <v>0</v>
      </c>
      <c r="L503" s="128">
        <v>21</v>
      </c>
      <c r="M503" s="128">
        <f>G503*(1+L503/100)</f>
        <v>0</v>
      </c>
      <c r="N503" s="126">
        <v>1.47E-3</v>
      </c>
      <c r="O503" s="126">
        <f>ROUND(E503*N503,2)</f>
        <v>0.13</v>
      </c>
      <c r="P503" s="126">
        <v>0</v>
      </c>
      <c r="Q503" s="126">
        <f>ROUND(E503*P503,2)</f>
        <v>0</v>
      </c>
      <c r="R503" s="128" t="s">
        <v>350</v>
      </c>
      <c r="S503" s="128" t="s">
        <v>310</v>
      </c>
      <c r="T503" s="129" t="s">
        <v>331</v>
      </c>
      <c r="U503" s="114">
        <v>0.56999999999999995</v>
      </c>
      <c r="V503" s="114">
        <f>ROUND(E503*U503,2)</f>
        <v>50.16</v>
      </c>
      <c r="W503" s="114"/>
      <c r="X503" s="114" t="s">
        <v>332</v>
      </c>
      <c r="Y503" s="114" t="s">
        <v>293</v>
      </c>
      <c r="Z503" s="107"/>
      <c r="AA503" s="107"/>
      <c r="AB503" s="107"/>
      <c r="AC503" s="107"/>
      <c r="AD503" s="107"/>
      <c r="AE503" s="107"/>
      <c r="AF503" s="107"/>
      <c r="AG503" s="107" t="s">
        <v>333</v>
      </c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</row>
    <row r="504" spans="1:60" outlineLevel="2">
      <c r="A504" s="110"/>
      <c r="B504" s="111"/>
      <c r="C504" s="203" t="s">
        <v>549</v>
      </c>
      <c r="D504" s="204"/>
      <c r="E504" s="204"/>
      <c r="F504" s="204"/>
      <c r="G504" s="204"/>
      <c r="H504" s="114"/>
      <c r="I504" s="114"/>
      <c r="J504" s="114"/>
      <c r="K504" s="114"/>
      <c r="L504" s="114"/>
      <c r="M504" s="114"/>
      <c r="N504" s="113"/>
      <c r="O504" s="113"/>
      <c r="P504" s="113"/>
      <c r="Q504" s="113"/>
      <c r="R504" s="114"/>
      <c r="S504" s="114"/>
      <c r="T504" s="114"/>
      <c r="U504" s="114"/>
      <c r="V504" s="114"/>
      <c r="W504" s="114"/>
      <c r="X504" s="114"/>
      <c r="Y504" s="114"/>
      <c r="Z504" s="107"/>
      <c r="AA504" s="107"/>
      <c r="AB504" s="107"/>
      <c r="AC504" s="107"/>
      <c r="AD504" s="107"/>
      <c r="AE504" s="107"/>
      <c r="AF504" s="107"/>
      <c r="AG504" s="107" t="s">
        <v>451</v>
      </c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</row>
    <row r="505" spans="1:60" outlineLevel="2">
      <c r="A505" s="110"/>
      <c r="B505" s="111"/>
      <c r="C505" s="200" t="s">
        <v>455</v>
      </c>
      <c r="D505" s="201"/>
      <c r="E505" s="201"/>
      <c r="F505" s="201"/>
      <c r="G505" s="201"/>
      <c r="H505" s="114"/>
      <c r="I505" s="114"/>
      <c r="J505" s="114"/>
      <c r="K505" s="114"/>
      <c r="L505" s="114"/>
      <c r="M505" s="114"/>
      <c r="N505" s="113"/>
      <c r="O505" s="113"/>
      <c r="P505" s="113"/>
      <c r="Q505" s="113"/>
      <c r="R505" s="114"/>
      <c r="S505" s="114"/>
      <c r="T505" s="114"/>
      <c r="U505" s="114"/>
      <c r="V505" s="114"/>
      <c r="W505" s="114"/>
      <c r="X505" s="114"/>
      <c r="Y505" s="114"/>
      <c r="Z505" s="107"/>
      <c r="AA505" s="107"/>
      <c r="AB505" s="107"/>
      <c r="AC505" s="107"/>
      <c r="AD505" s="107"/>
      <c r="AE505" s="107"/>
      <c r="AF505" s="107"/>
      <c r="AG505" s="107" t="s">
        <v>296</v>
      </c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</row>
    <row r="506" spans="1:60" ht="22.5" outlineLevel="1">
      <c r="A506" s="123">
        <v>195</v>
      </c>
      <c r="B506" s="124" t="s">
        <v>626</v>
      </c>
      <c r="C506" s="139" t="s">
        <v>627</v>
      </c>
      <c r="D506" s="125" t="s">
        <v>330</v>
      </c>
      <c r="E506" s="126">
        <v>8</v>
      </c>
      <c r="F506" s="127"/>
      <c r="G506" s="128">
        <f>ROUND(E506*F506,2)</f>
        <v>0</v>
      </c>
      <c r="H506" s="127"/>
      <c r="I506" s="128">
        <f>ROUND(E506*H506,2)</f>
        <v>0</v>
      </c>
      <c r="J506" s="127"/>
      <c r="K506" s="128">
        <f>ROUND(E506*J506,2)</f>
        <v>0</v>
      </c>
      <c r="L506" s="128">
        <v>21</v>
      </c>
      <c r="M506" s="128">
        <f>G506*(1+L506/100)</f>
        <v>0</v>
      </c>
      <c r="N506" s="126">
        <v>2.3400000000000001E-3</v>
      </c>
      <c r="O506" s="126">
        <f>ROUND(E506*N506,2)</f>
        <v>0.02</v>
      </c>
      <c r="P506" s="126">
        <v>0</v>
      </c>
      <c r="Q506" s="126">
        <f>ROUND(E506*P506,2)</f>
        <v>0</v>
      </c>
      <c r="R506" s="128" t="s">
        <v>350</v>
      </c>
      <c r="S506" s="128" t="s">
        <v>310</v>
      </c>
      <c r="T506" s="129" t="s">
        <v>331</v>
      </c>
      <c r="U506" s="114">
        <v>0.67300000000000004</v>
      </c>
      <c r="V506" s="114">
        <f>ROUND(E506*U506,2)</f>
        <v>5.38</v>
      </c>
      <c r="W506" s="114"/>
      <c r="X506" s="114" t="s">
        <v>332</v>
      </c>
      <c r="Y506" s="114" t="s">
        <v>293</v>
      </c>
      <c r="Z506" s="107"/>
      <c r="AA506" s="107"/>
      <c r="AB506" s="107"/>
      <c r="AC506" s="107"/>
      <c r="AD506" s="107"/>
      <c r="AE506" s="107"/>
      <c r="AF506" s="107"/>
      <c r="AG506" s="107" t="s">
        <v>333</v>
      </c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</row>
    <row r="507" spans="1:60" outlineLevel="2">
      <c r="A507" s="110"/>
      <c r="B507" s="111"/>
      <c r="C507" s="203" t="s">
        <v>549</v>
      </c>
      <c r="D507" s="204"/>
      <c r="E507" s="204"/>
      <c r="F507" s="204"/>
      <c r="G507" s="204"/>
      <c r="H507" s="114"/>
      <c r="I507" s="114"/>
      <c r="J507" s="114"/>
      <c r="K507" s="114"/>
      <c r="L507" s="114"/>
      <c r="M507" s="114"/>
      <c r="N507" s="113"/>
      <c r="O507" s="113"/>
      <c r="P507" s="113"/>
      <c r="Q507" s="113"/>
      <c r="R507" s="114"/>
      <c r="S507" s="114"/>
      <c r="T507" s="114"/>
      <c r="U507" s="114"/>
      <c r="V507" s="114"/>
      <c r="W507" s="114"/>
      <c r="X507" s="114"/>
      <c r="Y507" s="114"/>
      <c r="Z507" s="107"/>
      <c r="AA507" s="107"/>
      <c r="AB507" s="107"/>
      <c r="AC507" s="107"/>
      <c r="AD507" s="107"/>
      <c r="AE507" s="107"/>
      <c r="AF507" s="107"/>
      <c r="AG507" s="107" t="s">
        <v>451</v>
      </c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</row>
    <row r="508" spans="1:60" outlineLevel="2">
      <c r="A508" s="110"/>
      <c r="B508" s="111"/>
      <c r="C508" s="200" t="s">
        <v>455</v>
      </c>
      <c r="D508" s="201"/>
      <c r="E508" s="201"/>
      <c r="F508" s="201"/>
      <c r="G508" s="201"/>
      <c r="H508" s="114"/>
      <c r="I508" s="114"/>
      <c r="J508" s="114"/>
      <c r="K508" s="114"/>
      <c r="L508" s="114"/>
      <c r="M508" s="114"/>
      <c r="N508" s="113"/>
      <c r="O508" s="113"/>
      <c r="P508" s="113"/>
      <c r="Q508" s="113"/>
      <c r="R508" s="114"/>
      <c r="S508" s="114"/>
      <c r="T508" s="114"/>
      <c r="U508" s="114"/>
      <c r="V508" s="114"/>
      <c r="W508" s="114"/>
      <c r="X508" s="114"/>
      <c r="Y508" s="114"/>
      <c r="Z508" s="107"/>
      <c r="AA508" s="107"/>
      <c r="AB508" s="107"/>
      <c r="AC508" s="107"/>
      <c r="AD508" s="107"/>
      <c r="AE508" s="107"/>
      <c r="AF508" s="107"/>
      <c r="AG508" s="107" t="s">
        <v>296</v>
      </c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</row>
    <row r="509" spans="1:60" outlineLevel="1">
      <c r="A509" s="123">
        <v>196</v>
      </c>
      <c r="B509" s="124" t="s">
        <v>628</v>
      </c>
      <c r="C509" s="139" t="s">
        <v>629</v>
      </c>
      <c r="D509" s="125" t="s">
        <v>347</v>
      </c>
      <c r="E509" s="126">
        <v>4</v>
      </c>
      <c r="F509" s="127"/>
      <c r="G509" s="128">
        <f>ROUND(E509*F509,2)</f>
        <v>0</v>
      </c>
      <c r="H509" s="127"/>
      <c r="I509" s="128">
        <f>ROUND(E509*H509,2)</f>
        <v>0</v>
      </c>
      <c r="J509" s="127"/>
      <c r="K509" s="128">
        <f>ROUND(E509*J509,2)</f>
        <v>0</v>
      </c>
      <c r="L509" s="128">
        <v>21</v>
      </c>
      <c r="M509" s="128">
        <f>G509*(1+L509/100)</f>
        <v>0</v>
      </c>
      <c r="N509" s="126">
        <v>2.0000000000000002E-5</v>
      </c>
      <c r="O509" s="126">
        <f>ROUND(E509*N509,2)</f>
        <v>0</v>
      </c>
      <c r="P509" s="126">
        <v>0</v>
      </c>
      <c r="Q509" s="126">
        <f>ROUND(E509*P509,2)</f>
        <v>0</v>
      </c>
      <c r="R509" s="128" t="s">
        <v>350</v>
      </c>
      <c r="S509" s="128" t="s">
        <v>310</v>
      </c>
      <c r="T509" s="129" t="s">
        <v>331</v>
      </c>
      <c r="U509" s="114">
        <v>0.23</v>
      </c>
      <c r="V509" s="114">
        <f>ROUND(E509*U509,2)</f>
        <v>0.92</v>
      </c>
      <c r="W509" s="114"/>
      <c r="X509" s="114" t="s">
        <v>332</v>
      </c>
      <c r="Y509" s="114" t="s">
        <v>293</v>
      </c>
      <c r="Z509" s="107"/>
      <c r="AA509" s="107"/>
      <c r="AB509" s="107"/>
      <c r="AC509" s="107"/>
      <c r="AD509" s="107"/>
      <c r="AE509" s="107"/>
      <c r="AF509" s="107"/>
      <c r="AG509" s="107" t="s">
        <v>333</v>
      </c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</row>
    <row r="510" spans="1:60" outlineLevel="2">
      <c r="A510" s="110"/>
      <c r="B510" s="111"/>
      <c r="C510" s="198" t="s">
        <v>630</v>
      </c>
      <c r="D510" s="199"/>
      <c r="E510" s="199"/>
      <c r="F510" s="199"/>
      <c r="G510" s="199"/>
      <c r="H510" s="114"/>
      <c r="I510" s="114"/>
      <c r="J510" s="114"/>
      <c r="K510" s="114"/>
      <c r="L510" s="114"/>
      <c r="M510" s="114"/>
      <c r="N510" s="113"/>
      <c r="O510" s="113"/>
      <c r="P510" s="113"/>
      <c r="Q510" s="113"/>
      <c r="R510" s="114"/>
      <c r="S510" s="114"/>
      <c r="T510" s="114"/>
      <c r="U510" s="114"/>
      <c r="V510" s="114"/>
      <c r="W510" s="114"/>
      <c r="X510" s="114"/>
      <c r="Y510" s="114"/>
      <c r="Z510" s="107"/>
      <c r="AA510" s="107"/>
      <c r="AB510" s="107"/>
      <c r="AC510" s="107"/>
      <c r="AD510" s="107"/>
      <c r="AE510" s="107"/>
      <c r="AF510" s="107"/>
      <c r="AG510" s="107" t="s">
        <v>296</v>
      </c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</row>
    <row r="511" spans="1:60" outlineLevel="1">
      <c r="A511" s="123">
        <v>197</v>
      </c>
      <c r="B511" s="124" t="s">
        <v>631</v>
      </c>
      <c r="C511" s="139" t="s">
        <v>632</v>
      </c>
      <c r="D511" s="125" t="s">
        <v>330</v>
      </c>
      <c r="E511" s="126">
        <v>96</v>
      </c>
      <c r="F511" s="127"/>
      <c r="G511" s="128">
        <f>ROUND(E511*F511,2)</f>
        <v>0</v>
      </c>
      <c r="H511" s="127"/>
      <c r="I511" s="128">
        <f>ROUND(E511*H511,2)</f>
        <v>0</v>
      </c>
      <c r="J511" s="127"/>
      <c r="K511" s="128">
        <f>ROUND(E511*J511,2)</f>
        <v>0</v>
      </c>
      <c r="L511" s="128">
        <v>21</v>
      </c>
      <c r="M511" s="128">
        <f>G511*(1+L511/100)</f>
        <v>0</v>
      </c>
      <c r="N511" s="126">
        <v>1.8000000000000001E-4</v>
      </c>
      <c r="O511" s="126">
        <f>ROUND(E511*N511,2)</f>
        <v>0.02</v>
      </c>
      <c r="P511" s="126">
        <v>0</v>
      </c>
      <c r="Q511" s="126">
        <f>ROUND(E511*P511,2)</f>
        <v>0</v>
      </c>
      <c r="R511" s="128" t="s">
        <v>350</v>
      </c>
      <c r="S511" s="128" t="s">
        <v>310</v>
      </c>
      <c r="T511" s="129" t="s">
        <v>331</v>
      </c>
      <c r="U511" s="114">
        <v>7.0000000000000007E-2</v>
      </c>
      <c r="V511" s="114">
        <f>ROUND(E511*U511,2)</f>
        <v>6.72</v>
      </c>
      <c r="W511" s="114"/>
      <c r="X511" s="114" t="s">
        <v>332</v>
      </c>
      <c r="Y511" s="114" t="s">
        <v>293</v>
      </c>
      <c r="Z511" s="107"/>
      <c r="AA511" s="107"/>
      <c r="AB511" s="107"/>
      <c r="AC511" s="107"/>
      <c r="AD511" s="107"/>
      <c r="AE511" s="107"/>
      <c r="AF511" s="107"/>
      <c r="AG511" s="107" t="s">
        <v>333</v>
      </c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</row>
    <row r="512" spans="1:60" outlineLevel="2">
      <c r="A512" s="110"/>
      <c r="B512" s="111"/>
      <c r="C512" s="198" t="s">
        <v>553</v>
      </c>
      <c r="D512" s="199"/>
      <c r="E512" s="199"/>
      <c r="F512" s="199"/>
      <c r="G512" s="199"/>
      <c r="H512" s="114"/>
      <c r="I512" s="114"/>
      <c r="J512" s="114"/>
      <c r="K512" s="114"/>
      <c r="L512" s="114"/>
      <c r="M512" s="114"/>
      <c r="N512" s="113"/>
      <c r="O512" s="113"/>
      <c r="P512" s="113"/>
      <c r="Q512" s="113"/>
      <c r="R512" s="114"/>
      <c r="S512" s="114"/>
      <c r="T512" s="114"/>
      <c r="U512" s="114"/>
      <c r="V512" s="114"/>
      <c r="W512" s="114"/>
      <c r="X512" s="114"/>
      <c r="Y512" s="114"/>
      <c r="Z512" s="107"/>
      <c r="AA512" s="107"/>
      <c r="AB512" s="107"/>
      <c r="AC512" s="107"/>
      <c r="AD512" s="107"/>
      <c r="AE512" s="107"/>
      <c r="AF512" s="107"/>
      <c r="AG512" s="107" t="s">
        <v>296</v>
      </c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</row>
    <row r="513" spans="1:60" outlineLevel="1">
      <c r="A513" s="123">
        <v>198</v>
      </c>
      <c r="B513" s="124" t="s">
        <v>555</v>
      </c>
      <c r="C513" s="139" t="s">
        <v>556</v>
      </c>
      <c r="D513" s="125" t="s">
        <v>330</v>
      </c>
      <c r="E513" s="126">
        <v>96</v>
      </c>
      <c r="F513" s="127"/>
      <c r="G513" s="128">
        <f>ROUND(E513*F513,2)</f>
        <v>0</v>
      </c>
      <c r="H513" s="127"/>
      <c r="I513" s="128">
        <f>ROUND(E513*H513,2)</f>
        <v>0</v>
      </c>
      <c r="J513" s="127"/>
      <c r="K513" s="128">
        <f>ROUND(E513*J513,2)</f>
        <v>0</v>
      </c>
      <c r="L513" s="128">
        <v>21</v>
      </c>
      <c r="M513" s="128">
        <f>G513*(1+L513/100)</f>
        <v>0</v>
      </c>
      <c r="N513" s="126">
        <v>1.0000000000000001E-5</v>
      </c>
      <c r="O513" s="126">
        <f>ROUND(E513*N513,2)</f>
        <v>0</v>
      </c>
      <c r="P513" s="126">
        <v>0</v>
      </c>
      <c r="Q513" s="126">
        <f>ROUND(E513*P513,2)</f>
        <v>0</v>
      </c>
      <c r="R513" s="128" t="s">
        <v>350</v>
      </c>
      <c r="S513" s="128" t="s">
        <v>310</v>
      </c>
      <c r="T513" s="129" t="s">
        <v>331</v>
      </c>
      <c r="U513" s="114">
        <v>0.06</v>
      </c>
      <c r="V513" s="114">
        <f>ROUND(E513*U513,2)</f>
        <v>5.76</v>
      </c>
      <c r="W513" s="114"/>
      <c r="X513" s="114" t="s">
        <v>332</v>
      </c>
      <c r="Y513" s="114" t="s">
        <v>293</v>
      </c>
      <c r="Z513" s="107"/>
      <c r="AA513" s="107"/>
      <c r="AB513" s="107"/>
      <c r="AC513" s="107"/>
      <c r="AD513" s="107"/>
      <c r="AE513" s="107"/>
      <c r="AF513" s="107"/>
      <c r="AG513" s="107" t="s">
        <v>333</v>
      </c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</row>
    <row r="514" spans="1:60" outlineLevel="2">
      <c r="A514" s="110"/>
      <c r="B514" s="111"/>
      <c r="C514" s="198" t="s">
        <v>557</v>
      </c>
      <c r="D514" s="199"/>
      <c r="E514" s="199"/>
      <c r="F514" s="199"/>
      <c r="G514" s="199"/>
      <c r="H514" s="114"/>
      <c r="I514" s="114"/>
      <c r="J514" s="114"/>
      <c r="K514" s="114"/>
      <c r="L514" s="114"/>
      <c r="M514" s="114"/>
      <c r="N514" s="113"/>
      <c r="O514" s="113"/>
      <c r="P514" s="113"/>
      <c r="Q514" s="113"/>
      <c r="R514" s="114"/>
      <c r="S514" s="114"/>
      <c r="T514" s="114"/>
      <c r="U514" s="114"/>
      <c r="V514" s="114"/>
      <c r="W514" s="114"/>
      <c r="X514" s="114"/>
      <c r="Y514" s="114"/>
      <c r="Z514" s="107"/>
      <c r="AA514" s="107"/>
      <c r="AB514" s="107"/>
      <c r="AC514" s="107"/>
      <c r="AD514" s="107"/>
      <c r="AE514" s="107"/>
      <c r="AF514" s="107"/>
      <c r="AG514" s="107" t="s">
        <v>296</v>
      </c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</row>
    <row r="515" spans="1:60" outlineLevel="1">
      <c r="A515" s="123">
        <v>199</v>
      </c>
      <c r="B515" s="124" t="s">
        <v>558</v>
      </c>
      <c r="C515" s="139" t="s">
        <v>559</v>
      </c>
      <c r="D515" s="125" t="s">
        <v>289</v>
      </c>
      <c r="E515" s="126">
        <v>4</v>
      </c>
      <c r="F515" s="127"/>
      <c r="G515" s="128">
        <f>ROUND(E515*F515,2)</f>
        <v>0</v>
      </c>
      <c r="H515" s="127"/>
      <c r="I515" s="128">
        <f>ROUND(E515*H515,2)</f>
        <v>0</v>
      </c>
      <c r="J515" s="127"/>
      <c r="K515" s="128">
        <f>ROUND(E515*J515,2)</f>
        <v>0</v>
      </c>
      <c r="L515" s="128">
        <v>21</v>
      </c>
      <c r="M515" s="128">
        <f>G515*(1+L515/100)</f>
        <v>0</v>
      </c>
      <c r="N515" s="126">
        <v>1.15E-3</v>
      </c>
      <c r="O515" s="126">
        <f>ROUND(E515*N515,2)</f>
        <v>0</v>
      </c>
      <c r="P515" s="126">
        <v>0</v>
      </c>
      <c r="Q515" s="126">
        <f>ROUND(E515*P515,2)</f>
        <v>0</v>
      </c>
      <c r="R515" s="128" t="s">
        <v>560</v>
      </c>
      <c r="S515" s="128" t="s">
        <v>310</v>
      </c>
      <c r="T515" s="129" t="s">
        <v>331</v>
      </c>
      <c r="U515" s="114">
        <v>0.11</v>
      </c>
      <c r="V515" s="114">
        <f>ROUND(E515*U515,2)</f>
        <v>0.44</v>
      </c>
      <c r="W515" s="114"/>
      <c r="X515" s="114" t="s">
        <v>332</v>
      </c>
      <c r="Y515" s="114" t="s">
        <v>293</v>
      </c>
      <c r="Z515" s="107"/>
      <c r="AA515" s="107"/>
      <c r="AB515" s="107"/>
      <c r="AC515" s="107"/>
      <c r="AD515" s="107"/>
      <c r="AE515" s="107"/>
      <c r="AF515" s="107"/>
      <c r="AG515" s="107" t="s">
        <v>333</v>
      </c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</row>
    <row r="516" spans="1:60" outlineLevel="1">
      <c r="A516" s="110">
        <v>200</v>
      </c>
      <c r="B516" s="111" t="s">
        <v>565</v>
      </c>
      <c r="C516" s="147" t="s">
        <v>566</v>
      </c>
      <c r="D516" s="112" t="s">
        <v>24</v>
      </c>
      <c r="E516" s="145"/>
      <c r="F516" s="115"/>
      <c r="G516" s="114">
        <f>ROUND(E516*F516,2)</f>
        <v>0</v>
      </c>
      <c r="H516" s="115"/>
      <c r="I516" s="114">
        <f>ROUND(E516*H516,2)</f>
        <v>0</v>
      </c>
      <c r="J516" s="115"/>
      <c r="K516" s="114">
        <f>ROUND(E516*J516,2)</f>
        <v>0</v>
      </c>
      <c r="L516" s="114">
        <v>21</v>
      </c>
      <c r="M516" s="114">
        <f>G516*(1+L516/100)</f>
        <v>0</v>
      </c>
      <c r="N516" s="113">
        <v>0</v>
      </c>
      <c r="O516" s="113">
        <f>ROUND(E516*N516,2)</f>
        <v>0</v>
      </c>
      <c r="P516" s="113">
        <v>0</v>
      </c>
      <c r="Q516" s="113">
        <f>ROUND(E516*P516,2)</f>
        <v>0</v>
      </c>
      <c r="R516" s="114" t="s">
        <v>350</v>
      </c>
      <c r="S516" s="114" t="s">
        <v>310</v>
      </c>
      <c r="T516" s="114" t="s">
        <v>331</v>
      </c>
      <c r="U516" s="114">
        <v>0</v>
      </c>
      <c r="V516" s="114">
        <f>ROUND(E516*U516,2)</f>
        <v>0</v>
      </c>
      <c r="W516" s="114"/>
      <c r="X516" s="114" t="s">
        <v>448</v>
      </c>
      <c r="Y516" s="114" t="s">
        <v>293</v>
      </c>
      <c r="Z516" s="107"/>
      <c r="AA516" s="107"/>
      <c r="AB516" s="107"/>
      <c r="AC516" s="107"/>
      <c r="AD516" s="107"/>
      <c r="AE516" s="107"/>
      <c r="AF516" s="107"/>
      <c r="AG516" s="107" t="s">
        <v>449</v>
      </c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</row>
    <row r="517" spans="1:60" outlineLevel="2">
      <c r="A517" s="110"/>
      <c r="B517" s="111"/>
      <c r="C517" s="205" t="s">
        <v>567</v>
      </c>
      <c r="D517" s="206"/>
      <c r="E517" s="206"/>
      <c r="F517" s="206"/>
      <c r="G517" s="206"/>
      <c r="H517" s="114"/>
      <c r="I517" s="114"/>
      <c r="J517" s="114"/>
      <c r="K517" s="114"/>
      <c r="L517" s="114"/>
      <c r="M517" s="114"/>
      <c r="N517" s="113"/>
      <c r="O517" s="113"/>
      <c r="P517" s="113"/>
      <c r="Q517" s="113"/>
      <c r="R517" s="114"/>
      <c r="S517" s="114"/>
      <c r="T517" s="114"/>
      <c r="U517" s="114"/>
      <c r="V517" s="114"/>
      <c r="W517" s="114"/>
      <c r="X517" s="114"/>
      <c r="Y517" s="114"/>
      <c r="Z517" s="107"/>
      <c r="AA517" s="107"/>
      <c r="AB517" s="107"/>
      <c r="AC517" s="107"/>
      <c r="AD517" s="107"/>
      <c r="AE517" s="107"/>
      <c r="AF517" s="107"/>
      <c r="AG517" s="107" t="s">
        <v>451</v>
      </c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</row>
    <row r="518" spans="1:60">
      <c r="A518" s="117" t="s">
        <v>285</v>
      </c>
      <c r="B518" s="118" t="s">
        <v>143</v>
      </c>
      <c r="C518" s="138" t="s">
        <v>144</v>
      </c>
      <c r="D518" s="119"/>
      <c r="E518" s="120"/>
      <c r="F518" s="121"/>
      <c r="G518" s="121">
        <f>SUMIF(AG519:AG536,"&lt;&gt;NOR",G519:G536)</f>
        <v>0</v>
      </c>
      <c r="H518" s="121"/>
      <c r="I518" s="121">
        <f>SUM(I519:I536)</f>
        <v>0</v>
      </c>
      <c r="J518" s="121"/>
      <c r="K518" s="121">
        <f>SUM(K519:K536)</f>
        <v>0</v>
      </c>
      <c r="L518" s="121"/>
      <c r="M518" s="121">
        <f>SUM(M519:M536)</f>
        <v>0</v>
      </c>
      <c r="N518" s="120"/>
      <c r="O518" s="120">
        <f>SUM(O519:O536)</f>
        <v>0.26</v>
      </c>
      <c r="P518" s="120"/>
      <c r="Q518" s="120">
        <f>SUM(Q519:Q536)</f>
        <v>0</v>
      </c>
      <c r="R518" s="121"/>
      <c r="S518" s="121"/>
      <c r="T518" s="122"/>
      <c r="U518" s="116"/>
      <c r="V518" s="116">
        <f>SUM(V519:V536)</f>
        <v>102.16999999999997</v>
      </c>
      <c r="W518" s="116"/>
      <c r="X518" s="116"/>
      <c r="Y518" s="116"/>
      <c r="AG518" t="s">
        <v>286</v>
      </c>
    </row>
    <row r="519" spans="1:60" ht="22.5" outlineLevel="1">
      <c r="A519" s="123">
        <v>201</v>
      </c>
      <c r="B519" s="124" t="s">
        <v>622</v>
      </c>
      <c r="C519" s="139" t="s">
        <v>623</v>
      </c>
      <c r="D519" s="125" t="s">
        <v>330</v>
      </c>
      <c r="E519" s="126">
        <v>130</v>
      </c>
      <c r="F519" s="127"/>
      <c r="G519" s="128">
        <f>ROUND(E519*F519,2)</f>
        <v>0</v>
      </c>
      <c r="H519" s="127"/>
      <c r="I519" s="128">
        <f>ROUND(E519*H519,2)</f>
        <v>0</v>
      </c>
      <c r="J519" s="127"/>
      <c r="K519" s="128">
        <f>ROUND(E519*J519,2)</f>
        <v>0</v>
      </c>
      <c r="L519" s="128">
        <v>21</v>
      </c>
      <c r="M519" s="128">
        <f>G519*(1+L519/100)</f>
        <v>0</v>
      </c>
      <c r="N519" s="126">
        <v>1.47E-3</v>
      </c>
      <c r="O519" s="126">
        <f>ROUND(E519*N519,2)</f>
        <v>0.19</v>
      </c>
      <c r="P519" s="126">
        <v>0</v>
      </c>
      <c r="Q519" s="126">
        <f>ROUND(E519*P519,2)</f>
        <v>0</v>
      </c>
      <c r="R519" s="128" t="s">
        <v>350</v>
      </c>
      <c r="S519" s="128" t="s">
        <v>310</v>
      </c>
      <c r="T519" s="129" t="s">
        <v>331</v>
      </c>
      <c r="U519" s="114">
        <v>0.56999999999999995</v>
      </c>
      <c r="V519" s="114">
        <f>ROUND(E519*U519,2)</f>
        <v>74.099999999999994</v>
      </c>
      <c r="W519" s="114"/>
      <c r="X519" s="114" t="s">
        <v>332</v>
      </c>
      <c r="Y519" s="114" t="s">
        <v>293</v>
      </c>
      <c r="Z519" s="107"/>
      <c r="AA519" s="107"/>
      <c r="AB519" s="107"/>
      <c r="AC519" s="107"/>
      <c r="AD519" s="107"/>
      <c r="AE519" s="107"/>
      <c r="AF519" s="107"/>
      <c r="AG519" s="107" t="s">
        <v>333</v>
      </c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</row>
    <row r="520" spans="1:60" outlineLevel="2">
      <c r="A520" s="110"/>
      <c r="B520" s="111"/>
      <c r="C520" s="203" t="s">
        <v>549</v>
      </c>
      <c r="D520" s="204"/>
      <c r="E520" s="204"/>
      <c r="F520" s="204"/>
      <c r="G520" s="204"/>
      <c r="H520" s="114"/>
      <c r="I520" s="114"/>
      <c r="J520" s="114"/>
      <c r="K520" s="114"/>
      <c r="L520" s="114"/>
      <c r="M520" s="114"/>
      <c r="N520" s="113"/>
      <c r="O520" s="113"/>
      <c r="P520" s="113"/>
      <c r="Q520" s="113"/>
      <c r="R520" s="114"/>
      <c r="S520" s="114"/>
      <c r="T520" s="114"/>
      <c r="U520" s="114"/>
      <c r="V520" s="114"/>
      <c r="W520" s="114"/>
      <c r="X520" s="114"/>
      <c r="Y520" s="114"/>
      <c r="Z520" s="107"/>
      <c r="AA520" s="107"/>
      <c r="AB520" s="107"/>
      <c r="AC520" s="107"/>
      <c r="AD520" s="107"/>
      <c r="AE520" s="107"/>
      <c r="AF520" s="107"/>
      <c r="AG520" s="107" t="s">
        <v>451</v>
      </c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</row>
    <row r="521" spans="1:60" outlineLevel="2">
      <c r="A521" s="110"/>
      <c r="B521" s="111"/>
      <c r="C521" s="200" t="s">
        <v>455</v>
      </c>
      <c r="D521" s="201"/>
      <c r="E521" s="201"/>
      <c r="F521" s="201"/>
      <c r="G521" s="201"/>
      <c r="H521" s="114"/>
      <c r="I521" s="114"/>
      <c r="J521" s="114"/>
      <c r="K521" s="114"/>
      <c r="L521" s="114"/>
      <c r="M521" s="114"/>
      <c r="N521" s="113"/>
      <c r="O521" s="113"/>
      <c r="P521" s="113"/>
      <c r="Q521" s="113"/>
      <c r="R521" s="114"/>
      <c r="S521" s="114"/>
      <c r="T521" s="114"/>
      <c r="U521" s="114"/>
      <c r="V521" s="114"/>
      <c r="W521" s="114"/>
      <c r="X521" s="114"/>
      <c r="Y521" s="114"/>
      <c r="Z521" s="107"/>
      <c r="AA521" s="107"/>
      <c r="AB521" s="107"/>
      <c r="AC521" s="107"/>
      <c r="AD521" s="107"/>
      <c r="AE521" s="107"/>
      <c r="AF521" s="107"/>
      <c r="AG521" s="107" t="s">
        <v>296</v>
      </c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</row>
    <row r="522" spans="1:60" ht="22.5" outlineLevel="1">
      <c r="A522" s="123">
        <v>202</v>
      </c>
      <c r="B522" s="124" t="s">
        <v>624</v>
      </c>
      <c r="C522" s="139" t="s">
        <v>625</v>
      </c>
      <c r="D522" s="125" t="s">
        <v>330</v>
      </c>
      <c r="E522" s="126">
        <v>8</v>
      </c>
      <c r="F522" s="127"/>
      <c r="G522" s="128">
        <f>ROUND(E522*F522,2)</f>
        <v>0</v>
      </c>
      <c r="H522" s="127"/>
      <c r="I522" s="128">
        <f>ROUND(E522*H522,2)</f>
        <v>0</v>
      </c>
      <c r="J522" s="127"/>
      <c r="K522" s="128">
        <f>ROUND(E522*J522,2)</f>
        <v>0</v>
      </c>
      <c r="L522" s="128">
        <v>21</v>
      </c>
      <c r="M522" s="128">
        <f>G522*(1+L522/100)</f>
        <v>0</v>
      </c>
      <c r="N522" s="126">
        <v>2.0699999999999998E-3</v>
      </c>
      <c r="O522" s="126">
        <f>ROUND(E522*N522,2)</f>
        <v>0.02</v>
      </c>
      <c r="P522" s="126">
        <v>0</v>
      </c>
      <c r="Q522" s="126">
        <f>ROUND(E522*P522,2)</f>
        <v>0</v>
      </c>
      <c r="R522" s="128" t="s">
        <v>350</v>
      </c>
      <c r="S522" s="128" t="s">
        <v>310</v>
      </c>
      <c r="T522" s="129" t="s">
        <v>331</v>
      </c>
      <c r="U522" s="114">
        <v>0.61</v>
      </c>
      <c r="V522" s="114">
        <f>ROUND(E522*U522,2)</f>
        <v>4.88</v>
      </c>
      <c r="W522" s="114"/>
      <c r="X522" s="114" t="s">
        <v>332</v>
      </c>
      <c r="Y522" s="114" t="s">
        <v>293</v>
      </c>
      <c r="Z522" s="107"/>
      <c r="AA522" s="107"/>
      <c r="AB522" s="107"/>
      <c r="AC522" s="107"/>
      <c r="AD522" s="107"/>
      <c r="AE522" s="107"/>
      <c r="AF522" s="107"/>
      <c r="AG522" s="107" t="s">
        <v>333</v>
      </c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</row>
    <row r="523" spans="1:60" outlineLevel="2">
      <c r="A523" s="110"/>
      <c r="B523" s="111"/>
      <c r="C523" s="203" t="s">
        <v>549</v>
      </c>
      <c r="D523" s="204"/>
      <c r="E523" s="204"/>
      <c r="F523" s="204"/>
      <c r="G523" s="204"/>
      <c r="H523" s="114"/>
      <c r="I523" s="114"/>
      <c r="J523" s="114"/>
      <c r="K523" s="114"/>
      <c r="L523" s="114"/>
      <c r="M523" s="114"/>
      <c r="N523" s="113"/>
      <c r="O523" s="113"/>
      <c r="P523" s="113"/>
      <c r="Q523" s="113"/>
      <c r="R523" s="114"/>
      <c r="S523" s="114"/>
      <c r="T523" s="114"/>
      <c r="U523" s="114"/>
      <c r="V523" s="114"/>
      <c r="W523" s="114"/>
      <c r="X523" s="114"/>
      <c r="Y523" s="114"/>
      <c r="Z523" s="107"/>
      <c r="AA523" s="107"/>
      <c r="AB523" s="107"/>
      <c r="AC523" s="107"/>
      <c r="AD523" s="107"/>
      <c r="AE523" s="107"/>
      <c r="AF523" s="107"/>
      <c r="AG523" s="107" t="s">
        <v>451</v>
      </c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</row>
    <row r="524" spans="1:60" outlineLevel="2">
      <c r="A524" s="110"/>
      <c r="B524" s="111"/>
      <c r="C524" s="200" t="s">
        <v>455</v>
      </c>
      <c r="D524" s="201"/>
      <c r="E524" s="201"/>
      <c r="F524" s="201"/>
      <c r="G524" s="201"/>
      <c r="H524" s="114"/>
      <c r="I524" s="114"/>
      <c r="J524" s="114"/>
      <c r="K524" s="114"/>
      <c r="L524" s="114"/>
      <c r="M524" s="114"/>
      <c r="N524" s="113"/>
      <c r="O524" s="113"/>
      <c r="P524" s="113"/>
      <c r="Q524" s="113"/>
      <c r="R524" s="114"/>
      <c r="S524" s="114"/>
      <c r="T524" s="114"/>
      <c r="U524" s="114"/>
      <c r="V524" s="114"/>
      <c r="W524" s="114"/>
      <c r="X524" s="114"/>
      <c r="Y524" s="114"/>
      <c r="Z524" s="107"/>
      <c r="AA524" s="107"/>
      <c r="AB524" s="107"/>
      <c r="AC524" s="107"/>
      <c r="AD524" s="107"/>
      <c r="AE524" s="107"/>
      <c r="AF524" s="107"/>
      <c r="AG524" s="107" t="s">
        <v>296</v>
      </c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</row>
    <row r="525" spans="1:60" ht="22.5" outlineLevel="1">
      <c r="A525" s="123">
        <v>203</v>
      </c>
      <c r="B525" s="124" t="s">
        <v>626</v>
      </c>
      <c r="C525" s="139" t="s">
        <v>627</v>
      </c>
      <c r="D525" s="125" t="s">
        <v>330</v>
      </c>
      <c r="E525" s="126">
        <v>4</v>
      </c>
      <c r="F525" s="127"/>
      <c r="G525" s="128">
        <f>ROUND(E525*F525,2)</f>
        <v>0</v>
      </c>
      <c r="H525" s="127"/>
      <c r="I525" s="128">
        <f>ROUND(E525*H525,2)</f>
        <v>0</v>
      </c>
      <c r="J525" s="127"/>
      <c r="K525" s="128">
        <f>ROUND(E525*J525,2)</f>
        <v>0</v>
      </c>
      <c r="L525" s="128">
        <v>21</v>
      </c>
      <c r="M525" s="128">
        <f>G525*(1+L525/100)</f>
        <v>0</v>
      </c>
      <c r="N525" s="126">
        <v>2.3400000000000001E-3</v>
      </c>
      <c r="O525" s="126">
        <f>ROUND(E525*N525,2)</f>
        <v>0.01</v>
      </c>
      <c r="P525" s="126">
        <v>0</v>
      </c>
      <c r="Q525" s="126">
        <f>ROUND(E525*P525,2)</f>
        <v>0</v>
      </c>
      <c r="R525" s="128" t="s">
        <v>350</v>
      </c>
      <c r="S525" s="128" t="s">
        <v>310</v>
      </c>
      <c r="T525" s="129" t="s">
        <v>331</v>
      </c>
      <c r="U525" s="114">
        <v>0.67300000000000004</v>
      </c>
      <c r="V525" s="114">
        <f>ROUND(E525*U525,2)</f>
        <v>2.69</v>
      </c>
      <c r="W525" s="114"/>
      <c r="X525" s="114" t="s">
        <v>332</v>
      </c>
      <c r="Y525" s="114" t="s">
        <v>293</v>
      </c>
      <c r="Z525" s="107"/>
      <c r="AA525" s="107"/>
      <c r="AB525" s="107"/>
      <c r="AC525" s="107"/>
      <c r="AD525" s="107"/>
      <c r="AE525" s="107"/>
      <c r="AF525" s="107"/>
      <c r="AG525" s="107" t="s">
        <v>333</v>
      </c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</row>
    <row r="526" spans="1:60" outlineLevel="2">
      <c r="A526" s="110"/>
      <c r="B526" s="111"/>
      <c r="C526" s="203" t="s">
        <v>549</v>
      </c>
      <c r="D526" s="204"/>
      <c r="E526" s="204"/>
      <c r="F526" s="204"/>
      <c r="G526" s="204"/>
      <c r="H526" s="114"/>
      <c r="I526" s="114"/>
      <c r="J526" s="114"/>
      <c r="K526" s="114"/>
      <c r="L526" s="114"/>
      <c r="M526" s="114"/>
      <c r="N526" s="113"/>
      <c r="O526" s="113"/>
      <c r="P526" s="113"/>
      <c r="Q526" s="113"/>
      <c r="R526" s="114"/>
      <c r="S526" s="114"/>
      <c r="T526" s="114"/>
      <c r="U526" s="114"/>
      <c r="V526" s="114"/>
      <c r="W526" s="114"/>
      <c r="X526" s="114"/>
      <c r="Y526" s="114"/>
      <c r="Z526" s="107"/>
      <c r="AA526" s="107"/>
      <c r="AB526" s="107"/>
      <c r="AC526" s="107"/>
      <c r="AD526" s="107"/>
      <c r="AE526" s="107"/>
      <c r="AF526" s="107"/>
      <c r="AG526" s="107" t="s">
        <v>451</v>
      </c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</row>
    <row r="527" spans="1:60" outlineLevel="2">
      <c r="A527" s="110"/>
      <c r="B527" s="111"/>
      <c r="C527" s="200" t="s">
        <v>455</v>
      </c>
      <c r="D527" s="201"/>
      <c r="E527" s="201"/>
      <c r="F527" s="201"/>
      <c r="G527" s="201"/>
      <c r="H527" s="114"/>
      <c r="I527" s="114"/>
      <c r="J527" s="114"/>
      <c r="K527" s="114"/>
      <c r="L527" s="114"/>
      <c r="M527" s="114"/>
      <c r="N527" s="113"/>
      <c r="O527" s="113"/>
      <c r="P527" s="113"/>
      <c r="Q527" s="113"/>
      <c r="R527" s="114"/>
      <c r="S527" s="114"/>
      <c r="T527" s="114"/>
      <c r="U527" s="114"/>
      <c r="V527" s="114"/>
      <c r="W527" s="114"/>
      <c r="X527" s="114"/>
      <c r="Y527" s="114"/>
      <c r="Z527" s="107"/>
      <c r="AA527" s="107"/>
      <c r="AB527" s="107"/>
      <c r="AC527" s="107"/>
      <c r="AD527" s="107"/>
      <c r="AE527" s="107"/>
      <c r="AF527" s="107"/>
      <c r="AG527" s="107" t="s">
        <v>296</v>
      </c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</row>
    <row r="528" spans="1:60" outlineLevel="1">
      <c r="A528" s="123">
        <v>204</v>
      </c>
      <c r="B528" s="124" t="s">
        <v>628</v>
      </c>
      <c r="C528" s="139" t="s">
        <v>629</v>
      </c>
      <c r="D528" s="125" t="s">
        <v>347</v>
      </c>
      <c r="E528" s="126">
        <v>6</v>
      </c>
      <c r="F528" s="127"/>
      <c r="G528" s="128">
        <f>ROUND(E528*F528,2)</f>
        <v>0</v>
      </c>
      <c r="H528" s="127"/>
      <c r="I528" s="128">
        <f>ROUND(E528*H528,2)</f>
        <v>0</v>
      </c>
      <c r="J528" s="127"/>
      <c r="K528" s="128">
        <f>ROUND(E528*J528,2)</f>
        <v>0</v>
      </c>
      <c r="L528" s="128">
        <v>21</v>
      </c>
      <c r="M528" s="128">
        <f>G528*(1+L528/100)</f>
        <v>0</v>
      </c>
      <c r="N528" s="126">
        <v>2.0000000000000002E-5</v>
      </c>
      <c r="O528" s="126">
        <f>ROUND(E528*N528,2)</f>
        <v>0</v>
      </c>
      <c r="P528" s="126">
        <v>0</v>
      </c>
      <c r="Q528" s="126">
        <f>ROUND(E528*P528,2)</f>
        <v>0</v>
      </c>
      <c r="R528" s="128" t="s">
        <v>350</v>
      </c>
      <c r="S528" s="128" t="s">
        <v>310</v>
      </c>
      <c r="T528" s="129" t="s">
        <v>331</v>
      </c>
      <c r="U528" s="114">
        <v>0.23</v>
      </c>
      <c r="V528" s="114">
        <f>ROUND(E528*U528,2)</f>
        <v>1.38</v>
      </c>
      <c r="W528" s="114"/>
      <c r="X528" s="114" t="s">
        <v>332</v>
      </c>
      <c r="Y528" s="114" t="s">
        <v>293</v>
      </c>
      <c r="Z528" s="107"/>
      <c r="AA528" s="107"/>
      <c r="AB528" s="107"/>
      <c r="AC528" s="107"/>
      <c r="AD528" s="107"/>
      <c r="AE528" s="107"/>
      <c r="AF528" s="107"/>
      <c r="AG528" s="107" t="s">
        <v>333</v>
      </c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</row>
    <row r="529" spans="1:60" outlineLevel="2">
      <c r="A529" s="110"/>
      <c r="B529" s="111"/>
      <c r="C529" s="198" t="s">
        <v>630</v>
      </c>
      <c r="D529" s="199"/>
      <c r="E529" s="199"/>
      <c r="F529" s="199"/>
      <c r="G529" s="199"/>
      <c r="H529" s="114"/>
      <c r="I529" s="114"/>
      <c r="J529" s="114"/>
      <c r="K529" s="114"/>
      <c r="L529" s="114"/>
      <c r="M529" s="114"/>
      <c r="N529" s="113"/>
      <c r="O529" s="113"/>
      <c r="P529" s="113"/>
      <c r="Q529" s="113"/>
      <c r="R529" s="114"/>
      <c r="S529" s="114"/>
      <c r="T529" s="114"/>
      <c r="U529" s="114"/>
      <c r="V529" s="114"/>
      <c r="W529" s="114"/>
      <c r="X529" s="114"/>
      <c r="Y529" s="114"/>
      <c r="Z529" s="107"/>
      <c r="AA529" s="107"/>
      <c r="AB529" s="107"/>
      <c r="AC529" s="107"/>
      <c r="AD529" s="107"/>
      <c r="AE529" s="107"/>
      <c r="AF529" s="107"/>
      <c r="AG529" s="107" t="s">
        <v>296</v>
      </c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</row>
    <row r="530" spans="1:60" outlineLevel="1">
      <c r="A530" s="123">
        <v>205</v>
      </c>
      <c r="B530" s="124" t="s">
        <v>631</v>
      </c>
      <c r="C530" s="139" t="s">
        <v>632</v>
      </c>
      <c r="D530" s="125" t="s">
        <v>330</v>
      </c>
      <c r="E530" s="126">
        <v>142</v>
      </c>
      <c r="F530" s="127"/>
      <c r="G530" s="128">
        <f>ROUND(E530*F530,2)</f>
        <v>0</v>
      </c>
      <c r="H530" s="127"/>
      <c r="I530" s="128">
        <f>ROUND(E530*H530,2)</f>
        <v>0</v>
      </c>
      <c r="J530" s="127"/>
      <c r="K530" s="128">
        <f>ROUND(E530*J530,2)</f>
        <v>0</v>
      </c>
      <c r="L530" s="128">
        <v>21</v>
      </c>
      <c r="M530" s="128">
        <f>G530*(1+L530/100)</f>
        <v>0</v>
      </c>
      <c r="N530" s="126">
        <v>1.8000000000000001E-4</v>
      </c>
      <c r="O530" s="126">
        <f>ROUND(E530*N530,2)</f>
        <v>0.03</v>
      </c>
      <c r="P530" s="126">
        <v>0</v>
      </c>
      <c r="Q530" s="126">
        <f>ROUND(E530*P530,2)</f>
        <v>0</v>
      </c>
      <c r="R530" s="128" t="s">
        <v>350</v>
      </c>
      <c r="S530" s="128" t="s">
        <v>310</v>
      </c>
      <c r="T530" s="129" t="s">
        <v>331</v>
      </c>
      <c r="U530" s="114">
        <v>7.0000000000000007E-2</v>
      </c>
      <c r="V530" s="114">
        <f>ROUND(E530*U530,2)</f>
        <v>9.94</v>
      </c>
      <c r="W530" s="114"/>
      <c r="X530" s="114" t="s">
        <v>332</v>
      </c>
      <c r="Y530" s="114" t="s">
        <v>293</v>
      </c>
      <c r="Z530" s="107"/>
      <c r="AA530" s="107"/>
      <c r="AB530" s="107"/>
      <c r="AC530" s="107"/>
      <c r="AD530" s="107"/>
      <c r="AE530" s="107"/>
      <c r="AF530" s="107"/>
      <c r="AG530" s="107" t="s">
        <v>333</v>
      </c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</row>
    <row r="531" spans="1:60" outlineLevel="2">
      <c r="A531" s="110"/>
      <c r="B531" s="111"/>
      <c r="C531" s="198" t="s">
        <v>553</v>
      </c>
      <c r="D531" s="199"/>
      <c r="E531" s="199"/>
      <c r="F531" s="199"/>
      <c r="G531" s="199"/>
      <c r="H531" s="114"/>
      <c r="I531" s="114"/>
      <c r="J531" s="114"/>
      <c r="K531" s="114"/>
      <c r="L531" s="114"/>
      <c r="M531" s="114"/>
      <c r="N531" s="113"/>
      <c r="O531" s="113"/>
      <c r="P531" s="113"/>
      <c r="Q531" s="113"/>
      <c r="R531" s="114"/>
      <c r="S531" s="114"/>
      <c r="T531" s="114"/>
      <c r="U531" s="114"/>
      <c r="V531" s="114"/>
      <c r="W531" s="114"/>
      <c r="X531" s="114"/>
      <c r="Y531" s="114"/>
      <c r="Z531" s="107"/>
      <c r="AA531" s="107"/>
      <c r="AB531" s="107"/>
      <c r="AC531" s="107"/>
      <c r="AD531" s="107"/>
      <c r="AE531" s="107"/>
      <c r="AF531" s="107"/>
      <c r="AG531" s="107" t="s">
        <v>296</v>
      </c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</row>
    <row r="532" spans="1:60" outlineLevel="1">
      <c r="A532" s="123">
        <v>206</v>
      </c>
      <c r="B532" s="124" t="s">
        <v>555</v>
      </c>
      <c r="C532" s="139" t="s">
        <v>556</v>
      </c>
      <c r="D532" s="125" t="s">
        <v>330</v>
      </c>
      <c r="E532" s="126">
        <v>142</v>
      </c>
      <c r="F532" s="127"/>
      <c r="G532" s="128">
        <f>ROUND(E532*F532,2)</f>
        <v>0</v>
      </c>
      <c r="H532" s="127"/>
      <c r="I532" s="128">
        <f>ROUND(E532*H532,2)</f>
        <v>0</v>
      </c>
      <c r="J532" s="127"/>
      <c r="K532" s="128">
        <f>ROUND(E532*J532,2)</f>
        <v>0</v>
      </c>
      <c r="L532" s="128">
        <v>21</v>
      </c>
      <c r="M532" s="128">
        <f>G532*(1+L532/100)</f>
        <v>0</v>
      </c>
      <c r="N532" s="126">
        <v>1.0000000000000001E-5</v>
      </c>
      <c r="O532" s="126">
        <f>ROUND(E532*N532,2)</f>
        <v>0</v>
      </c>
      <c r="P532" s="126">
        <v>0</v>
      </c>
      <c r="Q532" s="126">
        <f>ROUND(E532*P532,2)</f>
        <v>0</v>
      </c>
      <c r="R532" s="128" t="s">
        <v>350</v>
      </c>
      <c r="S532" s="128" t="s">
        <v>310</v>
      </c>
      <c r="T532" s="129" t="s">
        <v>331</v>
      </c>
      <c r="U532" s="114">
        <v>0.06</v>
      </c>
      <c r="V532" s="114">
        <f>ROUND(E532*U532,2)</f>
        <v>8.52</v>
      </c>
      <c r="W532" s="114"/>
      <c r="X532" s="114" t="s">
        <v>332</v>
      </c>
      <c r="Y532" s="114" t="s">
        <v>293</v>
      </c>
      <c r="Z532" s="107"/>
      <c r="AA532" s="107"/>
      <c r="AB532" s="107"/>
      <c r="AC532" s="107"/>
      <c r="AD532" s="107"/>
      <c r="AE532" s="107"/>
      <c r="AF532" s="107"/>
      <c r="AG532" s="107" t="s">
        <v>333</v>
      </c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</row>
    <row r="533" spans="1:60" outlineLevel="2">
      <c r="A533" s="110"/>
      <c r="B533" s="111"/>
      <c r="C533" s="198" t="s">
        <v>557</v>
      </c>
      <c r="D533" s="199"/>
      <c r="E533" s="199"/>
      <c r="F533" s="199"/>
      <c r="G533" s="199"/>
      <c r="H533" s="114"/>
      <c r="I533" s="114"/>
      <c r="J533" s="114"/>
      <c r="K533" s="114"/>
      <c r="L533" s="114"/>
      <c r="M533" s="114"/>
      <c r="N533" s="113"/>
      <c r="O533" s="113"/>
      <c r="P533" s="113"/>
      <c r="Q533" s="113"/>
      <c r="R533" s="114"/>
      <c r="S533" s="114"/>
      <c r="T533" s="114"/>
      <c r="U533" s="114"/>
      <c r="V533" s="114"/>
      <c r="W533" s="114"/>
      <c r="X533" s="114"/>
      <c r="Y533" s="114"/>
      <c r="Z533" s="107"/>
      <c r="AA533" s="107"/>
      <c r="AB533" s="107"/>
      <c r="AC533" s="107"/>
      <c r="AD533" s="107"/>
      <c r="AE533" s="107"/>
      <c r="AF533" s="107"/>
      <c r="AG533" s="107" t="s">
        <v>296</v>
      </c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</row>
    <row r="534" spans="1:60" outlineLevel="1">
      <c r="A534" s="123">
        <v>207</v>
      </c>
      <c r="B534" s="124" t="s">
        <v>558</v>
      </c>
      <c r="C534" s="139" t="s">
        <v>559</v>
      </c>
      <c r="D534" s="125" t="s">
        <v>289</v>
      </c>
      <c r="E534" s="126">
        <v>6</v>
      </c>
      <c r="F534" s="127"/>
      <c r="G534" s="128">
        <f>ROUND(E534*F534,2)</f>
        <v>0</v>
      </c>
      <c r="H534" s="127"/>
      <c r="I534" s="128">
        <f>ROUND(E534*H534,2)</f>
        <v>0</v>
      </c>
      <c r="J534" s="127"/>
      <c r="K534" s="128">
        <f>ROUND(E534*J534,2)</f>
        <v>0</v>
      </c>
      <c r="L534" s="128">
        <v>21</v>
      </c>
      <c r="M534" s="128">
        <f>G534*(1+L534/100)</f>
        <v>0</v>
      </c>
      <c r="N534" s="126">
        <v>1.15E-3</v>
      </c>
      <c r="O534" s="126">
        <f>ROUND(E534*N534,2)</f>
        <v>0.01</v>
      </c>
      <c r="P534" s="126">
        <v>0</v>
      </c>
      <c r="Q534" s="126">
        <f>ROUND(E534*P534,2)</f>
        <v>0</v>
      </c>
      <c r="R534" s="128" t="s">
        <v>560</v>
      </c>
      <c r="S534" s="128" t="s">
        <v>310</v>
      </c>
      <c r="T534" s="129" t="s">
        <v>331</v>
      </c>
      <c r="U534" s="114">
        <v>0.11</v>
      </c>
      <c r="V534" s="114">
        <f>ROUND(E534*U534,2)</f>
        <v>0.66</v>
      </c>
      <c r="W534" s="114"/>
      <c r="X534" s="114" t="s">
        <v>332</v>
      </c>
      <c r="Y534" s="114" t="s">
        <v>293</v>
      </c>
      <c r="Z534" s="107"/>
      <c r="AA534" s="107"/>
      <c r="AB534" s="107"/>
      <c r="AC534" s="107"/>
      <c r="AD534" s="107"/>
      <c r="AE534" s="107"/>
      <c r="AF534" s="107"/>
      <c r="AG534" s="107" t="s">
        <v>333</v>
      </c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</row>
    <row r="535" spans="1:60" outlineLevel="1">
      <c r="A535" s="110">
        <v>208</v>
      </c>
      <c r="B535" s="111" t="s">
        <v>599</v>
      </c>
      <c r="C535" s="147" t="s">
        <v>600</v>
      </c>
      <c r="D535" s="112" t="s">
        <v>24</v>
      </c>
      <c r="E535" s="145"/>
      <c r="F535" s="115"/>
      <c r="G535" s="114">
        <f>ROUND(E535*F535,2)</f>
        <v>0</v>
      </c>
      <c r="H535" s="115"/>
      <c r="I535" s="114">
        <f>ROUND(E535*H535,2)</f>
        <v>0</v>
      </c>
      <c r="J535" s="115"/>
      <c r="K535" s="114">
        <f>ROUND(E535*J535,2)</f>
        <v>0</v>
      </c>
      <c r="L535" s="114">
        <v>21</v>
      </c>
      <c r="M535" s="114">
        <f>G535*(1+L535/100)</f>
        <v>0</v>
      </c>
      <c r="N535" s="113">
        <v>0</v>
      </c>
      <c r="O535" s="113">
        <f>ROUND(E535*N535,2)</f>
        <v>0</v>
      </c>
      <c r="P535" s="113">
        <v>0</v>
      </c>
      <c r="Q535" s="113">
        <f>ROUND(E535*P535,2)</f>
        <v>0</v>
      </c>
      <c r="R535" s="114" t="s">
        <v>350</v>
      </c>
      <c r="S535" s="114" t="s">
        <v>310</v>
      </c>
      <c r="T535" s="114" t="s">
        <v>331</v>
      </c>
      <c r="U535" s="114">
        <v>0</v>
      </c>
      <c r="V535" s="114">
        <f>ROUND(E535*U535,2)</f>
        <v>0</v>
      </c>
      <c r="W535" s="114"/>
      <c r="X535" s="114" t="s">
        <v>448</v>
      </c>
      <c r="Y535" s="114" t="s">
        <v>293</v>
      </c>
      <c r="Z535" s="107"/>
      <c r="AA535" s="107"/>
      <c r="AB535" s="107"/>
      <c r="AC535" s="107"/>
      <c r="AD535" s="107"/>
      <c r="AE535" s="107"/>
      <c r="AF535" s="107"/>
      <c r="AG535" s="107" t="s">
        <v>449</v>
      </c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</row>
    <row r="536" spans="1:60" outlineLevel="2">
      <c r="A536" s="110"/>
      <c r="B536" s="111"/>
      <c r="C536" s="205" t="s">
        <v>567</v>
      </c>
      <c r="D536" s="206"/>
      <c r="E536" s="206"/>
      <c r="F536" s="206"/>
      <c r="G536" s="206"/>
      <c r="H536" s="114"/>
      <c r="I536" s="114"/>
      <c r="J536" s="114"/>
      <c r="K536" s="114"/>
      <c r="L536" s="114"/>
      <c r="M536" s="114"/>
      <c r="N536" s="113"/>
      <c r="O536" s="113"/>
      <c r="P536" s="113"/>
      <c r="Q536" s="113"/>
      <c r="R536" s="114"/>
      <c r="S536" s="114"/>
      <c r="T536" s="114"/>
      <c r="U536" s="114"/>
      <c r="V536" s="114"/>
      <c r="W536" s="114"/>
      <c r="X536" s="114"/>
      <c r="Y536" s="114"/>
      <c r="Z536" s="107"/>
      <c r="AA536" s="107"/>
      <c r="AB536" s="107"/>
      <c r="AC536" s="107"/>
      <c r="AD536" s="107"/>
      <c r="AE536" s="107"/>
      <c r="AF536" s="107"/>
      <c r="AG536" s="107" t="s">
        <v>451</v>
      </c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</row>
    <row r="537" spans="1:60">
      <c r="A537" s="117" t="s">
        <v>285</v>
      </c>
      <c r="B537" s="118" t="s">
        <v>145</v>
      </c>
      <c r="C537" s="138" t="s">
        <v>146</v>
      </c>
      <c r="D537" s="119"/>
      <c r="E537" s="120"/>
      <c r="F537" s="121"/>
      <c r="G537" s="121">
        <f>SUMIF(AG538:AG549,"&lt;&gt;NOR",G538:G549)</f>
        <v>0</v>
      </c>
      <c r="H537" s="121"/>
      <c r="I537" s="121">
        <f>SUM(I538:I549)</f>
        <v>0</v>
      </c>
      <c r="J537" s="121"/>
      <c r="K537" s="121">
        <f>SUM(K538:K549)</f>
        <v>0</v>
      </c>
      <c r="L537" s="121"/>
      <c r="M537" s="121">
        <f>SUM(M538:M549)</f>
        <v>0</v>
      </c>
      <c r="N537" s="120"/>
      <c r="O537" s="120">
        <f>SUM(O538:O549)</f>
        <v>0.03</v>
      </c>
      <c r="P537" s="120"/>
      <c r="Q537" s="120">
        <f>SUM(Q538:Q549)</f>
        <v>0</v>
      </c>
      <c r="R537" s="121"/>
      <c r="S537" s="121"/>
      <c r="T537" s="122"/>
      <c r="U537" s="116"/>
      <c r="V537" s="116">
        <f>SUM(V538:V549)</f>
        <v>12.94</v>
      </c>
      <c r="W537" s="116"/>
      <c r="X537" s="116"/>
      <c r="Y537" s="116"/>
      <c r="AG537" t="s">
        <v>286</v>
      </c>
    </row>
    <row r="538" spans="1:60" ht="22.5" outlineLevel="1">
      <c r="A538" s="123">
        <v>209</v>
      </c>
      <c r="B538" s="124" t="s">
        <v>622</v>
      </c>
      <c r="C538" s="139" t="s">
        <v>623</v>
      </c>
      <c r="D538" s="125" t="s">
        <v>330</v>
      </c>
      <c r="E538" s="126">
        <v>18</v>
      </c>
      <c r="F538" s="127"/>
      <c r="G538" s="128">
        <f>ROUND(E538*F538,2)</f>
        <v>0</v>
      </c>
      <c r="H538" s="127"/>
      <c r="I538" s="128">
        <f>ROUND(E538*H538,2)</f>
        <v>0</v>
      </c>
      <c r="J538" s="127"/>
      <c r="K538" s="128">
        <f>ROUND(E538*J538,2)</f>
        <v>0</v>
      </c>
      <c r="L538" s="128">
        <v>21</v>
      </c>
      <c r="M538" s="128">
        <f>G538*(1+L538/100)</f>
        <v>0</v>
      </c>
      <c r="N538" s="126">
        <v>1.47E-3</v>
      </c>
      <c r="O538" s="126">
        <f>ROUND(E538*N538,2)</f>
        <v>0.03</v>
      </c>
      <c r="P538" s="126">
        <v>0</v>
      </c>
      <c r="Q538" s="126">
        <f>ROUND(E538*P538,2)</f>
        <v>0</v>
      </c>
      <c r="R538" s="128" t="s">
        <v>350</v>
      </c>
      <c r="S538" s="128" t="s">
        <v>310</v>
      </c>
      <c r="T538" s="129" t="s">
        <v>331</v>
      </c>
      <c r="U538" s="114">
        <v>0.56999999999999995</v>
      </c>
      <c r="V538" s="114">
        <f>ROUND(E538*U538,2)</f>
        <v>10.26</v>
      </c>
      <c r="W538" s="114"/>
      <c r="X538" s="114" t="s">
        <v>332</v>
      </c>
      <c r="Y538" s="114" t="s">
        <v>293</v>
      </c>
      <c r="Z538" s="107"/>
      <c r="AA538" s="107"/>
      <c r="AB538" s="107"/>
      <c r="AC538" s="107"/>
      <c r="AD538" s="107"/>
      <c r="AE538" s="107"/>
      <c r="AF538" s="107"/>
      <c r="AG538" s="107" t="s">
        <v>333</v>
      </c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</row>
    <row r="539" spans="1:60" outlineLevel="2">
      <c r="A539" s="110"/>
      <c r="B539" s="111"/>
      <c r="C539" s="203" t="s">
        <v>549</v>
      </c>
      <c r="D539" s="204"/>
      <c r="E539" s="204"/>
      <c r="F539" s="204"/>
      <c r="G539" s="204"/>
      <c r="H539" s="114"/>
      <c r="I539" s="114"/>
      <c r="J539" s="114"/>
      <c r="K539" s="114"/>
      <c r="L539" s="114"/>
      <c r="M539" s="114"/>
      <c r="N539" s="113"/>
      <c r="O539" s="113"/>
      <c r="P539" s="113"/>
      <c r="Q539" s="113"/>
      <c r="R539" s="114"/>
      <c r="S539" s="114"/>
      <c r="T539" s="114"/>
      <c r="U539" s="114"/>
      <c r="V539" s="114"/>
      <c r="W539" s="114"/>
      <c r="X539" s="114"/>
      <c r="Y539" s="114"/>
      <c r="Z539" s="107"/>
      <c r="AA539" s="107"/>
      <c r="AB539" s="107"/>
      <c r="AC539" s="107"/>
      <c r="AD539" s="107"/>
      <c r="AE539" s="107"/>
      <c r="AF539" s="107"/>
      <c r="AG539" s="107" t="s">
        <v>451</v>
      </c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</row>
    <row r="540" spans="1:60" outlineLevel="2">
      <c r="A540" s="110"/>
      <c r="B540" s="111"/>
      <c r="C540" s="200" t="s">
        <v>455</v>
      </c>
      <c r="D540" s="201"/>
      <c r="E540" s="201"/>
      <c r="F540" s="201"/>
      <c r="G540" s="201"/>
      <c r="H540" s="114"/>
      <c r="I540" s="114"/>
      <c r="J540" s="114"/>
      <c r="K540" s="114"/>
      <c r="L540" s="114"/>
      <c r="M540" s="114"/>
      <c r="N540" s="113"/>
      <c r="O540" s="113"/>
      <c r="P540" s="113"/>
      <c r="Q540" s="113"/>
      <c r="R540" s="114"/>
      <c r="S540" s="114"/>
      <c r="T540" s="114"/>
      <c r="U540" s="114"/>
      <c r="V540" s="114"/>
      <c r="W540" s="114"/>
      <c r="X540" s="114"/>
      <c r="Y540" s="114"/>
      <c r="Z540" s="107"/>
      <c r="AA540" s="107"/>
      <c r="AB540" s="107"/>
      <c r="AC540" s="107"/>
      <c r="AD540" s="107"/>
      <c r="AE540" s="107"/>
      <c r="AF540" s="107"/>
      <c r="AG540" s="107" t="s">
        <v>296</v>
      </c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</row>
    <row r="541" spans="1:60" outlineLevel="1">
      <c r="A541" s="123">
        <v>210</v>
      </c>
      <c r="B541" s="124" t="s">
        <v>628</v>
      </c>
      <c r="C541" s="139" t="s">
        <v>629</v>
      </c>
      <c r="D541" s="125" t="s">
        <v>347</v>
      </c>
      <c r="E541" s="126">
        <v>1</v>
      </c>
      <c r="F541" s="127"/>
      <c r="G541" s="128">
        <f>ROUND(E541*F541,2)</f>
        <v>0</v>
      </c>
      <c r="H541" s="127"/>
      <c r="I541" s="128">
        <f>ROUND(E541*H541,2)</f>
        <v>0</v>
      </c>
      <c r="J541" s="127"/>
      <c r="K541" s="128">
        <f>ROUND(E541*J541,2)</f>
        <v>0</v>
      </c>
      <c r="L541" s="128">
        <v>21</v>
      </c>
      <c r="M541" s="128">
        <f>G541*(1+L541/100)</f>
        <v>0</v>
      </c>
      <c r="N541" s="126">
        <v>2.0000000000000002E-5</v>
      </c>
      <c r="O541" s="126">
        <f>ROUND(E541*N541,2)</f>
        <v>0</v>
      </c>
      <c r="P541" s="126">
        <v>0</v>
      </c>
      <c r="Q541" s="126">
        <f>ROUND(E541*P541,2)</f>
        <v>0</v>
      </c>
      <c r="R541" s="128" t="s">
        <v>350</v>
      </c>
      <c r="S541" s="128" t="s">
        <v>310</v>
      </c>
      <c r="T541" s="129" t="s">
        <v>331</v>
      </c>
      <c r="U541" s="114">
        <v>0.23</v>
      </c>
      <c r="V541" s="114">
        <f>ROUND(E541*U541,2)</f>
        <v>0.23</v>
      </c>
      <c r="W541" s="114"/>
      <c r="X541" s="114" t="s">
        <v>332</v>
      </c>
      <c r="Y541" s="114" t="s">
        <v>293</v>
      </c>
      <c r="Z541" s="107"/>
      <c r="AA541" s="107"/>
      <c r="AB541" s="107"/>
      <c r="AC541" s="107"/>
      <c r="AD541" s="107"/>
      <c r="AE541" s="107"/>
      <c r="AF541" s="107"/>
      <c r="AG541" s="107" t="s">
        <v>333</v>
      </c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</row>
    <row r="542" spans="1:60" outlineLevel="2">
      <c r="A542" s="110"/>
      <c r="B542" s="111"/>
      <c r="C542" s="198" t="s">
        <v>630</v>
      </c>
      <c r="D542" s="199"/>
      <c r="E542" s="199"/>
      <c r="F542" s="199"/>
      <c r="G542" s="199"/>
      <c r="H542" s="114"/>
      <c r="I542" s="114"/>
      <c r="J542" s="114"/>
      <c r="K542" s="114"/>
      <c r="L542" s="114"/>
      <c r="M542" s="114"/>
      <c r="N542" s="113"/>
      <c r="O542" s="113"/>
      <c r="P542" s="113"/>
      <c r="Q542" s="113"/>
      <c r="R542" s="114"/>
      <c r="S542" s="114"/>
      <c r="T542" s="114"/>
      <c r="U542" s="114"/>
      <c r="V542" s="114"/>
      <c r="W542" s="114"/>
      <c r="X542" s="114"/>
      <c r="Y542" s="114"/>
      <c r="Z542" s="107"/>
      <c r="AA542" s="107"/>
      <c r="AB542" s="107"/>
      <c r="AC542" s="107"/>
      <c r="AD542" s="107"/>
      <c r="AE542" s="107"/>
      <c r="AF542" s="107"/>
      <c r="AG542" s="107" t="s">
        <v>296</v>
      </c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</row>
    <row r="543" spans="1:60" outlineLevel="1">
      <c r="A543" s="123">
        <v>211</v>
      </c>
      <c r="B543" s="124" t="s">
        <v>631</v>
      </c>
      <c r="C543" s="139" t="s">
        <v>632</v>
      </c>
      <c r="D543" s="125" t="s">
        <v>330</v>
      </c>
      <c r="E543" s="126">
        <v>18</v>
      </c>
      <c r="F543" s="127"/>
      <c r="G543" s="128">
        <f>ROUND(E543*F543,2)</f>
        <v>0</v>
      </c>
      <c r="H543" s="127"/>
      <c r="I543" s="128">
        <f>ROUND(E543*H543,2)</f>
        <v>0</v>
      </c>
      <c r="J543" s="127"/>
      <c r="K543" s="128">
        <f>ROUND(E543*J543,2)</f>
        <v>0</v>
      </c>
      <c r="L543" s="128">
        <v>21</v>
      </c>
      <c r="M543" s="128">
        <f>G543*(1+L543/100)</f>
        <v>0</v>
      </c>
      <c r="N543" s="126">
        <v>1.8000000000000001E-4</v>
      </c>
      <c r="O543" s="126">
        <f>ROUND(E543*N543,2)</f>
        <v>0</v>
      </c>
      <c r="P543" s="126">
        <v>0</v>
      </c>
      <c r="Q543" s="126">
        <f>ROUND(E543*P543,2)</f>
        <v>0</v>
      </c>
      <c r="R543" s="128" t="s">
        <v>350</v>
      </c>
      <c r="S543" s="128" t="s">
        <v>310</v>
      </c>
      <c r="T543" s="129" t="s">
        <v>331</v>
      </c>
      <c r="U543" s="114">
        <v>7.0000000000000007E-2</v>
      </c>
      <c r="V543" s="114">
        <f>ROUND(E543*U543,2)</f>
        <v>1.26</v>
      </c>
      <c r="W543" s="114"/>
      <c r="X543" s="114" t="s">
        <v>332</v>
      </c>
      <c r="Y543" s="114" t="s">
        <v>293</v>
      </c>
      <c r="Z543" s="107"/>
      <c r="AA543" s="107"/>
      <c r="AB543" s="107"/>
      <c r="AC543" s="107"/>
      <c r="AD543" s="107"/>
      <c r="AE543" s="107"/>
      <c r="AF543" s="107"/>
      <c r="AG543" s="107" t="s">
        <v>333</v>
      </c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</row>
    <row r="544" spans="1:60" outlineLevel="2">
      <c r="A544" s="110"/>
      <c r="B544" s="111"/>
      <c r="C544" s="198" t="s">
        <v>553</v>
      </c>
      <c r="D544" s="199"/>
      <c r="E544" s="199"/>
      <c r="F544" s="199"/>
      <c r="G544" s="199"/>
      <c r="H544" s="114"/>
      <c r="I544" s="114"/>
      <c r="J544" s="114"/>
      <c r="K544" s="114"/>
      <c r="L544" s="114"/>
      <c r="M544" s="114"/>
      <c r="N544" s="113"/>
      <c r="O544" s="113"/>
      <c r="P544" s="113"/>
      <c r="Q544" s="113"/>
      <c r="R544" s="114"/>
      <c r="S544" s="114"/>
      <c r="T544" s="114"/>
      <c r="U544" s="114"/>
      <c r="V544" s="114"/>
      <c r="W544" s="114"/>
      <c r="X544" s="114"/>
      <c r="Y544" s="114"/>
      <c r="Z544" s="107"/>
      <c r="AA544" s="107"/>
      <c r="AB544" s="107"/>
      <c r="AC544" s="107"/>
      <c r="AD544" s="107"/>
      <c r="AE544" s="107"/>
      <c r="AF544" s="107"/>
      <c r="AG544" s="107" t="s">
        <v>296</v>
      </c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</row>
    <row r="545" spans="1:60" outlineLevel="1">
      <c r="A545" s="123">
        <v>212</v>
      </c>
      <c r="B545" s="124" t="s">
        <v>555</v>
      </c>
      <c r="C545" s="139" t="s">
        <v>556</v>
      </c>
      <c r="D545" s="125" t="s">
        <v>330</v>
      </c>
      <c r="E545" s="126">
        <v>18</v>
      </c>
      <c r="F545" s="127"/>
      <c r="G545" s="128">
        <f>ROUND(E545*F545,2)</f>
        <v>0</v>
      </c>
      <c r="H545" s="127"/>
      <c r="I545" s="128">
        <f>ROUND(E545*H545,2)</f>
        <v>0</v>
      </c>
      <c r="J545" s="127"/>
      <c r="K545" s="128">
        <f>ROUND(E545*J545,2)</f>
        <v>0</v>
      </c>
      <c r="L545" s="128">
        <v>21</v>
      </c>
      <c r="M545" s="128">
        <f>G545*(1+L545/100)</f>
        <v>0</v>
      </c>
      <c r="N545" s="126">
        <v>1.0000000000000001E-5</v>
      </c>
      <c r="O545" s="126">
        <f>ROUND(E545*N545,2)</f>
        <v>0</v>
      </c>
      <c r="P545" s="126">
        <v>0</v>
      </c>
      <c r="Q545" s="126">
        <f>ROUND(E545*P545,2)</f>
        <v>0</v>
      </c>
      <c r="R545" s="128" t="s">
        <v>350</v>
      </c>
      <c r="S545" s="128" t="s">
        <v>310</v>
      </c>
      <c r="T545" s="129" t="s">
        <v>331</v>
      </c>
      <c r="U545" s="114">
        <v>0.06</v>
      </c>
      <c r="V545" s="114">
        <f>ROUND(E545*U545,2)</f>
        <v>1.08</v>
      </c>
      <c r="W545" s="114"/>
      <c r="X545" s="114" t="s">
        <v>332</v>
      </c>
      <c r="Y545" s="114" t="s">
        <v>293</v>
      </c>
      <c r="Z545" s="107"/>
      <c r="AA545" s="107"/>
      <c r="AB545" s="107"/>
      <c r="AC545" s="107"/>
      <c r="AD545" s="107"/>
      <c r="AE545" s="107"/>
      <c r="AF545" s="107"/>
      <c r="AG545" s="107" t="s">
        <v>333</v>
      </c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</row>
    <row r="546" spans="1:60" outlineLevel="2">
      <c r="A546" s="110"/>
      <c r="B546" s="111"/>
      <c r="C546" s="198" t="s">
        <v>557</v>
      </c>
      <c r="D546" s="199"/>
      <c r="E546" s="199"/>
      <c r="F546" s="199"/>
      <c r="G546" s="199"/>
      <c r="H546" s="114"/>
      <c r="I546" s="114"/>
      <c r="J546" s="114"/>
      <c r="K546" s="114"/>
      <c r="L546" s="114"/>
      <c r="M546" s="114"/>
      <c r="N546" s="113"/>
      <c r="O546" s="113"/>
      <c r="P546" s="113"/>
      <c r="Q546" s="113"/>
      <c r="R546" s="114"/>
      <c r="S546" s="114"/>
      <c r="T546" s="114"/>
      <c r="U546" s="114"/>
      <c r="V546" s="114"/>
      <c r="W546" s="114"/>
      <c r="X546" s="114"/>
      <c r="Y546" s="114"/>
      <c r="Z546" s="107"/>
      <c r="AA546" s="107"/>
      <c r="AB546" s="107"/>
      <c r="AC546" s="107"/>
      <c r="AD546" s="107"/>
      <c r="AE546" s="107"/>
      <c r="AF546" s="107"/>
      <c r="AG546" s="107" t="s">
        <v>296</v>
      </c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</row>
    <row r="547" spans="1:60" outlineLevel="1">
      <c r="A547" s="123">
        <v>213</v>
      </c>
      <c r="B547" s="124" t="s">
        <v>558</v>
      </c>
      <c r="C547" s="139" t="s">
        <v>559</v>
      </c>
      <c r="D547" s="125" t="s">
        <v>289</v>
      </c>
      <c r="E547" s="126">
        <v>1</v>
      </c>
      <c r="F547" s="127"/>
      <c r="G547" s="128">
        <f>ROUND(E547*F547,2)</f>
        <v>0</v>
      </c>
      <c r="H547" s="127"/>
      <c r="I547" s="128">
        <f>ROUND(E547*H547,2)</f>
        <v>0</v>
      </c>
      <c r="J547" s="127"/>
      <c r="K547" s="128">
        <f>ROUND(E547*J547,2)</f>
        <v>0</v>
      </c>
      <c r="L547" s="128">
        <v>21</v>
      </c>
      <c r="M547" s="128">
        <f>G547*(1+L547/100)</f>
        <v>0</v>
      </c>
      <c r="N547" s="126">
        <v>1.15E-3</v>
      </c>
      <c r="O547" s="126">
        <f>ROUND(E547*N547,2)</f>
        <v>0</v>
      </c>
      <c r="P547" s="126">
        <v>0</v>
      </c>
      <c r="Q547" s="126">
        <f>ROUND(E547*P547,2)</f>
        <v>0</v>
      </c>
      <c r="R547" s="128" t="s">
        <v>560</v>
      </c>
      <c r="S547" s="128" t="s">
        <v>310</v>
      </c>
      <c r="T547" s="129" t="s">
        <v>331</v>
      </c>
      <c r="U547" s="114">
        <v>0.11</v>
      </c>
      <c r="V547" s="114">
        <f>ROUND(E547*U547,2)</f>
        <v>0.11</v>
      </c>
      <c r="W547" s="114"/>
      <c r="X547" s="114" t="s">
        <v>332</v>
      </c>
      <c r="Y547" s="114" t="s">
        <v>293</v>
      </c>
      <c r="Z547" s="107"/>
      <c r="AA547" s="107"/>
      <c r="AB547" s="107"/>
      <c r="AC547" s="107"/>
      <c r="AD547" s="107"/>
      <c r="AE547" s="107"/>
      <c r="AF547" s="107"/>
      <c r="AG547" s="107" t="s">
        <v>333</v>
      </c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</row>
    <row r="548" spans="1:60" outlineLevel="1">
      <c r="A548" s="110">
        <v>214</v>
      </c>
      <c r="B548" s="111" t="s">
        <v>614</v>
      </c>
      <c r="C548" s="147" t="s">
        <v>615</v>
      </c>
      <c r="D548" s="112" t="s">
        <v>24</v>
      </c>
      <c r="E548" s="145"/>
      <c r="F548" s="115"/>
      <c r="G548" s="114">
        <f>ROUND(E548*F548,2)</f>
        <v>0</v>
      </c>
      <c r="H548" s="115"/>
      <c r="I548" s="114">
        <f>ROUND(E548*H548,2)</f>
        <v>0</v>
      </c>
      <c r="J548" s="115"/>
      <c r="K548" s="114">
        <f>ROUND(E548*J548,2)</f>
        <v>0</v>
      </c>
      <c r="L548" s="114">
        <v>21</v>
      </c>
      <c r="M548" s="114">
        <f>G548*(1+L548/100)</f>
        <v>0</v>
      </c>
      <c r="N548" s="113">
        <v>0</v>
      </c>
      <c r="O548" s="113">
        <f>ROUND(E548*N548,2)</f>
        <v>0</v>
      </c>
      <c r="P548" s="113">
        <v>0</v>
      </c>
      <c r="Q548" s="113">
        <f>ROUND(E548*P548,2)</f>
        <v>0</v>
      </c>
      <c r="R548" s="114" t="s">
        <v>350</v>
      </c>
      <c r="S548" s="114" t="s">
        <v>310</v>
      </c>
      <c r="T548" s="114" t="s">
        <v>331</v>
      </c>
      <c r="U548" s="114">
        <v>0</v>
      </c>
      <c r="V548" s="114">
        <f>ROUND(E548*U548,2)</f>
        <v>0</v>
      </c>
      <c r="W548" s="114"/>
      <c r="X548" s="114" t="s">
        <v>448</v>
      </c>
      <c r="Y548" s="114" t="s">
        <v>293</v>
      </c>
      <c r="Z548" s="107"/>
      <c r="AA548" s="107"/>
      <c r="AB548" s="107"/>
      <c r="AC548" s="107"/>
      <c r="AD548" s="107"/>
      <c r="AE548" s="107"/>
      <c r="AF548" s="107"/>
      <c r="AG548" s="107" t="s">
        <v>449</v>
      </c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</row>
    <row r="549" spans="1:60" outlineLevel="2">
      <c r="A549" s="110"/>
      <c r="B549" s="111"/>
      <c r="C549" s="205" t="s">
        <v>567</v>
      </c>
      <c r="D549" s="206"/>
      <c r="E549" s="206"/>
      <c r="F549" s="206"/>
      <c r="G549" s="206"/>
      <c r="H549" s="114"/>
      <c r="I549" s="114"/>
      <c r="J549" s="114"/>
      <c r="K549" s="114"/>
      <c r="L549" s="114"/>
      <c r="M549" s="114"/>
      <c r="N549" s="113"/>
      <c r="O549" s="113"/>
      <c r="P549" s="113"/>
      <c r="Q549" s="113"/>
      <c r="R549" s="114"/>
      <c r="S549" s="114"/>
      <c r="T549" s="114"/>
      <c r="U549" s="114"/>
      <c r="V549" s="114"/>
      <c r="W549" s="114"/>
      <c r="X549" s="114"/>
      <c r="Y549" s="114"/>
      <c r="Z549" s="107"/>
      <c r="AA549" s="107"/>
      <c r="AB549" s="107"/>
      <c r="AC549" s="107"/>
      <c r="AD549" s="107"/>
      <c r="AE549" s="107"/>
      <c r="AF549" s="107"/>
      <c r="AG549" s="107" t="s">
        <v>451</v>
      </c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</row>
    <row r="550" spans="1:60">
      <c r="A550" s="117" t="s">
        <v>285</v>
      </c>
      <c r="B550" s="118" t="s">
        <v>147</v>
      </c>
      <c r="C550" s="138" t="s">
        <v>148</v>
      </c>
      <c r="D550" s="119"/>
      <c r="E550" s="120"/>
      <c r="F550" s="121"/>
      <c r="G550" s="121">
        <f>SUMIF(AG551:AG562,"&lt;&gt;NOR",G551:G562)</f>
        <v>0</v>
      </c>
      <c r="H550" s="121"/>
      <c r="I550" s="121">
        <f>SUM(I551:I562)</f>
        <v>0</v>
      </c>
      <c r="J550" s="121"/>
      <c r="K550" s="121">
        <f>SUM(K551:K562)</f>
        <v>0</v>
      </c>
      <c r="L550" s="121"/>
      <c r="M550" s="121">
        <f>SUM(M551:M562)</f>
        <v>0</v>
      </c>
      <c r="N550" s="120"/>
      <c r="O550" s="120">
        <f>SUM(O551:O562)</f>
        <v>0.01</v>
      </c>
      <c r="P550" s="120"/>
      <c r="Q550" s="120">
        <f>SUM(Q551:Q562)</f>
        <v>0</v>
      </c>
      <c r="R550" s="121"/>
      <c r="S550" s="121"/>
      <c r="T550" s="122"/>
      <c r="U550" s="116"/>
      <c r="V550" s="116">
        <f>SUM(V551:V562)</f>
        <v>5.94</v>
      </c>
      <c r="W550" s="116"/>
      <c r="X550" s="116"/>
      <c r="Y550" s="116"/>
      <c r="AG550" t="s">
        <v>286</v>
      </c>
    </row>
    <row r="551" spans="1:60" ht="22.5" outlineLevel="1">
      <c r="A551" s="123">
        <v>215</v>
      </c>
      <c r="B551" s="124" t="s">
        <v>622</v>
      </c>
      <c r="C551" s="139" t="s">
        <v>623</v>
      </c>
      <c r="D551" s="125" t="s">
        <v>330</v>
      </c>
      <c r="E551" s="126">
        <v>8</v>
      </c>
      <c r="F551" s="127"/>
      <c r="G551" s="128">
        <f>ROUND(E551*F551,2)</f>
        <v>0</v>
      </c>
      <c r="H551" s="127"/>
      <c r="I551" s="128">
        <f>ROUND(E551*H551,2)</f>
        <v>0</v>
      </c>
      <c r="J551" s="127"/>
      <c r="K551" s="128">
        <f>ROUND(E551*J551,2)</f>
        <v>0</v>
      </c>
      <c r="L551" s="128">
        <v>21</v>
      </c>
      <c r="M551" s="128">
        <f>G551*(1+L551/100)</f>
        <v>0</v>
      </c>
      <c r="N551" s="126">
        <v>1.47E-3</v>
      </c>
      <c r="O551" s="126">
        <f>ROUND(E551*N551,2)</f>
        <v>0.01</v>
      </c>
      <c r="P551" s="126">
        <v>0</v>
      </c>
      <c r="Q551" s="126">
        <f>ROUND(E551*P551,2)</f>
        <v>0</v>
      </c>
      <c r="R551" s="128" t="s">
        <v>350</v>
      </c>
      <c r="S551" s="128" t="s">
        <v>310</v>
      </c>
      <c r="T551" s="129" t="s">
        <v>331</v>
      </c>
      <c r="U551" s="114">
        <v>0.56999999999999995</v>
      </c>
      <c r="V551" s="114">
        <f>ROUND(E551*U551,2)</f>
        <v>4.5599999999999996</v>
      </c>
      <c r="W551" s="114"/>
      <c r="X551" s="114" t="s">
        <v>332</v>
      </c>
      <c r="Y551" s="114" t="s">
        <v>293</v>
      </c>
      <c r="Z551" s="107"/>
      <c r="AA551" s="107"/>
      <c r="AB551" s="107"/>
      <c r="AC551" s="107"/>
      <c r="AD551" s="107"/>
      <c r="AE551" s="107"/>
      <c r="AF551" s="107"/>
      <c r="AG551" s="107" t="s">
        <v>333</v>
      </c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</row>
    <row r="552" spans="1:60" outlineLevel="2">
      <c r="A552" s="110"/>
      <c r="B552" s="111"/>
      <c r="C552" s="203" t="s">
        <v>549</v>
      </c>
      <c r="D552" s="204"/>
      <c r="E552" s="204"/>
      <c r="F552" s="204"/>
      <c r="G552" s="204"/>
      <c r="H552" s="114"/>
      <c r="I552" s="114"/>
      <c r="J552" s="114"/>
      <c r="K552" s="114"/>
      <c r="L552" s="114"/>
      <c r="M552" s="114"/>
      <c r="N552" s="113"/>
      <c r="O552" s="113"/>
      <c r="P552" s="113"/>
      <c r="Q552" s="113"/>
      <c r="R552" s="114"/>
      <c r="S552" s="114"/>
      <c r="T552" s="114"/>
      <c r="U552" s="114"/>
      <c r="V552" s="114"/>
      <c r="W552" s="114"/>
      <c r="X552" s="114"/>
      <c r="Y552" s="114"/>
      <c r="Z552" s="107"/>
      <c r="AA552" s="107"/>
      <c r="AB552" s="107"/>
      <c r="AC552" s="107"/>
      <c r="AD552" s="107"/>
      <c r="AE552" s="107"/>
      <c r="AF552" s="107"/>
      <c r="AG552" s="107" t="s">
        <v>451</v>
      </c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</row>
    <row r="553" spans="1:60" outlineLevel="2">
      <c r="A553" s="110"/>
      <c r="B553" s="111"/>
      <c r="C553" s="200" t="s">
        <v>455</v>
      </c>
      <c r="D553" s="201"/>
      <c r="E553" s="201"/>
      <c r="F553" s="201"/>
      <c r="G553" s="201"/>
      <c r="H553" s="114"/>
      <c r="I553" s="114"/>
      <c r="J553" s="114"/>
      <c r="K553" s="114"/>
      <c r="L553" s="114"/>
      <c r="M553" s="114"/>
      <c r="N553" s="113"/>
      <c r="O553" s="113"/>
      <c r="P553" s="113"/>
      <c r="Q553" s="113"/>
      <c r="R553" s="114"/>
      <c r="S553" s="114"/>
      <c r="T553" s="114"/>
      <c r="U553" s="114"/>
      <c r="V553" s="114"/>
      <c r="W553" s="114"/>
      <c r="X553" s="114"/>
      <c r="Y553" s="114"/>
      <c r="Z553" s="107"/>
      <c r="AA553" s="107"/>
      <c r="AB553" s="107"/>
      <c r="AC553" s="107"/>
      <c r="AD553" s="107"/>
      <c r="AE553" s="107"/>
      <c r="AF553" s="107"/>
      <c r="AG553" s="107" t="s">
        <v>296</v>
      </c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</row>
    <row r="554" spans="1:60" outlineLevel="1">
      <c r="A554" s="123">
        <v>216</v>
      </c>
      <c r="B554" s="124" t="s">
        <v>628</v>
      </c>
      <c r="C554" s="139" t="s">
        <v>629</v>
      </c>
      <c r="D554" s="125" t="s">
        <v>347</v>
      </c>
      <c r="E554" s="126">
        <v>1</v>
      </c>
      <c r="F554" s="127"/>
      <c r="G554" s="128">
        <f>ROUND(E554*F554,2)</f>
        <v>0</v>
      </c>
      <c r="H554" s="127"/>
      <c r="I554" s="128">
        <f>ROUND(E554*H554,2)</f>
        <v>0</v>
      </c>
      <c r="J554" s="127"/>
      <c r="K554" s="128">
        <f>ROUND(E554*J554,2)</f>
        <v>0</v>
      </c>
      <c r="L554" s="128">
        <v>21</v>
      </c>
      <c r="M554" s="128">
        <f>G554*(1+L554/100)</f>
        <v>0</v>
      </c>
      <c r="N554" s="126">
        <v>2.0000000000000002E-5</v>
      </c>
      <c r="O554" s="126">
        <f>ROUND(E554*N554,2)</f>
        <v>0</v>
      </c>
      <c r="P554" s="126">
        <v>0</v>
      </c>
      <c r="Q554" s="126">
        <f>ROUND(E554*P554,2)</f>
        <v>0</v>
      </c>
      <c r="R554" s="128" t="s">
        <v>350</v>
      </c>
      <c r="S554" s="128" t="s">
        <v>310</v>
      </c>
      <c r="T554" s="129" t="s">
        <v>331</v>
      </c>
      <c r="U554" s="114">
        <v>0.23</v>
      </c>
      <c r="V554" s="114">
        <f>ROUND(E554*U554,2)</f>
        <v>0.23</v>
      </c>
      <c r="W554" s="114"/>
      <c r="X554" s="114" t="s">
        <v>332</v>
      </c>
      <c r="Y554" s="114" t="s">
        <v>293</v>
      </c>
      <c r="Z554" s="107"/>
      <c r="AA554" s="107"/>
      <c r="AB554" s="107"/>
      <c r="AC554" s="107"/>
      <c r="AD554" s="107"/>
      <c r="AE554" s="107"/>
      <c r="AF554" s="107"/>
      <c r="AG554" s="107" t="s">
        <v>333</v>
      </c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</row>
    <row r="555" spans="1:60" outlineLevel="2">
      <c r="A555" s="110"/>
      <c r="B555" s="111"/>
      <c r="C555" s="198" t="s">
        <v>630</v>
      </c>
      <c r="D555" s="199"/>
      <c r="E555" s="199"/>
      <c r="F555" s="199"/>
      <c r="G555" s="199"/>
      <c r="H555" s="114"/>
      <c r="I555" s="114"/>
      <c r="J555" s="114"/>
      <c r="K555" s="114"/>
      <c r="L555" s="114"/>
      <c r="M555" s="114"/>
      <c r="N555" s="113"/>
      <c r="O555" s="113"/>
      <c r="P555" s="113"/>
      <c r="Q555" s="113"/>
      <c r="R555" s="114"/>
      <c r="S555" s="114"/>
      <c r="T555" s="114"/>
      <c r="U555" s="114"/>
      <c r="V555" s="114"/>
      <c r="W555" s="114"/>
      <c r="X555" s="114"/>
      <c r="Y555" s="114"/>
      <c r="Z555" s="107"/>
      <c r="AA555" s="107"/>
      <c r="AB555" s="107"/>
      <c r="AC555" s="107"/>
      <c r="AD555" s="107"/>
      <c r="AE555" s="107"/>
      <c r="AF555" s="107"/>
      <c r="AG555" s="107" t="s">
        <v>296</v>
      </c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</row>
    <row r="556" spans="1:60" outlineLevel="1">
      <c r="A556" s="123">
        <v>217</v>
      </c>
      <c r="B556" s="124" t="s">
        <v>631</v>
      </c>
      <c r="C556" s="139" t="s">
        <v>632</v>
      </c>
      <c r="D556" s="125" t="s">
        <v>330</v>
      </c>
      <c r="E556" s="126">
        <v>8</v>
      </c>
      <c r="F556" s="127"/>
      <c r="G556" s="128">
        <f>ROUND(E556*F556,2)</f>
        <v>0</v>
      </c>
      <c r="H556" s="127"/>
      <c r="I556" s="128">
        <f>ROUND(E556*H556,2)</f>
        <v>0</v>
      </c>
      <c r="J556" s="127"/>
      <c r="K556" s="128">
        <f>ROUND(E556*J556,2)</f>
        <v>0</v>
      </c>
      <c r="L556" s="128">
        <v>21</v>
      </c>
      <c r="M556" s="128">
        <f>G556*(1+L556/100)</f>
        <v>0</v>
      </c>
      <c r="N556" s="126">
        <v>1.8000000000000001E-4</v>
      </c>
      <c r="O556" s="126">
        <f>ROUND(E556*N556,2)</f>
        <v>0</v>
      </c>
      <c r="P556" s="126">
        <v>0</v>
      </c>
      <c r="Q556" s="126">
        <f>ROUND(E556*P556,2)</f>
        <v>0</v>
      </c>
      <c r="R556" s="128" t="s">
        <v>350</v>
      </c>
      <c r="S556" s="128" t="s">
        <v>310</v>
      </c>
      <c r="T556" s="129" t="s">
        <v>331</v>
      </c>
      <c r="U556" s="114">
        <v>7.0000000000000007E-2</v>
      </c>
      <c r="V556" s="114">
        <f>ROUND(E556*U556,2)</f>
        <v>0.56000000000000005</v>
      </c>
      <c r="W556" s="114"/>
      <c r="X556" s="114" t="s">
        <v>332</v>
      </c>
      <c r="Y556" s="114" t="s">
        <v>293</v>
      </c>
      <c r="Z556" s="107"/>
      <c r="AA556" s="107"/>
      <c r="AB556" s="107"/>
      <c r="AC556" s="107"/>
      <c r="AD556" s="107"/>
      <c r="AE556" s="107"/>
      <c r="AF556" s="107"/>
      <c r="AG556" s="107" t="s">
        <v>333</v>
      </c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</row>
    <row r="557" spans="1:60" outlineLevel="2">
      <c r="A557" s="110"/>
      <c r="B557" s="111"/>
      <c r="C557" s="198" t="s">
        <v>553</v>
      </c>
      <c r="D557" s="199"/>
      <c r="E557" s="199"/>
      <c r="F557" s="199"/>
      <c r="G557" s="199"/>
      <c r="H557" s="114"/>
      <c r="I557" s="114"/>
      <c r="J557" s="114"/>
      <c r="K557" s="114"/>
      <c r="L557" s="114"/>
      <c r="M557" s="114"/>
      <c r="N557" s="113"/>
      <c r="O557" s="113"/>
      <c r="P557" s="113"/>
      <c r="Q557" s="113"/>
      <c r="R557" s="114"/>
      <c r="S557" s="114"/>
      <c r="T557" s="114"/>
      <c r="U557" s="114"/>
      <c r="V557" s="114"/>
      <c r="W557" s="114"/>
      <c r="X557" s="114"/>
      <c r="Y557" s="114"/>
      <c r="Z557" s="107"/>
      <c r="AA557" s="107"/>
      <c r="AB557" s="107"/>
      <c r="AC557" s="107"/>
      <c r="AD557" s="107"/>
      <c r="AE557" s="107"/>
      <c r="AF557" s="107"/>
      <c r="AG557" s="107" t="s">
        <v>296</v>
      </c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</row>
    <row r="558" spans="1:60" outlineLevel="1">
      <c r="A558" s="123">
        <v>218</v>
      </c>
      <c r="B558" s="124" t="s">
        <v>555</v>
      </c>
      <c r="C558" s="139" t="s">
        <v>556</v>
      </c>
      <c r="D558" s="125" t="s">
        <v>330</v>
      </c>
      <c r="E558" s="126">
        <v>8</v>
      </c>
      <c r="F558" s="127"/>
      <c r="G558" s="128">
        <f>ROUND(E558*F558,2)</f>
        <v>0</v>
      </c>
      <c r="H558" s="127"/>
      <c r="I558" s="128">
        <f>ROUND(E558*H558,2)</f>
        <v>0</v>
      </c>
      <c r="J558" s="127"/>
      <c r="K558" s="128">
        <f>ROUND(E558*J558,2)</f>
        <v>0</v>
      </c>
      <c r="L558" s="128">
        <v>21</v>
      </c>
      <c r="M558" s="128">
        <f>G558*(1+L558/100)</f>
        <v>0</v>
      </c>
      <c r="N558" s="126">
        <v>1.0000000000000001E-5</v>
      </c>
      <c r="O558" s="126">
        <f>ROUND(E558*N558,2)</f>
        <v>0</v>
      </c>
      <c r="P558" s="126">
        <v>0</v>
      </c>
      <c r="Q558" s="126">
        <f>ROUND(E558*P558,2)</f>
        <v>0</v>
      </c>
      <c r="R558" s="128" t="s">
        <v>350</v>
      </c>
      <c r="S558" s="128" t="s">
        <v>310</v>
      </c>
      <c r="T558" s="129" t="s">
        <v>331</v>
      </c>
      <c r="U558" s="114">
        <v>0.06</v>
      </c>
      <c r="V558" s="114">
        <f>ROUND(E558*U558,2)</f>
        <v>0.48</v>
      </c>
      <c r="W558" s="114"/>
      <c r="X558" s="114" t="s">
        <v>332</v>
      </c>
      <c r="Y558" s="114" t="s">
        <v>293</v>
      </c>
      <c r="Z558" s="107"/>
      <c r="AA558" s="107"/>
      <c r="AB558" s="107"/>
      <c r="AC558" s="107"/>
      <c r="AD558" s="107"/>
      <c r="AE558" s="107"/>
      <c r="AF558" s="107"/>
      <c r="AG558" s="107" t="s">
        <v>333</v>
      </c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</row>
    <row r="559" spans="1:60" outlineLevel="2">
      <c r="A559" s="110"/>
      <c r="B559" s="111"/>
      <c r="C559" s="198" t="s">
        <v>557</v>
      </c>
      <c r="D559" s="199"/>
      <c r="E559" s="199"/>
      <c r="F559" s="199"/>
      <c r="G559" s="199"/>
      <c r="H559" s="114"/>
      <c r="I559" s="114"/>
      <c r="J559" s="114"/>
      <c r="K559" s="114"/>
      <c r="L559" s="114"/>
      <c r="M559" s="114"/>
      <c r="N559" s="113"/>
      <c r="O559" s="113"/>
      <c r="P559" s="113"/>
      <c r="Q559" s="113"/>
      <c r="R559" s="114"/>
      <c r="S559" s="114"/>
      <c r="T559" s="114"/>
      <c r="U559" s="114"/>
      <c r="V559" s="114"/>
      <c r="W559" s="114"/>
      <c r="X559" s="114"/>
      <c r="Y559" s="114"/>
      <c r="Z559" s="107"/>
      <c r="AA559" s="107"/>
      <c r="AB559" s="107"/>
      <c r="AC559" s="107"/>
      <c r="AD559" s="107"/>
      <c r="AE559" s="107"/>
      <c r="AF559" s="107"/>
      <c r="AG559" s="107" t="s">
        <v>296</v>
      </c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</row>
    <row r="560" spans="1:60" outlineLevel="1">
      <c r="A560" s="123">
        <v>219</v>
      </c>
      <c r="B560" s="124" t="s">
        <v>558</v>
      </c>
      <c r="C560" s="139" t="s">
        <v>559</v>
      </c>
      <c r="D560" s="125" t="s">
        <v>289</v>
      </c>
      <c r="E560" s="126">
        <v>1</v>
      </c>
      <c r="F560" s="127"/>
      <c r="G560" s="128">
        <f>ROUND(E560*F560,2)</f>
        <v>0</v>
      </c>
      <c r="H560" s="127"/>
      <c r="I560" s="128">
        <f>ROUND(E560*H560,2)</f>
        <v>0</v>
      </c>
      <c r="J560" s="127"/>
      <c r="K560" s="128">
        <f>ROUND(E560*J560,2)</f>
        <v>0</v>
      </c>
      <c r="L560" s="128">
        <v>21</v>
      </c>
      <c r="M560" s="128">
        <f>G560*(1+L560/100)</f>
        <v>0</v>
      </c>
      <c r="N560" s="126">
        <v>1.15E-3</v>
      </c>
      <c r="O560" s="126">
        <f>ROUND(E560*N560,2)</f>
        <v>0</v>
      </c>
      <c r="P560" s="126">
        <v>0</v>
      </c>
      <c r="Q560" s="126">
        <f>ROUND(E560*P560,2)</f>
        <v>0</v>
      </c>
      <c r="R560" s="128" t="s">
        <v>560</v>
      </c>
      <c r="S560" s="128" t="s">
        <v>310</v>
      </c>
      <c r="T560" s="129" t="s">
        <v>331</v>
      </c>
      <c r="U560" s="114">
        <v>0.11</v>
      </c>
      <c r="V560" s="114">
        <f>ROUND(E560*U560,2)</f>
        <v>0.11</v>
      </c>
      <c r="W560" s="114"/>
      <c r="X560" s="114" t="s">
        <v>332</v>
      </c>
      <c r="Y560" s="114" t="s">
        <v>293</v>
      </c>
      <c r="Z560" s="107"/>
      <c r="AA560" s="107"/>
      <c r="AB560" s="107"/>
      <c r="AC560" s="107"/>
      <c r="AD560" s="107"/>
      <c r="AE560" s="107"/>
      <c r="AF560" s="107"/>
      <c r="AG560" s="107" t="s">
        <v>333</v>
      </c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</row>
    <row r="561" spans="1:60" outlineLevel="1">
      <c r="A561" s="110">
        <v>220</v>
      </c>
      <c r="B561" s="111" t="s">
        <v>614</v>
      </c>
      <c r="C561" s="147" t="s">
        <v>615</v>
      </c>
      <c r="D561" s="112" t="s">
        <v>24</v>
      </c>
      <c r="E561" s="145"/>
      <c r="F561" s="115"/>
      <c r="G561" s="114">
        <f>ROUND(E561*F561,2)</f>
        <v>0</v>
      </c>
      <c r="H561" s="115"/>
      <c r="I561" s="114">
        <f>ROUND(E561*H561,2)</f>
        <v>0</v>
      </c>
      <c r="J561" s="115"/>
      <c r="K561" s="114">
        <f>ROUND(E561*J561,2)</f>
        <v>0</v>
      </c>
      <c r="L561" s="114">
        <v>21</v>
      </c>
      <c r="M561" s="114">
        <f>G561*(1+L561/100)</f>
        <v>0</v>
      </c>
      <c r="N561" s="113">
        <v>0</v>
      </c>
      <c r="O561" s="113">
        <f>ROUND(E561*N561,2)</f>
        <v>0</v>
      </c>
      <c r="P561" s="113">
        <v>0</v>
      </c>
      <c r="Q561" s="113">
        <f>ROUND(E561*P561,2)</f>
        <v>0</v>
      </c>
      <c r="R561" s="114" t="s">
        <v>350</v>
      </c>
      <c r="S561" s="114" t="s">
        <v>310</v>
      </c>
      <c r="T561" s="114" t="s">
        <v>331</v>
      </c>
      <c r="U561" s="114">
        <v>0</v>
      </c>
      <c r="V561" s="114">
        <f>ROUND(E561*U561,2)</f>
        <v>0</v>
      </c>
      <c r="W561" s="114"/>
      <c r="X561" s="114" t="s">
        <v>448</v>
      </c>
      <c r="Y561" s="114" t="s">
        <v>293</v>
      </c>
      <c r="Z561" s="107"/>
      <c r="AA561" s="107"/>
      <c r="AB561" s="107"/>
      <c r="AC561" s="107"/>
      <c r="AD561" s="107"/>
      <c r="AE561" s="107"/>
      <c r="AF561" s="107"/>
      <c r="AG561" s="107" t="s">
        <v>449</v>
      </c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</row>
    <row r="562" spans="1:60" outlineLevel="2">
      <c r="A562" s="110"/>
      <c r="B562" s="111"/>
      <c r="C562" s="205" t="s">
        <v>567</v>
      </c>
      <c r="D562" s="206"/>
      <c r="E562" s="206"/>
      <c r="F562" s="206"/>
      <c r="G562" s="206"/>
      <c r="H562" s="114"/>
      <c r="I562" s="114"/>
      <c r="J562" s="114"/>
      <c r="K562" s="114"/>
      <c r="L562" s="114"/>
      <c r="M562" s="114"/>
      <c r="N562" s="113"/>
      <c r="O562" s="113"/>
      <c r="P562" s="113"/>
      <c r="Q562" s="113"/>
      <c r="R562" s="114"/>
      <c r="S562" s="114"/>
      <c r="T562" s="114"/>
      <c r="U562" s="114"/>
      <c r="V562" s="114"/>
      <c r="W562" s="114"/>
      <c r="X562" s="114"/>
      <c r="Y562" s="114"/>
      <c r="Z562" s="107"/>
      <c r="AA562" s="107"/>
      <c r="AB562" s="107"/>
      <c r="AC562" s="107"/>
      <c r="AD562" s="107"/>
      <c r="AE562" s="107"/>
      <c r="AF562" s="107"/>
      <c r="AG562" s="107" t="s">
        <v>451</v>
      </c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</row>
    <row r="563" spans="1:60">
      <c r="A563" s="117" t="s">
        <v>285</v>
      </c>
      <c r="B563" s="118" t="s">
        <v>149</v>
      </c>
      <c r="C563" s="138" t="s">
        <v>150</v>
      </c>
      <c r="D563" s="119"/>
      <c r="E563" s="120"/>
      <c r="F563" s="121"/>
      <c r="G563" s="121">
        <f>SUMIF(AG564:AG614,"&lt;&gt;NOR",G564:G614)</f>
        <v>0</v>
      </c>
      <c r="H563" s="121"/>
      <c r="I563" s="121">
        <f>SUM(I564:I614)</f>
        <v>0</v>
      </c>
      <c r="J563" s="121"/>
      <c r="K563" s="121">
        <f>SUM(K564:K614)</f>
        <v>0</v>
      </c>
      <c r="L563" s="121"/>
      <c r="M563" s="121">
        <f>SUM(M564:M614)</f>
        <v>0</v>
      </c>
      <c r="N563" s="120"/>
      <c r="O563" s="120">
        <f>SUM(O564:O614)</f>
        <v>0.01</v>
      </c>
      <c r="P563" s="120"/>
      <c r="Q563" s="120">
        <f>SUM(Q564:Q614)</f>
        <v>0</v>
      </c>
      <c r="R563" s="121"/>
      <c r="S563" s="121"/>
      <c r="T563" s="122"/>
      <c r="U563" s="116"/>
      <c r="V563" s="116">
        <f>SUM(V564:V614)</f>
        <v>33.44</v>
      </c>
      <c r="W563" s="116"/>
      <c r="X563" s="116"/>
      <c r="Y563" s="116"/>
      <c r="AG563" t="s">
        <v>286</v>
      </c>
    </row>
    <row r="564" spans="1:60" outlineLevel="1">
      <c r="A564" s="130">
        <v>221</v>
      </c>
      <c r="B564" s="131" t="s">
        <v>2602</v>
      </c>
      <c r="C564" s="140" t="s">
        <v>2603</v>
      </c>
      <c r="D564" s="132" t="s">
        <v>289</v>
      </c>
      <c r="E564" s="133">
        <v>7</v>
      </c>
      <c r="F564" s="134"/>
      <c r="G564" s="135">
        <f>ROUND(E564*F564,2)</f>
        <v>0</v>
      </c>
      <c r="H564" s="134"/>
      <c r="I564" s="135">
        <f>ROUND(E564*H564,2)</f>
        <v>0</v>
      </c>
      <c r="J564" s="134"/>
      <c r="K564" s="135">
        <f>ROUND(E564*J564,2)</f>
        <v>0</v>
      </c>
      <c r="L564" s="135">
        <v>21</v>
      </c>
      <c r="M564" s="135">
        <f>G564*(1+L564/100)</f>
        <v>0</v>
      </c>
      <c r="N564" s="133">
        <v>1.1E-4</v>
      </c>
      <c r="O564" s="133">
        <f>ROUND(E564*N564,2)</f>
        <v>0</v>
      </c>
      <c r="P564" s="133">
        <v>0</v>
      </c>
      <c r="Q564" s="133">
        <f>ROUND(E564*P564,2)</f>
        <v>0</v>
      </c>
      <c r="R564" s="135" t="s">
        <v>350</v>
      </c>
      <c r="S564" s="135" t="s">
        <v>310</v>
      </c>
      <c r="T564" s="136" t="s">
        <v>331</v>
      </c>
      <c r="U564" s="114">
        <v>0.248</v>
      </c>
      <c r="V564" s="114">
        <f>ROUND(E564*U564,2)</f>
        <v>1.74</v>
      </c>
      <c r="W564" s="114"/>
      <c r="X564" s="114" t="s">
        <v>332</v>
      </c>
      <c r="Y564" s="114" t="s">
        <v>293</v>
      </c>
      <c r="Z564" s="107"/>
      <c r="AA564" s="107"/>
      <c r="AB564" s="107"/>
      <c r="AC564" s="107"/>
      <c r="AD564" s="107"/>
      <c r="AE564" s="107"/>
      <c r="AF564" s="107"/>
      <c r="AG564" s="107" t="s">
        <v>333</v>
      </c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</row>
    <row r="565" spans="1:60" outlineLevel="1">
      <c r="A565" s="123">
        <v>222</v>
      </c>
      <c r="B565" s="124" t="s">
        <v>698</v>
      </c>
      <c r="C565" s="139" t="s">
        <v>699</v>
      </c>
      <c r="D565" s="125" t="s">
        <v>289</v>
      </c>
      <c r="E565" s="126">
        <v>6</v>
      </c>
      <c r="F565" s="127"/>
      <c r="G565" s="128">
        <f>ROUND(E565*F565,2)</f>
        <v>0</v>
      </c>
      <c r="H565" s="127"/>
      <c r="I565" s="128">
        <f>ROUND(E565*H565,2)</f>
        <v>0</v>
      </c>
      <c r="J565" s="127"/>
      <c r="K565" s="128">
        <f>ROUND(E565*J565,2)</f>
        <v>0</v>
      </c>
      <c r="L565" s="128">
        <v>21</v>
      </c>
      <c r="M565" s="128">
        <f>G565*(1+L565/100)</f>
        <v>0</v>
      </c>
      <c r="N565" s="126">
        <v>8.0000000000000007E-5</v>
      </c>
      <c r="O565" s="126">
        <f>ROUND(E565*N565,2)</f>
        <v>0</v>
      </c>
      <c r="P565" s="126">
        <v>0</v>
      </c>
      <c r="Q565" s="126">
        <f>ROUND(E565*P565,2)</f>
        <v>0</v>
      </c>
      <c r="R565" s="128" t="s">
        <v>350</v>
      </c>
      <c r="S565" s="128" t="s">
        <v>310</v>
      </c>
      <c r="T565" s="129" t="s">
        <v>331</v>
      </c>
      <c r="U565" s="114">
        <v>0.28999999999999998</v>
      </c>
      <c r="V565" s="114">
        <f>ROUND(E565*U565,2)</f>
        <v>1.74</v>
      </c>
      <c r="W565" s="114"/>
      <c r="X565" s="114" t="s">
        <v>332</v>
      </c>
      <c r="Y565" s="114" t="s">
        <v>293</v>
      </c>
      <c r="Z565" s="107"/>
      <c r="AA565" s="107"/>
      <c r="AB565" s="107"/>
      <c r="AC565" s="107"/>
      <c r="AD565" s="107"/>
      <c r="AE565" s="107"/>
      <c r="AF565" s="107"/>
      <c r="AG565" s="107" t="s">
        <v>333</v>
      </c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</row>
    <row r="566" spans="1:60" outlineLevel="2">
      <c r="A566" s="110"/>
      <c r="B566" s="111"/>
      <c r="C566" s="198" t="s">
        <v>700</v>
      </c>
      <c r="D566" s="199"/>
      <c r="E566" s="199"/>
      <c r="F566" s="199"/>
      <c r="G566" s="199"/>
      <c r="H566" s="114"/>
      <c r="I566" s="114"/>
      <c r="J566" s="114"/>
      <c r="K566" s="114"/>
      <c r="L566" s="114"/>
      <c r="M566" s="114"/>
      <c r="N566" s="113"/>
      <c r="O566" s="113"/>
      <c r="P566" s="113"/>
      <c r="Q566" s="113"/>
      <c r="R566" s="114"/>
      <c r="S566" s="114"/>
      <c r="T566" s="114"/>
      <c r="U566" s="114"/>
      <c r="V566" s="114"/>
      <c r="W566" s="114"/>
      <c r="X566" s="114"/>
      <c r="Y566" s="114"/>
      <c r="Z566" s="107"/>
      <c r="AA566" s="107"/>
      <c r="AB566" s="107"/>
      <c r="AC566" s="107"/>
      <c r="AD566" s="107"/>
      <c r="AE566" s="107"/>
      <c r="AF566" s="107"/>
      <c r="AG566" s="107" t="s">
        <v>296</v>
      </c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</row>
    <row r="567" spans="1:60" outlineLevel="1">
      <c r="A567" s="123">
        <v>223</v>
      </c>
      <c r="B567" s="124" t="s">
        <v>698</v>
      </c>
      <c r="C567" s="139" t="s">
        <v>699</v>
      </c>
      <c r="D567" s="125" t="s">
        <v>289</v>
      </c>
      <c r="E567" s="126">
        <v>3</v>
      </c>
      <c r="F567" s="127"/>
      <c r="G567" s="128">
        <f>ROUND(E567*F567,2)</f>
        <v>0</v>
      </c>
      <c r="H567" s="127"/>
      <c r="I567" s="128">
        <f>ROUND(E567*H567,2)</f>
        <v>0</v>
      </c>
      <c r="J567" s="127"/>
      <c r="K567" s="128">
        <f>ROUND(E567*J567,2)</f>
        <v>0</v>
      </c>
      <c r="L567" s="128">
        <v>21</v>
      </c>
      <c r="M567" s="128">
        <f>G567*(1+L567/100)</f>
        <v>0</v>
      </c>
      <c r="N567" s="126">
        <v>8.0000000000000007E-5</v>
      </c>
      <c r="O567" s="126">
        <f>ROUND(E567*N567,2)</f>
        <v>0</v>
      </c>
      <c r="P567" s="126">
        <v>0</v>
      </c>
      <c r="Q567" s="126">
        <f>ROUND(E567*P567,2)</f>
        <v>0</v>
      </c>
      <c r="R567" s="128" t="s">
        <v>350</v>
      </c>
      <c r="S567" s="128" t="s">
        <v>310</v>
      </c>
      <c r="T567" s="129" t="s">
        <v>331</v>
      </c>
      <c r="U567" s="114">
        <v>0.28999999999999998</v>
      </c>
      <c r="V567" s="114">
        <f>ROUND(E567*U567,2)</f>
        <v>0.87</v>
      </c>
      <c r="W567" s="114"/>
      <c r="X567" s="114" t="s">
        <v>332</v>
      </c>
      <c r="Y567" s="114" t="s">
        <v>293</v>
      </c>
      <c r="Z567" s="107"/>
      <c r="AA567" s="107"/>
      <c r="AB567" s="107"/>
      <c r="AC567" s="107"/>
      <c r="AD567" s="107"/>
      <c r="AE567" s="107"/>
      <c r="AF567" s="107"/>
      <c r="AG567" s="107" t="s">
        <v>333</v>
      </c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</row>
    <row r="568" spans="1:60" outlineLevel="2">
      <c r="A568" s="110"/>
      <c r="B568" s="111"/>
      <c r="C568" s="198" t="s">
        <v>720</v>
      </c>
      <c r="D568" s="199"/>
      <c r="E568" s="199"/>
      <c r="F568" s="199"/>
      <c r="G568" s="199"/>
      <c r="H568" s="114"/>
      <c r="I568" s="114"/>
      <c r="J568" s="114"/>
      <c r="K568" s="114"/>
      <c r="L568" s="114"/>
      <c r="M568" s="114"/>
      <c r="N568" s="113"/>
      <c r="O568" s="113"/>
      <c r="P568" s="113"/>
      <c r="Q568" s="113"/>
      <c r="R568" s="114"/>
      <c r="S568" s="114"/>
      <c r="T568" s="114"/>
      <c r="U568" s="114"/>
      <c r="V568" s="114"/>
      <c r="W568" s="114"/>
      <c r="X568" s="114"/>
      <c r="Y568" s="114"/>
      <c r="Z568" s="107"/>
      <c r="AA568" s="107"/>
      <c r="AB568" s="107"/>
      <c r="AC568" s="107"/>
      <c r="AD568" s="107"/>
      <c r="AE568" s="107"/>
      <c r="AF568" s="107"/>
      <c r="AG568" s="107" t="s">
        <v>296</v>
      </c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</row>
    <row r="569" spans="1:60" outlineLevel="1">
      <c r="A569" s="123">
        <v>224</v>
      </c>
      <c r="B569" s="124" t="s">
        <v>698</v>
      </c>
      <c r="C569" s="139" t="s">
        <v>699</v>
      </c>
      <c r="D569" s="125" t="s">
        <v>289</v>
      </c>
      <c r="E569" s="126">
        <v>5</v>
      </c>
      <c r="F569" s="127"/>
      <c r="G569" s="128">
        <f>ROUND(E569*F569,2)</f>
        <v>0</v>
      </c>
      <c r="H569" s="127"/>
      <c r="I569" s="128">
        <f>ROUND(E569*H569,2)</f>
        <v>0</v>
      </c>
      <c r="J569" s="127"/>
      <c r="K569" s="128">
        <f>ROUND(E569*J569,2)</f>
        <v>0</v>
      </c>
      <c r="L569" s="128">
        <v>21</v>
      </c>
      <c r="M569" s="128">
        <f>G569*(1+L569/100)</f>
        <v>0</v>
      </c>
      <c r="N569" s="126">
        <v>8.0000000000000007E-5</v>
      </c>
      <c r="O569" s="126">
        <f>ROUND(E569*N569,2)</f>
        <v>0</v>
      </c>
      <c r="P569" s="126">
        <v>0</v>
      </c>
      <c r="Q569" s="126">
        <f>ROUND(E569*P569,2)</f>
        <v>0</v>
      </c>
      <c r="R569" s="128" t="s">
        <v>350</v>
      </c>
      <c r="S569" s="128" t="s">
        <v>310</v>
      </c>
      <c r="T569" s="129" t="s">
        <v>331</v>
      </c>
      <c r="U569" s="114">
        <v>0.28999999999999998</v>
      </c>
      <c r="V569" s="114">
        <f>ROUND(E569*U569,2)</f>
        <v>1.45</v>
      </c>
      <c r="W569" s="114"/>
      <c r="X569" s="114" t="s">
        <v>332</v>
      </c>
      <c r="Y569" s="114" t="s">
        <v>293</v>
      </c>
      <c r="Z569" s="107"/>
      <c r="AA569" s="107"/>
      <c r="AB569" s="107"/>
      <c r="AC569" s="107"/>
      <c r="AD569" s="107"/>
      <c r="AE569" s="107"/>
      <c r="AF569" s="107"/>
      <c r="AG569" s="107" t="s">
        <v>333</v>
      </c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</row>
    <row r="570" spans="1:60" outlineLevel="2">
      <c r="A570" s="110"/>
      <c r="B570" s="111"/>
      <c r="C570" s="198" t="s">
        <v>710</v>
      </c>
      <c r="D570" s="199"/>
      <c r="E570" s="199"/>
      <c r="F570" s="199"/>
      <c r="G570" s="199"/>
      <c r="H570" s="114"/>
      <c r="I570" s="114"/>
      <c r="J570" s="114"/>
      <c r="K570" s="114"/>
      <c r="L570" s="114"/>
      <c r="M570" s="114"/>
      <c r="N570" s="113"/>
      <c r="O570" s="113"/>
      <c r="P570" s="113"/>
      <c r="Q570" s="113"/>
      <c r="R570" s="114"/>
      <c r="S570" s="114"/>
      <c r="T570" s="114"/>
      <c r="U570" s="114"/>
      <c r="V570" s="114"/>
      <c r="W570" s="114"/>
      <c r="X570" s="114"/>
      <c r="Y570" s="114"/>
      <c r="Z570" s="107"/>
      <c r="AA570" s="107"/>
      <c r="AB570" s="107"/>
      <c r="AC570" s="107"/>
      <c r="AD570" s="107"/>
      <c r="AE570" s="107"/>
      <c r="AF570" s="107"/>
      <c r="AG570" s="107" t="s">
        <v>296</v>
      </c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</row>
    <row r="571" spans="1:60" outlineLevel="1">
      <c r="A571" s="123">
        <v>225</v>
      </c>
      <c r="B571" s="124" t="s">
        <v>654</v>
      </c>
      <c r="C571" s="139" t="s">
        <v>655</v>
      </c>
      <c r="D571" s="125" t="s">
        <v>347</v>
      </c>
      <c r="E571" s="126">
        <v>3</v>
      </c>
      <c r="F571" s="127"/>
      <c r="G571" s="128">
        <f>ROUND(E571*F571,2)</f>
        <v>0</v>
      </c>
      <c r="H571" s="127"/>
      <c r="I571" s="128">
        <f>ROUND(E571*H571,2)</f>
        <v>0</v>
      </c>
      <c r="J571" s="127"/>
      <c r="K571" s="128">
        <f>ROUND(E571*J571,2)</f>
        <v>0</v>
      </c>
      <c r="L571" s="128">
        <v>21</v>
      </c>
      <c r="M571" s="128">
        <f>G571*(1+L571/100)</f>
        <v>0</v>
      </c>
      <c r="N571" s="126">
        <v>1.8000000000000001E-4</v>
      </c>
      <c r="O571" s="126">
        <f>ROUND(E571*N571,2)</f>
        <v>0</v>
      </c>
      <c r="P571" s="126">
        <v>0</v>
      </c>
      <c r="Q571" s="126">
        <f>ROUND(E571*P571,2)</f>
        <v>0</v>
      </c>
      <c r="R571" s="128" t="s">
        <v>350</v>
      </c>
      <c r="S571" s="128" t="s">
        <v>310</v>
      </c>
      <c r="T571" s="129" t="s">
        <v>331</v>
      </c>
      <c r="U571" s="114">
        <v>0.48</v>
      </c>
      <c r="V571" s="114">
        <f>ROUND(E571*U571,2)</f>
        <v>1.44</v>
      </c>
      <c r="W571" s="114"/>
      <c r="X571" s="114" t="s">
        <v>332</v>
      </c>
      <c r="Y571" s="114" t="s">
        <v>293</v>
      </c>
      <c r="Z571" s="107"/>
      <c r="AA571" s="107"/>
      <c r="AB571" s="107"/>
      <c r="AC571" s="107"/>
      <c r="AD571" s="107"/>
      <c r="AE571" s="107"/>
      <c r="AF571" s="107"/>
      <c r="AG571" s="107" t="s">
        <v>333</v>
      </c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</row>
    <row r="572" spans="1:60" outlineLevel="2">
      <c r="A572" s="110"/>
      <c r="B572" s="111"/>
      <c r="C572" s="198" t="s">
        <v>720</v>
      </c>
      <c r="D572" s="199"/>
      <c r="E572" s="199"/>
      <c r="F572" s="199"/>
      <c r="G572" s="199"/>
      <c r="H572" s="114"/>
      <c r="I572" s="114"/>
      <c r="J572" s="114"/>
      <c r="K572" s="114"/>
      <c r="L572" s="114"/>
      <c r="M572" s="114"/>
      <c r="N572" s="113"/>
      <c r="O572" s="113"/>
      <c r="P572" s="113"/>
      <c r="Q572" s="113"/>
      <c r="R572" s="114"/>
      <c r="S572" s="114"/>
      <c r="T572" s="114"/>
      <c r="U572" s="114"/>
      <c r="V572" s="114"/>
      <c r="W572" s="114"/>
      <c r="X572" s="114"/>
      <c r="Y572" s="114"/>
      <c r="Z572" s="107"/>
      <c r="AA572" s="107"/>
      <c r="AB572" s="107"/>
      <c r="AC572" s="107"/>
      <c r="AD572" s="107"/>
      <c r="AE572" s="107"/>
      <c r="AF572" s="107"/>
      <c r="AG572" s="107" t="s">
        <v>296</v>
      </c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</row>
    <row r="573" spans="1:60" outlineLevel="1">
      <c r="A573" s="123">
        <v>226</v>
      </c>
      <c r="B573" s="124" t="s">
        <v>654</v>
      </c>
      <c r="C573" s="139" t="s">
        <v>655</v>
      </c>
      <c r="D573" s="125" t="s">
        <v>347</v>
      </c>
      <c r="E573" s="126">
        <v>24</v>
      </c>
      <c r="F573" s="127"/>
      <c r="G573" s="128">
        <f>ROUND(E573*F573,2)</f>
        <v>0</v>
      </c>
      <c r="H573" s="127"/>
      <c r="I573" s="128">
        <f>ROUND(E573*H573,2)</f>
        <v>0</v>
      </c>
      <c r="J573" s="127"/>
      <c r="K573" s="128">
        <f>ROUND(E573*J573,2)</f>
        <v>0</v>
      </c>
      <c r="L573" s="128">
        <v>21</v>
      </c>
      <c r="M573" s="128">
        <f>G573*(1+L573/100)</f>
        <v>0</v>
      </c>
      <c r="N573" s="126">
        <v>1.8000000000000001E-4</v>
      </c>
      <c r="O573" s="126">
        <f>ROUND(E573*N573,2)</f>
        <v>0</v>
      </c>
      <c r="P573" s="126">
        <v>0</v>
      </c>
      <c r="Q573" s="126">
        <f>ROUND(E573*P573,2)</f>
        <v>0</v>
      </c>
      <c r="R573" s="128" t="s">
        <v>350</v>
      </c>
      <c r="S573" s="128" t="s">
        <v>310</v>
      </c>
      <c r="T573" s="129" t="s">
        <v>331</v>
      </c>
      <c r="U573" s="114">
        <v>0.48</v>
      </c>
      <c r="V573" s="114">
        <f>ROUND(E573*U573,2)</f>
        <v>11.52</v>
      </c>
      <c r="W573" s="114"/>
      <c r="X573" s="114" t="s">
        <v>332</v>
      </c>
      <c r="Y573" s="114" t="s">
        <v>293</v>
      </c>
      <c r="Z573" s="107"/>
      <c r="AA573" s="107"/>
      <c r="AB573" s="107"/>
      <c r="AC573" s="107"/>
      <c r="AD573" s="107"/>
      <c r="AE573" s="107"/>
      <c r="AF573" s="107"/>
      <c r="AG573" s="107" t="s">
        <v>333</v>
      </c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</row>
    <row r="574" spans="1:60" outlineLevel="2">
      <c r="A574" s="110"/>
      <c r="B574" s="111"/>
      <c r="C574" s="198" t="s">
        <v>656</v>
      </c>
      <c r="D574" s="199"/>
      <c r="E574" s="199"/>
      <c r="F574" s="199"/>
      <c r="G574" s="199"/>
      <c r="H574" s="114"/>
      <c r="I574" s="114"/>
      <c r="J574" s="114"/>
      <c r="K574" s="114"/>
      <c r="L574" s="114"/>
      <c r="M574" s="114"/>
      <c r="N574" s="113"/>
      <c r="O574" s="113"/>
      <c r="P574" s="113"/>
      <c r="Q574" s="113"/>
      <c r="R574" s="114"/>
      <c r="S574" s="114"/>
      <c r="T574" s="114"/>
      <c r="U574" s="114"/>
      <c r="V574" s="114"/>
      <c r="W574" s="114"/>
      <c r="X574" s="114"/>
      <c r="Y574" s="114"/>
      <c r="Z574" s="107"/>
      <c r="AA574" s="107"/>
      <c r="AB574" s="107"/>
      <c r="AC574" s="107"/>
      <c r="AD574" s="107"/>
      <c r="AE574" s="107"/>
      <c r="AF574" s="107"/>
      <c r="AG574" s="107" t="s">
        <v>296</v>
      </c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</row>
    <row r="575" spans="1:60" outlineLevel="1">
      <c r="A575" s="123">
        <v>227</v>
      </c>
      <c r="B575" s="124" t="s">
        <v>654</v>
      </c>
      <c r="C575" s="139" t="s">
        <v>655</v>
      </c>
      <c r="D575" s="125" t="s">
        <v>347</v>
      </c>
      <c r="E575" s="126">
        <v>14</v>
      </c>
      <c r="F575" s="127"/>
      <c r="G575" s="128">
        <f>ROUND(E575*F575,2)</f>
        <v>0</v>
      </c>
      <c r="H575" s="127"/>
      <c r="I575" s="128">
        <f>ROUND(E575*H575,2)</f>
        <v>0</v>
      </c>
      <c r="J575" s="127"/>
      <c r="K575" s="128">
        <f>ROUND(E575*J575,2)</f>
        <v>0</v>
      </c>
      <c r="L575" s="128">
        <v>21</v>
      </c>
      <c r="M575" s="128">
        <f>G575*(1+L575/100)</f>
        <v>0</v>
      </c>
      <c r="N575" s="126">
        <v>1.8000000000000001E-4</v>
      </c>
      <c r="O575" s="126">
        <f>ROUND(E575*N575,2)</f>
        <v>0</v>
      </c>
      <c r="P575" s="126">
        <v>0</v>
      </c>
      <c r="Q575" s="126">
        <f>ROUND(E575*P575,2)</f>
        <v>0</v>
      </c>
      <c r="R575" s="128" t="s">
        <v>350</v>
      </c>
      <c r="S575" s="128" t="s">
        <v>310</v>
      </c>
      <c r="T575" s="129" t="s">
        <v>331</v>
      </c>
      <c r="U575" s="114">
        <v>0.48</v>
      </c>
      <c r="V575" s="114">
        <f>ROUND(E575*U575,2)</f>
        <v>6.72</v>
      </c>
      <c r="W575" s="114"/>
      <c r="X575" s="114" t="s">
        <v>332</v>
      </c>
      <c r="Y575" s="114" t="s">
        <v>293</v>
      </c>
      <c r="Z575" s="107"/>
      <c r="AA575" s="107"/>
      <c r="AB575" s="107"/>
      <c r="AC575" s="107"/>
      <c r="AD575" s="107"/>
      <c r="AE575" s="107"/>
      <c r="AF575" s="107"/>
      <c r="AG575" s="107" t="s">
        <v>333</v>
      </c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</row>
    <row r="576" spans="1:60" outlineLevel="2">
      <c r="A576" s="110"/>
      <c r="B576" s="111"/>
      <c r="C576" s="198" t="s">
        <v>671</v>
      </c>
      <c r="D576" s="199"/>
      <c r="E576" s="199"/>
      <c r="F576" s="199"/>
      <c r="G576" s="199"/>
      <c r="H576" s="114"/>
      <c r="I576" s="114"/>
      <c r="J576" s="114"/>
      <c r="K576" s="114"/>
      <c r="L576" s="114"/>
      <c r="M576" s="114"/>
      <c r="N576" s="113"/>
      <c r="O576" s="113"/>
      <c r="P576" s="113"/>
      <c r="Q576" s="113"/>
      <c r="R576" s="114"/>
      <c r="S576" s="114"/>
      <c r="T576" s="114"/>
      <c r="U576" s="114"/>
      <c r="V576" s="114"/>
      <c r="W576" s="114"/>
      <c r="X576" s="114"/>
      <c r="Y576" s="114"/>
      <c r="Z576" s="107"/>
      <c r="AA576" s="107"/>
      <c r="AB576" s="107"/>
      <c r="AC576" s="107"/>
      <c r="AD576" s="107"/>
      <c r="AE576" s="107"/>
      <c r="AF576" s="107"/>
      <c r="AG576" s="107" t="s">
        <v>296</v>
      </c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</row>
    <row r="577" spans="1:60" outlineLevel="1">
      <c r="A577" s="123">
        <v>228</v>
      </c>
      <c r="B577" s="124" t="s">
        <v>684</v>
      </c>
      <c r="C577" s="139" t="s">
        <v>685</v>
      </c>
      <c r="D577" s="125" t="s">
        <v>347</v>
      </c>
      <c r="E577" s="126">
        <v>2</v>
      </c>
      <c r="F577" s="127"/>
      <c r="G577" s="128">
        <f>ROUND(E577*F577,2)</f>
        <v>0</v>
      </c>
      <c r="H577" s="127"/>
      <c r="I577" s="128">
        <f>ROUND(E577*H577,2)</f>
        <v>0</v>
      </c>
      <c r="J577" s="127"/>
      <c r="K577" s="128">
        <f>ROUND(E577*J577,2)</f>
        <v>0</v>
      </c>
      <c r="L577" s="128">
        <v>21</v>
      </c>
      <c r="M577" s="128">
        <f>G577*(1+L577/100)</f>
        <v>0</v>
      </c>
      <c r="N577" s="126">
        <v>1.2999999999999999E-4</v>
      </c>
      <c r="O577" s="126">
        <f>ROUND(E577*N577,2)</f>
        <v>0</v>
      </c>
      <c r="P577" s="126">
        <v>0</v>
      </c>
      <c r="Q577" s="126">
        <f>ROUND(E577*P577,2)</f>
        <v>0</v>
      </c>
      <c r="R577" s="128" t="s">
        <v>350</v>
      </c>
      <c r="S577" s="128" t="s">
        <v>310</v>
      </c>
      <c r="T577" s="129" t="s">
        <v>331</v>
      </c>
      <c r="U577" s="114">
        <v>0.62</v>
      </c>
      <c r="V577" s="114">
        <f>ROUND(E577*U577,2)</f>
        <v>1.24</v>
      </c>
      <c r="W577" s="114"/>
      <c r="X577" s="114" t="s">
        <v>332</v>
      </c>
      <c r="Y577" s="114" t="s">
        <v>293</v>
      </c>
      <c r="Z577" s="107"/>
      <c r="AA577" s="107"/>
      <c r="AB577" s="107"/>
      <c r="AC577" s="107"/>
      <c r="AD577" s="107"/>
      <c r="AE577" s="107"/>
      <c r="AF577" s="107"/>
      <c r="AG577" s="107" t="s">
        <v>333</v>
      </c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</row>
    <row r="578" spans="1:60" outlineLevel="2">
      <c r="A578" s="110"/>
      <c r="B578" s="111"/>
      <c r="C578" s="198" t="s">
        <v>686</v>
      </c>
      <c r="D578" s="199"/>
      <c r="E578" s="199"/>
      <c r="F578" s="199"/>
      <c r="G578" s="199"/>
      <c r="H578" s="114"/>
      <c r="I578" s="114"/>
      <c r="J578" s="114"/>
      <c r="K578" s="114"/>
      <c r="L578" s="114"/>
      <c r="M578" s="114"/>
      <c r="N578" s="113"/>
      <c r="O578" s="113"/>
      <c r="P578" s="113"/>
      <c r="Q578" s="113"/>
      <c r="R578" s="114"/>
      <c r="S578" s="114"/>
      <c r="T578" s="114"/>
      <c r="U578" s="114"/>
      <c r="V578" s="114"/>
      <c r="W578" s="114"/>
      <c r="X578" s="114"/>
      <c r="Y578" s="114"/>
      <c r="Z578" s="107"/>
      <c r="AA578" s="107"/>
      <c r="AB578" s="107"/>
      <c r="AC578" s="107"/>
      <c r="AD578" s="107"/>
      <c r="AE578" s="107"/>
      <c r="AF578" s="107"/>
      <c r="AG578" s="107" t="s">
        <v>296</v>
      </c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</row>
    <row r="579" spans="1:60" outlineLevel="1">
      <c r="A579" s="123">
        <v>229</v>
      </c>
      <c r="B579" s="124" t="s">
        <v>704</v>
      </c>
      <c r="C579" s="139" t="s">
        <v>705</v>
      </c>
      <c r="D579" s="125" t="s">
        <v>289</v>
      </c>
      <c r="E579" s="126">
        <v>6</v>
      </c>
      <c r="F579" s="127"/>
      <c r="G579" s="128">
        <f>ROUND(E579*F579,2)</f>
        <v>0</v>
      </c>
      <c r="H579" s="127"/>
      <c r="I579" s="128">
        <f>ROUND(E579*H579,2)</f>
        <v>0</v>
      </c>
      <c r="J579" s="127"/>
      <c r="K579" s="128">
        <f>ROUND(E579*J579,2)</f>
        <v>0</v>
      </c>
      <c r="L579" s="128">
        <v>21</v>
      </c>
      <c r="M579" s="128">
        <f>G579*(1+L579/100)</f>
        <v>0</v>
      </c>
      <c r="N579" s="126">
        <v>8.7000000000000001E-4</v>
      </c>
      <c r="O579" s="126">
        <f>ROUND(E579*N579,2)</f>
        <v>0.01</v>
      </c>
      <c r="P579" s="126">
        <v>0</v>
      </c>
      <c r="Q579" s="126">
        <f>ROUND(E579*P579,2)</f>
        <v>0</v>
      </c>
      <c r="R579" s="128"/>
      <c r="S579" s="128" t="s">
        <v>290</v>
      </c>
      <c r="T579" s="129" t="s">
        <v>291</v>
      </c>
      <c r="U579" s="114">
        <v>1.1200000000000001</v>
      </c>
      <c r="V579" s="114">
        <f>ROUND(E579*U579,2)</f>
        <v>6.72</v>
      </c>
      <c r="W579" s="114"/>
      <c r="X579" s="114" t="s">
        <v>332</v>
      </c>
      <c r="Y579" s="114" t="s">
        <v>293</v>
      </c>
      <c r="Z579" s="107"/>
      <c r="AA579" s="107"/>
      <c r="AB579" s="107"/>
      <c r="AC579" s="107"/>
      <c r="AD579" s="107"/>
      <c r="AE579" s="107"/>
      <c r="AF579" s="107"/>
      <c r="AG579" s="107" t="s">
        <v>333</v>
      </c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</row>
    <row r="580" spans="1:60" outlineLevel="2">
      <c r="A580" s="110"/>
      <c r="B580" s="111"/>
      <c r="C580" s="198" t="s">
        <v>706</v>
      </c>
      <c r="D580" s="199"/>
      <c r="E580" s="199"/>
      <c r="F580" s="199"/>
      <c r="G580" s="199"/>
      <c r="H580" s="114"/>
      <c r="I580" s="114"/>
      <c r="J580" s="114"/>
      <c r="K580" s="114"/>
      <c r="L580" s="114"/>
      <c r="M580" s="114"/>
      <c r="N580" s="113"/>
      <c r="O580" s="113"/>
      <c r="P580" s="113"/>
      <c r="Q580" s="113"/>
      <c r="R580" s="114"/>
      <c r="S580" s="114"/>
      <c r="T580" s="114"/>
      <c r="U580" s="114"/>
      <c r="V580" s="114"/>
      <c r="W580" s="114"/>
      <c r="X580" s="114"/>
      <c r="Y580" s="114"/>
      <c r="Z580" s="107"/>
      <c r="AA580" s="107"/>
      <c r="AB580" s="107"/>
      <c r="AC580" s="107"/>
      <c r="AD580" s="107"/>
      <c r="AE580" s="107"/>
      <c r="AF580" s="107"/>
      <c r="AG580" s="107" t="s">
        <v>296</v>
      </c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</row>
    <row r="581" spans="1:60" outlineLevel="1">
      <c r="A581" s="123">
        <v>230</v>
      </c>
      <c r="B581" s="124" t="s">
        <v>702</v>
      </c>
      <c r="C581" s="139" t="s">
        <v>703</v>
      </c>
      <c r="D581" s="125" t="s">
        <v>347</v>
      </c>
      <c r="E581" s="126">
        <v>6</v>
      </c>
      <c r="F581" s="127"/>
      <c r="G581" s="128">
        <f>ROUND(E581*F581,2)</f>
        <v>0</v>
      </c>
      <c r="H581" s="127"/>
      <c r="I581" s="128">
        <f>ROUND(E581*H581,2)</f>
        <v>0</v>
      </c>
      <c r="J581" s="127"/>
      <c r="K581" s="128">
        <f>ROUND(E581*J581,2)</f>
        <v>0</v>
      </c>
      <c r="L581" s="128">
        <v>21</v>
      </c>
      <c r="M581" s="128">
        <f>G581*(1+L581/100)</f>
        <v>0</v>
      </c>
      <c r="N581" s="126">
        <v>0</v>
      </c>
      <c r="O581" s="126">
        <f>ROUND(E581*N581,2)</f>
        <v>0</v>
      </c>
      <c r="P581" s="126">
        <v>0</v>
      </c>
      <c r="Q581" s="126">
        <f>ROUND(E581*P581,2)</f>
        <v>0</v>
      </c>
      <c r="R581" s="128"/>
      <c r="S581" s="128" t="s">
        <v>290</v>
      </c>
      <c r="T581" s="129" t="s">
        <v>291</v>
      </c>
      <c r="U581" s="114">
        <v>0</v>
      </c>
      <c r="V581" s="114">
        <f>ROUND(E581*U581,2)</f>
        <v>0</v>
      </c>
      <c r="W581" s="114"/>
      <c r="X581" s="114" t="s">
        <v>332</v>
      </c>
      <c r="Y581" s="114" t="s">
        <v>293</v>
      </c>
      <c r="Z581" s="107"/>
      <c r="AA581" s="107"/>
      <c r="AB581" s="107"/>
      <c r="AC581" s="107"/>
      <c r="AD581" s="107"/>
      <c r="AE581" s="107"/>
      <c r="AF581" s="107"/>
      <c r="AG581" s="107" t="s">
        <v>333</v>
      </c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</row>
    <row r="582" spans="1:60" outlineLevel="2">
      <c r="A582" s="110"/>
      <c r="B582" s="111"/>
      <c r="C582" s="198" t="s">
        <v>700</v>
      </c>
      <c r="D582" s="199"/>
      <c r="E582" s="199"/>
      <c r="F582" s="199"/>
      <c r="G582" s="199"/>
      <c r="H582" s="114"/>
      <c r="I582" s="114"/>
      <c r="J582" s="114"/>
      <c r="K582" s="114"/>
      <c r="L582" s="114"/>
      <c r="M582" s="114"/>
      <c r="N582" s="113"/>
      <c r="O582" s="113"/>
      <c r="P582" s="113"/>
      <c r="Q582" s="113"/>
      <c r="R582" s="114"/>
      <c r="S582" s="114"/>
      <c r="T582" s="114"/>
      <c r="U582" s="114"/>
      <c r="V582" s="114"/>
      <c r="W582" s="114"/>
      <c r="X582" s="114"/>
      <c r="Y582" s="114"/>
      <c r="Z582" s="107"/>
      <c r="AA582" s="107"/>
      <c r="AB582" s="107"/>
      <c r="AC582" s="107"/>
      <c r="AD582" s="107"/>
      <c r="AE582" s="107"/>
      <c r="AF582" s="107"/>
      <c r="AG582" s="107" t="s">
        <v>296</v>
      </c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</row>
    <row r="583" spans="1:60" outlineLevel="1">
      <c r="A583" s="130">
        <v>231</v>
      </c>
      <c r="B583" s="131" t="s">
        <v>740</v>
      </c>
      <c r="C583" s="140" t="s">
        <v>741</v>
      </c>
      <c r="D583" s="132" t="s">
        <v>347</v>
      </c>
      <c r="E583" s="133">
        <v>122</v>
      </c>
      <c r="F583" s="134"/>
      <c r="G583" s="135">
        <f>ROUND(E583*F583,2)</f>
        <v>0</v>
      </c>
      <c r="H583" s="134"/>
      <c r="I583" s="135">
        <f>ROUND(E583*H583,2)</f>
        <v>0</v>
      </c>
      <c r="J583" s="134"/>
      <c r="K583" s="135">
        <f>ROUND(E583*J583,2)</f>
        <v>0</v>
      </c>
      <c r="L583" s="135">
        <v>21</v>
      </c>
      <c r="M583" s="135">
        <f>G583*(1+L583/100)</f>
        <v>0</v>
      </c>
      <c r="N583" s="133">
        <v>0</v>
      </c>
      <c r="O583" s="133">
        <f>ROUND(E583*N583,2)</f>
        <v>0</v>
      </c>
      <c r="P583" s="133">
        <v>0</v>
      </c>
      <c r="Q583" s="133">
        <f>ROUND(E583*P583,2)</f>
        <v>0</v>
      </c>
      <c r="R583" s="135"/>
      <c r="S583" s="135" t="s">
        <v>290</v>
      </c>
      <c r="T583" s="136" t="s">
        <v>291</v>
      </c>
      <c r="U583" s="114">
        <v>0</v>
      </c>
      <c r="V583" s="114">
        <f>ROUND(E583*U583,2)</f>
        <v>0</v>
      </c>
      <c r="W583" s="114"/>
      <c r="X583" s="114" t="s">
        <v>332</v>
      </c>
      <c r="Y583" s="114" t="s">
        <v>293</v>
      </c>
      <c r="Z583" s="107"/>
      <c r="AA583" s="107"/>
      <c r="AB583" s="107"/>
      <c r="AC583" s="107"/>
      <c r="AD583" s="107"/>
      <c r="AE583" s="107"/>
      <c r="AF583" s="107"/>
      <c r="AG583" s="107" t="s">
        <v>333</v>
      </c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</row>
    <row r="584" spans="1:60" outlineLevel="1">
      <c r="A584" s="130">
        <v>232</v>
      </c>
      <c r="B584" s="131" t="s">
        <v>742</v>
      </c>
      <c r="C584" s="140" t="s">
        <v>743</v>
      </c>
      <c r="D584" s="132" t="s">
        <v>347</v>
      </c>
      <c r="E584" s="133">
        <v>38</v>
      </c>
      <c r="F584" s="134"/>
      <c r="G584" s="135">
        <f>ROUND(E584*F584,2)</f>
        <v>0</v>
      </c>
      <c r="H584" s="134"/>
      <c r="I584" s="135">
        <f>ROUND(E584*H584,2)</f>
        <v>0</v>
      </c>
      <c r="J584" s="134"/>
      <c r="K584" s="135">
        <f>ROUND(E584*J584,2)</f>
        <v>0</v>
      </c>
      <c r="L584" s="135">
        <v>21</v>
      </c>
      <c r="M584" s="135">
        <f>G584*(1+L584/100)</f>
        <v>0</v>
      </c>
      <c r="N584" s="133">
        <v>0</v>
      </c>
      <c r="O584" s="133">
        <f>ROUND(E584*N584,2)</f>
        <v>0</v>
      </c>
      <c r="P584" s="133">
        <v>0</v>
      </c>
      <c r="Q584" s="133">
        <f>ROUND(E584*P584,2)</f>
        <v>0</v>
      </c>
      <c r="R584" s="135"/>
      <c r="S584" s="135" t="s">
        <v>290</v>
      </c>
      <c r="T584" s="136" t="s">
        <v>291</v>
      </c>
      <c r="U584" s="114">
        <v>0</v>
      </c>
      <c r="V584" s="114">
        <f>ROUND(E584*U584,2)</f>
        <v>0</v>
      </c>
      <c r="W584" s="114"/>
      <c r="X584" s="114" t="s">
        <v>332</v>
      </c>
      <c r="Y584" s="114" t="s">
        <v>293</v>
      </c>
      <c r="Z584" s="107"/>
      <c r="AA584" s="107"/>
      <c r="AB584" s="107"/>
      <c r="AC584" s="107"/>
      <c r="AD584" s="107"/>
      <c r="AE584" s="107"/>
      <c r="AF584" s="107"/>
      <c r="AG584" s="107" t="s">
        <v>333</v>
      </c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</row>
    <row r="585" spans="1:60" outlineLevel="1">
      <c r="A585" s="130">
        <v>233</v>
      </c>
      <c r="B585" s="131" t="s">
        <v>747</v>
      </c>
      <c r="C585" s="140" t="s">
        <v>748</v>
      </c>
      <c r="D585" s="132" t="s">
        <v>347</v>
      </c>
      <c r="E585" s="133">
        <v>38</v>
      </c>
      <c r="F585" s="134"/>
      <c r="G585" s="135">
        <f>ROUND(E585*F585,2)</f>
        <v>0</v>
      </c>
      <c r="H585" s="134"/>
      <c r="I585" s="135">
        <f>ROUND(E585*H585,2)</f>
        <v>0</v>
      </c>
      <c r="J585" s="134"/>
      <c r="K585" s="135">
        <f>ROUND(E585*J585,2)</f>
        <v>0</v>
      </c>
      <c r="L585" s="135">
        <v>21</v>
      </c>
      <c r="M585" s="135">
        <f>G585*(1+L585/100)</f>
        <v>0</v>
      </c>
      <c r="N585" s="133">
        <v>0</v>
      </c>
      <c r="O585" s="133">
        <f>ROUND(E585*N585,2)</f>
        <v>0</v>
      </c>
      <c r="P585" s="133">
        <v>0</v>
      </c>
      <c r="Q585" s="133">
        <f>ROUND(E585*P585,2)</f>
        <v>0</v>
      </c>
      <c r="R585" s="135"/>
      <c r="S585" s="135" t="s">
        <v>290</v>
      </c>
      <c r="T585" s="136" t="s">
        <v>291</v>
      </c>
      <c r="U585" s="114">
        <v>0</v>
      </c>
      <c r="V585" s="114">
        <f>ROUND(E585*U585,2)</f>
        <v>0</v>
      </c>
      <c r="W585" s="114"/>
      <c r="X585" s="114" t="s">
        <v>332</v>
      </c>
      <c r="Y585" s="114" t="s">
        <v>293</v>
      </c>
      <c r="Z585" s="107"/>
      <c r="AA585" s="107"/>
      <c r="AB585" s="107"/>
      <c r="AC585" s="107"/>
      <c r="AD585" s="107"/>
      <c r="AE585" s="107"/>
      <c r="AF585" s="107"/>
      <c r="AG585" s="107" t="s">
        <v>333</v>
      </c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</row>
    <row r="586" spans="1:60" outlineLevel="1">
      <c r="A586" s="123">
        <v>234</v>
      </c>
      <c r="B586" s="124" t="s">
        <v>727</v>
      </c>
      <c r="C586" s="139" t="s">
        <v>703</v>
      </c>
      <c r="D586" s="125" t="s">
        <v>347</v>
      </c>
      <c r="E586" s="126">
        <v>3</v>
      </c>
      <c r="F586" s="127"/>
      <c r="G586" s="128">
        <f>ROUND(E586*F586,2)</f>
        <v>0</v>
      </c>
      <c r="H586" s="127"/>
      <c r="I586" s="128">
        <f>ROUND(E586*H586,2)</f>
        <v>0</v>
      </c>
      <c r="J586" s="127"/>
      <c r="K586" s="128">
        <f>ROUND(E586*J586,2)</f>
        <v>0</v>
      </c>
      <c r="L586" s="128">
        <v>21</v>
      </c>
      <c r="M586" s="128">
        <f>G586*(1+L586/100)</f>
        <v>0</v>
      </c>
      <c r="N586" s="126">
        <v>0</v>
      </c>
      <c r="O586" s="126">
        <f>ROUND(E586*N586,2)</f>
        <v>0</v>
      </c>
      <c r="P586" s="126">
        <v>0</v>
      </c>
      <c r="Q586" s="126">
        <f>ROUND(E586*P586,2)</f>
        <v>0</v>
      </c>
      <c r="R586" s="128"/>
      <c r="S586" s="128" t="s">
        <v>290</v>
      </c>
      <c r="T586" s="129" t="s">
        <v>291</v>
      </c>
      <c r="U586" s="114">
        <v>0</v>
      </c>
      <c r="V586" s="114">
        <f>ROUND(E586*U586,2)</f>
        <v>0</v>
      </c>
      <c r="W586" s="114"/>
      <c r="X586" s="114" t="s">
        <v>332</v>
      </c>
      <c r="Y586" s="114" t="s">
        <v>293</v>
      </c>
      <c r="Z586" s="107"/>
      <c r="AA586" s="107"/>
      <c r="AB586" s="107"/>
      <c r="AC586" s="107"/>
      <c r="AD586" s="107"/>
      <c r="AE586" s="107"/>
      <c r="AF586" s="107"/>
      <c r="AG586" s="107" t="s">
        <v>333</v>
      </c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</row>
    <row r="587" spans="1:60" outlineLevel="2">
      <c r="A587" s="110"/>
      <c r="B587" s="111"/>
      <c r="C587" s="198" t="s">
        <v>720</v>
      </c>
      <c r="D587" s="199"/>
      <c r="E587" s="199"/>
      <c r="F587" s="199"/>
      <c r="G587" s="199"/>
      <c r="H587" s="114"/>
      <c r="I587" s="114"/>
      <c r="J587" s="114"/>
      <c r="K587" s="114"/>
      <c r="L587" s="114"/>
      <c r="M587" s="114"/>
      <c r="N587" s="113"/>
      <c r="O587" s="113"/>
      <c r="P587" s="113"/>
      <c r="Q587" s="113"/>
      <c r="R587" s="114"/>
      <c r="S587" s="114"/>
      <c r="T587" s="114"/>
      <c r="U587" s="114"/>
      <c r="V587" s="114"/>
      <c r="W587" s="114"/>
      <c r="X587" s="114"/>
      <c r="Y587" s="114"/>
      <c r="Z587" s="107"/>
      <c r="AA587" s="107"/>
      <c r="AB587" s="107"/>
      <c r="AC587" s="107"/>
      <c r="AD587" s="107"/>
      <c r="AE587" s="107"/>
      <c r="AF587" s="107"/>
      <c r="AG587" s="107" t="s">
        <v>296</v>
      </c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</row>
    <row r="588" spans="1:60" outlineLevel="1">
      <c r="A588" s="123">
        <v>235</v>
      </c>
      <c r="B588" s="124" t="s">
        <v>668</v>
      </c>
      <c r="C588" s="139" t="s">
        <v>669</v>
      </c>
      <c r="D588" s="125" t="s">
        <v>347</v>
      </c>
      <c r="E588" s="126">
        <v>14</v>
      </c>
      <c r="F588" s="127"/>
      <c r="G588" s="128">
        <f>ROUND(E588*F588,2)</f>
        <v>0</v>
      </c>
      <c r="H588" s="127"/>
      <c r="I588" s="128">
        <f>ROUND(E588*H588,2)</f>
        <v>0</v>
      </c>
      <c r="J588" s="127"/>
      <c r="K588" s="128">
        <f>ROUND(E588*J588,2)</f>
        <v>0</v>
      </c>
      <c r="L588" s="128">
        <v>21</v>
      </c>
      <c r="M588" s="128">
        <f>G588*(1+L588/100)</f>
        <v>0</v>
      </c>
      <c r="N588" s="126">
        <v>0</v>
      </c>
      <c r="O588" s="126">
        <f>ROUND(E588*N588,2)</f>
        <v>0</v>
      </c>
      <c r="P588" s="126">
        <v>0</v>
      </c>
      <c r="Q588" s="126">
        <f>ROUND(E588*P588,2)</f>
        <v>0</v>
      </c>
      <c r="R588" s="128"/>
      <c r="S588" s="128" t="s">
        <v>290</v>
      </c>
      <c r="T588" s="129" t="s">
        <v>291</v>
      </c>
      <c r="U588" s="114">
        <v>0</v>
      </c>
      <c r="V588" s="114">
        <f>ROUND(E588*U588,2)</f>
        <v>0</v>
      </c>
      <c r="W588" s="114"/>
      <c r="X588" s="114" t="s">
        <v>414</v>
      </c>
      <c r="Y588" s="114" t="s">
        <v>293</v>
      </c>
      <c r="Z588" s="107"/>
      <c r="AA588" s="107"/>
      <c r="AB588" s="107"/>
      <c r="AC588" s="107"/>
      <c r="AD588" s="107"/>
      <c r="AE588" s="107"/>
      <c r="AF588" s="107"/>
      <c r="AG588" s="107" t="s">
        <v>415</v>
      </c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</row>
    <row r="589" spans="1:60" outlineLevel="2">
      <c r="A589" s="110"/>
      <c r="B589" s="111"/>
      <c r="C589" s="198" t="s">
        <v>670</v>
      </c>
      <c r="D589" s="199"/>
      <c r="E589" s="199"/>
      <c r="F589" s="199"/>
      <c r="G589" s="199"/>
      <c r="H589" s="114"/>
      <c r="I589" s="114"/>
      <c r="J589" s="114"/>
      <c r="K589" s="114"/>
      <c r="L589" s="114"/>
      <c r="M589" s="114"/>
      <c r="N589" s="113"/>
      <c r="O589" s="113"/>
      <c r="P589" s="113"/>
      <c r="Q589" s="113"/>
      <c r="R589" s="114"/>
      <c r="S589" s="114"/>
      <c r="T589" s="114"/>
      <c r="U589" s="114"/>
      <c r="V589" s="114"/>
      <c r="W589" s="114"/>
      <c r="X589" s="114"/>
      <c r="Y589" s="114"/>
      <c r="Z589" s="107"/>
      <c r="AA589" s="107"/>
      <c r="AB589" s="107"/>
      <c r="AC589" s="107"/>
      <c r="AD589" s="107"/>
      <c r="AE589" s="107"/>
      <c r="AF589" s="107"/>
      <c r="AG589" s="107" t="s">
        <v>296</v>
      </c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</row>
    <row r="590" spans="1:60" outlineLevel="3">
      <c r="A590" s="110"/>
      <c r="B590" s="111"/>
      <c r="C590" s="200" t="s">
        <v>653</v>
      </c>
      <c r="D590" s="201"/>
      <c r="E590" s="201"/>
      <c r="F590" s="201"/>
      <c r="G590" s="201"/>
      <c r="H590" s="114"/>
      <c r="I590" s="114"/>
      <c r="J590" s="114"/>
      <c r="K590" s="114"/>
      <c r="L590" s="114"/>
      <c r="M590" s="114"/>
      <c r="N590" s="113"/>
      <c r="O590" s="113"/>
      <c r="P590" s="113"/>
      <c r="Q590" s="113"/>
      <c r="R590" s="114"/>
      <c r="S590" s="114"/>
      <c r="T590" s="114"/>
      <c r="U590" s="114"/>
      <c r="V590" s="114"/>
      <c r="W590" s="114"/>
      <c r="X590" s="114"/>
      <c r="Y590" s="114"/>
      <c r="Z590" s="107"/>
      <c r="AA590" s="107"/>
      <c r="AB590" s="107"/>
      <c r="AC590" s="107"/>
      <c r="AD590" s="107"/>
      <c r="AE590" s="107"/>
      <c r="AF590" s="107"/>
      <c r="AG590" s="107" t="s">
        <v>296</v>
      </c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</row>
    <row r="591" spans="1:60" outlineLevel="1">
      <c r="A591" s="123">
        <v>236</v>
      </c>
      <c r="B591" s="124" t="s">
        <v>694</v>
      </c>
      <c r="C591" s="139" t="s">
        <v>695</v>
      </c>
      <c r="D591" s="125" t="s">
        <v>347</v>
      </c>
      <c r="E591" s="126">
        <v>6</v>
      </c>
      <c r="F591" s="127"/>
      <c r="G591" s="128">
        <f>ROUND(E591*F591,2)</f>
        <v>0</v>
      </c>
      <c r="H591" s="127"/>
      <c r="I591" s="128">
        <f>ROUND(E591*H591,2)</f>
        <v>0</v>
      </c>
      <c r="J591" s="127"/>
      <c r="K591" s="128">
        <f>ROUND(E591*J591,2)</f>
        <v>0</v>
      </c>
      <c r="L591" s="128">
        <v>21</v>
      </c>
      <c r="M591" s="128">
        <f>G591*(1+L591/100)</f>
        <v>0</v>
      </c>
      <c r="N591" s="126">
        <v>0</v>
      </c>
      <c r="O591" s="126">
        <f>ROUND(E591*N591,2)</f>
        <v>0</v>
      </c>
      <c r="P591" s="126">
        <v>0</v>
      </c>
      <c r="Q591" s="126">
        <f>ROUND(E591*P591,2)</f>
        <v>0</v>
      </c>
      <c r="R591" s="128"/>
      <c r="S591" s="128" t="s">
        <v>290</v>
      </c>
      <c r="T591" s="129" t="s">
        <v>291</v>
      </c>
      <c r="U591" s="114">
        <v>0</v>
      </c>
      <c r="V591" s="114">
        <f>ROUND(E591*U591,2)</f>
        <v>0</v>
      </c>
      <c r="W591" s="114"/>
      <c r="X591" s="114" t="s">
        <v>414</v>
      </c>
      <c r="Y591" s="114" t="s">
        <v>293</v>
      </c>
      <c r="Z591" s="107"/>
      <c r="AA591" s="107"/>
      <c r="AB591" s="107"/>
      <c r="AC591" s="107"/>
      <c r="AD591" s="107"/>
      <c r="AE591" s="107"/>
      <c r="AF591" s="107"/>
      <c r="AG591" s="107" t="s">
        <v>415</v>
      </c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</row>
    <row r="592" spans="1:60" outlineLevel="2">
      <c r="A592" s="110"/>
      <c r="B592" s="111"/>
      <c r="C592" s="198" t="s">
        <v>696</v>
      </c>
      <c r="D592" s="199"/>
      <c r="E592" s="199"/>
      <c r="F592" s="199"/>
      <c r="G592" s="199"/>
      <c r="H592" s="114"/>
      <c r="I592" s="114"/>
      <c r="J592" s="114"/>
      <c r="K592" s="114"/>
      <c r="L592" s="114"/>
      <c r="M592" s="114"/>
      <c r="N592" s="113"/>
      <c r="O592" s="113"/>
      <c r="P592" s="113"/>
      <c r="Q592" s="113"/>
      <c r="R592" s="114"/>
      <c r="S592" s="114"/>
      <c r="T592" s="114"/>
      <c r="U592" s="114"/>
      <c r="V592" s="114"/>
      <c r="W592" s="114"/>
      <c r="X592" s="114"/>
      <c r="Y592" s="114"/>
      <c r="Z592" s="107"/>
      <c r="AA592" s="107"/>
      <c r="AB592" s="107"/>
      <c r="AC592" s="107"/>
      <c r="AD592" s="107"/>
      <c r="AE592" s="107"/>
      <c r="AF592" s="107"/>
      <c r="AG592" s="107" t="s">
        <v>296</v>
      </c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</row>
    <row r="593" spans="1:60" outlineLevel="3">
      <c r="A593" s="110"/>
      <c r="B593" s="111"/>
      <c r="C593" s="200" t="s">
        <v>697</v>
      </c>
      <c r="D593" s="201"/>
      <c r="E593" s="201"/>
      <c r="F593" s="201"/>
      <c r="G593" s="201"/>
      <c r="H593" s="114"/>
      <c r="I593" s="114"/>
      <c r="J593" s="114"/>
      <c r="K593" s="114"/>
      <c r="L593" s="114"/>
      <c r="M593" s="114"/>
      <c r="N593" s="113"/>
      <c r="O593" s="113"/>
      <c r="P593" s="113"/>
      <c r="Q593" s="113"/>
      <c r="R593" s="114"/>
      <c r="S593" s="114"/>
      <c r="T593" s="114"/>
      <c r="U593" s="114"/>
      <c r="V593" s="114"/>
      <c r="W593" s="114"/>
      <c r="X593" s="114"/>
      <c r="Y593" s="114"/>
      <c r="Z593" s="107"/>
      <c r="AA593" s="107"/>
      <c r="AB593" s="107"/>
      <c r="AC593" s="107"/>
      <c r="AD593" s="107"/>
      <c r="AE593" s="107"/>
      <c r="AF593" s="107"/>
      <c r="AG593" s="107" t="s">
        <v>296</v>
      </c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</row>
    <row r="594" spans="1:60" outlineLevel="1">
      <c r="A594" s="123">
        <v>237</v>
      </c>
      <c r="B594" s="124" t="s">
        <v>707</v>
      </c>
      <c r="C594" s="139" t="s">
        <v>708</v>
      </c>
      <c r="D594" s="125" t="s">
        <v>347</v>
      </c>
      <c r="E594" s="126">
        <v>12</v>
      </c>
      <c r="F594" s="127"/>
      <c r="G594" s="128">
        <f>ROUND(E594*F594,2)</f>
        <v>0</v>
      </c>
      <c r="H594" s="127"/>
      <c r="I594" s="128">
        <f>ROUND(E594*H594,2)</f>
        <v>0</v>
      </c>
      <c r="J594" s="127"/>
      <c r="K594" s="128">
        <f>ROUND(E594*J594,2)</f>
        <v>0</v>
      </c>
      <c r="L594" s="128">
        <v>21</v>
      </c>
      <c r="M594" s="128">
        <f>G594*(1+L594/100)</f>
        <v>0</v>
      </c>
      <c r="N594" s="126">
        <v>0</v>
      </c>
      <c r="O594" s="126">
        <f>ROUND(E594*N594,2)</f>
        <v>0</v>
      </c>
      <c r="P594" s="126">
        <v>0</v>
      </c>
      <c r="Q594" s="126">
        <f>ROUND(E594*P594,2)</f>
        <v>0</v>
      </c>
      <c r="R594" s="128"/>
      <c r="S594" s="128" t="s">
        <v>290</v>
      </c>
      <c r="T594" s="129" t="s">
        <v>291</v>
      </c>
      <c r="U594" s="114">
        <v>0</v>
      </c>
      <c r="V594" s="114">
        <f>ROUND(E594*U594,2)</f>
        <v>0</v>
      </c>
      <c r="W594" s="114"/>
      <c r="X594" s="114" t="s">
        <v>414</v>
      </c>
      <c r="Y594" s="114" t="s">
        <v>293</v>
      </c>
      <c r="Z594" s="107"/>
      <c r="AA594" s="107"/>
      <c r="AB594" s="107"/>
      <c r="AC594" s="107"/>
      <c r="AD594" s="107"/>
      <c r="AE594" s="107"/>
      <c r="AF594" s="107"/>
      <c r="AG594" s="107" t="s">
        <v>415</v>
      </c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</row>
    <row r="595" spans="1:60" outlineLevel="2">
      <c r="A595" s="110"/>
      <c r="B595" s="111"/>
      <c r="C595" s="198" t="s">
        <v>709</v>
      </c>
      <c r="D595" s="199"/>
      <c r="E595" s="199"/>
      <c r="F595" s="199"/>
      <c r="G595" s="199"/>
      <c r="H595" s="114"/>
      <c r="I595" s="114"/>
      <c r="J595" s="114"/>
      <c r="K595" s="114"/>
      <c r="L595" s="114"/>
      <c r="M595" s="114"/>
      <c r="N595" s="113"/>
      <c r="O595" s="113"/>
      <c r="P595" s="113"/>
      <c r="Q595" s="113"/>
      <c r="R595" s="114"/>
      <c r="S595" s="114"/>
      <c r="T595" s="114"/>
      <c r="U595" s="114"/>
      <c r="V595" s="114"/>
      <c r="W595" s="114"/>
      <c r="X595" s="114"/>
      <c r="Y595" s="114"/>
      <c r="Z595" s="107"/>
      <c r="AA595" s="107"/>
      <c r="AB595" s="107"/>
      <c r="AC595" s="107"/>
      <c r="AD595" s="107"/>
      <c r="AE595" s="107"/>
      <c r="AF595" s="107"/>
      <c r="AG595" s="107" t="s">
        <v>296</v>
      </c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</row>
    <row r="596" spans="1:60" outlineLevel="1">
      <c r="A596" s="123">
        <v>238</v>
      </c>
      <c r="B596" s="124" t="s">
        <v>678</v>
      </c>
      <c r="C596" s="139" t="s">
        <v>679</v>
      </c>
      <c r="D596" s="125" t="s">
        <v>347</v>
      </c>
      <c r="E596" s="126">
        <v>2</v>
      </c>
      <c r="F596" s="127"/>
      <c r="G596" s="128">
        <f>ROUND(E596*F596,2)</f>
        <v>0</v>
      </c>
      <c r="H596" s="127"/>
      <c r="I596" s="128">
        <f>ROUND(E596*H596,2)</f>
        <v>0</v>
      </c>
      <c r="J596" s="127"/>
      <c r="K596" s="128">
        <f>ROUND(E596*J596,2)</f>
        <v>0</v>
      </c>
      <c r="L596" s="128">
        <v>21</v>
      </c>
      <c r="M596" s="128">
        <f>G596*(1+L596/100)</f>
        <v>0</v>
      </c>
      <c r="N596" s="126">
        <v>0</v>
      </c>
      <c r="O596" s="126">
        <f>ROUND(E596*N596,2)</f>
        <v>0</v>
      </c>
      <c r="P596" s="126">
        <v>0</v>
      </c>
      <c r="Q596" s="126">
        <f>ROUND(E596*P596,2)</f>
        <v>0</v>
      </c>
      <c r="R596" s="128"/>
      <c r="S596" s="128" t="s">
        <v>290</v>
      </c>
      <c r="T596" s="129" t="s">
        <v>291</v>
      </c>
      <c r="U596" s="114">
        <v>0</v>
      </c>
      <c r="V596" s="114">
        <f>ROUND(E596*U596,2)</f>
        <v>0</v>
      </c>
      <c r="W596" s="114"/>
      <c r="X596" s="114" t="s">
        <v>414</v>
      </c>
      <c r="Y596" s="114" t="s">
        <v>293</v>
      </c>
      <c r="Z596" s="107"/>
      <c r="AA596" s="107"/>
      <c r="AB596" s="107"/>
      <c r="AC596" s="107"/>
      <c r="AD596" s="107"/>
      <c r="AE596" s="107"/>
      <c r="AF596" s="107"/>
      <c r="AG596" s="107" t="s">
        <v>415</v>
      </c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</row>
    <row r="597" spans="1:60" outlineLevel="2">
      <c r="A597" s="110"/>
      <c r="B597" s="111"/>
      <c r="C597" s="198" t="s">
        <v>680</v>
      </c>
      <c r="D597" s="199"/>
      <c r="E597" s="199"/>
      <c r="F597" s="199"/>
      <c r="G597" s="199"/>
      <c r="H597" s="114"/>
      <c r="I597" s="114"/>
      <c r="J597" s="114"/>
      <c r="K597" s="114"/>
      <c r="L597" s="114"/>
      <c r="M597" s="114"/>
      <c r="N597" s="113"/>
      <c r="O597" s="113"/>
      <c r="P597" s="113"/>
      <c r="Q597" s="113"/>
      <c r="R597" s="114"/>
      <c r="S597" s="114"/>
      <c r="T597" s="114"/>
      <c r="U597" s="114"/>
      <c r="V597" s="114"/>
      <c r="W597" s="114"/>
      <c r="X597" s="114"/>
      <c r="Y597" s="114"/>
      <c r="Z597" s="107"/>
      <c r="AA597" s="107"/>
      <c r="AB597" s="107"/>
      <c r="AC597" s="107"/>
      <c r="AD597" s="107"/>
      <c r="AE597" s="107"/>
      <c r="AF597" s="107"/>
      <c r="AG597" s="107" t="s">
        <v>296</v>
      </c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</row>
    <row r="598" spans="1:60" outlineLevel="3">
      <c r="A598" s="110"/>
      <c r="B598" s="111"/>
      <c r="C598" s="200" t="s">
        <v>681</v>
      </c>
      <c r="D598" s="201"/>
      <c r="E598" s="201"/>
      <c r="F598" s="201"/>
      <c r="G598" s="201"/>
      <c r="H598" s="114"/>
      <c r="I598" s="114"/>
      <c r="J598" s="114"/>
      <c r="K598" s="114"/>
      <c r="L598" s="114"/>
      <c r="M598" s="114"/>
      <c r="N598" s="113"/>
      <c r="O598" s="113"/>
      <c r="P598" s="113"/>
      <c r="Q598" s="113"/>
      <c r="R598" s="114"/>
      <c r="S598" s="114"/>
      <c r="T598" s="114"/>
      <c r="U598" s="114"/>
      <c r="V598" s="114"/>
      <c r="W598" s="114"/>
      <c r="X598" s="114"/>
      <c r="Y598" s="114"/>
      <c r="Z598" s="107"/>
      <c r="AA598" s="107"/>
      <c r="AB598" s="107"/>
      <c r="AC598" s="107"/>
      <c r="AD598" s="107"/>
      <c r="AE598" s="107"/>
      <c r="AF598" s="107"/>
      <c r="AG598" s="107" t="s">
        <v>296</v>
      </c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</row>
    <row r="599" spans="1:60" outlineLevel="3">
      <c r="A599" s="110"/>
      <c r="B599" s="111"/>
      <c r="C599" s="200" t="s">
        <v>682</v>
      </c>
      <c r="D599" s="201"/>
      <c r="E599" s="201"/>
      <c r="F599" s="201"/>
      <c r="G599" s="201"/>
      <c r="H599" s="114"/>
      <c r="I599" s="114"/>
      <c r="J599" s="114"/>
      <c r="K599" s="114"/>
      <c r="L599" s="114"/>
      <c r="M599" s="114"/>
      <c r="N599" s="113"/>
      <c r="O599" s="113"/>
      <c r="P599" s="113"/>
      <c r="Q599" s="113"/>
      <c r="R599" s="114"/>
      <c r="S599" s="114"/>
      <c r="T599" s="114"/>
      <c r="U599" s="114"/>
      <c r="V599" s="114"/>
      <c r="W599" s="114"/>
      <c r="X599" s="114"/>
      <c r="Y599" s="114"/>
      <c r="Z599" s="107"/>
      <c r="AA599" s="107"/>
      <c r="AB599" s="107"/>
      <c r="AC599" s="107"/>
      <c r="AD599" s="107"/>
      <c r="AE599" s="107"/>
      <c r="AF599" s="107"/>
      <c r="AG599" s="107" t="s">
        <v>296</v>
      </c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</row>
    <row r="600" spans="1:60" outlineLevel="3">
      <c r="A600" s="110"/>
      <c r="B600" s="111"/>
      <c r="C600" s="200" t="s">
        <v>683</v>
      </c>
      <c r="D600" s="201"/>
      <c r="E600" s="201"/>
      <c r="F600" s="201"/>
      <c r="G600" s="201"/>
      <c r="H600" s="114"/>
      <c r="I600" s="114"/>
      <c r="J600" s="114"/>
      <c r="K600" s="114"/>
      <c r="L600" s="114"/>
      <c r="M600" s="114"/>
      <c r="N600" s="113"/>
      <c r="O600" s="113"/>
      <c r="P600" s="113"/>
      <c r="Q600" s="113"/>
      <c r="R600" s="114"/>
      <c r="S600" s="114"/>
      <c r="T600" s="114"/>
      <c r="U600" s="114"/>
      <c r="V600" s="114"/>
      <c r="W600" s="114"/>
      <c r="X600" s="114"/>
      <c r="Y600" s="114"/>
      <c r="Z600" s="107"/>
      <c r="AA600" s="107"/>
      <c r="AB600" s="107"/>
      <c r="AC600" s="107"/>
      <c r="AD600" s="107"/>
      <c r="AE600" s="107"/>
      <c r="AF600" s="107"/>
      <c r="AG600" s="107" t="s">
        <v>296</v>
      </c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</row>
    <row r="601" spans="1:60" outlineLevel="3">
      <c r="A601" s="110"/>
      <c r="B601" s="111"/>
      <c r="C601" s="200" t="s">
        <v>653</v>
      </c>
      <c r="D601" s="201"/>
      <c r="E601" s="201"/>
      <c r="F601" s="201"/>
      <c r="G601" s="201"/>
      <c r="H601" s="114"/>
      <c r="I601" s="114"/>
      <c r="J601" s="114"/>
      <c r="K601" s="114"/>
      <c r="L601" s="114"/>
      <c r="M601" s="114"/>
      <c r="N601" s="113"/>
      <c r="O601" s="113"/>
      <c r="P601" s="113"/>
      <c r="Q601" s="113"/>
      <c r="R601" s="114"/>
      <c r="S601" s="114"/>
      <c r="T601" s="114"/>
      <c r="U601" s="114"/>
      <c r="V601" s="114"/>
      <c r="W601" s="114"/>
      <c r="X601" s="114"/>
      <c r="Y601" s="114"/>
      <c r="Z601" s="107"/>
      <c r="AA601" s="107"/>
      <c r="AB601" s="107"/>
      <c r="AC601" s="107"/>
      <c r="AD601" s="107"/>
      <c r="AE601" s="107"/>
      <c r="AF601" s="107"/>
      <c r="AG601" s="107" t="s">
        <v>296</v>
      </c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</row>
    <row r="602" spans="1:60" outlineLevel="1">
      <c r="A602" s="123">
        <v>239</v>
      </c>
      <c r="B602" s="124" t="s">
        <v>650</v>
      </c>
      <c r="C602" s="139" t="s">
        <v>651</v>
      </c>
      <c r="D602" s="125" t="s">
        <v>347</v>
      </c>
      <c r="E602" s="126">
        <v>24</v>
      </c>
      <c r="F602" s="127"/>
      <c r="G602" s="128">
        <f>ROUND(E602*F602,2)</f>
        <v>0</v>
      </c>
      <c r="H602" s="127"/>
      <c r="I602" s="128">
        <f>ROUND(E602*H602,2)</f>
        <v>0</v>
      </c>
      <c r="J602" s="127"/>
      <c r="K602" s="128">
        <f>ROUND(E602*J602,2)</f>
        <v>0</v>
      </c>
      <c r="L602" s="128">
        <v>21</v>
      </c>
      <c r="M602" s="128">
        <f>G602*(1+L602/100)</f>
        <v>0</v>
      </c>
      <c r="N602" s="126">
        <v>0</v>
      </c>
      <c r="O602" s="126">
        <f>ROUND(E602*N602,2)</f>
        <v>0</v>
      </c>
      <c r="P602" s="126">
        <v>0</v>
      </c>
      <c r="Q602" s="126">
        <f>ROUND(E602*P602,2)</f>
        <v>0</v>
      </c>
      <c r="R602" s="128"/>
      <c r="S602" s="128" t="s">
        <v>290</v>
      </c>
      <c r="T602" s="129" t="s">
        <v>291</v>
      </c>
      <c r="U602" s="114">
        <v>0</v>
      </c>
      <c r="V602" s="114">
        <f>ROUND(E602*U602,2)</f>
        <v>0</v>
      </c>
      <c r="W602" s="114"/>
      <c r="X602" s="114" t="s">
        <v>414</v>
      </c>
      <c r="Y602" s="114" t="s">
        <v>293</v>
      </c>
      <c r="Z602" s="107"/>
      <c r="AA602" s="107"/>
      <c r="AB602" s="107"/>
      <c r="AC602" s="107"/>
      <c r="AD602" s="107"/>
      <c r="AE602" s="107"/>
      <c r="AF602" s="107"/>
      <c r="AG602" s="107" t="s">
        <v>415</v>
      </c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</row>
    <row r="603" spans="1:60" outlineLevel="2">
      <c r="A603" s="110"/>
      <c r="B603" s="111"/>
      <c r="C603" s="198" t="s">
        <v>652</v>
      </c>
      <c r="D603" s="199"/>
      <c r="E603" s="199"/>
      <c r="F603" s="199"/>
      <c r="G603" s="199"/>
      <c r="H603" s="114"/>
      <c r="I603" s="114"/>
      <c r="J603" s="114"/>
      <c r="K603" s="114"/>
      <c r="L603" s="114"/>
      <c r="M603" s="114"/>
      <c r="N603" s="113"/>
      <c r="O603" s="113"/>
      <c r="P603" s="113"/>
      <c r="Q603" s="113"/>
      <c r="R603" s="114"/>
      <c r="S603" s="114"/>
      <c r="T603" s="114"/>
      <c r="U603" s="114"/>
      <c r="V603" s="114"/>
      <c r="W603" s="114"/>
      <c r="X603" s="114"/>
      <c r="Y603" s="114"/>
      <c r="Z603" s="107"/>
      <c r="AA603" s="107"/>
      <c r="AB603" s="107"/>
      <c r="AC603" s="107"/>
      <c r="AD603" s="107"/>
      <c r="AE603" s="107"/>
      <c r="AF603" s="107"/>
      <c r="AG603" s="107" t="s">
        <v>296</v>
      </c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</row>
    <row r="604" spans="1:60" outlineLevel="3">
      <c r="A604" s="110"/>
      <c r="B604" s="111"/>
      <c r="C604" s="200" t="s">
        <v>653</v>
      </c>
      <c r="D604" s="201"/>
      <c r="E604" s="201"/>
      <c r="F604" s="201"/>
      <c r="G604" s="201"/>
      <c r="H604" s="114"/>
      <c r="I604" s="114"/>
      <c r="J604" s="114"/>
      <c r="K604" s="114"/>
      <c r="L604" s="114"/>
      <c r="M604" s="114"/>
      <c r="N604" s="113"/>
      <c r="O604" s="113"/>
      <c r="P604" s="113"/>
      <c r="Q604" s="113"/>
      <c r="R604" s="114"/>
      <c r="S604" s="114"/>
      <c r="T604" s="114"/>
      <c r="U604" s="114"/>
      <c r="V604" s="114"/>
      <c r="W604" s="114"/>
      <c r="X604" s="114"/>
      <c r="Y604" s="114"/>
      <c r="Z604" s="107"/>
      <c r="AA604" s="107"/>
      <c r="AB604" s="107"/>
      <c r="AC604" s="107"/>
      <c r="AD604" s="107"/>
      <c r="AE604" s="107"/>
      <c r="AF604" s="107"/>
      <c r="AG604" s="107" t="s">
        <v>296</v>
      </c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</row>
    <row r="605" spans="1:60" outlineLevel="1">
      <c r="A605" s="123">
        <v>240</v>
      </c>
      <c r="B605" s="124" t="s">
        <v>744</v>
      </c>
      <c r="C605" s="139" t="s">
        <v>745</v>
      </c>
      <c r="D605" s="125" t="s">
        <v>347</v>
      </c>
      <c r="E605" s="126">
        <v>24</v>
      </c>
      <c r="F605" s="127"/>
      <c r="G605" s="128">
        <f>ROUND(E605*F605,2)</f>
        <v>0</v>
      </c>
      <c r="H605" s="127"/>
      <c r="I605" s="128">
        <f>ROUND(E605*H605,2)</f>
        <v>0</v>
      </c>
      <c r="J605" s="127"/>
      <c r="K605" s="128">
        <f>ROUND(E605*J605,2)</f>
        <v>0</v>
      </c>
      <c r="L605" s="128">
        <v>21</v>
      </c>
      <c r="M605" s="128">
        <f>G605*(1+L605/100)</f>
        <v>0</v>
      </c>
      <c r="N605" s="126">
        <v>0</v>
      </c>
      <c r="O605" s="126">
        <f>ROUND(E605*N605,2)</f>
        <v>0</v>
      </c>
      <c r="P605" s="126">
        <v>0</v>
      </c>
      <c r="Q605" s="126">
        <f>ROUND(E605*P605,2)</f>
        <v>0</v>
      </c>
      <c r="R605" s="128"/>
      <c r="S605" s="128" t="s">
        <v>290</v>
      </c>
      <c r="T605" s="129" t="s">
        <v>291</v>
      </c>
      <c r="U605" s="114">
        <v>0</v>
      </c>
      <c r="V605" s="114">
        <f>ROUND(E605*U605,2)</f>
        <v>0</v>
      </c>
      <c r="W605" s="114"/>
      <c r="X605" s="114" t="s">
        <v>414</v>
      </c>
      <c r="Y605" s="114" t="s">
        <v>293</v>
      </c>
      <c r="Z605" s="107"/>
      <c r="AA605" s="107"/>
      <c r="AB605" s="107"/>
      <c r="AC605" s="107"/>
      <c r="AD605" s="107"/>
      <c r="AE605" s="107"/>
      <c r="AF605" s="107"/>
      <c r="AG605" s="107" t="s">
        <v>415</v>
      </c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</row>
    <row r="606" spans="1:60" outlineLevel="2">
      <c r="A606" s="110"/>
      <c r="B606" s="111"/>
      <c r="C606" s="198" t="s">
        <v>746</v>
      </c>
      <c r="D606" s="199"/>
      <c r="E606" s="199"/>
      <c r="F606" s="199"/>
      <c r="G606" s="199"/>
      <c r="H606" s="114"/>
      <c r="I606" s="114"/>
      <c r="J606" s="114"/>
      <c r="K606" s="114"/>
      <c r="L606" s="114"/>
      <c r="M606" s="114"/>
      <c r="N606" s="113"/>
      <c r="O606" s="113"/>
      <c r="P606" s="113"/>
      <c r="Q606" s="113"/>
      <c r="R606" s="114"/>
      <c r="S606" s="114"/>
      <c r="T606" s="114"/>
      <c r="U606" s="114"/>
      <c r="V606" s="114"/>
      <c r="W606" s="114"/>
      <c r="X606" s="114"/>
      <c r="Y606" s="114"/>
      <c r="Z606" s="107"/>
      <c r="AA606" s="107"/>
      <c r="AB606" s="107"/>
      <c r="AC606" s="107"/>
      <c r="AD606" s="107"/>
      <c r="AE606" s="107"/>
      <c r="AF606" s="107"/>
      <c r="AG606" s="107" t="s">
        <v>296</v>
      </c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</row>
    <row r="607" spans="1:60" outlineLevel="1">
      <c r="A607" s="123">
        <v>241</v>
      </c>
      <c r="B607" s="124" t="s">
        <v>717</v>
      </c>
      <c r="C607" s="139" t="s">
        <v>718</v>
      </c>
      <c r="D607" s="125" t="s">
        <v>289</v>
      </c>
      <c r="E607" s="126">
        <v>3</v>
      </c>
      <c r="F607" s="127"/>
      <c r="G607" s="128">
        <f>ROUND(E607*F607,2)</f>
        <v>0</v>
      </c>
      <c r="H607" s="127"/>
      <c r="I607" s="128">
        <f>ROUND(E607*H607,2)</f>
        <v>0</v>
      </c>
      <c r="J607" s="127"/>
      <c r="K607" s="128">
        <f>ROUND(E607*J607,2)</f>
        <v>0</v>
      </c>
      <c r="L607" s="128">
        <v>21</v>
      </c>
      <c r="M607" s="128">
        <f>G607*(1+L607/100)</f>
        <v>0</v>
      </c>
      <c r="N607" s="126">
        <v>0</v>
      </c>
      <c r="O607" s="126">
        <f>ROUND(E607*N607,2)</f>
        <v>0</v>
      </c>
      <c r="P607" s="126">
        <v>0</v>
      </c>
      <c r="Q607" s="126">
        <f>ROUND(E607*P607,2)</f>
        <v>0</v>
      </c>
      <c r="R607" s="128"/>
      <c r="S607" s="128" t="s">
        <v>290</v>
      </c>
      <c r="T607" s="129" t="s">
        <v>291</v>
      </c>
      <c r="U607" s="114">
        <v>0</v>
      </c>
      <c r="V607" s="114">
        <f>ROUND(E607*U607,2)</f>
        <v>0</v>
      </c>
      <c r="W607" s="114"/>
      <c r="X607" s="114" t="s">
        <v>414</v>
      </c>
      <c r="Y607" s="114" t="s">
        <v>293</v>
      </c>
      <c r="Z607" s="107"/>
      <c r="AA607" s="107"/>
      <c r="AB607" s="107"/>
      <c r="AC607" s="107"/>
      <c r="AD607" s="107"/>
      <c r="AE607" s="107"/>
      <c r="AF607" s="107"/>
      <c r="AG607" s="107" t="s">
        <v>415</v>
      </c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</row>
    <row r="608" spans="1:60" outlineLevel="2">
      <c r="A608" s="110"/>
      <c r="B608" s="111"/>
      <c r="C608" s="198" t="s">
        <v>719</v>
      </c>
      <c r="D608" s="199"/>
      <c r="E608" s="199"/>
      <c r="F608" s="199"/>
      <c r="G608" s="199"/>
      <c r="H608" s="114"/>
      <c r="I608" s="114"/>
      <c r="J608" s="114"/>
      <c r="K608" s="114"/>
      <c r="L608" s="114"/>
      <c r="M608" s="114"/>
      <c r="N608" s="113"/>
      <c r="O608" s="113"/>
      <c r="P608" s="113"/>
      <c r="Q608" s="113"/>
      <c r="R608" s="114"/>
      <c r="S608" s="114"/>
      <c r="T608" s="114"/>
      <c r="U608" s="114"/>
      <c r="V608" s="114"/>
      <c r="W608" s="114"/>
      <c r="X608" s="114"/>
      <c r="Y608" s="114"/>
      <c r="Z608" s="107"/>
      <c r="AA608" s="107"/>
      <c r="AB608" s="107"/>
      <c r="AC608" s="107"/>
      <c r="AD608" s="107"/>
      <c r="AE608" s="107"/>
      <c r="AF608" s="107"/>
      <c r="AG608" s="107" t="s">
        <v>296</v>
      </c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</row>
    <row r="609" spans="1:60" outlineLevel="3">
      <c r="A609" s="110"/>
      <c r="B609" s="111"/>
      <c r="C609" s="200" t="s">
        <v>653</v>
      </c>
      <c r="D609" s="201"/>
      <c r="E609" s="201"/>
      <c r="F609" s="201"/>
      <c r="G609" s="201"/>
      <c r="H609" s="114"/>
      <c r="I609" s="114"/>
      <c r="J609" s="114"/>
      <c r="K609" s="114"/>
      <c r="L609" s="114"/>
      <c r="M609" s="114"/>
      <c r="N609" s="113"/>
      <c r="O609" s="113"/>
      <c r="P609" s="113"/>
      <c r="Q609" s="113"/>
      <c r="R609" s="114"/>
      <c r="S609" s="114"/>
      <c r="T609" s="114"/>
      <c r="U609" s="114"/>
      <c r="V609" s="114"/>
      <c r="W609" s="114"/>
      <c r="X609" s="114"/>
      <c r="Y609" s="114"/>
      <c r="Z609" s="107"/>
      <c r="AA609" s="107"/>
      <c r="AB609" s="107"/>
      <c r="AC609" s="107"/>
      <c r="AD609" s="107"/>
      <c r="AE609" s="107"/>
      <c r="AF609" s="107"/>
      <c r="AG609" s="107" t="s">
        <v>296</v>
      </c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</row>
    <row r="610" spans="1:60" outlineLevel="1">
      <c r="A610" s="123">
        <v>242</v>
      </c>
      <c r="B610" s="124" t="s">
        <v>722</v>
      </c>
      <c r="C610" s="139" t="s">
        <v>723</v>
      </c>
      <c r="D610" s="125" t="s">
        <v>347</v>
      </c>
      <c r="E610" s="126">
        <v>3</v>
      </c>
      <c r="F610" s="127"/>
      <c r="G610" s="128">
        <f>ROUND(E610*F610,2)</f>
        <v>0</v>
      </c>
      <c r="H610" s="127"/>
      <c r="I610" s="128">
        <f>ROUND(E610*H610,2)</f>
        <v>0</v>
      </c>
      <c r="J610" s="127"/>
      <c r="K610" s="128">
        <f>ROUND(E610*J610,2)</f>
        <v>0</v>
      </c>
      <c r="L610" s="128">
        <v>21</v>
      </c>
      <c r="M610" s="128">
        <f>G610*(1+L610/100)</f>
        <v>0</v>
      </c>
      <c r="N610" s="126">
        <v>0</v>
      </c>
      <c r="O610" s="126">
        <f>ROUND(E610*N610,2)</f>
        <v>0</v>
      </c>
      <c r="P610" s="126">
        <v>0</v>
      </c>
      <c r="Q610" s="126">
        <f>ROUND(E610*P610,2)</f>
        <v>0</v>
      </c>
      <c r="R610" s="128"/>
      <c r="S610" s="128" t="s">
        <v>290</v>
      </c>
      <c r="T610" s="129" t="s">
        <v>291</v>
      </c>
      <c r="U610" s="114">
        <v>0</v>
      </c>
      <c r="V610" s="114">
        <f>ROUND(E610*U610,2)</f>
        <v>0</v>
      </c>
      <c r="W610" s="114"/>
      <c r="X610" s="114" t="s">
        <v>414</v>
      </c>
      <c r="Y610" s="114" t="s">
        <v>293</v>
      </c>
      <c r="Z610" s="107"/>
      <c r="AA610" s="107"/>
      <c r="AB610" s="107"/>
      <c r="AC610" s="107"/>
      <c r="AD610" s="107"/>
      <c r="AE610" s="107"/>
      <c r="AF610" s="107"/>
      <c r="AG610" s="107" t="s">
        <v>415</v>
      </c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</row>
    <row r="611" spans="1:60" outlineLevel="2">
      <c r="A611" s="110"/>
      <c r="B611" s="111"/>
      <c r="C611" s="198" t="s">
        <v>724</v>
      </c>
      <c r="D611" s="199"/>
      <c r="E611" s="199"/>
      <c r="F611" s="199"/>
      <c r="G611" s="199"/>
      <c r="H611" s="114"/>
      <c r="I611" s="114"/>
      <c r="J611" s="114"/>
      <c r="K611" s="114"/>
      <c r="L611" s="114"/>
      <c r="M611" s="114"/>
      <c r="N611" s="113"/>
      <c r="O611" s="113"/>
      <c r="P611" s="113"/>
      <c r="Q611" s="113"/>
      <c r="R611" s="114"/>
      <c r="S611" s="114"/>
      <c r="T611" s="114"/>
      <c r="U611" s="114"/>
      <c r="V611" s="114"/>
      <c r="W611" s="114"/>
      <c r="X611" s="114"/>
      <c r="Y611" s="114"/>
      <c r="Z611" s="107"/>
      <c r="AA611" s="107"/>
      <c r="AB611" s="107"/>
      <c r="AC611" s="107"/>
      <c r="AD611" s="107"/>
      <c r="AE611" s="107"/>
      <c r="AF611" s="107"/>
      <c r="AG611" s="107" t="s">
        <v>296</v>
      </c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</row>
    <row r="612" spans="1:60" outlineLevel="3">
      <c r="A612" s="110"/>
      <c r="B612" s="111"/>
      <c r="C612" s="200" t="s">
        <v>725</v>
      </c>
      <c r="D612" s="201"/>
      <c r="E612" s="201"/>
      <c r="F612" s="201"/>
      <c r="G612" s="201"/>
      <c r="H612" s="114"/>
      <c r="I612" s="114"/>
      <c r="J612" s="114"/>
      <c r="K612" s="114"/>
      <c r="L612" s="114"/>
      <c r="M612" s="114"/>
      <c r="N612" s="113"/>
      <c r="O612" s="113"/>
      <c r="P612" s="113"/>
      <c r="Q612" s="113"/>
      <c r="R612" s="114"/>
      <c r="S612" s="114"/>
      <c r="T612" s="114"/>
      <c r="U612" s="114"/>
      <c r="V612" s="114"/>
      <c r="W612" s="114"/>
      <c r="X612" s="114"/>
      <c r="Y612" s="114"/>
      <c r="Z612" s="107"/>
      <c r="AA612" s="107"/>
      <c r="AB612" s="107"/>
      <c r="AC612" s="107"/>
      <c r="AD612" s="107"/>
      <c r="AE612" s="107"/>
      <c r="AF612" s="107"/>
      <c r="AG612" s="107" t="s">
        <v>296</v>
      </c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</row>
    <row r="613" spans="1:60" outlineLevel="1">
      <c r="A613" s="110">
        <v>243</v>
      </c>
      <c r="B613" s="111" t="s">
        <v>749</v>
      </c>
      <c r="C613" s="147" t="s">
        <v>750</v>
      </c>
      <c r="D613" s="112" t="s">
        <v>24</v>
      </c>
      <c r="E613" s="145"/>
      <c r="F613" s="115"/>
      <c r="G613" s="114">
        <f>ROUND(E613*F613,2)</f>
        <v>0</v>
      </c>
      <c r="H613" s="115"/>
      <c r="I613" s="114">
        <f>ROUND(E613*H613,2)</f>
        <v>0</v>
      </c>
      <c r="J613" s="115"/>
      <c r="K613" s="114">
        <f>ROUND(E613*J613,2)</f>
        <v>0</v>
      </c>
      <c r="L613" s="114">
        <v>21</v>
      </c>
      <c r="M613" s="114">
        <f>G613*(1+L613/100)</f>
        <v>0</v>
      </c>
      <c r="N613" s="113">
        <v>0</v>
      </c>
      <c r="O613" s="113">
        <f>ROUND(E613*N613,2)</f>
        <v>0</v>
      </c>
      <c r="P613" s="113">
        <v>0</v>
      </c>
      <c r="Q613" s="113">
        <f>ROUND(E613*P613,2)</f>
        <v>0</v>
      </c>
      <c r="R613" s="114" t="s">
        <v>350</v>
      </c>
      <c r="S613" s="114" t="s">
        <v>310</v>
      </c>
      <c r="T613" s="114" t="s">
        <v>331</v>
      </c>
      <c r="U613" s="114">
        <v>0</v>
      </c>
      <c r="V613" s="114">
        <f>ROUND(E613*U613,2)</f>
        <v>0</v>
      </c>
      <c r="W613" s="114"/>
      <c r="X613" s="114" t="s">
        <v>448</v>
      </c>
      <c r="Y613" s="114" t="s">
        <v>293</v>
      </c>
      <c r="Z613" s="107"/>
      <c r="AA613" s="107"/>
      <c r="AB613" s="107"/>
      <c r="AC613" s="107"/>
      <c r="AD613" s="107"/>
      <c r="AE613" s="107"/>
      <c r="AF613" s="107"/>
      <c r="AG613" s="107" t="s">
        <v>449</v>
      </c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</row>
    <row r="614" spans="1:60" outlineLevel="2">
      <c r="A614" s="110"/>
      <c r="B614" s="111"/>
      <c r="C614" s="205" t="s">
        <v>567</v>
      </c>
      <c r="D614" s="206"/>
      <c r="E614" s="206"/>
      <c r="F614" s="206"/>
      <c r="G614" s="206"/>
      <c r="H614" s="114"/>
      <c r="I614" s="114"/>
      <c r="J614" s="114"/>
      <c r="K614" s="114"/>
      <c r="L614" s="114"/>
      <c r="M614" s="114"/>
      <c r="N614" s="113"/>
      <c r="O614" s="113"/>
      <c r="P614" s="113"/>
      <c r="Q614" s="113"/>
      <c r="R614" s="114"/>
      <c r="S614" s="114"/>
      <c r="T614" s="114"/>
      <c r="U614" s="114"/>
      <c r="V614" s="114"/>
      <c r="W614" s="114"/>
      <c r="X614" s="114"/>
      <c r="Y614" s="114"/>
      <c r="Z614" s="107"/>
      <c r="AA614" s="107"/>
      <c r="AB614" s="107"/>
      <c r="AC614" s="107"/>
      <c r="AD614" s="107"/>
      <c r="AE614" s="107"/>
      <c r="AF614" s="107"/>
      <c r="AG614" s="107" t="s">
        <v>451</v>
      </c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</row>
    <row r="615" spans="1:60">
      <c r="A615" s="117" t="s">
        <v>285</v>
      </c>
      <c r="B615" s="118" t="s">
        <v>151</v>
      </c>
      <c r="C615" s="138" t="s">
        <v>152</v>
      </c>
      <c r="D615" s="119"/>
      <c r="E615" s="120"/>
      <c r="F615" s="121"/>
      <c r="G615" s="121">
        <f>SUMIF(AG616:AG674,"&lt;&gt;NOR",G616:G674)</f>
        <v>0</v>
      </c>
      <c r="H615" s="121"/>
      <c r="I615" s="121">
        <f>SUM(I616:I674)</f>
        <v>0</v>
      </c>
      <c r="J615" s="121"/>
      <c r="K615" s="121">
        <f>SUM(K616:K674)</f>
        <v>0</v>
      </c>
      <c r="L615" s="121"/>
      <c r="M615" s="121">
        <f>SUM(M616:M674)</f>
        <v>0</v>
      </c>
      <c r="N615" s="120"/>
      <c r="O615" s="120">
        <f>SUM(O616:O674)</f>
        <v>0.01</v>
      </c>
      <c r="P615" s="120"/>
      <c r="Q615" s="120">
        <f>SUM(Q616:Q674)</f>
        <v>0</v>
      </c>
      <c r="R615" s="121"/>
      <c r="S615" s="121"/>
      <c r="T615" s="122"/>
      <c r="U615" s="116"/>
      <c r="V615" s="116">
        <f>SUM(V616:V674)</f>
        <v>52.300000000000004</v>
      </c>
      <c r="W615" s="116"/>
      <c r="X615" s="116"/>
      <c r="Y615" s="116"/>
      <c r="AG615" t="s">
        <v>286</v>
      </c>
    </row>
    <row r="616" spans="1:60" outlineLevel="1">
      <c r="A616" s="123">
        <v>244</v>
      </c>
      <c r="B616" s="124" t="s">
        <v>698</v>
      </c>
      <c r="C616" s="139" t="s">
        <v>699</v>
      </c>
      <c r="D616" s="125" t="s">
        <v>289</v>
      </c>
      <c r="E616" s="126">
        <v>2</v>
      </c>
      <c r="F616" s="127"/>
      <c r="G616" s="128">
        <f>ROUND(E616*F616,2)</f>
        <v>0</v>
      </c>
      <c r="H616" s="127"/>
      <c r="I616" s="128">
        <f>ROUND(E616*H616,2)</f>
        <v>0</v>
      </c>
      <c r="J616" s="127"/>
      <c r="K616" s="128">
        <f>ROUND(E616*J616,2)</f>
        <v>0</v>
      </c>
      <c r="L616" s="128">
        <v>21</v>
      </c>
      <c r="M616" s="128">
        <f>G616*(1+L616/100)</f>
        <v>0</v>
      </c>
      <c r="N616" s="126">
        <v>8.0000000000000007E-5</v>
      </c>
      <c r="O616" s="126">
        <f>ROUND(E616*N616,2)</f>
        <v>0</v>
      </c>
      <c r="P616" s="126">
        <v>0</v>
      </c>
      <c r="Q616" s="126">
        <f>ROUND(E616*P616,2)</f>
        <v>0</v>
      </c>
      <c r="R616" s="128" t="s">
        <v>350</v>
      </c>
      <c r="S616" s="128" t="s">
        <v>310</v>
      </c>
      <c r="T616" s="129" t="s">
        <v>331</v>
      </c>
      <c r="U616" s="114">
        <v>0.28999999999999998</v>
      </c>
      <c r="V616" s="114">
        <f>ROUND(E616*U616,2)</f>
        <v>0.57999999999999996</v>
      </c>
      <c r="W616" s="114"/>
      <c r="X616" s="114" t="s">
        <v>332</v>
      </c>
      <c r="Y616" s="114" t="s">
        <v>293</v>
      </c>
      <c r="Z616" s="107"/>
      <c r="AA616" s="107"/>
      <c r="AB616" s="107"/>
      <c r="AC616" s="107"/>
      <c r="AD616" s="107"/>
      <c r="AE616" s="107"/>
      <c r="AF616" s="107"/>
      <c r="AG616" s="107" t="s">
        <v>333</v>
      </c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</row>
    <row r="617" spans="1:60" outlineLevel="2">
      <c r="A617" s="110"/>
      <c r="B617" s="111"/>
      <c r="C617" s="198" t="s">
        <v>720</v>
      </c>
      <c r="D617" s="199"/>
      <c r="E617" s="199"/>
      <c r="F617" s="199"/>
      <c r="G617" s="199"/>
      <c r="H617" s="114"/>
      <c r="I617" s="114"/>
      <c r="J617" s="114"/>
      <c r="K617" s="114"/>
      <c r="L617" s="114"/>
      <c r="M617" s="114"/>
      <c r="N617" s="113"/>
      <c r="O617" s="113"/>
      <c r="P617" s="113"/>
      <c r="Q617" s="113"/>
      <c r="R617" s="114"/>
      <c r="S617" s="114"/>
      <c r="T617" s="114"/>
      <c r="U617" s="114"/>
      <c r="V617" s="114"/>
      <c r="W617" s="114"/>
      <c r="X617" s="114"/>
      <c r="Y617" s="114"/>
      <c r="Z617" s="107"/>
      <c r="AA617" s="107"/>
      <c r="AB617" s="107"/>
      <c r="AC617" s="107"/>
      <c r="AD617" s="107"/>
      <c r="AE617" s="107"/>
      <c r="AF617" s="107"/>
      <c r="AG617" s="107" t="s">
        <v>296</v>
      </c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</row>
    <row r="618" spans="1:60" outlineLevel="1">
      <c r="A618" s="123">
        <v>245</v>
      </c>
      <c r="B618" s="124" t="s">
        <v>698</v>
      </c>
      <c r="C618" s="139" t="s">
        <v>699</v>
      </c>
      <c r="D618" s="125" t="s">
        <v>289</v>
      </c>
      <c r="E618" s="126">
        <v>19</v>
      </c>
      <c r="F618" s="127"/>
      <c r="G618" s="128">
        <f>ROUND(E618*F618,2)</f>
        <v>0</v>
      </c>
      <c r="H618" s="127"/>
      <c r="I618" s="128">
        <f>ROUND(E618*H618,2)</f>
        <v>0</v>
      </c>
      <c r="J618" s="127"/>
      <c r="K618" s="128">
        <f>ROUND(E618*J618,2)</f>
        <v>0</v>
      </c>
      <c r="L618" s="128">
        <v>21</v>
      </c>
      <c r="M618" s="128">
        <f>G618*(1+L618/100)</f>
        <v>0</v>
      </c>
      <c r="N618" s="126">
        <v>8.0000000000000007E-5</v>
      </c>
      <c r="O618" s="126">
        <f>ROUND(E618*N618,2)</f>
        <v>0</v>
      </c>
      <c r="P618" s="126">
        <v>0</v>
      </c>
      <c r="Q618" s="126">
        <f>ROUND(E618*P618,2)</f>
        <v>0</v>
      </c>
      <c r="R618" s="128" t="s">
        <v>350</v>
      </c>
      <c r="S618" s="128" t="s">
        <v>310</v>
      </c>
      <c r="T618" s="129" t="s">
        <v>331</v>
      </c>
      <c r="U618" s="114">
        <v>0.28999999999999998</v>
      </c>
      <c r="V618" s="114">
        <f>ROUND(E618*U618,2)</f>
        <v>5.51</v>
      </c>
      <c r="W618" s="114"/>
      <c r="X618" s="114" t="s">
        <v>332</v>
      </c>
      <c r="Y618" s="114" t="s">
        <v>293</v>
      </c>
      <c r="Z618" s="107"/>
      <c r="AA618" s="107"/>
      <c r="AB618" s="107"/>
      <c r="AC618" s="107"/>
      <c r="AD618" s="107"/>
      <c r="AE618" s="107"/>
      <c r="AF618" s="107"/>
      <c r="AG618" s="107" t="s">
        <v>333</v>
      </c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</row>
    <row r="619" spans="1:60" outlineLevel="2">
      <c r="A619" s="110"/>
      <c r="B619" s="111"/>
      <c r="C619" s="198" t="s">
        <v>700</v>
      </c>
      <c r="D619" s="199"/>
      <c r="E619" s="199"/>
      <c r="F619" s="199"/>
      <c r="G619" s="199"/>
      <c r="H619" s="114"/>
      <c r="I619" s="114"/>
      <c r="J619" s="114"/>
      <c r="K619" s="114"/>
      <c r="L619" s="114"/>
      <c r="M619" s="114"/>
      <c r="N619" s="113"/>
      <c r="O619" s="113"/>
      <c r="P619" s="113"/>
      <c r="Q619" s="113"/>
      <c r="R619" s="114"/>
      <c r="S619" s="114"/>
      <c r="T619" s="114"/>
      <c r="U619" s="114"/>
      <c r="V619" s="114"/>
      <c r="W619" s="114"/>
      <c r="X619" s="114"/>
      <c r="Y619" s="114"/>
      <c r="Z619" s="107"/>
      <c r="AA619" s="107"/>
      <c r="AB619" s="107"/>
      <c r="AC619" s="107"/>
      <c r="AD619" s="107"/>
      <c r="AE619" s="107"/>
      <c r="AF619" s="107"/>
      <c r="AG619" s="107" t="s">
        <v>296</v>
      </c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</row>
    <row r="620" spans="1:60" outlineLevel="1">
      <c r="A620" s="123">
        <v>246</v>
      </c>
      <c r="B620" s="124" t="s">
        <v>698</v>
      </c>
      <c r="C620" s="139" t="s">
        <v>699</v>
      </c>
      <c r="D620" s="125" t="s">
        <v>289</v>
      </c>
      <c r="E620" s="126">
        <v>43</v>
      </c>
      <c r="F620" s="127"/>
      <c r="G620" s="128">
        <f>ROUND(E620*F620,2)</f>
        <v>0</v>
      </c>
      <c r="H620" s="127"/>
      <c r="I620" s="128">
        <f>ROUND(E620*H620,2)</f>
        <v>0</v>
      </c>
      <c r="J620" s="127"/>
      <c r="K620" s="128">
        <f>ROUND(E620*J620,2)</f>
        <v>0</v>
      </c>
      <c r="L620" s="128">
        <v>21</v>
      </c>
      <c r="M620" s="128">
        <f>G620*(1+L620/100)</f>
        <v>0</v>
      </c>
      <c r="N620" s="126">
        <v>8.0000000000000007E-5</v>
      </c>
      <c r="O620" s="126">
        <f>ROUND(E620*N620,2)</f>
        <v>0</v>
      </c>
      <c r="P620" s="126">
        <v>0</v>
      </c>
      <c r="Q620" s="126">
        <f>ROUND(E620*P620,2)</f>
        <v>0</v>
      </c>
      <c r="R620" s="128" t="s">
        <v>350</v>
      </c>
      <c r="S620" s="128" t="s">
        <v>310</v>
      </c>
      <c r="T620" s="129" t="s">
        <v>331</v>
      </c>
      <c r="U620" s="114">
        <v>0.28999999999999998</v>
      </c>
      <c r="V620" s="114">
        <f>ROUND(E620*U620,2)</f>
        <v>12.47</v>
      </c>
      <c r="W620" s="114"/>
      <c r="X620" s="114" t="s">
        <v>332</v>
      </c>
      <c r="Y620" s="114" t="s">
        <v>293</v>
      </c>
      <c r="Z620" s="107"/>
      <c r="AA620" s="107"/>
      <c r="AB620" s="107"/>
      <c r="AC620" s="107"/>
      <c r="AD620" s="107"/>
      <c r="AE620" s="107"/>
      <c r="AF620" s="107"/>
      <c r="AG620" s="107" t="s">
        <v>333</v>
      </c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</row>
    <row r="621" spans="1:60" outlineLevel="2">
      <c r="A621" s="110"/>
      <c r="B621" s="111"/>
      <c r="C621" s="198" t="s">
        <v>656</v>
      </c>
      <c r="D621" s="199"/>
      <c r="E621" s="199"/>
      <c r="F621" s="199"/>
      <c r="G621" s="199"/>
      <c r="H621" s="114"/>
      <c r="I621" s="114"/>
      <c r="J621" s="114"/>
      <c r="K621" s="114"/>
      <c r="L621" s="114"/>
      <c r="M621" s="114"/>
      <c r="N621" s="113"/>
      <c r="O621" s="113"/>
      <c r="P621" s="113"/>
      <c r="Q621" s="113"/>
      <c r="R621" s="114"/>
      <c r="S621" s="114"/>
      <c r="T621" s="114"/>
      <c r="U621" s="114"/>
      <c r="V621" s="114"/>
      <c r="W621" s="114"/>
      <c r="X621" s="114"/>
      <c r="Y621" s="114"/>
      <c r="Z621" s="107"/>
      <c r="AA621" s="107"/>
      <c r="AB621" s="107"/>
      <c r="AC621" s="107"/>
      <c r="AD621" s="107"/>
      <c r="AE621" s="107"/>
      <c r="AF621" s="107"/>
      <c r="AG621" s="107" t="s">
        <v>296</v>
      </c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</row>
    <row r="622" spans="1:60" outlineLevel="1">
      <c r="A622" s="123">
        <v>247</v>
      </c>
      <c r="B622" s="124" t="s">
        <v>698</v>
      </c>
      <c r="C622" s="139" t="s">
        <v>699</v>
      </c>
      <c r="D622" s="125" t="s">
        <v>289</v>
      </c>
      <c r="E622" s="126">
        <v>3</v>
      </c>
      <c r="F622" s="127"/>
      <c r="G622" s="128">
        <f>ROUND(E622*F622,2)</f>
        <v>0</v>
      </c>
      <c r="H622" s="127"/>
      <c r="I622" s="128">
        <f>ROUND(E622*H622,2)</f>
        <v>0</v>
      </c>
      <c r="J622" s="127"/>
      <c r="K622" s="128">
        <f>ROUND(E622*J622,2)</f>
        <v>0</v>
      </c>
      <c r="L622" s="128">
        <v>21</v>
      </c>
      <c r="M622" s="128">
        <f>G622*(1+L622/100)</f>
        <v>0</v>
      </c>
      <c r="N622" s="126">
        <v>8.0000000000000007E-5</v>
      </c>
      <c r="O622" s="126">
        <f>ROUND(E622*N622,2)</f>
        <v>0</v>
      </c>
      <c r="P622" s="126">
        <v>0</v>
      </c>
      <c r="Q622" s="126">
        <f>ROUND(E622*P622,2)</f>
        <v>0</v>
      </c>
      <c r="R622" s="128" t="s">
        <v>350</v>
      </c>
      <c r="S622" s="128" t="s">
        <v>310</v>
      </c>
      <c r="T622" s="129" t="s">
        <v>331</v>
      </c>
      <c r="U622" s="114">
        <v>0.28999999999999998</v>
      </c>
      <c r="V622" s="114">
        <f>ROUND(E622*U622,2)</f>
        <v>0.87</v>
      </c>
      <c r="W622" s="114"/>
      <c r="X622" s="114" t="s">
        <v>332</v>
      </c>
      <c r="Y622" s="114" t="s">
        <v>293</v>
      </c>
      <c r="Z622" s="107"/>
      <c r="AA622" s="107"/>
      <c r="AB622" s="107"/>
      <c r="AC622" s="107"/>
      <c r="AD622" s="107"/>
      <c r="AE622" s="107"/>
      <c r="AF622" s="107"/>
      <c r="AG622" s="107" t="s">
        <v>333</v>
      </c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</row>
    <row r="623" spans="1:60" outlineLevel="2">
      <c r="A623" s="110"/>
      <c r="B623" s="111"/>
      <c r="C623" s="198" t="s">
        <v>710</v>
      </c>
      <c r="D623" s="199"/>
      <c r="E623" s="199"/>
      <c r="F623" s="199"/>
      <c r="G623" s="199"/>
      <c r="H623" s="114"/>
      <c r="I623" s="114"/>
      <c r="J623" s="114"/>
      <c r="K623" s="114"/>
      <c r="L623" s="114"/>
      <c r="M623" s="114"/>
      <c r="N623" s="113"/>
      <c r="O623" s="113"/>
      <c r="P623" s="113"/>
      <c r="Q623" s="113"/>
      <c r="R623" s="114"/>
      <c r="S623" s="114"/>
      <c r="T623" s="114"/>
      <c r="U623" s="114"/>
      <c r="V623" s="114"/>
      <c r="W623" s="114"/>
      <c r="X623" s="114"/>
      <c r="Y623" s="114"/>
      <c r="Z623" s="107"/>
      <c r="AA623" s="107"/>
      <c r="AB623" s="107"/>
      <c r="AC623" s="107"/>
      <c r="AD623" s="107"/>
      <c r="AE623" s="107"/>
      <c r="AF623" s="107"/>
      <c r="AG623" s="107" t="s">
        <v>296</v>
      </c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</row>
    <row r="624" spans="1:60" outlineLevel="1">
      <c r="A624" s="123">
        <v>248</v>
      </c>
      <c r="B624" s="124" t="s">
        <v>698</v>
      </c>
      <c r="C624" s="139" t="s">
        <v>699</v>
      </c>
      <c r="D624" s="125" t="s">
        <v>289</v>
      </c>
      <c r="E624" s="126">
        <v>19</v>
      </c>
      <c r="F624" s="127"/>
      <c r="G624" s="128">
        <f>ROUND(E624*F624,2)</f>
        <v>0</v>
      </c>
      <c r="H624" s="127"/>
      <c r="I624" s="128">
        <f>ROUND(E624*H624,2)</f>
        <v>0</v>
      </c>
      <c r="J624" s="127"/>
      <c r="K624" s="128">
        <f>ROUND(E624*J624,2)</f>
        <v>0</v>
      </c>
      <c r="L624" s="128">
        <v>21</v>
      </c>
      <c r="M624" s="128">
        <f>G624*(1+L624/100)</f>
        <v>0</v>
      </c>
      <c r="N624" s="126">
        <v>8.0000000000000007E-5</v>
      </c>
      <c r="O624" s="126">
        <f>ROUND(E624*N624,2)</f>
        <v>0</v>
      </c>
      <c r="P624" s="126">
        <v>0</v>
      </c>
      <c r="Q624" s="126">
        <f>ROUND(E624*P624,2)</f>
        <v>0</v>
      </c>
      <c r="R624" s="128" t="s">
        <v>350</v>
      </c>
      <c r="S624" s="128" t="s">
        <v>310</v>
      </c>
      <c r="T624" s="129" t="s">
        <v>331</v>
      </c>
      <c r="U624" s="114">
        <v>0.28999999999999998</v>
      </c>
      <c r="V624" s="114">
        <f>ROUND(E624*U624,2)</f>
        <v>5.51</v>
      </c>
      <c r="W624" s="114"/>
      <c r="X624" s="114" t="s">
        <v>332</v>
      </c>
      <c r="Y624" s="114" t="s">
        <v>293</v>
      </c>
      <c r="Z624" s="107"/>
      <c r="AA624" s="107"/>
      <c r="AB624" s="107"/>
      <c r="AC624" s="107"/>
      <c r="AD624" s="107"/>
      <c r="AE624" s="107"/>
      <c r="AF624" s="107"/>
      <c r="AG624" s="107" t="s">
        <v>333</v>
      </c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</row>
    <row r="625" spans="1:60" outlineLevel="2">
      <c r="A625" s="110"/>
      <c r="B625" s="111"/>
      <c r="C625" s="198" t="s">
        <v>700</v>
      </c>
      <c r="D625" s="199"/>
      <c r="E625" s="199"/>
      <c r="F625" s="199"/>
      <c r="G625" s="199"/>
      <c r="H625" s="114"/>
      <c r="I625" s="114"/>
      <c r="J625" s="114"/>
      <c r="K625" s="114"/>
      <c r="L625" s="114"/>
      <c r="M625" s="114"/>
      <c r="N625" s="113"/>
      <c r="O625" s="113"/>
      <c r="P625" s="113"/>
      <c r="Q625" s="113"/>
      <c r="R625" s="114"/>
      <c r="S625" s="114"/>
      <c r="T625" s="114"/>
      <c r="U625" s="114"/>
      <c r="V625" s="114"/>
      <c r="W625" s="114"/>
      <c r="X625" s="114"/>
      <c r="Y625" s="114"/>
      <c r="Z625" s="107"/>
      <c r="AA625" s="107"/>
      <c r="AB625" s="107"/>
      <c r="AC625" s="107"/>
      <c r="AD625" s="107"/>
      <c r="AE625" s="107"/>
      <c r="AF625" s="107"/>
      <c r="AG625" s="107" t="s">
        <v>296</v>
      </c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</row>
    <row r="626" spans="1:60" outlineLevel="1">
      <c r="A626" s="123">
        <v>249</v>
      </c>
      <c r="B626" s="124" t="s">
        <v>654</v>
      </c>
      <c r="C626" s="139" t="s">
        <v>655</v>
      </c>
      <c r="D626" s="125" t="s">
        <v>347</v>
      </c>
      <c r="E626" s="126">
        <v>7</v>
      </c>
      <c r="F626" s="127"/>
      <c r="G626" s="128">
        <f>ROUND(E626*F626,2)</f>
        <v>0</v>
      </c>
      <c r="H626" s="127"/>
      <c r="I626" s="128">
        <f>ROUND(E626*H626,2)</f>
        <v>0</v>
      </c>
      <c r="J626" s="127"/>
      <c r="K626" s="128">
        <f>ROUND(E626*J626,2)</f>
        <v>0</v>
      </c>
      <c r="L626" s="128">
        <v>21</v>
      </c>
      <c r="M626" s="128">
        <f>G626*(1+L626/100)</f>
        <v>0</v>
      </c>
      <c r="N626" s="126">
        <v>1.8000000000000001E-4</v>
      </c>
      <c r="O626" s="126">
        <f>ROUND(E626*N626,2)</f>
        <v>0</v>
      </c>
      <c r="P626" s="126">
        <v>0</v>
      </c>
      <c r="Q626" s="126">
        <f>ROUND(E626*P626,2)</f>
        <v>0</v>
      </c>
      <c r="R626" s="128" t="s">
        <v>350</v>
      </c>
      <c r="S626" s="128" t="s">
        <v>310</v>
      </c>
      <c r="T626" s="129" t="s">
        <v>331</v>
      </c>
      <c r="U626" s="114">
        <v>0.48</v>
      </c>
      <c r="V626" s="114">
        <f>ROUND(E626*U626,2)</f>
        <v>3.36</v>
      </c>
      <c r="W626" s="114"/>
      <c r="X626" s="114" t="s">
        <v>332</v>
      </c>
      <c r="Y626" s="114" t="s">
        <v>293</v>
      </c>
      <c r="Z626" s="107"/>
      <c r="AA626" s="107"/>
      <c r="AB626" s="107"/>
      <c r="AC626" s="107"/>
      <c r="AD626" s="107"/>
      <c r="AE626" s="107"/>
      <c r="AF626" s="107"/>
      <c r="AG626" s="107" t="s">
        <v>333</v>
      </c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</row>
    <row r="627" spans="1:60" outlineLevel="2">
      <c r="A627" s="110"/>
      <c r="B627" s="111"/>
      <c r="C627" s="198" t="s">
        <v>671</v>
      </c>
      <c r="D627" s="199"/>
      <c r="E627" s="199"/>
      <c r="F627" s="199"/>
      <c r="G627" s="199"/>
      <c r="H627" s="114"/>
      <c r="I627" s="114"/>
      <c r="J627" s="114"/>
      <c r="K627" s="114"/>
      <c r="L627" s="114"/>
      <c r="M627" s="114"/>
      <c r="N627" s="113"/>
      <c r="O627" s="113"/>
      <c r="P627" s="113"/>
      <c r="Q627" s="113"/>
      <c r="R627" s="114"/>
      <c r="S627" s="114"/>
      <c r="T627" s="114"/>
      <c r="U627" s="114"/>
      <c r="V627" s="114"/>
      <c r="W627" s="114"/>
      <c r="X627" s="114"/>
      <c r="Y627" s="114"/>
      <c r="Z627" s="107"/>
      <c r="AA627" s="107"/>
      <c r="AB627" s="107"/>
      <c r="AC627" s="107"/>
      <c r="AD627" s="107"/>
      <c r="AE627" s="107"/>
      <c r="AF627" s="107"/>
      <c r="AG627" s="107" t="s">
        <v>296</v>
      </c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</row>
    <row r="628" spans="1:60" outlineLevel="1">
      <c r="A628" s="123">
        <v>250</v>
      </c>
      <c r="B628" s="124" t="s">
        <v>654</v>
      </c>
      <c r="C628" s="139" t="s">
        <v>655</v>
      </c>
      <c r="D628" s="125" t="s">
        <v>347</v>
      </c>
      <c r="E628" s="126">
        <v>2</v>
      </c>
      <c r="F628" s="127"/>
      <c r="G628" s="128">
        <f>ROUND(E628*F628,2)</f>
        <v>0</v>
      </c>
      <c r="H628" s="127"/>
      <c r="I628" s="128">
        <f>ROUND(E628*H628,2)</f>
        <v>0</v>
      </c>
      <c r="J628" s="127"/>
      <c r="K628" s="128">
        <f>ROUND(E628*J628,2)</f>
        <v>0</v>
      </c>
      <c r="L628" s="128">
        <v>21</v>
      </c>
      <c r="M628" s="128">
        <f>G628*(1+L628/100)</f>
        <v>0</v>
      </c>
      <c r="N628" s="126">
        <v>1.8000000000000001E-4</v>
      </c>
      <c r="O628" s="126">
        <f>ROUND(E628*N628,2)</f>
        <v>0</v>
      </c>
      <c r="P628" s="126">
        <v>0</v>
      </c>
      <c r="Q628" s="126">
        <f>ROUND(E628*P628,2)</f>
        <v>0</v>
      </c>
      <c r="R628" s="128" t="s">
        <v>350</v>
      </c>
      <c r="S628" s="128" t="s">
        <v>310</v>
      </c>
      <c r="T628" s="129" t="s">
        <v>331</v>
      </c>
      <c r="U628" s="114">
        <v>0.48</v>
      </c>
      <c r="V628" s="114">
        <f>ROUND(E628*U628,2)</f>
        <v>0.96</v>
      </c>
      <c r="W628" s="114"/>
      <c r="X628" s="114" t="s">
        <v>332</v>
      </c>
      <c r="Y628" s="114" t="s">
        <v>293</v>
      </c>
      <c r="Z628" s="107"/>
      <c r="AA628" s="107"/>
      <c r="AB628" s="107"/>
      <c r="AC628" s="107"/>
      <c r="AD628" s="107"/>
      <c r="AE628" s="107"/>
      <c r="AF628" s="107"/>
      <c r="AG628" s="107" t="s">
        <v>333</v>
      </c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</row>
    <row r="629" spans="1:60" outlineLevel="2">
      <c r="A629" s="110"/>
      <c r="B629" s="111"/>
      <c r="C629" s="198" t="s">
        <v>720</v>
      </c>
      <c r="D629" s="199"/>
      <c r="E629" s="199"/>
      <c r="F629" s="199"/>
      <c r="G629" s="199"/>
      <c r="H629" s="114"/>
      <c r="I629" s="114"/>
      <c r="J629" s="114"/>
      <c r="K629" s="114"/>
      <c r="L629" s="114"/>
      <c r="M629" s="114"/>
      <c r="N629" s="113"/>
      <c r="O629" s="113"/>
      <c r="P629" s="113"/>
      <c r="Q629" s="113"/>
      <c r="R629" s="114"/>
      <c r="S629" s="114"/>
      <c r="T629" s="114"/>
      <c r="U629" s="114"/>
      <c r="V629" s="114"/>
      <c r="W629" s="114"/>
      <c r="X629" s="114"/>
      <c r="Y629" s="114"/>
      <c r="Z629" s="107"/>
      <c r="AA629" s="107"/>
      <c r="AB629" s="107"/>
      <c r="AC629" s="107"/>
      <c r="AD629" s="107"/>
      <c r="AE629" s="107"/>
      <c r="AF629" s="107"/>
      <c r="AG629" s="107" t="s">
        <v>296</v>
      </c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</row>
    <row r="630" spans="1:60" outlineLevel="1">
      <c r="A630" s="123">
        <v>251</v>
      </c>
      <c r="B630" s="124" t="s">
        <v>654</v>
      </c>
      <c r="C630" s="139" t="s">
        <v>655</v>
      </c>
      <c r="D630" s="125" t="s">
        <v>347</v>
      </c>
      <c r="E630" s="126">
        <v>43</v>
      </c>
      <c r="F630" s="127"/>
      <c r="G630" s="128">
        <f>ROUND(E630*F630,2)</f>
        <v>0</v>
      </c>
      <c r="H630" s="127"/>
      <c r="I630" s="128">
        <f>ROUND(E630*H630,2)</f>
        <v>0</v>
      </c>
      <c r="J630" s="127"/>
      <c r="K630" s="128">
        <f>ROUND(E630*J630,2)</f>
        <v>0</v>
      </c>
      <c r="L630" s="128">
        <v>21</v>
      </c>
      <c r="M630" s="128">
        <f>G630*(1+L630/100)</f>
        <v>0</v>
      </c>
      <c r="N630" s="126">
        <v>1.8000000000000001E-4</v>
      </c>
      <c r="O630" s="126">
        <f>ROUND(E630*N630,2)</f>
        <v>0.01</v>
      </c>
      <c r="P630" s="126">
        <v>0</v>
      </c>
      <c r="Q630" s="126">
        <f>ROUND(E630*P630,2)</f>
        <v>0</v>
      </c>
      <c r="R630" s="128" t="s">
        <v>350</v>
      </c>
      <c r="S630" s="128" t="s">
        <v>310</v>
      </c>
      <c r="T630" s="129" t="s">
        <v>331</v>
      </c>
      <c r="U630" s="114">
        <v>0.48</v>
      </c>
      <c r="V630" s="114">
        <f>ROUND(E630*U630,2)</f>
        <v>20.64</v>
      </c>
      <c r="W630" s="114"/>
      <c r="X630" s="114" t="s">
        <v>332</v>
      </c>
      <c r="Y630" s="114" t="s">
        <v>293</v>
      </c>
      <c r="Z630" s="107"/>
      <c r="AA630" s="107"/>
      <c r="AB630" s="107"/>
      <c r="AC630" s="107"/>
      <c r="AD630" s="107"/>
      <c r="AE630" s="107"/>
      <c r="AF630" s="107"/>
      <c r="AG630" s="107" t="s">
        <v>333</v>
      </c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</row>
    <row r="631" spans="1:60" outlineLevel="2">
      <c r="A631" s="110"/>
      <c r="B631" s="111"/>
      <c r="C631" s="198" t="s">
        <v>656</v>
      </c>
      <c r="D631" s="199"/>
      <c r="E631" s="199"/>
      <c r="F631" s="199"/>
      <c r="G631" s="199"/>
      <c r="H631" s="114"/>
      <c r="I631" s="114"/>
      <c r="J631" s="114"/>
      <c r="K631" s="114"/>
      <c r="L631" s="114"/>
      <c r="M631" s="114"/>
      <c r="N631" s="113"/>
      <c r="O631" s="113"/>
      <c r="P631" s="113"/>
      <c r="Q631" s="113"/>
      <c r="R631" s="114"/>
      <c r="S631" s="114"/>
      <c r="T631" s="114"/>
      <c r="U631" s="114"/>
      <c r="V631" s="114"/>
      <c r="W631" s="114"/>
      <c r="X631" s="114"/>
      <c r="Y631" s="114"/>
      <c r="Z631" s="107"/>
      <c r="AA631" s="107"/>
      <c r="AB631" s="107"/>
      <c r="AC631" s="107"/>
      <c r="AD631" s="107"/>
      <c r="AE631" s="107"/>
      <c r="AF631" s="107"/>
      <c r="AG631" s="107" t="s">
        <v>296</v>
      </c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</row>
    <row r="632" spans="1:60" outlineLevel="1">
      <c r="A632" s="123">
        <v>252</v>
      </c>
      <c r="B632" s="124" t="s">
        <v>684</v>
      </c>
      <c r="C632" s="139" t="s">
        <v>685</v>
      </c>
      <c r="D632" s="125" t="s">
        <v>347</v>
      </c>
      <c r="E632" s="126">
        <v>2</v>
      </c>
      <c r="F632" s="127"/>
      <c r="G632" s="128">
        <f>ROUND(E632*F632,2)</f>
        <v>0</v>
      </c>
      <c r="H632" s="127"/>
      <c r="I632" s="128">
        <f>ROUND(E632*H632,2)</f>
        <v>0</v>
      </c>
      <c r="J632" s="127"/>
      <c r="K632" s="128">
        <f>ROUND(E632*J632,2)</f>
        <v>0</v>
      </c>
      <c r="L632" s="128">
        <v>21</v>
      </c>
      <c r="M632" s="128">
        <f>G632*(1+L632/100)</f>
        <v>0</v>
      </c>
      <c r="N632" s="126">
        <v>1.2999999999999999E-4</v>
      </c>
      <c r="O632" s="126">
        <f>ROUND(E632*N632,2)</f>
        <v>0</v>
      </c>
      <c r="P632" s="126">
        <v>0</v>
      </c>
      <c r="Q632" s="126">
        <f>ROUND(E632*P632,2)</f>
        <v>0</v>
      </c>
      <c r="R632" s="128" t="s">
        <v>350</v>
      </c>
      <c r="S632" s="128" t="s">
        <v>310</v>
      </c>
      <c r="T632" s="129" t="s">
        <v>331</v>
      </c>
      <c r="U632" s="114">
        <v>0.62</v>
      </c>
      <c r="V632" s="114">
        <f>ROUND(E632*U632,2)</f>
        <v>1.24</v>
      </c>
      <c r="W632" s="114"/>
      <c r="X632" s="114" t="s">
        <v>332</v>
      </c>
      <c r="Y632" s="114" t="s">
        <v>293</v>
      </c>
      <c r="Z632" s="107"/>
      <c r="AA632" s="107"/>
      <c r="AB632" s="107"/>
      <c r="AC632" s="107"/>
      <c r="AD632" s="107"/>
      <c r="AE632" s="107"/>
      <c r="AF632" s="107"/>
      <c r="AG632" s="107" t="s">
        <v>333</v>
      </c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</row>
    <row r="633" spans="1:60" outlineLevel="2">
      <c r="A633" s="110"/>
      <c r="B633" s="111"/>
      <c r="C633" s="198" t="s">
        <v>686</v>
      </c>
      <c r="D633" s="199"/>
      <c r="E633" s="199"/>
      <c r="F633" s="199"/>
      <c r="G633" s="199"/>
      <c r="H633" s="114"/>
      <c r="I633" s="114"/>
      <c r="J633" s="114"/>
      <c r="K633" s="114"/>
      <c r="L633" s="114"/>
      <c r="M633" s="114"/>
      <c r="N633" s="113"/>
      <c r="O633" s="113"/>
      <c r="P633" s="113"/>
      <c r="Q633" s="113"/>
      <c r="R633" s="114"/>
      <c r="S633" s="114"/>
      <c r="T633" s="114"/>
      <c r="U633" s="114"/>
      <c r="V633" s="114"/>
      <c r="W633" s="114"/>
      <c r="X633" s="114"/>
      <c r="Y633" s="114"/>
      <c r="Z633" s="107"/>
      <c r="AA633" s="107"/>
      <c r="AB633" s="107"/>
      <c r="AC633" s="107"/>
      <c r="AD633" s="107"/>
      <c r="AE633" s="107"/>
      <c r="AF633" s="107"/>
      <c r="AG633" s="107" t="s">
        <v>296</v>
      </c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</row>
    <row r="634" spans="1:60" outlineLevel="1">
      <c r="A634" s="123">
        <v>253</v>
      </c>
      <c r="B634" s="124" t="s">
        <v>798</v>
      </c>
      <c r="C634" s="139" t="s">
        <v>799</v>
      </c>
      <c r="D634" s="125" t="s">
        <v>347</v>
      </c>
      <c r="E634" s="126">
        <v>2</v>
      </c>
      <c r="F634" s="127"/>
      <c r="G634" s="128">
        <f>ROUND(E634*F634,2)</f>
        <v>0</v>
      </c>
      <c r="H634" s="127"/>
      <c r="I634" s="128">
        <f>ROUND(E634*H634,2)</f>
        <v>0</v>
      </c>
      <c r="J634" s="127"/>
      <c r="K634" s="128">
        <f>ROUND(E634*J634,2)</f>
        <v>0</v>
      </c>
      <c r="L634" s="128">
        <v>21</v>
      </c>
      <c r="M634" s="128">
        <f>G634*(1+L634/100)</f>
        <v>0</v>
      </c>
      <c r="N634" s="126">
        <v>1.2999999999999999E-4</v>
      </c>
      <c r="O634" s="126">
        <f>ROUND(E634*N634,2)</f>
        <v>0</v>
      </c>
      <c r="P634" s="126">
        <v>0</v>
      </c>
      <c r="Q634" s="126">
        <f>ROUND(E634*P634,2)</f>
        <v>0</v>
      </c>
      <c r="R634" s="128"/>
      <c r="S634" s="128" t="s">
        <v>290</v>
      </c>
      <c r="T634" s="129" t="s">
        <v>331</v>
      </c>
      <c r="U634" s="114">
        <v>0.57999999999999996</v>
      </c>
      <c r="V634" s="114">
        <f>ROUND(E634*U634,2)</f>
        <v>1.1599999999999999</v>
      </c>
      <c r="W634" s="114"/>
      <c r="X634" s="114" t="s">
        <v>332</v>
      </c>
      <c r="Y634" s="114" t="s">
        <v>293</v>
      </c>
      <c r="Z634" s="107"/>
      <c r="AA634" s="107"/>
      <c r="AB634" s="107"/>
      <c r="AC634" s="107"/>
      <c r="AD634" s="107"/>
      <c r="AE634" s="107"/>
      <c r="AF634" s="107"/>
      <c r="AG634" s="107" t="s">
        <v>333</v>
      </c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</row>
    <row r="635" spans="1:60" outlineLevel="2">
      <c r="A635" s="110"/>
      <c r="B635" s="111"/>
      <c r="C635" s="198" t="s">
        <v>800</v>
      </c>
      <c r="D635" s="199"/>
      <c r="E635" s="199"/>
      <c r="F635" s="199"/>
      <c r="G635" s="199"/>
      <c r="H635" s="114"/>
      <c r="I635" s="114"/>
      <c r="J635" s="114"/>
      <c r="K635" s="114"/>
      <c r="L635" s="114"/>
      <c r="M635" s="114"/>
      <c r="N635" s="113"/>
      <c r="O635" s="113"/>
      <c r="P635" s="113"/>
      <c r="Q635" s="113"/>
      <c r="R635" s="114"/>
      <c r="S635" s="114"/>
      <c r="T635" s="114"/>
      <c r="U635" s="114"/>
      <c r="V635" s="114"/>
      <c r="W635" s="114"/>
      <c r="X635" s="114"/>
      <c r="Y635" s="114"/>
      <c r="Z635" s="107"/>
      <c r="AA635" s="107"/>
      <c r="AB635" s="107"/>
      <c r="AC635" s="107"/>
      <c r="AD635" s="107"/>
      <c r="AE635" s="107"/>
      <c r="AF635" s="107"/>
      <c r="AG635" s="107" t="s">
        <v>296</v>
      </c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</row>
    <row r="636" spans="1:60" outlineLevel="1">
      <c r="A636" s="123">
        <v>254</v>
      </c>
      <c r="B636" s="124" t="s">
        <v>702</v>
      </c>
      <c r="C636" s="139" t="s">
        <v>703</v>
      </c>
      <c r="D636" s="125" t="s">
        <v>347</v>
      </c>
      <c r="E636" s="126">
        <v>19</v>
      </c>
      <c r="F636" s="127"/>
      <c r="G636" s="128">
        <f>ROUND(E636*F636,2)</f>
        <v>0</v>
      </c>
      <c r="H636" s="127"/>
      <c r="I636" s="128">
        <f>ROUND(E636*H636,2)</f>
        <v>0</v>
      </c>
      <c r="J636" s="127"/>
      <c r="K636" s="128">
        <f>ROUND(E636*J636,2)</f>
        <v>0</v>
      </c>
      <c r="L636" s="128">
        <v>21</v>
      </c>
      <c r="M636" s="128">
        <f>G636*(1+L636/100)</f>
        <v>0</v>
      </c>
      <c r="N636" s="126">
        <v>0</v>
      </c>
      <c r="O636" s="126">
        <f>ROUND(E636*N636,2)</f>
        <v>0</v>
      </c>
      <c r="P636" s="126">
        <v>0</v>
      </c>
      <c r="Q636" s="126">
        <f>ROUND(E636*P636,2)</f>
        <v>0</v>
      </c>
      <c r="R636" s="128"/>
      <c r="S636" s="128" t="s">
        <v>290</v>
      </c>
      <c r="T636" s="129" t="s">
        <v>291</v>
      </c>
      <c r="U636" s="114">
        <v>0</v>
      </c>
      <c r="V636" s="114">
        <f>ROUND(E636*U636,2)</f>
        <v>0</v>
      </c>
      <c r="W636" s="114"/>
      <c r="X636" s="114" t="s">
        <v>332</v>
      </c>
      <c r="Y636" s="114" t="s">
        <v>293</v>
      </c>
      <c r="Z636" s="107"/>
      <c r="AA636" s="107"/>
      <c r="AB636" s="107"/>
      <c r="AC636" s="107"/>
      <c r="AD636" s="107"/>
      <c r="AE636" s="107"/>
      <c r="AF636" s="107"/>
      <c r="AG636" s="107" t="s">
        <v>333</v>
      </c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</row>
    <row r="637" spans="1:60" outlineLevel="2">
      <c r="A637" s="110"/>
      <c r="B637" s="111"/>
      <c r="C637" s="198" t="s">
        <v>700</v>
      </c>
      <c r="D637" s="199"/>
      <c r="E637" s="199"/>
      <c r="F637" s="199"/>
      <c r="G637" s="199"/>
      <c r="H637" s="114"/>
      <c r="I637" s="114"/>
      <c r="J637" s="114"/>
      <c r="K637" s="114"/>
      <c r="L637" s="114"/>
      <c r="M637" s="114"/>
      <c r="N637" s="113"/>
      <c r="O637" s="113"/>
      <c r="P637" s="113"/>
      <c r="Q637" s="113"/>
      <c r="R637" s="114"/>
      <c r="S637" s="114"/>
      <c r="T637" s="114"/>
      <c r="U637" s="114"/>
      <c r="V637" s="114"/>
      <c r="W637" s="114"/>
      <c r="X637" s="114"/>
      <c r="Y637" s="114"/>
      <c r="Z637" s="107"/>
      <c r="AA637" s="107"/>
      <c r="AB637" s="107"/>
      <c r="AC637" s="107"/>
      <c r="AD637" s="107"/>
      <c r="AE637" s="107"/>
      <c r="AF637" s="107"/>
      <c r="AG637" s="107" t="s">
        <v>296</v>
      </c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</row>
    <row r="638" spans="1:60" outlineLevel="1">
      <c r="A638" s="130">
        <v>255</v>
      </c>
      <c r="B638" s="131" t="s">
        <v>740</v>
      </c>
      <c r="C638" s="140" t="s">
        <v>741</v>
      </c>
      <c r="D638" s="132" t="s">
        <v>347</v>
      </c>
      <c r="E638" s="133">
        <v>156</v>
      </c>
      <c r="F638" s="134"/>
      <c r="G638" s="135">
        <f>ROUND(E638*F638,2)</f>
        <v>0</v>
      </c>
      <c r="H638" s="134"/>
      <c r="I638" s="135">
        <f>ROUND(E638*H638,2)</f>
        <v>0</v>
      </c>
      <c r="J638" s="134"/>
      <c r="K638" s="135">
        <f>ROUND(E638*J638,2)</f>
        <v>0</v>
      </c>
      <c r="L638" s="135">
        <v>21</v>
      </c>
      <c r="M638" s="135">
        <f>G638*(1+L638/100)</f>
        <v>0</v>
      </c>
      <c r="N638" s="133">
        <v>0</v>
      </c>
      <c r="O638" s="133">
        <f>ROUND(E638*N638,2)</f>
        <v>0</v>
      </c>
      <c r="P638" s="133">
        <v>0</v>
      </c>
      <c r="Q638" s="133">
        <f>ROUND(E638*P638,2)</f>
        <v>0</v>
      </c>
      <c r="R638" s="135"/>
      <c r="S638" s="135" t="s">
        <v>290</v>
      </c>
      <c r="T638" s="136" t="s">
        <v>291</v>
      </c>
      <c r="U638" s="114">
        <v>0</v>
      </c>
      <c r="V638" s="114">
        <f>ROUND(E638*U638,2)</f>
        <v>0</v>
      </c>
      <c r="W638" s="114"/>
      <c r="X638" s="114" t="s">
        <v>332</v>
      </c>
      <c r="Y638" s="114" t="s">
        <v>293</v>
      </c>
      <c r="Z638" s="107"/>
      <c r="AA638" s="107"/>
      <c r="AB638" s="107"/>
      <c r="AC638" s="107"/>
      <c r="AD638" s="107"/>
      <c r="AE638" s="107"/>
      <c r="AF638" s="107"/>
      <c r="AG638" s="107" t="s">
        <v>333</v>
      </c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</row>
    <row r="639" spans="1:60" outlineLevel="1">
      <c r="A639" s="130">
        <v>256</v>
      </c>
      <c r="B639" s="131" t="s">
        <v>742</v>
      </c>
      <c r="C639" s="140" t="s">
        <v>743</v>
      </c>
      <c r="D639" s="132" t="s">
        <v>347</v>
      </c>
      <c r="E639" s="133">
        <v>43</v>
      </c>
      <c r="F639" s="134"/>
      <c r="G639" s="135">
        <f>ROUND(E639*F639,2)</f>
        <v>0</v>
      </c>
      <c r="H639" s="134"/>
      <c r="I639" s="135">
        <f>ROUND(E639*H639,2)</f>
        <v>0</v>
      </c>
      <c r="J639" s="134"/>
      <c r="K639" s="135">
        <f>ROUND(E639*J639,2)</f>
        <v>0</v>
      </c>
      <c r="L639" s="135">
        <v>21</v>
      </c>
      <c r="M639" s="135">
        <f>G639*(1+L639/100)</f>
        <v>0</v>
      </c>
      <c r="N639" s="133">
        <v>0</v>
      </c>
      <c r="O639" s="133">
        <f>ROUND(E639*N639,2)</f>
        <v>0</v>
      </c>
      <c r="P639" s="133">
        <v>0</v>
      </c>
      <c r="Q639" s="133">
        <f>ROUND(E639*P639,2)</f>
        <v>0</v>
      </c>
      <c r="R639" s="135"/>
      <c r="S639" s="135" t="s">
        <v>290</v>
      </c>
      <c r="T639" s="136" t="s">
        <v>291</v>
      </c>
      <c r="U639" s="114">
        <v>0</v>
      </c>
      <c r="V639" s="114">
        <f>ROUND(E639*U639,2)</f>
        <v>0</v>
      </c>
      <c r="W639" s="114"/>
      <c r="X639" s="114" t="s">
        <v>332</v>
      </c>
      <c r="Y639" s="114" t="s">
        <v>293</v>
      </c>
      <c r="Z639" s="107"/>
      <c r="AA639" s="107"/>
      <c r="AB639" s="107"/>
      <c r="AC639" s="107"/>
      <c r="AD639" s="107"/>
      <c r="AE639" s="107"/>
      <c r="AF639" s="107"/>
      <c r="AG639" s="107" t="s">
        <v>333</v>
      </c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</row>
    <row r="640" spans="1:60" outlineLevel="1">
      <c r="A640" s="130">
        <v>257</v>
      </c>
      <c r="B640" s="131" t="s">
        <v>747</v>
      </c>
      <c r="C640" s="140" t="s">
        <v>748</v>
      </c>
      <c r="D640" s="132" t="s">
        <v>347</v>
      </c>
      <c r="E640" s="133">
        <v>54</v>
      </c>
      <c r="F640" s="134"/>
      <c r="G640" s="135">
        <f>ROUND(E640*F640,2)</f>
        <v>0</v>
      </c>
      <c r="H640" s="134"/>
      <c r="I640" s="135">
        <f>ROUND(E640*H640,2)</f>
        <v>0</v>
      </c>
      <c r="J640" s="134"/>
      <c r="K640" s="135">
        <f>ROUND(E640*J640,2)</f>
        <v>0</v>
      </c>
      <c r="L640" s="135">
        <v>21</v>
      </c>
      <c r="M640" s="135">
        <f>G640*(1+L640/100)</f>
        <v>0</v>
      </c>
      <c r="N640" s="133">
        <v>0</v>
      </c>
      <c r="O640" s="133">
        <f>ROUND(E640*N640,2)</f>
        <v>0</v>
      </c>
      <c r="P640" s="133">
        <v>0</v>
      </c>
      <c r="Q640" s="133">
        <f>ROUND(E640*P640,2)</f>
        <v>0</v>
      </c>
      <c r="R640" s="135"/>
      <c r="S640" s="135" t="s">
        <v>290</v>
      </c>
      <c r="T640" s="136" t="s">
        <v>291</v>
      </c>
      <c r="U640" s="114">
        <v>0</v>
      </c>
      <c r="V640" s="114">
        <f>ROUND(E640*U640,2)</f>
        <v>0</v>
      </c>
      <c r="W640" s="114"/>
      <c r="X640" s="114" t="s">
        <v>332</v>
      </c>
      <c r="Y640" s="114" t="s">
        <v>293</v>
      </c>
      <c r="Z640" s="107"/>
      <c r="AA640" s="107"/>
      <c r="AB640" s="107"/>
      <c r="AC640" s="107"/>
      <c r="AD640" s="107"/>
      <c r="AE640" s="107"/>
      <c r="AF640" s="107"/>
      <c r="AG640" s="107" t="s">
        <v>333</v>
      </c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</row>
    <row r="641" spans="1:60" outlineLevel="1">
      <c r="A641" s="123">
        <v>258</v>
      </c>
      <c r="B641" s="124" t="s">
        <v>727</v>
      </c>
      <c r="C641" s="139" t="s">
        <v>703</v>
      </c>
      <c r="D641" s="125" t="s">
        <v>347</v>
      </c>
      <c r="E641" s="126">
        <v>2</v>
      </c>
      <c r="F641" s="127"/>
      <c r="G641" s="128">
        <f>ROUND(E641*F641,2)</f>
        <v>0</v>
      </c>
      <c r="H641" s="127"/>
      <c r="I641" s="128">
        <f>ROUND(E641*H641,2)</f>
        <v>0</v>
      </c>
      <c r="J641" s="127"/>
      <c r="K641" s="128">
        <f>ROUND(E641*J641,2)</f>
        <v>0</v>
      </c>
      <c r="L641" s="128">
        <v>21</v>
      </c>
      <c r="M641" s="128">
        <f>G641*(1+L641/100)</f>
        <v>0</v>
      </c>
      <c r="N641" s="126">
        <v>0</v>
      </c>
      <c r="O641" s="126">
        <f>ROUND(E641*N641,2)</f>
        <v>0</v>
      </c>
      <c r="P641" s="126">
        <v>0</v>
      </c>
      <c r="Q641" s="126">
        <f>ROUND(E641*P641,2)</f>
        <v>0</v>
      </c>
      <c r="R641" s="128"/>
      <c r="S641" s="128" t="s">
        <v>290</v>
      </c>
      <c r="T641" s="129" t="s">
        <v>291</v>
      </c>
      <c r="U641" s="114">
        <v>0</v>
      </c>
      <c r="V641" s="114">
        <f>ROUND(E641*U641,2)</f>
        <v>0</v>
      </c>
      <c r="W641" s="114"/>
      <c r="X641" s="114" t="s">
        <v>332</v>
      </c>
      <c r="Y641" s="114" t="s">
        <v>293</v>
      </c>
      <c r="Z641" s="107"/>
      <c r="AA641" s="107"/>
      <c r="AB641" s="107"/>
      <c r="AC641" s="107"/>
      <c r="AD641" s="107"/>
      <c r="AE641" s="107"/>
      <c r="AF641" s="107"/>
      <c r="AG641" s="107" t="s">
        <v>333</v>
      </c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</row>
    <row r="642" spans="1:60" outlineLevel="2">
      <c r="A642" s="110"/>
      <c r="B642" s="111"/>
      <c r="C642" s="198" t="s">
        <v>720</v>
      </c>
      <c r="D642" s="199"/>
      <c r="E642" s="199"/>
      <c r="F642" s="199"/>
      <c r="G642" s="199"/>
      <c r="H642" s="114"/>
      <c r="I642" s="114"/>
      <c r="J642" s="114"/>
      <c r="K642" s="114"/>
      <c r="L642" s="114"/>
      <c r="M642" s="114"/>
      <c r="N642" s="113"/>
      <c r="O642" s="113"/>
      <c r="P642" s="113"/>
      <c r="Q642" s="113"/>
      <c r="R642" s="114"/>
      <c r="S642" s="114"/>
      <c r="T642" s="114"/>
      <c r="U642" s="114"/>
      <c r="V642" s="114"/>
      <c r="W642" s="114"/>
      <c r="X642" s="114"/>
      <c r="Y642" s="114"/>
      <c r="Z642" s="107"/>
      <c r="AA642" s="107"/>
      <c r="AB642" s="107"/>
      <c r="AC642" s="107"/>
      <c r="AD642" s="107"/>
      <c r="AE642" s="107"/>
      <c r="AF642" s="107"/>
      <c r="AG642" s="107" t="s">
        <v>296</v>
      </c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</row>
    <row r="643" spans="1:60" outlineLevel="1">
      <c r="A643" s="123">
        <v>259</v>
      </c>
      <c r="B643" s="124" t="s">
        <v>727</v>
      </c>
      <c r="C643" s="139" t="s">
        <v>703</v>
      </c>
      <c r="D643" s="125" t="s">
        <v>347</v>
      </c>
      <c r="E643" s="126">
        <v>2</v>
      </c>
      <c r="F643" s="127"/>
      <c r="G643" s="128">
        <f>ROUND(E643*F643,2)</f>
        <v>0</v>
      </c>
      <c r="H643" s="127"/>
      <c r="I643" s="128">
        <f>ROUND(E643*H643,2)</f>
        <v>0</v>
      </c>
      <c r="J643" s="127"/>
      <c r="K643" s="128">
        <f>ROUND(E643*J643,2)</f>
        <v>0</v>
      </c>
      <c r="L643" s="128">
        <v>21</v>
      </c>
      <c r="M643" s="128">
        <f>G643*(1+L643/100)</f>
        <v>0</v>
      </c>
      <c r="N643" s="126">
        <v>0</v>
      </c>
      <c r="O643" s="126">
        <f>ROUND(E643*N643,2)</f>
        <v>0</v>
      </c>
      <c r="P643" s="126">
        <v>0</v>
      </c>
      <c r="Q643" s="126">
        <f>ROUND(E643*P643,2)</f>
        <v>0</v>
      </c>
      <c r="R643" s="128"/>
      <c r="S643" s="128" t="s">
        <v>290</v>
      </c>
      <c r="T643" s="129" t="s">
        <v>291</v>
      </c>
      <c r="U643" s="114">
        <v>0</v>
      </c>
      <c r="V643" s="114">
        <f>ROUND(E643*U643,2)</f>
        <v>0</v>
      </c>
      <c r="W643" s="114"/>
      <c r="X643" s="114" t="s">
        <v>332</v>
      </c>
      <c r="Y643" s="114" t="s">
        <v>293</v>
      </c>
      <c r="Z643" s="107"/>
      <c r="AA643" s="107"/>
      <c r="AB643" s="107"/>
      <c r="AC643" s="107"/>
      <c r="AD643" s="107"/>
      <c r="AE643" s="107"/>
      <c r="AF643" s="107"/>
      <c r="AG643" s="107" t="s">
        <v>333</v>
      </c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</row>
    <row r="644" spans="1:60" outlineLevel="2">
      <c r="A644" s="110"/>
      <c r="B644" s="111"/>
      <c r="C644" s="198" t="s">
        <v>800</v>
      </c>
      <c r="D644" s="199"/>
      <c r="E644" s="199"/>
      <c r="F644" s="199"/>
      <c r="G644" s="199"/>
      <c r="H644" s="114"/>
      <c r="I644" s="114"/>
      <c r="J644" s="114"/>
      <c r="K644" s="114"/>
      <c r="L644" s="114"/>
      <c r="M644" s="114"/>
      <c r="N644" s="113"/>
      <c r="O644" s="113"/>
      <c r="P644" s="113"/>
      <c r="Q644" s="113"/>
      <c r="R644" s="114"/>
      <c r="S644" s="114"/>
      <c r="T644" s="114"/>
      <c r="U644" s="114"/>
      <c r="V644" s="114"/>
      <c r="W644" s="114"/>
      <c r="X644" s="114"/>
      <c r="Y644" s="114"/>
      <c r="Z644" s="107"/>
      <c r="AA644" s="107"/>
      <c r="AB644" s="107"/>
      <c r="AC644" s="107"/>
      <c r="AD644" s="107"/>
      <c r="AE644" s="107"/>
      <c r="AF644" s="107"/>
      <c r="AG644" s="107" t="s">
        <v>296</v>
      </c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</row>
    <row r="645" spans="1:60" outlineLevel="1">
      <c r="A645" s="123">
        <v>260</v>
      </c>
      <c r="B645" s="124" t="s">
        <v>668</v>
      </c>
      <c r="C645" s="139" t="s">
        <v>669</v>
      </c>
      <c r="D645" s="125" t="s">
        <v>347</v>
      </c>
      <c r="E645" s="126">
        <v>7</v>
      </c>
      <c r="F645" s="127"/>
      <c r="G645" s="128">
        <f>ROUND(E645*F645,2)</f>
        <v>0</v>
      </c>
      <c r="H645" s="127"/>
      <c r="I645" s="128">
        <f>ROUND(E645*H645,2)</f>
        <v>0</v>
      </c>
      <c r="J645" s="127"/>
      <c r="K645" s="128">
        <f>ROUND(E645*J645,2)</f>
        <v>0</v>
      </c>
      <c r="L645" s="128">
        <v>21</v>
      </c>
      <c r="M645" s="128">
        <f>G645*(1+L645/100)</f>
        <v>0</v>
      </c>
      <c r="N645" s="126">
        <v>0</v>
      </c>
      <c r="O645" s="126">
        <f>ROUND(E645*N645,2)</f>
        <v>0</v>
      </c>
      <c r="P645" s="126">
        <v>0</v>
      </c>
      <c r="Q645" s="126">
        <f>ROUND(E645*P645,2)</f>
        <v>0</v>
      </c>
      <c r="R645" s="128"/>
      <c r="S645" s="128" t="s">
        <v>290</v>
      </c>
      <c r="T645" s="129" t="s">
        <v>291</v>
      </c>
      <c r="U645" s="114">
        <v>0</v>
      </c>
      <c r="V645" s="114">
        <f>ROUND(E645*U645,2)</f>
        <v>0</v>
      </c>
      <c r="W645" s="114"/>
      <c r="X645" s="114" t="s">
        <v>414</v>
      </c>
      <c r="Y645" s="114" t="s">
        <v>293</v>
      </c>
      <c r="Z645" s="107"/>
      <c r="AA645" s="107"/>
      <c r="AB645" s="107"/>
      <c r="AC645" s="107"/>
      <c r="AD645" s="107"/>
      <c r="AE645" s="107"/>
      <c r="AF645" s="107"/>
      <c r="AG645" s="107" t="s">
        <v>415</v>
      </c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</row>
    <row r="646" spans="1:60" outlineLevel="2">
      <c r="A646" s="110"/>
      <c r="B646" s="111"/>
      <c r="C646" s="198" t="s">
        <v>670</v>
      </c>
      <c r="D646" s="199"/>
      <c r="E646" s="199"/>
      <c r="F646" s="199"/>
      <c r="G646" s="199"/>
      <c r="H646" s="114"/>
      <c r="I646" s="114"/>
      <c r="J646" s="114"/>
      <c r="K646" s="114"/>
      <c r="L646" s="114"/>
      <c r="M646" s="114"/>
      <c r="N646" s="113"/>
      <c r="O646" s="113"/>
      <c r="P646" s="113"/>
      <c r="Q646" s="113"/>
      <c r="R646" s="114"/>
      <c r="S646" s="114"/>
      <c r="T646" s="114"/>
      <c r="U646" s="114"/>
      <c r="V646" s="114"/>
      <c r="W646" s="114"/>
      <c r="X646" s="114"/>
      <c r="Y646" s="114"/>
      <c r="Z646" s="107"/>
      <c r="AA646" s="107"/>
      <c r="AB646" s="107"/>
      <c r="AC646" s="107"/>
      <c r="AD646" s="107"/>
      <c r="AE646" s="107"/>
      <c r="AF646" s="107"/>
      <c r="AG646" s="107" t="s">
        <v>296</v>
      </c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</row>
    <row r="647" spans="1:60" outlineLevel="3">
      <c r="A647" s="110"/>
      <c r="B647" s="111"/>
      <c r="C647" s="200" t="s">
        <v>653</v>
      </c>
      <c r="D647" s="201"/>
      <c r="E647" s="201"/>
      <c r="F647" s="201"/>
      <c r="G647" s="201"/>
      <c r="H647" s="114"/>
      <c r="I647" s="114"/>
      <c r="J647" s="114"/>
      <c r="K647" s="114"/>
      <c r="L647" s="114"/>
      <c r="M647" s="114"/>
      <c r="N647" s="113"/>
      <c r="O647" s="113"/>
      <c r="P647" s="113"/>
      <c r="Q647" s="113"/>
      <c r="R647" s="114"/>
      <c r="S647" s="114"/>
      <c r="T647" s="114"/>
      <c r="U647" s="114"/>
      <c r="V647" s="114"/>
      <c r="W647" s="114"/>
      <c r="X647" s="114"/>
      <c r="Y647" s="114"/>
      <c r="Z647" s="107"/>
      <c r="AA647" s="107"/>
      <c r="AB647" s="107"/>
      <c r="AC647" s="107"/>
      <c r="AD647" s="107"/>
      <c r="AE647" s="107"/>
      <c r="AF647" s="107"/>
      <c r="AG647" s="107" t="s">
        <v>296</v>
      </c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</row>
    <row r="648" spans="1:60" outlineLevel="1">
      <c r="A648" s="123">
        <v>261</v>
      </c>
      <c r="B648" s="124" t="s">
        <v>694</v>
      </c>
      <c r="C648" s="139" t="s">
        <v>695</v>
      </c>
      <c r="D648" s="125" t="s">
        <v>347</v>
      </c>
      <c r="E648" s="126">
        <v>19</v>
      </c>
      <c r="F648" s="127"/>
      <c r="G648" s="128">
        <f>ROUND(E648*F648,2)</f>
        <v>0</v>
      </c>
      <c r="H648" s="127"/>
      <c r="I648" s="128">
        <f>ROUND(E648*H648,2)</f>
        <v>0</v>
      </c>
      <c r="J648" s="127"/>
      <c r="K648" s="128">
        <f>ROUND(E648*J648,2)</f>
        <v>0</v>
      </c>
      <c r="L648" s="128">
        <v>21</v>
      </c>
      <c r="M648" s="128">
        <f>G648*(1+L648/100)</f>
        <v>0</v>
      </c>
      <c r="N648" s="126">
        <v>0</v>
      </c>
      <c r="O648" s="126">
        <f>ROUND(E648*N648,2)</f>
        <v>0</v>
      </c>
      <c r="P648" s="126">
        <v>0</v>
      </c>
      <c r="Q648" s="126">
        <f>ROUND(E648*P648,2)</f>
        <v>0</v>
      </c>
      <c r="R648" s="128"/>
      <c r="S648" s="128" t="s">
        <v>290</v>
      </c>
      <c r="T648" s="129" t="s">
        <v>291</v>
      </c>
      <c r="U648" s="114">
        <v>0</v>
      </c>
      <c r="V648" s="114">
        <f>ROUND(E648*U648,2)</f>
        <v>0</v>
      </c>
      <c r="W648" s="114"/>
      <c r="X648" s="114" t="s">
        <v>414</v>
      </c>
      <c r="Y648" s="114" t="s">
        <v>293</v>
      </c>
      <c r="Z648" s="107"/>
      <c r="AA648" s="107"/>
      <c r="AB648" s="107"/>
      <c r="AC648" s="107"/>
      <c r="AD648" s="107"/>
      <c r="AE648" s="107"/>
      <c r="AF648" s="107"/>
      <c r="AG648" s="107" t="s">
        <v>415</v>
      </c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</row>
    <row r="649" spans="1:60" outlineLevel="2">
      <c r="A649" s="110"/>
      <c r="B649" s="111"/>
      <c r="C649" s="198" t="s">
        <v>696</v>
      </c>
      <c r="D649" s="199"/>
      <c r="E649" s="199"/>
      <c r="F649" s="199"/>
      <c r="G649" s="199"/>
      <c r="H649" s="114"/>
      <c r="I649" s="114"/>
      <c r="J649" s="114"/>
      <c r="K649" s="114"/>
      <c r="L649" s="114"/>
      <c r="M649" s="114"/>
      <c r="N649" s="113"/>
      <c r="O649" s="113"/>
      <c r="P649" s="113"/>
      <c r="Q649" s="113"/>
      <c r="R649" s="114"/>
      <c r="S649" s="114"/>
      <c r="T649" s="114"/>
      <c r="U649" s="114"/>
      <c r="V649" s="114"/>
      <c r="W649" s="114"/>
      <c r="X649" s="114"/>
      <c r="Y649" s="114"/>
      <c r="Z649" s="107"/>
      <c r="AA649" s="107"/>
      <c r="AB649" s="107"/>
      <c r="AC649" s="107"/>
      <c r="AD649" s="107"/>
      <c r="AE649" s="107"/>
      <c r="AF649" s="107"/>
      <c r="AG649" s="107" t="s">
        <v>296</v>
      </c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</row>
    <row r="650" spans="1:60" outlineLevel="3">
      <c r="A650" s="110"/>
      <c r="B650" s="111"/>
      <c r="C650" s="200" t="s">
        <v>697</v>
      </c>
      <c r="D650" s="201"/>
      <c r="E650" s="201"/>
      <c r="F650" s="201"/>
      <c r="G650" s="201"/>
      <c r="H650" s="114"/>
      <c r="I650" s="114"/>
      <c r="J650" s="114"/>
      <c r="K650" s="114"/>
      <c r="L650" s="114"/>
      <c r="M650" s="114"/>
      <c r="N650" s="113"/>
      <c r="O650" s="113"/>
      <c r="P650" s="113"/>
      <c r="Q650" s="113"/>
      <c r="R650" s="114"/>
      <c r="S650" s="114"/>
      <c r="T650" s="114"/>
      <c r="U650" s="114"/>
      <c r="V650" s="114"/>
      <c r="W650" s="114"/>
      <c r="X650" s="114"/>
      <c r="Y650" s="114"/>
      <c r="Z650" s="107"/>
      <c r="AA650" s="107"/>
      <c r="AB650" s="107"/>
      <c r="AC650" s="107"/>
      <c r="AD650" s="107"/>
      <c r="AE650" s="107"/>
      <c r="AF650" s="107"/>
      <c r="AG650" s="107" t="s">
        <v>296</v>
      </c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</row>
    <row r="651" spans="1:60" outlineLevel="1">
      <c r="A651" s="123">
        <v>262</v>
      </c>
      <c r="B651" s="124" t="s">
        <v>801</v>
      </c>
      <c r="C651" s="139" t="s">
        <v>802</v>
      </c>
      <c r="D651" s="125" t="s">
        <v>347</v>
      </c>
      <c r="E651" s="126">
        <v>2</v>
      </c>
      <c r="F651" s="127"/>
      <c r="G651" s="128">
        <f>ROUND(E651*F651,2)</f>
        <v>0</v>
      </c>
      <c r="H651" s="127"/>
      <c r="I651" s="128">
        <f>ROUND(E651*H651,2)</f>
        <v>0</v>
      </c>
      <c r="J651" s="127"/>
      <c r="K651" s="128">
        <f>ROUND(E651*J651,2)</f>
        <v>0</v>
      </c>
      <c r="L651" s="128">
        <v>21</v>
      </c>
      <c r="M651" s="128">
        <f>G651*(1+L651/100)</f>
        <v>0</v>
      </c>
      <c r="N651" s="126">
        <v>0</v>
      </c>
      <c r="O651" s="126">
        <f>ROUND(E651*N651,2)</f>
        <v>0</v>
      </c>
      <c r="P651" s="126">
        <v>0</v>
      </c>
      <c r="Q651" s="126">
        <f>ROUND(E651*P651,2)</f>
        <v>0</v>
      </c>
      <c r="R651" s="128"/>
      <c r="S651" s="128" t="s">
        <v>290</v>
      </c>
      <c r="T651" s="129" t="s">
        <v>291</v>
      </c>
      <c r="U651" s="114">
        <v>0</v>
      </c>
      <c r="V651" s="114">
        <f>ROUND(E651*U651,2)</f>
        <v>0</v>
      </c>
      <c r="W651" s="114"/>
      <c r="X651" s="114" t="s">
        <v>414</v>
      </c>
      <c r="Y651" s="114" t="s">
        <v>293</v>
      </c>
      <c r="Z651" s="107"/>
      <c r="AA651" s="107"/>
      <c r="AB651" s="107"/>
      <c r="AC651" s="107"/>
      <c r="AD651" s="107"/>
      <c r="AE651" s="107"/>
      <c r="AF651" s="107"/>
      <c r="AG651" s="107" t="s">
        <v>415</v>
      </c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</row>
    <row r="652" spans="1:60" outlineLevel="2">
      <c r="A652" s="110"/>
      <c r="B652" s="111"/>
      <c r="C652" s="198" t="s">
        <v>803</v>
      </c>
      <c r="D652" s="199"/>
      <c r="E652" s="199"/>
      <c r="F652" s="199"/>
      <c r="G652" s="199"/>
      <c r="H652" s="114"/>
      <c r="I652" s="114"/>
      <c r="J652" s="114"/>
      <c r="K652" s="114"/>
      <c r="L652" s="114"/>
      <c r="M652" s="114"/>
      <c r="N652" s="113"/>
      <c r="O652" s="113"/>
      <c r="P652" s="113"/>
      <c r="Q652" s="113"/>
      <c r="R652" s="114"/>
      <c r="S652" s="114"/>
      <c r="T652" s="114"/>
      <c r="U652" s="114"/>
      <c r="V652" s="114"/>
      <c r="W652" s="114"/>
      <c r="X652" s="114"/>
      <c r="Y652" s="114"/>
      <c r="Z652" s="107"/>
      <c r="AA652" s="107"/>
      <c r="AB652" s="107"/>
      <c r="AC652" s="107"/>
      <c r="AD652" s="107"/>
      <c r="AE652" s="107"/>
      <c r="AF652" s="107"/>
      <c r="AG652" s="107" t="s">
        <v>296</v>
      </c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</row>
    <row r="653" spans="1:60" outlineLevel="3">
      <c r="A653" s="110"/>
      <c r="B653" s="111"/>
      <c r="C653" s="200" t="s">
        <v>804</v>
      </c>
      <c r="D653" s="201"/>
      <c r="E653" s="201"/>
      <c r="F653" s="201"/>
      <c r="G653" s="201"/>
      <c r="H653" s="114"/>
      <c r="I653" s="114"/>
      <c r="J653" s="114"/>
      <c r="K653" s="114"/>
      <c r="L653" s="114"/>
      <c r="M653" s="114"/>
      <c r="N653" s="113"/>
      <c r="O653" s="113"/>
      <c r="P653" s="113"/>
      <c r="Q653" s="113"/>
      <c r="R653" s="114"/>
      <c r="S653" s="114"/>
      <c r="T653" s="114"/>
      <c r="U653" s="114"/>
      <c r="V653" s="114"/>
      <c r="W653" s="114"/>
      <c r="X653" s="114"/>
      <c r="Y653" s="114"/>
      <c r="Z653" s="107"/>
      <c r="AA653" s="107"/>
      <c r="AB653" s="107"/>
      <c r="AC653" s="107"/>
      <c r="AD653" s="107"/>
      <c r="AE653" s="107"/>
      <c r="AF653" s="107"/>
      <c r="AG653" s="107" t="s">
        <v>296</v>
      </c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</row>
    <row r="654" spans="1:60" outlineLevel="1">
      <c r="A654" s="123">
        <v>263</v>
      </c>
      <c r="B654" s="124" t="s">
        <v>707</v>
      </c>
      <c r="C654" s="139" t="s">
        <v>708</v>
      </c>
      <c r="D654" s="125" t="s">
        <v>347</v>
      </c>
      <c r="E654" s="126">
        <v>3</v>
      </c>
      <c r="F654" s="127"/>
      <c r="G654" s="128">
        <f>ROUND(E654*F654,2)</f>
        <v>0</v>
      </c>
      <c r="H654" s="127"/>
      <c r="I654" s="128">
        <f>ROUND(E654*H654,2)</f>
        <v>0</v>
      </c>
      <c r="J654" s="127"/>
      <c r="K654" s="128">
        <f>ROUND(E654*J654,2)</f>
        <v>0</v>
      </c>
      <c r="L654" s="128">
        <v>21</v>
      </c>
      <c r="M654" s="128">
        <f>G654*(1+L654/100)</f>
        <v>0</v>
      </c>
      <c r="N654" s="126">
        <v>0</v>
      </c>
      <c r="O654" s="126">
        <f>ROUND(E654*N654,2)</f>
        <v>0</v>
      </c>
      <c r="P654" s="126">
        <v>0</v>
      </c>
      <c r="Q654" s="126">
        <f>ROUND(E654*P654,2)</f>
        <v>0</v>
      </c>
      <c r="R654" s="128"/>
      <c r="S654" s="128" t="s">
        <v>290</v>
      </c>
      <c r="T654" s="129" t="s">
        <v>291</v>
      </c>
      <c r="U654" s="114">
        <v>0</v>
      </c>
      <c r="V654" s="114">
        <f>ROUND(E654*U654,2)</f>
        <v>0</v>
      </c>
      <c r="W654" s="114"/>
      <c r="X654" s="114" t="s">
        <v>414</v>
      </c>
      <c r="Y654" s="114" t="s">
        <v>293</v>
      </c>
      <c r="Z654" s="107"/>
      <c r="AA654" s="107"/>
      <c r="AB654" s="107"/>
      <c r="AC654" s="107"/>
      <c r="AD654" s="107"/>
      <c r="AE654" s="107"/>
      <c r="AF654" s="107"/>
      <c r="AG654" s="107" t="s">
        <v>415</v>
      </c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</row>
    <row r="655" spans="1:60" outlineLevel="2">
      <c r="A655" s="110"/>
      <c r="B655" s="111"/>
      <c r="C655" s="198" t="s">
        <v>709</v>
      </c>
      <c r="D655" s="199"/>
      <c r="E655" s="199"/>
      <c r="F655" s="199"/>
      <c r="G655" s="199"/>
      <c r="H655" s="114"/>
      <c r="I655" s="114"/>
      <c r="J655" s="114"/>
      <c r="K655" s="114"/>
      <c r="L655" s="114"/>
      <c r="M655" s="114"/>
      <c r="N655" s="113"/>
      <c r="O655" s="113"/>
      <c r="P655" s="113"/>
      <c r="Q655" s="113"/>
      <c r="R655" s="114"/>
      <c r="S655" s="114"/>
      <c r="T655" s="114"/>
      <c r="U655" s="114"/>
      <c r="V655" s="114"/>
      <c r="W655" s="114"/>
      <c r="X655" s="114"/>
      <c r="Y655" s="114"/>
      <c r="Z655" s="107"/>
      <c r="AA655" s="107"/>
      <c r="AB655" s="107"/>
      <c r="AC655" s="107"/>
      <c r="AD655" s="107"/>
      <c r="AE655" s="107"/>
      <c r="AF655" s="107"/>
      <c r="AG655" s="107" t="s">
        <v>296</v>
      </c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</row>
    <row r="656" spans="1:60" outlineLevel="1">
      <c r="A656" s="123">
        <v>264</v>
      </c>
      <c r="B656" s="124" t="s">
        <v>678</v>
      </c>
      <c r="C656" s="139" t="s">
        <v>679</v>
      </c>
      <c r="D656" s="125" t="s">
        <v>347</v>
      </c>
      <c r="E656" s="126">
        <v>2</v>
      </c>
      <c r="F656" s="127"/>
      <c r="G656" s="128">
        <f>ROUND(E656*F656,2)</f>
        <v>0</v>
      </c>
      <c r="H656" s="127"/>
      <c r="I656" s="128">
        <f>ROUND(E656*H656,2)</f>
        <v>0</v>
      </c>
      <c r="J656" s="127"/>
      <c r="K656" s="128">
        <f>ROUND(E656*J656,2)</f>
        <v>0</v>
      </c>
      <c r="L656" s="128">
        <v>21</v>
      </c>
      <c r="M656" s="128">
        <f>G656*(1+L656/100)</f>
        <v>0</v>
      </c>
      <c r="N656" s="126">
        <v>0</v>
      </c>
      <c r="O656" s="126">
        <f>ROUND(E656*N656,2)</f>
        <v>0</v>
      </c>
      <c r="P656" s="126">
        <v>0</v>
      </c>
      <c r="Q656" s="126">
        <f>ROUND(E656*P656,2)</f>
        <v>0</v>
      </c>
      <c r="R656" s="128"/>
      <c r="S656" s="128" t="s">
        <v>290</v>
      </c>
      <c r="T656" s="129" t="s">
        <v>291</v>
      </c>
      <c r="U656" s="114">
        <v>0</v>
      </c>
      <c r="V656" s="114">
        <f>ROUND(E656*U656,2)</f>
        <v>0</v>
      </c>
      <c r="W656" s="114"/>
      <c r="X656" s="114" t="s">
        <v>414</v>
      </c>
      <c r="Y656" s="114" t="s">
        <v>293</v>
      </c>
      <c r="Z656" s="107"/>
      <c r="AA656" s="107"/>
      <c r="AB656" s="107"/>
      <c r="AC656" s="107"/>
      <c r="AD656" s="107"/>
      <c r="AE656" s="107"/>
      <c r="AF656" s="107"/>
      <c r="AG656" s="107" t="s">
        <v>415</v>
      </c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</row>
    <row r="657" spans="1:60" outlineLevel="2">
      <c r="A657" s="110"/>
      <c r="B657" s="111"/>
      <c r="C657" s="198" t="s">
        <v>767</v>
      </c>
      <c r="D657" s="199"/>
      <c r="E657" s="199"/>
      <c r="F657" s="199"/>
      <c r="G657" s="199"/>
      <c r="H657" s="114"/>
      <c r="I657" s="114"/>
      <c r="J657" s="114"/>
      <c r="K657" s="114"/>
      <c r="L657" s="114"/>
      <c r="M657" s="114"/>
      <c r="N657" s="113"/>
      <c r="O657" s="113"/>
      <c r="P657" s="113"/>
      <c r="Q657" s="113"/>
      <c r="R657" s="114"/>
      <c r="S657" s="114"/>
      <c r="T657" s="114"/>
      <c r="U657" s="114"/>
      <c r="V657" s="114"/>
      <c r="W657" s="114"/>
      <c r="X657" s="114"/>
      <c r="Y657" s="114"/>
      <c r="Z657" s="107"/>
      <c r="AA657" s="107"/>
      <c r="AB657" s="107"/>
      <c r="AC657" s="107"/>
      <c r="AD657" s="107"/>
      <c r="AE657" s="107"/>
      <c r="AF657" s="107"/>
      <c r="AG657" s="107" t="s">
        <v>296</v>
      </c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</row>
    <row r="658" spans="1:60" outlineLevel="3">
      <c r="A658" s="110"/>
      <c r="B658" s="111"/>
      <c r="C658" s="200" t="s">
        <v>681</v>
      </c>
      <c r="D658" s="201"/>
      <c r="E658" s="201"/>
      <c r="F658" s="201"/>
      <c r="G658" s="201"/>
      <c r="H658" s="114"/>
      <c r="I658" s="114"/>
      <c r="J658" s="114"/>
      <c r="K658" s="114"/>
      <c r="L658" s="114"/>
      <c r="M658" s="114"/>
      <c r="N658" s="113"/>
      <c r="O658" s="113"/>
      <c r="P658" s="113"/>
      <c r="Q658" s="113"/>
      <c r="R658" s="114"/>
      <c r="S658" s="114"/>
      <c r="T658" s="114"/>
      <c r="U658" s="114"/>
      <c r="V658" s="114"/>
      <c r="W658" s="114"/>
      <c r="X658" s="114"/>
      <c r="Y658" s="114"/>
      <c r="Z658" s="107"/>
      <c r="AA658" s="107"/>
      <c r="AB658" s="107"/>
      <c r="AC658" s="107"/>
      <c r="AD658" s="107"/>
      <c r="AE658" s="107"/>
      <c r="AF658" s="107"/>
      <c r="AG658" s="107" t="s">
        <v>296</v>
      </c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</row>
    <row r="659" spans="1:60" outlineLevel="3">
      <c r="A659" s="110"/>
      <c r="B659" s="111"/>
      <c r="C659" s="200" t="s">
        <v>682</v>
      </c>
      <c r="D659" s="201"/>
      <c r="E659" s="201"/>
      <c r="F659" s="201"/>
      <c r="G659" s="201"/>
      <c r="H659" s="114"/>
      <c r="I659" s="114"/>
      <c r="J659" s="114"/>
      <c r="K659" s="114"/>
      <c r="L659" s="114"/>
      <c r="M659" s="114"/>
      <c r="N659" s="113"/>
      <c r="O659" s="113"/>
      <c r="P659" s="113"/>
      <c r="Q659" s="113"/>
      <c r="R659" s="114"/>
      <c r="S659" s="114"/>
      <c r="T659" s="114"/>
      <c r="U659" s="114"/>
      <c r="V659" s="114"/>
      <c r="W659" s="114"/>
      <c r="X659" s="114"/>
      <c r="Y659" s="114"/>
      <c r="Z659" s="107"/>
      <c r="AA659" s="107"/>
      <c r="AB659" s="107"/>
      <c r="AC659" s="107"/>
      <c r="AD659" s="107"/>
      <c r="AE659" s="107"/>
      <c r="AF659" s="107"/>
      <c r="AG659" s="107" t="s">
        <v>296</v>
      </c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</row>
    <row r="660" spans="1:60" outlineLevel="3">
      <c r="A660" s="110"/>
      <c r="B660" s="111"/>
      <c r="C660" s="200" t="s">
        <v>683</v>
      </c>
      <c r="D660" s="201"/>
      <c r="E660" s="201"/>
      <c r="F660" s="201"/>
      <c r="G660" s="201"/>
      <c r="H660" s="114"/>
      <c r="I660" s="114"/>
      <c r="J660" s="114"/>
      <c r="K660" s="114"/>
      <c r="L660" s="114"/>
      <c r="M660" s="114"/>
      <c r="N660" s="113"/>
      <c r="O660" s="113"/>
      <c r="P660" s="113"/>
      <c r="Q660" s="113"/>
      <c r="R660" s="114"/>
      <c r="S660" s="114"/>
      <c r="T660" s="114"/>
      <c r="U660" s="114"/>
      <c r="V660" s="114"/>
      <c r="W660" s="114"/>
      <c r="X660" s="114"/>
      <c r="Y660" s="114"/>
      <c r="Z660" s="107"/>
      <c r="AA660" s="107"/>
      <c r="AB660" s="107"/>
      <c r="AC660" s="107"/>
      <c r="AD660" s="107"/>
      <c r="AE660" s="107"/>
      <c r="AF660" s="107"/>
      <c r="AG660" s="107" t="s">
        <v>296</v>
      </c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</row>
    <row r="661" spans="1:60" outlineLevel="3">
      <c r="A661" s="110"/>
      <c r="B661" s="111"/>
      <c r="C661" s="200" t="s">
        <v>653</v>
      </c>
      <c r="D661" s="201"/>
      <c r="E661" s="201"/>
      <c r="F661" s="201"/>
      <c r="G661" s="201"/>
      <c r="H661" s="114"/>
      <c r="I661" s="114"/>
      <c r="J661" s="114"/>
      <c r="K661" s="114"/>
      <c r="L661" s="114"/>
      <c r="M661" s="114"/>
      <c r="N661" s="113"/>
      <c r="O661" s="113"/>
      <c r="P661" s="113"/>
      <c r="Q661" s="113"/>
      <c r="R661" s="114"/>
      <c r="S661" s="114"/>
      <c r="T661" s="114"/>
      <c r="U661" s="114"/>
      <c r="V661" s="114"/>
      <c r="W661" s="114"/>
      <c r="X661" s="114"/>
      <c r="Y661" s="114"/>
      <c r="Z661" s="107"/>
      <c r="AA661" s="107"/>
      <c r="AB661" s="107"/>
      <c r="AC661" s="107"/>
      <c r="AD661" s="107"/>
      <c r="AE661" s="107"/>
      <c r="AF661" s="107"/>
      <c r="AG661" s="107" t="s">
        <v>296</v>
      </c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</row>
    <row r="662" spans="1:60" outlineLevel="1">
      <c r="A662" s="123">
        <v>265</v>
      </c>
      <c r="B662" s="124" t="s">
        <v>650</v>
      </c>
      <c r="C662" s="139" t="s">
        <v>651</v>
      </c>
      <c r="D662" s="125" t="s">
        <v>347</v>
      </c>
      <c r="E662" s="126">
        <v>43</v>
      </c>
      <c r="F662" s="127"/>
      <c r="G662" s="128">
        <f>ROUND(E662*F662,2)</f>
        <v>0</v>
      </c>
      <c r="H662" s="127"/>
      <c r="I662" s="128">
        <f>ROUND(E662*H662,2)</f>
        <v>0</v>
      </c>
      <c r="J662" s="127"/>
      <c r="K662" s="128">
        <f>ROUND(E662*J662,2)</f>
        <v>0</v>
      </c>
      <c r="L662" s="128">
        <v>21</v>
      </c>
      <c r="M662" s="128">
        <f>G662*(1+L662/100)</f>
        <v>0</v>
      </c>
      <c r="N662" s="126">
        <v>0</v>
      </c>
      <c r="O662" s="126">
        <f>ROUND(E662*N662,2)</f>
        <v>0</v>
      </c>
      <c r="P662" s="126">
        <v>0</v>
      </c>
      <c r="Q662" s="126">
        <f>ROUND(E662*P662,2)</f>
        <v>0</v>
      </c>
      <c r="R662" s="128"/>
      <c r="S662" s="128" t="s">
        <v>290</v>
      </c>
      <c r="T662" s="129" t="s">
        <v>291</v>
      </c>
      <c r="U662" s="114">
        <v>0</v>
      </c>
      <c r="V662" s="114">
        <f>ROUND(E662*U662,2)</f>
        <v>0</v>
      </c>
      <c r="W662" s="114"/>
      <c r="X662" s="114" t="s">
        <v>414</v>
      </c>
      <c r="Y662" s="114" t="s">
        <v>293</v>
      </c>
      <c r="Z662" s="107"/>
      <c r="AA662" s="107"/>
      <c r="AB662" s="107"/>
      <c r="AC662" s="107"/>
      <c r="AD662" s="107"/>
      <c r="AE662" s="107"/>
      <c r="AF662" s="107"/>
      <c r="AG662" s="107" t="s">
        <v>415</v>
      </c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</row>
    <row r="663" spans="1:60" outlineLevel="2">
      <c r="A663" s="110"/>
      <c r="B663" s="111"/>
      <c r="C663" s="198" t="s">
        <v>652</v>
      </c>
      <c r="D663" s="199"/>
      <c r="E663" s="199"/>
      <c r="F663" s="199"/>
      <c r="G663" s="199"/>
      <c r="H663" s="114"/>
      <c r="I663" s="114"/>
      <c r="J663" s="114"/>
      <c r="K663" s="114"/>
      <c r="L663" s="114"/>
      <c r="M663" s="114"/>
      <c r="N663" s="113"/>
      <c r="O663" s="113"/>
      <c r="P663" s="113"/>
      <c r="Q663" s="113"/>
      <c r="R663" s="114"/>
      <c r="S663" s="114"/>
      <c r="T663" s="114"/>
      <c r="U663" s="114"/>
      <c r="V663" s="114"/>
      <c r="W663" s="114"/>
      <c r="X663" s="114"/>
      <c r="Y663" s="114"/>
      <c r="Z663" s="107"/>
      <c r="AA663" s="107"/>
      <c r="AB663" s="107"/>
      <c r="AC663" s="107"/>
      <c r="AD663" s="107"/>
      <c r="AE663" s="107"/>
      <c r="AF663" s="107"/>
      <c r="AG663" s="107" t="s">
        <v>296</v>
      </c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</row>
    <row r="664" spans="1:60" outlineLevel="3">
      <c r="A664" s="110"/>
      <c r="B664" s="111"/>
      <c r="C664" s="200" t="s">
        <v>653</v>
      </c>
      <c r="D664" s="201"/>
      <c r="E664" s="201"/>
      <c r="F664" s="201"/>
      <c r="G664" s="201"/>
      <c r="H664" s="114"/>
      <c r="I664" s="114"/>
      <c r="J664" s="114"/>
      <c r="K664" s="114"/>
      <c r="L664" s="114"/>
      <c r="M664" s="114"/>
      <c r="N664" s="113"/>
      <c r="O664" s="113"/>
      <c r="P664" s="113"/>
      <c r="Q664" s="113"/>
      <c r="R664" s="114"/>
      <c r="S664" s="114"/>
      <c r="T664" s="114"/>
      <c r="U664" s="114"/>
      <c r="V664" s="114"/>
      <c r="W664" s="114"/>
      <c r="X664" s="114"/>
      <c r="Y664" s="114"/>
      <c r="Z664" s="107"/>
      <c r="AA664" s="107"/>
      <c r="AB664" s="107"/>
      <c r="AC664" s="107"/>
      <c r="AD664" s="107"/>
      <c r="AE664" s="107"/>
      <c r="AF664" s="107"/>
      <c r="AG664" s="107" t="s">
        <v>296</v>
      </c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</row>
    <row r="665" spans="1:60" outlineLevel="1">
      <c r="A665" s="123">
        <v>266</v>
      </c>
      <c r="B665" s="124" t="s">
        <v>744</v>
      </c>
      <c r="C665" s="139" t="s">
        <v>745</v>
      </c>
      <c r="D665" s="125" t="s">
        <v>347</v>
      </c>
      <c r="E665" s="126">
        <v>43</v>
      </c>
      <c r="F665" s="127"/>
      <c r="G665" s="128">
        <f>ROUND(E665*F665,2)</f>
        <v>0</v>
      </c>
      <c r="H665" s="127"/>
      <c r="I665" s="128">
        <f>ROUND(E665*H665,2)</f>
        <v>0</v>
      </c>
      <c r="J665" s="127"/>
      <c r="K665" s="128">
        <f>ROUND(E665*J665,2)</f>
        <v>0</v>
      </c>
      <c r="L665" s="128">
        <v>21</v>
      </c>
      <c r="M665" s="128">
        <f>G665*(1+L665/100)</f>
        <v>0</v>
      </c>
      <c r="N665" s="126">
        <v>0</v>
      </c>
      <c r="O665" s="126">
        <f>ROUND(E665*N665,2)</f>
        <v>0</v>
      </c>
      <c r="P665" s="126">
        <v>0</v>
      </c>
      <c r="Q665" s="126">
        <f>ROUND(E665*P665,2)</f>
        <v>0</v>
      </c>
      <c r="R665" s="128"/>
      <c r="S665" s="128" t="s">
        <v>290</v>
      </c>
      <c r="T665" s="129" t="s">
        <v>291</v>
      </c>
      <c r="U665" s="114">
        <v>0</v>
      </c>
      <c r="V665" s="114">
        <f>ROUND(E665*U665,2)</f>
        <v>0</v>
      </c>
      <c r="W665" s="114"/>
      <c r="X665" s="114" t="s">
        <v>414</v>
      </c>
      <c r="Y665" s="114" t="s">
        <v>293</v>
      </c>
      <c r="Z665" s="107"/>
      <c r="AA665" s="107"/>
      <c r="AB665" s="107"/>
      <c r="AC665" s="107"/>
      <c r="AD665" s="107"/>
      <c r="AE665" s="107"/>
      <c r="AF665" s="107"/>
      <c r="AG665" s="107" t="s">
        <v>415</v>
      </c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</row>
    <row r="666" spans="1:60" outlineLevel="2">
      <c r="A666" s="110"/>
      <c r="B666" s="111"/>
      <c r="C666" s="198" t="s">
        <v>746</v>
      </c>
      <c r="D666" s="199"/>
      <c r="E666" s="199"/>
      <c r="F666" s="199"/>
      <c r="G666" s="199"/>
      <c r="H666" s="114"/>
      <c r="I666" s="114"/>
      <c r="J666" s="114"/>
      <c r="K666" s="114"/>
      <c r="L666" s="114"/>
      <c r="M666" s="114"/>
      <c r="N666" s="113"/>
      <c r="O666" s="113"/>
      <c r="P666" s="113"/>
      <c r="Q666" s="113"/>
      <c r="R666" s="114"/>
      <c r="S666" s="114"/>
      <c r="T666" s="114"/>
      <c r="U666" s="114"/>
      <c r="V666" s="114"/>
      <c r="W666" s="114"/>
      <c r="X666" s="114"/>
      <c r="Y666" s="114"/>
      <c r="Z666" s="107"/>
      <c r="AA666" s="107"/>
      <c r="AB666" s="107"/>
      <c r="AC666" s="107"/>
      <c r="AD666" s="107"/>
      <c r="AE666" s="107"/>
      <c r="AF666" s="107"/>
      <c r="AG666" s="107" t="s">
        <v>296</v>
      </c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</row>
    <row r="667" spans="1:60" outlineLevel="1">
      <c r="A667" s="123">
        <v>267</v>
      </c>
      <c r="B667" s="124" t="s">
        <v>717</v>
      </c>
      <c r="C667" s="139" t="s">
        <v>718</v>
      </c>
      <c r="D667" s="125" t="s">
        <v>289</v>
      </c>
      <c r="E667" s="126">
        <v>2</v>
      </c>
      <c r="F667" s="127"/>
      <c r="G667" s="128">
        <f>ROUND(E667*F667,2)</f>
        <v>0</v>
      </c>
      <c r="H667" s="127"/>
      <c r="I667" s="128">
        <f>ROUND(E667*H667,2)</f>
        <v>0</v>
      </c>
      <c r="J667" s="127"/>
      <c r="K667" s="128">
        <f>ROUND(E667*J667,2)</f>
        <v>0</v>
      </c>
      <c r="L667" s="128">
        <v>21</v>
      </c>
      <c r="M667" s="128">
        <f>G667*(1+L667/100)</f>
        <v>0</v>
      </c>
      <c r="N667" s="126">
        <v>0</v>
      </c>
      <c r="O667" s="126">
        <f>ROUND(E667*N667,2)</f>
        <v>0</v>
      </c>
      <c r="P667" s="126">
        <v>0</v>
      </c>
      <c r="Q667" s="126">
        <f>ROUND(E667*P667,2)</f>
        <v>0</v>
      </c>
      <c r="R667" s="128"/>
      <c r="S667" s="128" t="s">
        <v>290</v>
      </c>
      <c r="T667" s="129" t="s">
        <v>291</v>
      </c>
      <c r="U667" s="114">
        <v>0</v>
      </c>
      <c r="V667" s="114">
        <f>ROUND(E667*U667,2)</f>
        <v>0</v>
      </c>
      <c r="W667" s="114"/>
      <c r="X667" s="114" t="s">
        <v>414</v>
      </c>
      <c r="Y667" s="114" t="s">
        <v>293</v>
      </c>
      <c r="Z667" s="107"/>
      <c r="AA667" s="107"/>
      <c r="AB667" s="107"/>
      <c r="AC667" s="107"/>
      <c r="AD667" s="107"/>
      <c r="AE667" s="107"/>
      <c r="AF667" s="107"/>
      <c r="AG667" s="107" t="s">
        <v>415</v>
      </c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</row>
    <row r="668" spans="1:60" outlineLevel="2">
      <c r="A668" s="110"/>
      <c r="B668" s="111"/>
      <c r="C668" s="198" t="s">
        <v>719</v>
      </c>
      <c r="D668" s="199"/>
      <c r="E668" s="199"/>
      <c r="F668" s="199"/>
      <c r="G668" s="199"/>
      <c r="H668" s="114"/>
      <c r="I668" s="114"/>
      <c r="J668" s="114"/>
      <c r="K668" s="114"/>
      <c r="L668" s="114"/>
      <c r="M668" s="114"/>
      <c r="N668" s="113"/>
      <c r="O668" s="113"/>
      <c r="P668" s="113"/>
      <c r="Q668" s="113"/>
      <c r="R668" s="114"/>
      <c r="S668" s="114"/>
      <c r="T668" s="114"/>
      <c r="U668" s="114"/>
      <c r="V668" s="114"/>
      <c r="W668" s="114"/>
      <c r="X668" s="114"/>
      <c r="Y668" s="114"/>
      <c r="Z668" s="107"/>
      <c r="AA668" s="107"/>
      <c r="AB668" s="107"/>
      <c r="AC668" s="107"/>
      <c r="AD668" s="107"/>
      <c r="AE668" s="107"/>
      <c r="AF668" s="107"/>
      <c r="AG668" s="107" t="s">
        <v>296</v>
      </c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</row>
    <row r="669" spans="1:60" outlineLevel="3">
      <c r="A669" s="110"/>
      <c r="B669" s="111"/>
      <c r="C669" s="200" t="s">
        <v>653</v>
      </c>
      <c r="D669" s="201"/>
      <c r="E669" s="201"/>
      <c r="F669" s="201"/>
      <c r="G669" s="201"/>
      <c r="H669" s="114"/>
      <c r="I669" s="114"/>
      <c r="J669" s="114"/>
      <c r="K669" s="114"/>
      <c r="L669" s="114"/>
      <c r="M669" s="114"/>
      <c r="N669" s="113"/>
      <c r="O669" s="113"/>
      <c r="P669" s="113"/>
      <c r="Q669" s="113"/>
      <c r="R669" s="114"/>
      <c r="S669" s="114"/>
      <c r="T669" s="114"/>
      <c r="U669" s="114"/>
      <c r="V669" s="114"/>
      <c r="W669" s="114"/>
      <c r="X669" s="114"/>
      <c r="Y669" s="114"/>
      <c r="Z669" s="107"/>
      <c r="AA669" s="107"/>
      <c r="AB669" s="107"/>
      <c r="AC669" s="107"/>
      <c r="AD669" s="107"/>
      <c r="AE669" s="107"/>
      <c r="AF669" s="107"/>
      <c r="AG669" s="107" t="s">
        <v>296</v>
      </c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</row>
    <row r="670" spans="1:60" outlineLevel="1">
      <c r="A670" s="123">
        <v>268</v>
      </c>
      <c r="B670" s="124" t="s">
        <v>722</v>
      </c>
      <c r="C670" s="139" t="s">
        <v>723</v>
      </c>
      <c r="D670" s="125" t="s">
        <v>347</v>
      </c>
      <c r="E670" s="126">
        <v>2</v>
      </c>
      <c r="F670" s="127"/>
      <c r="G670" s="128">
        <f>ROUND(E670*F670,2)</f>
        <v>0</v>
      </c>
      <c r="H670" s="127"/>
      <c r="I670" s="128">
        <f>ROUND(E670*H670,2)</f>
        <v>0</v>
      </c>
      <c r="J670" s="127"/>
      <c r="K670" s="128">
        <f>ROUND(E670*J670,2)</f>
        <v>0</v>
      </c>
      <c r="L670" s="128">
        <v>21</v>
      </c>
      <c r="M670" s="128">
        <f>G670*(1+L670/100)</f>
        <v>0</v>
      </c>
      <c r="N670" s="126">
        <v>0</v>
      </c>
      <c r="O670" s="126">
        <f>ROUND(E670*N670,2)</f>
        <v>0</v>
      </c>
      <c r="P670" s="126">
        <v>0</v>
      </c>
      <c r="Q670" s="126">
        <f>ROUND(E670*P670,2)</f>
        <v>0</v>
      </c>
      <c r="R670" s="128"/>
      <c r="S670" s="128" t="s">
        <v>290</v>
      </c>
      <c r="T670" s="129" t="s">
        <v>291</v>
      </c>
      <c r="U670" s="114">
        <v>0</v>
      </c>
      <c r="V670" s="114">
        <f>ROUND(E670*U670,2)</f>
        <v>0</v>
      </c>
      <c r="W670" s="114"/>
      <c r="X670" s="114" t="s">
        <v>414</v>
      </c>
      <c r="Y670" s="114" t="s">
        <v>293</v>
      </c>
      <c r="Z670" s="107"/>
      <c r="AA670" s="107"/>
      <c r="AB670" s="107"/>
      <c r="AC670" s="107"/>
      <c r="AD670" s="107"/>
      <c r="AE670" s="107"/>
      <c r="AF670" s="107"/>
      <c r="AG670" s="107" t="s">
        <v>415</v>
      </c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</row>
    <row r="671" spans="1:60" outlineLevel="2">
      <c r="A671" s="110"/>
      <c r="B671" s="111"/>
      <c r="C671" s="198" t="s">
        <v>724</v>
      </c>
      <c r="D671" s="199"/>
      <c r="E671" s="199"/>
      <c r="F671" s="199"/>
      <c r="G671" s="199"/>
      <c r="H671" s="114"/>
      <c r="I671" s="114"/>
      <c r="J671" s="114"/>
      <c r="K671" s="114"/>
      <c r="L671" s="114"/>
      <c r="M671" s="114"/>
      <c r="N671" s="113"/>
      <c r="O671" s="113"/>
      <c r="P671" s="113"/>
      <c r="Q671" s="113"/>
      <c r="R671" s="114"/>
      <c r="S671" s="114"/>
      <c r="T671" s="114"/>
      <c r="U671" s="114"/>
      <c r="V671" s="114"/>
      <c r="W671" s="114"/>
      <c r="X671" s="114"/>
      <c r="Y671" s="114"/>
      <c r="Z671" s="107"/>
      <c r="AA671" s="107"/>
      <c r="AB671" s="107"/>
      <c r="AC671" s="107"/>
      <c r="AD671" s="107"/>
      <c r="AE671" s="107"/>
      <c r="AF671" s="107"/>
      <c r="AG671" s="107" t="s">
        <v>296</v>
      </c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</row>
    <row r="672" spans="1:60" outlineLevel="3">
      <c r="A672" s="110"/>
      <c r="B672" s="111"/>
      <c r="C672" s="200" t="s">
        <v>725</v>
      </c>
      <c r="D672" s="201"/>
      <c r="E672" s="201"/>
      <c r="F672" s="201"/>
      <c r="G672" s="201"/>
      <c r="H672" s="114"/>
      <c r="I672" s="114"/>
      <c r="J672" s="114"/>
      <c r="K672" s="114"/>
      <c r="L672" s="114"/>
      <c r="M672" s="114"/>
      <c r="N672" s="113"/>
      <c r="O672" s="113"/>
      <c r="P672" s="113"/>
      <c r="Q672" s="113"/>
      <c r="R672" s="114"/>
      <c r="S672" s="114"/>
      <c r="T672" s="114"/>
      <c r="U672" s="114"/>
      <c r="V672" s="114"/>
      <c r="W672" s="114"/>
      <c r="X672" s="114"/>
      <c r="Y672" s="114"/>
      <c r="Z672" s="107"/>
      <c r="AA672" s="107"/>
      <c r="AB672" s="107"/>
      <c r="AC672" s="107"/>
      <c r="AD672" s="107"/>
      <c r="AE672" s="107"/>
      <c r="AF672" s="107"/>
      <c r="AG672" s="107" t="s">
        <v>296</v>
      </c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</row>
    <row r="673" spans="1:60" outlineLevel="1">
      <c r="A673" s="110">
        <v>269</v>
      </c>
      <c r="B673" s="111" t="s">
        <v>749</v>
      </c>
      <c r="C673" s="147" t="s">
        <v>750</v>
      </c>
      <c r="D673" s="112" t="s">
        <v>24</v>
      </c>
      <c r="E673" s="145"/>
      <c r="F673" s="115"/>
      <c r="G673" s="114">
        <f>ROUND(E673*F673,2)</f>
        <v>0</v>
      </c>
      <c r="H673" s="115"/>
      <c r="I673" s="114">
        <f>ROUND(E673*H673,2)</f>
        <v>0</v>
      </c>
      <c r="J673" s="115"/>
      <c r="K673" s="114">
        <f>ROUND(E673*J673,2)</f>
        <v>0</v>
      </c>
      <c r="L673" s="114">
        <v>21</v>
      </c>
      <c r="M673" s="114">
        <f>G673*(1+L673/100)</f>
        <v>0</v>
      </c>
      <c r="N673" s="113">
        <v>0</v>
      </c>
      <c r="O673" s="113">
        <f>ROUND(E673*N673,2)</f>
        <v>0</v>
      </c>
      <c r="P673" s="113">
        <v>0</v>
      </c>
      <c r="Q673" s="113">
        <f>ROUND(E673*P673,2)</f>
        <v>0</v>
      </c>
      <c r="R673" s="114" t="s">
        <v>350</v>
      </c>
      <c r="S673" s="114" t="s">
        <v>310</v>
      </c>
      <c r="T673" s="114" t="s">
        <v>331</v>
      </c>
      <c r="U673" s="114">
        <v>0</v>
      </c>
      <c r="V673" s="114">
        <f>ROUND(E673*U673,2)</f>
        <v>0</v>
      </c>
      <c r="W673" s="114"/>
      <c r="X673" s="114" t="s">
        <v>448</v>
      </c>
      <c r="Y673" s="114" t="s">
        <v>293</v>
      </c>
      <c r="Z673" s="107"/>
      <c r="AA673" s="107"/>
      <c r="AB673" s="107"/>
      <c r="AC673" s="107"/>
      <c r="AD673" s="107"/>
      <c r="AE673" s="107"/>
      <c r="AF673" s="107"/>
      <c r="AG673" s="107" t="s">
        <v>449</v>
      </c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</row>
    <row r="674" spans="1:60" outlineLevel="2">
      <c r="A674" s="110"/>
      <c r="B674" s="111"/>
      <c r="C674" s="205" t="s">
        <v>567</v>
      </c>
      <c r="D674" s="206"/>
      <c r="E674" s="206"/>
      <c r="F674" s="206"/>
      <c r="G674" s="206"/>
      <c r="H674" s="114"/>
      <c r="I674" s="114"/>
      <c r="J674" s="114"/>
      <c r="K674" s="114"/>
      <c r="L674" s="114"/>
      <c r="M674" s="114"/>
      <c r="N674" s="113"/>
      <c r="O674" s="113"/>
      <c r="P674" s="113"/>
      <c r="Q674" s="113"/>
      <c r="R674" s="114"/>
      <c r="S674" s="114"/>
      <c r="T674" s="114"/>
      <c r="U674" s="114"/>
      <c r="V674" s="114"/>
      <c r="W674" s="114"/>
      <c r="X674" s="114"/>
      <c r="Y674" s="114"/>
      <c r="Z674" s="107"/>
      <c r="AA674" s="107"/>
      <c r="AB674" s="107"/>
      <c r="AC674" s="107"/>
      <c r="AD674" s="107"/>
      <c r="AE674" s="107"/>
      <c r="AF674" s="107"/>
      <c r="AG674" s="107" t="s">
        <v>451</v>
      </c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</row>
    <row r="675" spans="1:60">
      <c r="A675" s="117" t="s">
        <v>285</v>
      </c>
      <c r="B675" s="118" t="s">
        <v>153</v>
      </c>
      <c r="C675" s="138" t="s">
        <v>154</v>
      </c>
      <c r="D675" s="119"/>
      <c r="E675" s="120"/>
      <c r="F675" s="121"/>
      <c r="G675" s="121">
        <f>SUMIF(AG676:AG720,"&lt;&gt;NOR",G676:G720)</f>
        <v>0</v>
      </c>
      <c r="H675" s="121"/>
      <c r="I675" s="121">
        <f>SUM(I676:I720)</f>
        <v>0</v>
      </c>
      <c r="J675" s="121"/>
      <c r="K675" s="121">
        <f>SUM(K676:K720)</f>
        <v>0</v>
      </c>
      <c r="L675" s="121"/>
      <c r="M675" s="121">
        <f>SUM(M676:M720)</f>
        <v>0</v>
      </c>
      <c r="N675" s="120"/>
      <c r="O675" s="120">
        <f>SUM(O676:O720)</f>
        <v>0.01</v>
      </c>
      <c r="P675" s="120"/>
      <c r="Q675" s="120">
        <f>SUM(Q676:Q720)</f>
        <v>0</v>
      </c>
      <c r="R675" s="121"/>
      <c r="S675" s="121"/>
      <c r="T675" s="122"/>
      <c r="U675" s="116"/>
      <c r="V675" s="116">
        <f>SUM(V676:V720)</f>
        <v>53.2</v>
      </c>
      <c r="W675" s="116"/>
      <c r="X675" s="116"/>
      <c r="Y675" s="116"/>
      <c r="AG675" t="s">
        <v>286</v>
      </c>
    </row>
    <row r="676" spans="1:60" outlineLevel="1">
      <c r="A676" s="123">
        <v>270</v>
      </c>
      <c r="B676" s="124" t="s">
        <v>698</v>
      </c>
      <c r="C676" s="139" t="s">
        <v>699</v>
      </c>
      <c r="D676" s="125" t="s">
        <v>289</v>
      </c>
      <c r="E676" s="126">
        <v>15</v>
      </c>
      <c r="F676" s="127"/>
      <c r="G676" s="128">
        <f>ROUND(E676*F676,2)</f>
        <v>0</v>
      </c>
      <c r="H676" s="127"/>
      <c r="I676" s="128">
        <f>ROUND(E676*H676,2)</f>
        <v>0</v>
      </c>
      <c r="J676" s="127"/>
      <c r="K676" s="128">
        <f>ROUND(E676*J676,2)</f>
        <v>0</v>
      </c>
      <c r="L676" s="128">
        <v>21</v>
      </c>
      <c r="M676" s="128">
        <f>G676*(1+L676/100)</f>
        <v>0</v>
      </c>
      <c r="N676" s="126">
        <v>8.0000000000000007E-5</v>
      </c>
      <c r="O676" s="126">
        <f>ROUND(E676*N676,2)</f>
        <v>0</v>
      </c>
      <c r="P676" s="126">
        <v>0</v>
      </c>
      <c r="Q676" s="126">
        <f>ROUND(E676*P676,2)</f>
        <v>0</v>
      </c>
      <c r="R676" s="128" t="s">
        <v>350</v>
      </c>
      <c r="S676" s="128" t="s">
        <v>310</v>
      </c>
      <c r="T676" s="129" t="s">
        <v>331</v>
      </c>
      <c r="U676" s="114">
        <v>0.28999999999999998</v>
      </c>
      <c r="V676" s="114">
        <f>ROUND(E676*U676,2)</f>
        <v>4.3499999999999996</v>
      </c>
      <c r="W676" s="114"/>
      <c r="X676" s="114" t="s">
        <v>332</v>
      </c>
      <c r="Y676" s="114" t="s">
        <v>293</v>
      </c>
      <c r="Z676" s="107"/>
      <c r="AA676" s="107"/>
      <c r="AB676" s="107"/>
      <c r="AC676" s="107"/>
      <c r="AD676" s="107"/>
      <c r="AE676" s="107"/>
      <c r="AF676" s="107"/>
      <c r="AG676" s="107" t="s">
        <v>333</v>
      </c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</row>
    <row r="677" spans="1:60" outlineLevel="2">
      <c r="A677" s="110"/>
      <c r="B677" s="111"/>
      <c r="C677" s="198" t="s">
        <v>700</v>
      </c>
      <c r="D677" s="199"/>
      <c r="E677" s="199"/>
      <c r="F677" s="199"/>
      <c r="G677" s="199"/>
      <c r="H677" s="114"/>
      <c r="I677" s="114"/>
      <c r="J677" s="114"/>
      <c r="K677" s="114"/>
      <c r="L677" s="114"/>
      <c r="M677" s="114"/>
      <c r="N677" s="113"/>
      <c r="O677" s="113"/>
      <c r="P677" s="113"/>
      <c r="Q677" s="113"/>
      <c r="R677" s="114"/>
      <c r="S677" s="114"/>
      <c r="T677" s="114"/>
      <c r="U677" s="114"/>
      <c r="V677" s="114"/>
      <c r="W677" s="114"/>
      <c r="X677" s="114"/>
      <c r="Y677" s="114"/>
      <c r="Z677" s="107"/>
      <c r="AA677" s="107"/>
      <c r="AB677" s="107"/>
      <c r="AC677" s="107"/>
      <c r="AD677" s="107"/>
      <c r="AE677" s="107"/>
      <c r="AF677" s="107"/>
      <c r="AG677" s="107" t="s">
        <v>296</v>
      </c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</row>
    <row r="678" spans="1:60" outlineLevel="1">
      <c r="A678" s="123">
        <v>271</v>
      </c>
      <c r="B678" s="124" t="s">
        <v>698</v>
      </c>
      <c r="C678" s="139" t="s">
        <v>699</v>
      </c>
      <c r="D678" s="125" t="s">
        <v>289</v>
      </c>
      <c r="E678" s="126">
        <v>24</v>
      </c>
      <c r="F678" s="127"/>
      <c r="G678" s="128">
        <f>ROUND(E678*F678,2)</f>
        <v>0</v>
      </c>
      <c r="H678" s="127"/>
      <c r="I678" s="128">
        <f>ROUND(E678*H678,2)</f>
        <v>0</v>
      </c>
      <c r="J678" s="127"/>
      <c r="K678" s="128">
        <f>ROUND(E678*J678,2)</f>
        <v>0</v>
      </c>
      <c r="L678" s="128">
        <v>21</v>
      </c>
      <c r="M678" s="128">
        <f>G678*(1+L678/100)</f>
        <v>0</v>
      </c>
      <c r="N678" s="126">
        <v>8.0000000000000007E-5</v>
      </c>
      <c r="O678" s="126">
        <f>ROUND(E678*N678,2)</f>
        <v>0</v>
      </c>
      <c r="P678" s="126">
        <v>0</v>
      </c>
      <c r="Q678" s="126">
        <f>ROUND(E678*P678,2)</f>
        <v>0</v>
      </c>
      <c r="R678" s="128" t="s">
        <v>350</v>
      </c>
      <c r="S678" s="128" t="s">
        <v>310</v>
      </c>
      <c r="T678" s="129" t="s">
        <v>331</v>
      </c>
      <c r="U678" s="114">
        <v>0.28999999999999998</v>
      </c>
      <c r="V678" s="114">
        <f>ROUND(E678*U678,2)</f>
        <v>6.96</v>
      </c>
      <c r="W678" s="114"/>
      <c r="X678" s="114" t="s">
        <v>332</v>
      </c>
      <c r="Y678" s="114" t="s">
        <v>293</v>
      </c>
      <c r="Z678" s="107"/>
      <c r="AA678" s="107"/>
      <c r="AB678" s="107"/>
      <c r="AC678" s="107"/>
      <c r="AD678" s="107"/>
      <c r="AE678" s="107"/>
      <c r="AF678" s="107"/>
      <c r="AG678" s="107" t="s">
        <v>333</v>
      </c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</row>
    <row r="679" spans="1:60" outlineLevel="2">
      <c r="A679" s="110"/>
      <c r="B679" s="111"/>
      <c r="C679" s="198" t="s">
        <v>710</v>
      </c>
      <c r="D679" s="199"/>
      <c r="E679" s="199"/>
      <c r="F679" s="199"/>
      <c r="G679" s="199"/>
      <c r="H679" s="114"/>
      <c r="I679" s="114"/>
      <c r="J679" s="114"/>
      <c r="K679" s="114"/>
      <c r="L679" s="114"/>
      <c r="M679" s="114"/>
      <c r="N679" s="113"/>
      <c r="O679" s="113"/>
      <c r="P679" s="113"/>
      <c r="Q679" s="113"/>
      <c r="R679" s="114"/>
      <c r="S679" s="114"/>
      <c r="T679" s="114"/>
      <c r="U679" s="114"/>
      <c r="V679" s="114"/>
      <c r="W679" s="114"/>
      <c r="X679" s="114"/>
      <c r="Y679" s="114"/>
      <c r="Z679" s="107"/>
      <c r="AA679" s="107"/>
      <c r="AB679" s="107"/>
      <c r="AC679" s="107"/>
      <c r="AD679" s="107"/>
      <c r="AE679" s="107"/>
      <c r="AF679" s="107"/>
      <c r="AG679" s="107" t="s">
        <v>296</v>
      </c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</row>
    <row r="680" spans="1:60" outlineLevel="1">
      <c r="A680" s="123">
        <v>272</v>
      </c>
      <c r="B680" s="124" t="s">
        <v>698</v>
      </c>
      <c r="C680" s="139" t="s">
        <v>699</v>
      </c>
      <c r="D680" s="125" t="s">
        <v>289</v>
      </c>
      <c r="E680" s="126">
        <v>7</v>
      </c>
      <c r="F680" s="127"/>
      <c r="G680" s="128">
        <f>ROUND(E680*F680,2)</f>
        <v>0</v>
      </c>
      <c r="H680" s="127"/>
      <c r="I680" s="128">
        <f>ROUND(E680*H680,2)</f>
        <v>0</v>
      </c>
      <c r="J680" s="127"/>
      <c r="K680" s="128">
        <f>ROUND(E680*J680,2)</f>
        <v>0</v>
      </c>
      <c r="L680" s="128">
        <v>21</v>
      </c>
      <c r="M680" s="128">
        <f>G680*(1+L680/100)</f>
        <v>0</v>
      </c>
      <c r="N680" s="126">
        <v>8.0000000000000007E-5</v>
      </c>
      <c r="O680" s="126">
        <f>ROUND(E680*N680,2)</f>
        <v>0</v>
      </c>
      <c r="P680" s="126">
        <v>0</v>
      </c>
      <c r="Q680" s="126">
        <f>ROUND(E680*P680,2)</f>
        <v>0</v>
      </c>
      <c r="R680" s="128" t="s">
        <v>350</v>
      </c>
      <c r="S680" s="128" t="s">
        <v>310</v>
      </c>
      <c r="T680" s="129" t="s">
        <v>331</v>
      </c>
      <c r="U680" s="114">
        <v>0.28999999999999998</v>
      </c>
      <c r="V680" s="114">
        <f>ROUND(E680*U680,2)</f>
        <v>2.0299999999999998</v>
      </c>
      <c r="W680" s="114"/>
      <c r="X680" s="114" t="s">
        <v>332</v>
      </c>
      <c r="Y680" s="114" t="s">
        <v>293</v>
      </c>
      <c r="Z680" s="107"/>
      <c r="AA680" s="107"/>
      <c r="AB680" s="107"/>
      <c r="AC680" s="107"/>
      <c r="AD680" s="107"/>
      <c r="AE680" s="107"/>
      <c r="AF680" s="107"/>
      <c r="AG680" s="107" t="s">
        <v>333</v>
      </c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</row>
    <row r="681" spans="1:60" outlineLevel="2">
      <c r="A681" s="110"/>
      <c r="B681" s="111"/>
      <c r="C681" s="198" t="s">
        <v>720</v>
      </c>
      <c r="D681" s="199"/>
      <c r="E681" s="199"/>
      <c r="F681" s="199"/>
      <c r="G681" s="199"/>
      <c r="H681" s="114"/>
      <c r="I681" s="114"/>
      <c r="J681" s="114"/>
      <c r="K681" s="114"/>
      <c r="L681" s="114"/>
      <c r="M681" s="114"/>
      <c r="N681" s="113"/>
      <c r="O681" s="113"/>
      <c r="P681" s="113"/>
      <c r="Q681" s="113"/>
      <c r="R681" s="114"/>
      <c r="S681" s="114"/>
      <c r="T681" s="114"/>
      <c r="U681" s="114"/>
      <c r="V681" s="114"/>
      <c r="W681" s="114"/>
      <c r="X681" s="114"/>
      <c r="Y681" s="114"/>
      <c r="Z681" s="107"/>
      <c r="AA681" s="107"/>
      <c r="AB681" s="107"/>
      <c r="AC681" s="107"/>
      <c r="AD681" s="107"/>
      <c r="AE681" s="107"/>
      <c r="AF681" s="107"/>
      <c r="AG681" s="107" t="s">
        <v>296</v>
      </c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</row>
    <row r="682" spans="1:60" outlineLevel="1">
      <c r="A682" s="123">
        <v>273</v>
      </c>
      <c r="B682" s="124" t="s">
        <v>654</v>
      </c>
      <c r="C682" s="139" t="s">
        <v>655</v>
      </c>
      <c r="D682" s="125" t="s">
        <v>347</v>
      </c>
      <c r="E682" s="126">
        <v>7</v>
      </c>
      <c r="F682" s="127"/>
      <c r="G682" s="128">
        <f>ROUND(E682*F682,2)</f>
        <v>0</v>
      </c>
      <c r="H682" s="127"/>
      <c r="I682" s="128">
        <f>ROUND(E682*H682,2)</f>
        <v>0</v>
      </c>
      <c r="J682" s="127"/>
      <c r="K682" s="128">
        <f>ROUND(E682*J682,2)</f>
        <v>0</v>
      </c>
      <c r="L682" s="128">
        <v>21</v>
      </c>
      <c r="M682" s="128">
        <f>G682*(1+L682/100)</f>
        <v>0</v>
      </c>
      <c r="N682" s="126">
        <v>1.8000000000000001E-4</v>
      </c>
      <c r="O682" s="126">
        <f>ROUND(E682*N682,2)</f>
        <v>0</v>
      </c>
      <c r="P682" s="126">
        <v>0</v>
      </c>
      <c r="Q682" s="126">
        <f>ROUND(E682*P682,2)</f>
        <v>0</v>
      </c>
      <c r="R682" s="128" t="s">
        <v>350</v>
      </c>
      <c r="S682" s="128" t="s">
        <v>310</v>
      </c>
      <c r="T682" s="129" t="s">
        <v>331</v>
      </c>
      <c r="U682" s="114">
        <v>0.48</v>
      </c>
      <c r="V682" s="114">
        <f>ROUND(E682*U682,2)</f>
        <v>3.36</v>
      </c>
      <c r="W682" s="114"/>
      <c r="X682" s="114" t="s">
        <v>332</v>
      </c>
      <c r="Y682" s="114" t="s">
        <v>293</v>
      </c>
      <c r="Z682" s="107"/>
      <c r="AA682" s="107"/>
      <c r="AB682" s="107"/>
      <c r="AC682" s="107"/>
      <c r="AD682" s="107"/>
      <c r="AE682" s="107"/>
      <c r="AF682" s="107"/>
      <c r="AG682" s="107" t="s">
        <v>333</v>
      </c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</row>
    <row r="683" spans="1:60" outlineLevel="2">
      <c r="A683" s="110"/>
      <c r="B683" s="111"/>
      <c r="C683" s="198" t="s">
        <v>720</v>
      </c>
      <c r="D683" s="199"/>
      <c r="E683" s="199"/>
      <c r="F683" s="199"/>
      <c r="G683" s="199"/>
      <c r="H683" s="114"/>
      <c r="I683" s="114"/>
      <c r="J683" s="114"/>
      <c r="K683" s="114"/>
      <c r="L683" s="114"/>
      <c r="M683" s="114"/>
      <c r="N683" s="113"/>
      <c r="O683" s="113"/>
      <c r="P683" s="113"/>
      <c r="Q683" s="113"/>
      <c r="R683" s="114"/>
      <c r="S683" s="114"/>
      <c r="T683" s="114"/>
      <c r="U683" s="114"/>
      <c r="V683" s="114"/>
      <c r="W683" s="114"/>
      <c r="X683" s="114"/>
      <c r="Y683" s="114"/>
      <c r="Z683" s="107"/>
      <c r="AA683" s="107"/>
      <c r="AB683" s="107"/>
      <c r="AC683" s="107"/>
      <c r="AD683" s="107"/>
      <c r="AE683" s="107"/>
      <c r="AF683" s="107"/>
      <c r="AG683" s="107" t="s">
        <v>296</v>
      </c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</row>
    <row r="684" spans="1:60" outlineLevel="1">
      <c r="A684" s="123">
        <v>274</v>
      </c>
      <c r="B684" s="124" t="s">
        <v>654</v>
      </c>
      <c r="C684" s="139" t="s">
        <v>655</v>
      </c>
      <c r="D684" s="125" t="s">
        <v>347</v>
      </c>
      <c r="E684" s="126">
        <v>40</v>
      </c>
      <c r="F684" s="127"/>
      <c r="G684" s="128">
        <f>ROUND(E684*F684,2)</f>
        <v>0</v>
      </c>
      <c r="H684" s="127"/>
      <c r="I684" s="128">
        <f>ROUND(E684*H684,2)</f>
        <v>0</v>
      </c>
      <c r="J684" s="127"/>
      <c r="K684" s="128">
        <f>ROUND(E684*J684,2)</f>
        <v>0</v>
      </c>
      <c r="L684" s="128">
        <v>21</v>
      </c>
      <c r="M684" s="128">
        <f>G684*(1+L684/100)</f>
        <v>0</v>
      </c>
      <c r="N684" s="126">
        <v>1.8000000000000001E-4</v>
      </c>
      <c r="O684" s="126">
        <f>ROUND(E684*N684,2)</f>
        <v>0.01</v>
      </c>
      <c r="P684" s="126">
        <v>0</v>
      </c>
      <c r="Q684" s="126">
        <f>ROUND(E684*P684,2)</f>
        <v>0</v>
      </c>
      <c r="R684" s="128" t="s">
        <v>350</v>
      </c>
      <c r="S684" s="128" t="s">
        <v>310</v>
      </c>
      <c r="T684" s="129" t="s">
        <v>331</v>
      </c>
      <c r="U684" s="114">
        <v>0.48</v>
      </c>
      <c r="V684" s="114">
        <f>ROUND(E684*U684,2)</f>
        <v>19.2</v>
      </c>
      <c r="W684" s="114"/>
      <c r="X684" s="114" t="s">
        <v>332</v>
      </c>
      <c r="Y684" s="114" t="s">
        <v>293</v>
      </c>
      <c r="Z684" s="107"/>
      <c r="AA684" s="107"/>
      <c r="AB684" s="107"/>
      <c r="AC684" s="107"/>
      <c r="AD684" s="107"/>
      <c r="AE684" s="107"/>
      <c r="AF684" s="107"/>
      <c r="AG684" s="107" t="s">
        <v>333</v>
      </c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</row>
    <row r="685" spans="1:60" outlineLevel="2">
      <c r="A685" s="110"/>
      <c r="B685" s="111"/>
      <c r="C685" s="198" t="s">
        <v>656</v>
      </c>
      <c r="D685" s="199"/>
      <c r="E685" s="199"/>
      <c r="F685" s="199"/>
      <c r="G685" s="199"/>
      <c r="H685" s="114"/>
      <c r="I685" s="114"/>
      <c r="J685" s="114"/>
      <c r="K685" s="114"/>
      <c r="L685" s="114"/>
      <c r="M685" s="114"/>
      <c r="N685" s="113"/>
      <c r="O685" s="113"/>
      <c r="P685" s="113"/>
      <c r="Q685" s="113"/>
      <c r="R685" s="114"/>
      <c r="S685" s="114"/>
      <c r="T685" s="114"/>
      <c r="U685" s="114"/>
      <c r="V685" s="114"/>
      <c r="W685" s="114"/>
      <c r="X685" s="114"/>
      <c r="Y685" s="114"/>
      <c r="Z685" s="107"/>
      <c r="AA685" s="107"/>
      <c r="AB685" s="107"/>
      <c r="AC685" s="107"/>
      <c r="AD685" s="107"/>
      <c r="AE685" s="107"/>
      <c r="AF685" s="107"/>
      <c r="AG685" s="107" t="s">
        <v>296</v>
      </c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</row>
    <row r="686" spans="1:60" outlineLevel="1">
      <c r="A686" s="123">
        <v>275</v>
      </c>
      <c r="B686" s="124" t="s">
        <v>654</v>
      </c>
      <c r="C686" s="139" t="s">
        <v>655</v>
      </c>
      <c r="D686" s="125" t="s">
        <v>347</v>
      </c>
      <c r="E686" s="126">
        <v>27</v>
      </c>
      <c r="F686" s="127"/>
      <c r="G686" s="128">
        <f>ROUND(E686*F686,2)</f>
        <v>0</v>
      </c>
      <c r="H686" s="127"/>
      <c r="I686" s="128">
        <f>ROUND(E686*H686,2)</f>
        <v>0</v>
      </c>
      <c r="J686" s="127"/>
      <c r="K686" s="128">
        <f>ROUND(E686*J686,2)</f>
        <v>0</v>
      </c>
      <c r="L686" s="128">
        <v>21</v>
      </c>
      <c r="M686" s="128">
        <f>G686*(1+L686/100)</f>
        <v>0</v>
      </c>
      <c r="N686" s="126">
        <v>1.8000000000000001E-4</v>
      </c>
      <c r="O686" s="126">
        <f>ROUND(E686*N686,2)</f>
        <v>0</v>
      </c>
      <c r="P686" s="126">
        <v>0</v>
      </c>
      <c r="Q686" s="126">
        <f>ROUND(E686*P686,2)</f>
        <v>0</v>
      </c>
      <c r="R686" s="128" t="s">
        <v>350</v>
      </c>
      <c r="S686" s="128" t="s">
        <v>310</v>
      </c>
      <c r="T686" s="129" t="s">
        <v>331</v>
      </c>
      <c r="U686" s="114">
        <v>0.48</v>
      </c>
      <c r="V686" s="114">
        <f>ROUND(E686*U686,2)</f>
        <v>12.96</v>
      </c>
      <c r="W686" s="114"/>
      <c r="X686" s="114" t="s">
        <v>332</v>
      </c>
      <c r="Y686" s="114" t="s">
        <v>293</v>
      </c>
      <c r="Z686" s="107"/>
      <c r="AA686" s="107"/>
      <c r="AB686" s="107"/>
      <c r="AC686" s="107"/>
      <c r="AD686" s="107"/>
      <c r="AE686" s="107"/>
      <c r="AF686" s="107"/>
      <c r="AG686" s="107" t="s">
        <v>333</v>
      </c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</row>
    <row r="687" spans="1:60" outlineLevel="2">
      <c r="A687" s="110"/>
      <c r="B687" s="111"/>
      <c r="C687" s="198" t="s">
        <v>671</v>
      </c>
      <c r="D687" s="199"/>
      <c r="E687" s="199"/>
      <c r="F687" s="199"/>
      <c r="G687" s="199"/>
      <c r="H687" s="114"/>
      <c r="I687" s="114"/>
      <c r="J687" s="114"/>
      <c r="K687" s="114"/>
      <c r="L687" s="114"/>
      <c r="M687" s="114"/>
      <c r="N687" s="113"/>
      <c r="O687" s="113"/>
      <c r="P687" s="113"/>
      <c r="Q687" s="113"/>
      <c r="R687" s="114"/>
      <c r="S687" s="114"/>
      <c r="T687" s="114"/>
      <c r="U687" s="114"/>
      <c r="V687" s="114"/>
      <c r="W687" s="114"/>
      <c r="X687" s="114"/>
      <c r="Y687" s="114"/>
      <c r="Z687" s="107"/>
      <c r="AA687" s="107"/>
      <c r="AB687" s="107"/>
      <c r="AC687" s="107"/>
      <c r="AD687" s="107"/>
      <c r="AE687" s="107"/>
      <c r="AF687" s="107"/>
      <c r="AG687" s="107" t="s">
        <v>296</v>
      </c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</row>
    <row r="688" spans="1:60" outlineLevel="1">
      <c r="A688" s="123">
        <v>276</v>
      </c>
      <c r="B688" s="124" t="s">
        <v>684</v>
      </c>
      <c r="C688" s="139" t="s">
        <v>685</v>
      </c>
      <c r="D688" s="125" t="s">
        <v>347</v>
      </c>
      <c r="E688" s="126">
        <v>7</v>
      </c>
      <c r="F688" s="127"/>
      <c r="G688" s="128">
        <f>ROUND(E688*F688,2)</f>
        <v>0</v>
      </c>
      <c r="H688" s="127"/>
      <c r="I688" s="128">
        <f>ROUND(E688*H688,2)</f>
        <v>0</v>
      </c>
      <c r="J688" s="127"/>
      <c r="K688" s="128">
        <f>ROUND(E688*J688,2)</f>
        <v>0</v>
      </c>
      <c r="L688" s="128">
        <v>21</v>
      </c>
      <c r="M688" s="128">
        <f>G688*(1+L688/100)</f>
        <v>0</v>
      </c>
      <c r="N688" s="126">
        <v>1.2999999999999999E-4</v>
      </c>
      <c r="O688" s="126">
        <f>ROUND(E688*N688,2)</f>
        <v>0</v>
      </c>
      <c r="P688" s="126">
        <v>0</v>
      </c>
      <c r="Q688" s="126">
        <f>ROUND(E688*P688,2)</f>
        <v>0</v>
      </c>
      <c r="R688" s="128" t="s">
        <v>350</v>
      </c>
      <c r="S688" s="128" t="s">
        <v>310</v>
      </c>
      <c r="T688" s="129" t="s">
        <v>331</v>
      </c>
      <c r="U688" s="114">
        <v>0.62</v>
      </c>
      <c r="V688" s="114">
        <f>ROUND(E688*U688,2)</f>
        <v>4.34</v>
      </c>
      <c r="W688" s="114"/>
      <c r="X688" s="114" t="s">
        <v>332</v>
      </c>
      <c r="Y688" s="114" t="s">
        <v>293</v>
      </c>
      <c r="Z688" s="107"/>
      <c r="AA688" s="107"/>
      <c r="AB688" s="107"/>
      <c r="AC688" s="107"/>
      <c r="AD688" s="107"/>
      <c r="AE688" s="107"/>
      <c r="AF688" s="107"/>
      <c r="AG688" s="107" t="s">
        <v>333</v>
      </c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</row>
    <row r="689" spans="1:60" outlineLevel="2">
      <c r="A689" s="110"/>
      <c r="B689" s="111"/>
      <c r="C689" s="198" t="s">
        <v>686</v>
      </c>
      <c r="D689" s="199"/>
      <c r="E689" s="199"/>
      <c r="F689" s="199"/>
      <c r="G689" s="199"/>
      <c r="H689" s="114"/>
      <c r="I689" s="114"/>
      <c r="J689" s="114"/>
      <c r="K689" s="114"/>
      <c r="L689" s="114"/>
      <c r="M689" s="114"/>
      <c r="N689" s="113"/>
      <c r="O689" s="113"/>
      <c r="P689" s="113"/>
      <c r="Q689" s="113"/>
      <c r="R689" s="114"/>
      <c r="S689" s="114"/>
      <c r="T689" s="114"/>
      <c r="U689" s="114"/>
      <c r="V689" s="114"/>
      <c r="W689" s="114"/>
      <c r="X689" s="114"/>
      <c r="Y689" s="114"/>
      <c r="Z689" s="107"/>
      <c r="AA689" s="107"/>
      <c r="AB689" s="107"/>
      <c r="AC689" s="107"/>
      <c r="AD689" s="107"/>
      <c r="AE689" s="107"/>
      <c r="AF689" s="107"/>
      <c r="AG689" s="107" t="s">
        <v>296</v>
      </c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</row>
    <row r="690" spans="1:60" outlineLevel="1">
      <c r="A690" s="123">
        <v>277</v>
      </c>
      <c r="B690" s="124" t="s">
        <v>702</v>
      </c>
      <c r="C690" s="139" t="s">
        <v>703</v>
      </c>
      <c r="D690" s="125" t="s">
        <v>347</v>
      </c>
      <c r="E690" s="126">
        <v>15</v>
      </c>
      <c r="F690" s="127"/>
      <c r="G690" s="128">
        <f>ROUND(E690*F690,2)</f>
        <v>0</v>
      </c>
      <c r="H690" s="127"/>
      <c r="I690" s="128">
        <f>ROUND(E690*H690,2)</f>
        <v>0</v>
      </c>
      <c r="J690" s="127"/>
      <c r="K690" s="128">
        <f>ROUND(E690*J690,2)</f>
        <v>0</v>
      </c>
      <c r="L690" s="128">
        <v>21</v>
      </c>
      <c r="M690" s="128">
        <f>G690*(1+L690/100)</f>
        <v>0</v>
      </c>
      <c r="N690" s="126">
        <v>0</v>
      </c>
      <c r="O690" s="126">
        <f>ROUND(E690*N690,2)</f>
        <v>0</v>
      </c>
      <c r="P690" s="126">
        <v>0</v>
      </c>
      <c r="Q690" s="126">
        <f>ROUND(E690*P690,2)</f>
        <v>0</v>
      </c>
      <c r="R690" s="128"/>
      <c r="S690" s="128" t="s">
        <v>290</v>
      </c>
      <c r="T690" s="129" t="s">
        <v>291</v>
      </c>
      <c r="U690" s="114">
        <v>0</v>
      </c>
      <c r="V690" s="114">
        <f>ROUND(E690*U690,2)</f>
        <v>0</v>
      </c>
      <c r="W690" s="114"/>
      <c r="X690" s="114" t="s">
        <v>332</v>
      </c>
      <c r="Y690" s="114" t="s">
        <v>293</v>
      </c>
      <c r="Z690" s="107"/>
      <c r="AA690" s="107"/>
      <c r="AB690" s="107"/>
      <c r="AC690" s="107"/>
      <c r="AD690" s="107"/>
      <c r="AE690" s="107"/>
      <c r="AF690" s="107"/>
      <c r="AG690" s="107" t="s">
        <v>333</v>
      </c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</row>
    <row r="691" spans="1:60" outlineLevel="2">
      <c r="A691" s="110"/>
      <c r="B691" s="111"/>
      <c r="C691" s="198" t="s">
        <v>700</v>
      </c>
      <c r="D691" s="199"/>
      <c r="E691" s="199"/>
      <c r="F691" s="199"/>
      <c r="G691" s="199"/>
      <c r="H691" s="114"/>
      <c r="I691" s="114"/>
      <c r="J691" s="114"/>
      <c r="K691" s="114"/>
      <c r="L691" s="114"/>
      <c r="M691" s="114"/>
      <c r="N691" s="113"/>
      <c r="O691" s="113"/>
      <c r="P691" s="113"/>
      <c r="Q691" s="113"/>
      <c r="R691" s="114"/>
      <c r="S691" s="114"/>
      <c r="T691" s="114"/>
      <c r="U691" s="114"/>
      <c r="V691" s="114"/>
      <c r="W691" s="114"/>
      <c r="X691" s="114"/>
      <c r="Y691" s="114"/>
      <c r="Z691" s="107"/>
      <c r="AA691" s="107"/>
      <c r="AB691" s="107"/>
      <c r="AC691" s="107"/>
      <c r="AD691" s="107"/>
      <c r="AE691" s="107"/>
      <c r="AF691" s="107"/>
      <c r="AG691" s="107" t="s">
        <v>296</v>
      </c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</row>
    <row r="692" spans="1:60" outlineLevel="1">
      <c r="A692" s="130">
        <v>278</v>
      </c>
      <c r="B692" s="131" t="s">
        <v>740</v>
      </c>
      <c r="C692" s="140" t="s">
        <v>741</v>
      </c>
      <c r="D692" s="132" t="s">
        <v>347</v>
      </c>
      <c r="E692" s="133">
        <v>240</v>
      </c>
      <c r="F692" s="134"/>
      <c r="G692" s="135">
        <f>ROUND(E692*F692,2)</f>
        <v>0</v>
      </c>
      <c r="H692" s="134"/>
      <c r="I692" s="135">
        <f>ROUND(E692*H692,2)</f>
        <v>0</v>
      </c>
      <c r="J692" s="134"/>
      <c r="K692" s="135">
        <f>ROUND(E692*J692,2)</f>
        <v>0</v>
      </c>
      <c r="L692" s="135">
        <v>21</v>
      </c>
      <c r="M692" s="135">
        <f>G692*(1+L692/100)</f>
        <v>0</v>
      </c>
      <c r="N692" s="133">
        <v>0</v>
      </c>
      <c r="O692" s="133">
        <f>ROUND(E692*N692,2)</f>
        <v>0</v>
      </c>
      <c r="P692" s="133">
        <v>0</v>
      </c>
      <c r="Q692" s="133">
        <f>ROUND(E692*P692,2)</f>
        <v>0</v>
      </c>
      <c r="R692" s="135"/>
      <c r="S692" s="135" t="s">
        <v>290</v>
      </c>
      <c r="T692" s="136" t="s">
        <v>291</v>
      </c>
      <c r="U692" s="114">
        <v>0</v>
      </c>
      <c r="V692" s="114">
        <f>ROUND(E692*U692,2)</f>
        <v>0</v>
      </c>
      <c r="W692" s="114"/>
      <c r="X692" s="114" t="s">
        <v>332</v>
      </c>
      <c r="Y692" s="114" t="s">
        <v>293</v>
      </c>
      <c r="Z692" s="107"/>
      <c r="AA692" s="107"/>
      <c r="AB692" s="107"/>
      <c r="AC692" s="107"/>
      <c r="AD692" s="107"/>
      <c r="AE692" s="107"/>
      <c r="AF692" s="107"/>
      <c r="AG692" s="107" t="s">
        <v>333</v>
      </c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</row>
    <row r="693" spans="1:60" outlineLevel="1">
      <c r="A693" s="130">
        <v>279</v>
      </c>
      <c r="B693" s="131" t="s">
        <v>742</v>
      </c>
      <c r="C693" s="140" t="s">
        <v>743</v>
      </c>
      <c r="D693" s="132" t="s">
        <v>347</v>
      </c>
      <c r="E693" s="133">
        <v>40</v>
      </c>
      <c r="F693" s="134"/>
      <c r="G693" s="135">
        <f>ROUND(E693*F693,2)</f>
        <v>0</v>
      </c>
      <c r="H693" s="134"/>
      <c r="I693" s="135">
        <f>ROUND(E693*H693,2)</f>
        <v>0</v>
      </c>
      <c r="J693" s="134"/>
      <c r="K693" s="135">
        <f>ROUND(E693*J693,2)</f>
        <v>0</v>
      </c>
      <c r="L693" s="135">
        <v>21</v>
      </c>
      <c r="M693" s="135">
        <f>G693*(1+L693/100)</f>
        <v>0</v>
      </c>
      <c r="N693" s="133">
        <v>0</v>
      </c>
      <c r="O693" s="133">
        <f>ROUND(E693*N693,2)</f>
        <v>0</v>
      </c>
      <c r="P693" s="133">
        <v>0</v>
      </c>
      <c r="Q693" s="133">
        <f>ROUND(E693*P693,2)</f>
        <v>0</v>
      </c>
      <c r="R693" s="135"/>
      <c r="S693" s="135" t="s">
        <v>290</v>
      </c>
      <c r="T693" s="136" t="s">
        <v>291</v>
      </c>
      <c r="U693" s="114">
        <v>0</v>
      </c>
      <c r="V693" s="114">
        <f>ROUND(E693*U693,2)</f>
        <v>0</v>
      </c>
      <c r="W693" s="114"/>
      <c r="X693" s="114" t="s">
        <v>332</v>
      </c>
      <c r="Y693" s="114" t="s">
        <v>293</v>
      </c>
      <c r="Z693" s="107"/>
      <c r="AA693" s="107"/>
      <c r="AB693" s="107"/>
      <c r="AC693" s="107"/>
      <c r="AD693" s="107"/>
      <c r="AE693" s="107"/>
      <c r="AF693" s="107"/>
      <c r="AG693" s="107" t="s">
        <v>333</v>
      </c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</row>
    <row r="694" spans="1:60" outlineLevel="1">
      <c r="A694" s="130">
        <v>280</v>
      </c>
      <c r="B694" s="131" t="s">
        <v>747</v>
      </c>
      <c r="C694" s="140" t="s">
        <v>748</v>
      </c>
      <c r="D694" s="132" t="s">
        <v>347</v>
      </c>
      <c r="E694" s="133">
        <v>40</v>
      </c>
      <c r="F694" s="134"/>
      <c r="G694" s="135">
        <f>ROUND(E694*F694,2)</f>
        <v>0</v>
      </c>
      <c r="H694" s="134"/>
      <c r="I694" s="135">
        <f>ROUND(E694*H694,2)</f>
        <v>0</v>
      </c>
      <c r="J694" s="134"/>
      <c r="K694" s="135">
        <f>ROUND(E694*J694,2)</f>
        <v>0</v>
      </c>
      <c r="L694" s="135">
        <v>21</v>
      </c>
      <c r="M694" s="135">
        <f>G694*(1+L694/100)</f>
        <v>0</v>
      </c>
      <c r="N694" s="133">
        <v>0</v>
      </c>
      <c r="O694" s="133">
        <f>ROUND(E694*N694,2)</f>
        <v>0</v>
      </c>
      <c r="P694" s="133">
        <v>0</v>
      </c>
      <c r="Q694" s="133">
        <f>ROUND(E694*P694,2)</f>
        <v>0</v>
      </c>
      <c r="R694" s="135"/>
      <c r="S694" s="135" t="s">
        <v>290</v>
      </c>
      <c r="T694" s="136" t="s">
        <v>291</v>
      </c>
      <c r="U694" s="114">
        <v>0</v>
      </c>
      <c r="V694" s="114">
        <f>ROUND(E694*U694,2)</f>
        <v>0</v>
      </c>
      <c r="W694" s="114"/>
      <c r="X694" s="114" t="s">
        <v>332</v>
      </c>
      <c r="Y694" s="114" t="s">
        <v>293</v>
      </c>
      <c r="Z694" s="107"/>
      <c r="AA694" s="107"/>
      <c r="AB694" s="107"/>
      <c r="AC694" s="107"/>
      <c r="AD694" s="107"/>
      <c r="AE694" s="107"/>
      <c r="AF694" s="107"/>
      <c r="AG694" s="107" t="s">
        <v>333</v>
      </c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</row>
    <row r="695" spans="1:60" outlineLevel="1">
      <c r="A695" s="123">
        <v>281</v>
      </c>
      <c r="B695" s="124" t="s">
        <v>727</v>
      </c>
      <c r="C695" s="139" t="s">
        <v>703</v>
      </c>
      <c r="D695" s="125" t="s">
        <v>347</v>
      </c>
      <c r="E695" s="126">
        <v>7</v>
      </c>
      <c r="F695" s="127"/>
      <c r="G695" s="128">
        <f>ROUND(E695*F695,2)</f>
        <v>0</v>
      </c>
      <c r="H695" s="127"/>
      <c r="I695" s="128">
        <f>ROUND(E695*H695,2)</f>
        <v>0</v>
      </c>
      <c r="J695" s="127"/>
      <c r="K695" s="128">
        <f>ROUND(E695*J695,2)</f>
        <v>0</v>
      </c>
      <c r="L695" s="128">
        <v>21</v>
      </c>
      <c r="M695" s="128">
        <f>G695*(1+L695/100)</f>
        <v>0</v>
      </c>
      <c r="N695" s="126">
        <v>0</v>
      </c>
      <c r="O695" s="126">
        <f>ROUND(E695*N695,2)</f>
        <v>0</v>
      </c>
      <c r="P695" s="126">
        <v>0</v>
      </c>
      <c r="Q695" s="126">
        <f>ROUND(E695*P695,2)</f>
        <v>0</v>
      </c>
      <c r="R695" s="128"/>
      <c r="S695" s="128" t="s">
        <v>290</v>
      </c>
      <c r="T695" s="129" t="s">
        <v>291</v>
      </c>
      <c r="U695" s="114">
        <v>0</v>
      </c>
      <c r="V695" s="114">
        <f>ROUND(E695*U695,2)</f>
        <v>0</v>
      </c>
      <c r="W695" s="114"/>
      <c r="X695" s="114" t="s">
        <v>332</v>
      </c>
      <c r="Y695" s="114" t="s">
        <v>293</v>
      </c>
      <c r="Z695" s="107"/>
      <c r="AA695" s="107"/>
      <c r="AB695" s="107"/>
      <c r="AC695" s="107"/>
      <c r="AD695" s="107"/>
      <c r="AE695" s="107"/>
      <c r="AF695" s="107"/>
      <c r="AG695" s="107" t="s">
        <v>333</v>
      </c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</row>
    <row r="696" spans="1:60" outlineLevel="2">
      <c r="A696" s="110"/>
      <c r="B696" s="111"/>
      <c r="C696" s="198" t="s">
        <v>720</v>
      </c>
      <c r="D696" s="199"/>
      <c r="E696" s="199"/>
      <c r="F696" s="199"/>
      <c r="G696" s="199"/>
      <c r="H696" s="114"/>
      <c r="I696" s="114"/>
      <c r="J696" s="114"/>
      <c r="K696" s="114"/>
      <c r="L696" s="114"/>
      <c r="M696" s="114"/>
      <c r="N696" s="113"/>
      <c r="O696" s="113"/>
      <c r="P696" s="113"/>
      <c r="Q696" s="113"/>
      <c r="R696" s="114"/>
      <c r="S696" s="114"/>
      <c r="T696" s="114"/>
      <c r="U696" s="114"/>
      <c r="V696" s="114"/>
      <c r="W696" s="114"/>
      <c r="X696" s="114"/>
      <c r="Y696" s="114"/>
      <c r="Z696" s="107"/>
      <c r="AA696" s="107"/>
      <c r="AB696" s="107"/>
      <c r="AC696" s="107"/>
      <c r="AD696" s="107"/>
      <c r="AE696" s="107"/>
      <c r="AF696" s="107"/>
      <c r="AG696" s="107" t="s">
        <v>296</v>
      </c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</row>
    <row r="697" spans="1:60" outlineLevel="1">
      <c r="A697" s="123">
        <v>282</v>
      </c>
      <c r="B697" s="124" t="s">
        <v>668</v>
      </c>
      <c r="C697" s="139" t="s">
        <v>669</v>
      </c>
      <c r="D697" s="125" t="s">
        <v>347</v>
      </c>
      <c r="E697" s="126">
        <v>27</v>
      </c>
      <c r="F697" s="127"/>
      <c r="G697" s="128">
        <f>ROUND(E697*F697,2)</f>
        <v>0</v>
      </c>
      <c r="H697" s="127"/>
      <c r="I697" s="128">
        <f>ROUND(E697*H697,2)</f>
        <v>0</v>
      </c>
      <c r="J697" s="127"/>
      <c r="K697" s="128">
        <f>ROUND(E697*J697,2)</f>
        <v>0</v>
      </c>
      <c r="L697" s="128">
        <v>21</v>
      </c>
      <c r="M697" s="128">
        <f>G697*(1+L697/100)</f>
        <v>0</v>
      </c>
      <c r="N697" s="126">
        <v>0</v>
      </c>
      <c r="O697" s="126">
        <f>ROUND(E697*N697,2)</f>
        <v>0</v>
      </c>
      <c r="P697" s="126">
        <v>0</v>
      </c>
      <c r="Q697" s="126">
        <f>ROUND(E697*P697,2)</f>
        <v>0</v>
      </c>
      <c r="R697" s="128"/>
      <c r="S697" s="128" t="s">
        <v>290</v>
      </c>
      <c r="T697" s="129" t="s">
        <v>291</v>
      </c>
      <c r="U697" s="114">
        <v>0</v>
      </c>
      <c r="V697" s="114">
        <f>ROUND(E697*U697,2)</f>
        <v>0</v>
      </c>
      <c r="W697" s="114"/>
      <c r="X697" s="114" t="s">
        <v>414</v>
      </c>
      <c r="Y697" s="114" t="s">
        <v>293</v>
      </c>
      <c r="Z697" s="107"/>
      <c r="AA697" s="107"/>
      <c r="AB697" s="107"/>
      <c r="AC697" s="107"/>
      <c r="AD697" s="107"/>
      <c r="AE697" s="107"/>
      <c r="AF697" s="107"/>
      <c r="AG697" s="107" t="s">
        <v>415</v>
      </c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</row>
    <row r="698" spans="1:60" outlineLevel="2">
      <c r="A698" s="110"/>
      <c r="B698" s="111"/>
      <c r="C698" s="198" t="s">
        <v>670</v>
      </c>
      <c r="D698" s="199"/>
      <c r="E698" s="199"/>
      <c r="F698" s="199"/>
      <c r="G698" s="199"/>
      <c r="H698" s="114"/>
      <c r="I698" s="114"/>
      <c r="J698" s="114"/>
      <c r="K698" s="114"/>
      <c r="L698" s="114"/>
      <c r="M698" s="114"/>
      <c r="N698" s="113"/>
      <c r="O698" s="113"/>
      <c r="P698" s="113"/>
      <c r="Q698" s="113"/>
      <c r="R698" s="114"/>
      <c r="S698" s="114"/>
      <c r="T698" s="114"/>
      <c r="U698" s="114"/>
      <c r="V698" s="114"/>
      <c r="W698" s="114"/>
      <c r="X698" s="114"/>
      <c r="Y698" s="114"/>
      <c r="Z698" s="107"/>
      <c r="AA698" s="107"/>
      <c r="AB698" s="107"/>
      <c r="AC698" s="107"/>
      <c r="AD698" s="107"/>
      <c r="AE698" s="107"/>
      <c r="AF698" s="107"/>
      <c r="AG698" s="107" t="s">
        <v>296</v>
      </c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</row>
    <row r="699" spans="1:60" outlineLevel="3">
      <c r="A699" s="110"/>
      <c r="B699" s="111"/>
      <c r="C699" s="200" t="s">
        <v>653</v>
      </c>
      <c r="D699" s="201"/>
      <c r="E699" s="201"/>
      <c r="F699" s="201"/>
      <c r="G699" s="201"/>
      <c r="H699" s="114"/>
      <c r="I699" s="114"/>
      <c r="J699" s="114"/>
      <c r="K699" s="114"/>
      <c r="L699" s="114"/>
      <c r="M699" s="114"/>
      <c r="N699" s="113"/>
      <c r="O699" s="113"/>
      <c r="P699" s="113"/>
      <c r="Q699" s="113"/>
      <c r="R699" s="114"/>
      <c r="S699" s="114"/>
      <c r="T699" s="114"/>
      <c r="U699" s="114"/>
      <c r="V699" s="114"/>
      <c r="W699" s="114"/>
      <c r="X699" s="114"/>
      <c r="Y699" s="114"/>
      <c r="Z699" s="107"/>
      <c r="AA699" s="107"/>
      <c r="AB699" s="107"/>
      <c r="AC699" s="107"/>
      <c r="AD699" s="107"/>
      <c r="AE699" s="107"/>
      <c r="AF699" s="107"/>
      <c r="AG699" s="107" t="s">
        <v>296</v>
      </c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</row>
    <row r="700" spans="1:60" outlineLevel="1">
      <c r="A700" s="123">
        <v>283</v>
      </c>
      <c r="B700" s="124" t="s">
        <v>694</v>
      </c>
      <c r="C700" s="139" t="s">
        <v>695</v>
      </c>
      <c r="D700" s="125" t="s">
        <v>347</v>
      </c>
      <c r="E700" s="126">
        <v>15</v>
      </c>
      <c r="F700" s="127"/>
      <c r="G700" s="128">
        <f>ROUND(E700*F700,2)</f>
        <v>0</v>
      </c>
      <c r="H700" s="127"/>
      <c r="I700" s="128">
        <f>ROUND(E700*H700,2)</f>
        <v>0</v>
      </c>
      <c r="J700" s="127"/>
      <c r="K700" s="128">
        <f>ROUND(E700*J700,2)</f>
        <v>0</v>
      </c>
      <c r="L700" s="128">
        <v>21</v>
      </c>
      <c r="M700" s="128">
        <f>G700*(1+L700/100)</f>
        <v>0</v>
      </c>
      <c r="N700" s="126">
        <v>0</v>
      </c>
      <c r="O700" s="126">
        <f>ROUND(E700*N700,2)</f>
        <v>0</v>
      </c>
      <c r="P700" s="126">
        <v>0</v>
      </c>
      <c r="Q700" s="126">
        <f>ROUND(E700*P700,2)</f>
        <v>0</v>
      </c>
      <c r="R700" s="128"/>
      <c r="S700" s="128" t="s">
        <v>290</v>
      </c>
      <c r="T700" s="129" t="s">
        <v>291</v>
      </c>
      <c r="U700" s="114">
        <v>0</v>
      </c>
      <c r="V700" s="114">
        <f>ROUND(E700*U700,2)</f>
        <v>0</v>
      </c>
      <c r="W700" s="114"/>
      <c r="X700" s="114" t="s">
        <v>414</v>
      </c>
      <c r="Y700" s="114" t="s">
        <v>293</v>
      </c>
      <c r="Z700" s="107"/>
      <c r="AA700" s="107"/>
      <c r="AB700" s="107"/>
      <c r="AC700" s="107"/>
      <c r="AD700" s="107"/>
      <c r="AE700" s="107"/>
      <c r="AF700" s="107"/>
      <c r="AG700" s="107" t="s">
        <v>415</v>
      </c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</row>
    <row r="701" spans="1:60" outlineLevel="2">
      <c r="A701" s="110"/>
      <c r="B701" s="111"/>
      <c r="C701" s="198" t="s">
        <v>696</v>
      </c>
      <c r="D701" s="199"/>
      <c r="E701" s="199"/>
      <c r="F701" s="199"/>
      <c r="G701" s="199"/>
      <c r="H701" s="114"/>
      <c r="I701" s="114"/>
      <c r="J701" s="114"/>
      <c r="K701" s="114"/>
      <c r="L701" s="114"/>
      <c r="M701" s="114"/>
      <c r="N701" s="113"/>
      <c r="O701" s="113"/>
      <c r="P701" s="113"/>
      <c r="Q701" s="113"/>
      <c r="R701" s="114"/>
      <c r="S701" s="114"/>
      <c r="T701" s="114"/>
      <c r="U701" s="114"/>
      <c r="V701" s="114"/>
      <c r="W701" s="114"/>
      <c r="X701" s="114"/>
      <c r="Y701" s="114"/>
      <c r="Z701" s="107"/>
      <c r="AA701" s="107"/>
      <c r="AB701" s="107"/>
      <c r="AC701" s="107"/>
      <c r="AD701" s="107"/>
      <c r="AE701" s="107"/>
      <c r="AF701" s="107"/>
      <c r="AG701" s="107" t="s">
        <v>296</v>
      </c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</row>
    <row r="702" spans="1:60" outlineLevel="3">
      <c r="A702" s="110"/>
      <c r="B702" s="111"/>
      <c r="C702" s="200" t="s">
        <v>697</v>
      </c>
      <c r="D702" s="201"/>
      <c r="E702" s="201"/>
      <c r="F702" s="201"/>
      <c r="G702" s="201"/>
      <c r="H702" s="114"/>
      <c r="I702" s="114"/>
      <c r="J702" s="114"/>
      <c r="K702" s="114"/>
      <c r="L702" s="114"/>
      <c r="M702" s="114"/>
      <c r="N702" s="113"/>
      <c r="O702" s="113"/>
      <c r="P702" s="113"/>
      <c r="Q702" s="113"/>
      <c r="R702" s="114"/>
      <c r="S702" s="114"/>
      <c r="T702" s="114"/>
      <c r="U702" s="114"/>
      <c r="V702" s="114"/>
      <c r="W702" s="114"/>
      <c r="X702" s="114"/>
      <c r="Y702" s="114"/>
      <c r="Z702" s="107"/>
      <c r="AA702" s="107"/>
      <c r="AB702" s="107"/>
      <c r="AC702" s="107"/>
      <c r="AD702" s="107"/>
      <c r="AE702" s="107"/>
      <c r="AF702" s="107"/>
      <c r="AG702" s="107" t="s">
        <v>296</v>
      </c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</row>
    <row r="703" spans="1:60" outlineLevel="1">
      <c r="A703" s="123">
        <v>284</v>
      </c>
      <c r="B703" s="124" t="s">
        <v>707</v>
      </c>
      <c r="C703" s="139" t="s">
        <v>708</v>
      </c>
      <c r="D703" s="125" t="s">
        <v>347</v>
      </c>
      <c r="E703" s="126">
        <v>24</v>
      </c>
      <c r="F703" s="127"/>
      <c r="G703" s="128">
        <f>ROUND(E703*F703,2)</f>
        <v>0</v>
      </c>
      <c r="H703" s="127"/>
      <c r="I703" s="128">
        <f>ROUND(E703*H703,2)</f>
        <v>0</v>
      </c>
      <c r="J703" s="127"/>
      <c r="K703" s="128">
        <f>ROUND(E703*J703,2)</f>
        <v>0</v>
      </c>
      <c r="L703" s="128">
        <v>21</v>
      </c>
      <c r="M703" s="128">
        <f>G703*(1+L703/100)</f>
        <v>0</v>
      </c>
      <c r="N703" s="126">
        <v>0</v>
      </c>
      <c r="O703" s="126">
        <f>ROUND(E703*N703,2)</f>
        <v>0</v>
      </c>
      <c r="P703" s="126">
        <v>0</v>
      </c>
      <c r="Q703" s="126">
        <f>ROUND(E703*P703,2)</f>
        <v>0</v>
      </c>
      <c r="R703" s="128"/>
      <c r="S703" s="128" t="s">
        <v>290</v>
      </c>
      <c r="T703" s="129" t="s">
        <v>291</v>
      </c>
      <c r="U703" s="114">
        <v>0</v>
      </c>
      <c r="V703" s="114">
        <f>ROUND(E703*U703,2)</f>
        <v>0</v>
      </c>
      <c r="W703" s="114"/>
      <c r="X703" s="114" t="s">
        <v>414</v>
      </c>
      <c r="Y703" s="114" t="s">
        <v>293</v>
      </c>
      <c r="Z703" s="107"/>
      <c r="AA703" s="107"/>
      <c r="AB703" s="107"/>
      <c r="AC703" s="107"/>
      <c r="AD703" s="107"/>
      <c r="AE703" s="107"/>
      <c r="AF703" s="107"/>
      <c r="AG703" s="107" t="s">
        <v>415</v>
      </c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</row>
    <row r="704" spans="1:60" outlineLevel="2">
      <c r="A704" s="110"/>
      <c r="B704" s="111"/>
      <c r="C704" s="198" t="s">
        <v>709</v>
      </c>
      <c r="D704" s="199"/>
      <c r="E704" s="199"/>
      <c r="F704" s="199"/>
      <c r="G704" s="199"/>
      <c r="H704" s="114"/>
      <c r="I704" s="114"/>
      <c r="J704" s="114"/>
      <c r="K704" s="114"/>
      <c r="L704" s="114"/>
      <c r="M704" s="114"/>
      <c r="N704" s="113"/>
      <c r="O704" s="113"/>
      <c r="P704" s="113"/>
      <c r="Q704" s="113"/>
      <c r="R704" s="114"/>
      <c r="S704" s="114"/>
      <c r="T704" s="114"/>
      <c r="U704" s="114"/>
      <c r="V704" s="114"/>
      <c r="W704" s="114"/>
      <c r="X704" s="114"/>
      <c r="Y704" s="114"/>
      <c r="Z704" s="107"/>
      <c r="AA704" s="107"/>
      <c r="AB704" s="107"/>
      <c r="AC704" s="107"/>
      <c r="AD704" s="107"/>
      <c r="AE704" s="107"/>
      <c r="AF704" s="107"/>
      <c r="AG704" s="107" t="s">
        <v>296</v>
      </c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</row>
    <row r="705" spans="1:60" outlineLevel="1">
      <c r="A705" s="123">
        <v>285</v>
      </c>
      <c r="B705" s="124" t="s">
        <v>678</v>
      </c>
      <c r="C705" s="139" t="s">
        <v>679</v>
      </c>
      <c r="D705" s="125" t="s">
        <v>347</v>
      </c>
      <c r="E705" s="126">
        <v>7</v>
      </c>
      <c r="F705" s="127"/>
      <c r="G705" s="128">
        <f>ROUND(E705*F705,2)</f>
        <v>0</v>
      </c>
      <c r="H705" s="127"/>
      <c r="I705" s="128">
        <f>ROUND(E705*H705,2)</f>
        <v>0</v>
      </c>
      <c r="J705" s="127"/>
      <c r="K705" s="128">
        <f>ROUND(E705*J705,2)</f>
        <v>0</v>
      </c>
      <c r="L705" s="128">
        <v>21</v>
      </c>
      <c r="M705" s="128">
        <f>G705*(1+L705/100)</f>
        <v>0</v>
      </c>
      <c r="N705" s="126">
        <v>0</v>
      </c>
      <c r="O705" s="126">
        <f>ROUND(E705*N705,2)</f>
        <v>0</v>
      </c>
      <c r="P705" s="126">
        <v>0</v>
      </c>
      <c r="Q705" s="126">
        <f>ROUND(E705*P705,2)</f>
        <v>0</v>
      </c>
      <c r="R705" s="128"/>
      <c r="S705" s="128" t="s">
        <v>290</v>
      </c>
      <c r="T705" s="129" t="s">
        <v>291</v>
      </c>
      <c r="U705" s="114">
        <v>0</v>
      </c>
      <c r="V705" s="114">
        <f>ROUND(E705*U705,2)</f>
        <v>0</v>
      </c>
      <c r="W705" s="114"/>
      <c r="X705" s="114" t="s">
        <v>414</v>
      </c>
      <c r="Y705" s="114" t="s">
        <v>293</v>
      </c>
      <c r="Z705" s="107"/>
      <c r="AA705" s="107"/>
      <c r="AB705" s="107"/>
      <c r="AC705" s="107"/>
      <c r="AD705" s="107"/>
      <c r="AE705" s="107"/>
      <c r="AF705" s="107"/>
      <c r="AG705" s="107" t="s">
        <v>415</v>
      </c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</row>
    <row r="706" spans="1:60" outlineLevel="2">
      <c r="A706" s="110"/>
      <c r="B706" s="111"/>
      <c r="C706" s="198" t="s">
        <v>767</v>
      </c>
      <c r="D706" s="199"/>
      <c r="E706" s="199"/>
      <c r="F706" s="199"/>
      <c r="G706" s="199"/>
      <c r="H706" s="114"/>
      <c r="I706" s="114"/>
      <c r="J706" s="114"/>
      <c r="K706" s="114"/>
      <c r="L706" s="114"/>
      <c r="M706" s="114"/>
      <c r="N706" s="113"/>
      <c r="O706" s="113"/>
      <c r="P706" s="113"/>
      <c r="Q706" s="113"/>
      <c r="R706" s="114"/>
      <c r="S706" s="114"/>
      <c r="T706" s="114"/>
      <c r="U706" s="114"/>
      <c r="V706" s="114"/>
      <c r="W706" s="114"/>
      <c r="X706" s="114"/>
      <c r="Y706" s="114"/>
      <c r="Z706" s="107"/>
      <c r="AA706" s="107"/>
      <c r="AB706" s="107"/>
      <c r="AC706" s="107"/>
      <c r="AD706" s="107"/>
      <c r="AE706" s="107"/>
      <c r="AF706" s="107"/>
      <c r="AG706" s="107" t="s">
        <v>296</v>
      </c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</row>
    <row r="707" spans="1:60" outlineLevel="3">
      <c r="A707" s="110"/>
      <c r="B707" s="111"/>
      <c r="C707" s="200" t="s">
        <v>681</v>
      </c>
      <c r="D707" s="201"/>
      <c r="E707" s="201"/>
      <c r="F707" s="201"/>
      <c r="G707" s="201"/>
      <c r="H707" s="114"/>
      <c r="I707" s="114"/>
      <c r="J707" s="114"/>
      <c r="K707" s="114"/>
      <c r="L707" s="114"/>
      <c r="M707" s="114"/>
      <c r="N707" s="113"/>
      <c r="O707" s="113"/>
      <c r="P707" s="113"/>
      <c r="Q707" s="113"/>
      <c r="R707" s="114"/>
      <c r="S707" s="114"/>
      <c r="T707" s="114"/>
      <c r="U707" s="114"/>
      <c r="V707" s="114"/>
      <c r="W707" s="114"/>
      <c r="X707" s="114"/>
      <c r="Y707" s="114"/>
      <c r="Z707" s="107"/>
      <c r="AA707" s="107"/>
      <c r="AB707" s="107"/>
      <c r="AC707" s="107"/>
      <c r="AD707" s="107"/>
      <c r="AE707" s="107"/>
      <c r="AF707" s="107"/>
      <c r="AG707" s="107" t="s">
        <v>296</v>
      </c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</row>
    <row r="708" spans="1:60" outlineLevel="3">
      <c r="A708" s="110"/>
      <c r="B708" s="111"/>
      <c r="C708" s="200" t="s">
        <v>682</v>
      </c>
      <c r="D708" s="201"/>
      <c r="E708" s="201"/>
      <c r="F708" s="201"/>
      <c r="G708" s="201"/>
      <c r="H708" s="114"/>
      <c r="I708" s="114"/>
      <c r="J708" s="114"/>
      <c r="K708" s="114"/>
      <c r="L708" s="114"/>
      <c r="M708" s="114"/>
      <c r="N708" s="113"/>
      <c r="O708" s="113"/>
      <c r="P708" s="113"/>
      <c r="Q708" s="113"/>
      <c r="R708" s="114"/>
      <c r="S708" s="114"/>
      <c r="T708" s="114"/>
      <c r="U708" s="114"/>
      <c r="V708" s="114"/>
      <c r="W708" s="114"/>
      <c r="X708" s="114"/>
      <c r="Y708" s="114"/>
      <c r="Z708" s="107"/>
      <c r="AA708" s="107"/>
      <c r="AB708" s="107"/>
      <c r="AC708" s="107"/>
      <c r="AD708" s="107"/>
      <c r="AE708" s="107"/>
      <c r="AF708" s="107"/>
      <c r="AG708" s="107" t="s">
        <v>296</v>
      </c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</row>
    <row r="709" spans="1:60" outlineLevel="3">
      <c r="A709" s="110"/>
      <c r="B709" s="111"/>
      <c r="C709" s="200" t="s">
        <v>683</v>
      </c>
      <c r="D709" s="201"/>
      <c r="E709" s="201"/>
      <c r="F709" s="201"/>
      <c r="G709" s="201"/>
      <c r="H709" s="114"/>
      <c r="I709" s="114"/>
      <c r="J709" s="114"/>
      <c r="K709" s="114"/>
      <c r="L709" s="114"/>
      <c r="M709" s="114"/>
      <c r="N709" s="113"/>
      <c r="O709" s="113"/>
      <c r="P709" s="113"/>
      <c r="Q709" s="113"/>
      <c r="R709" s="114"/>
      <c r="S709" s="114"/>
      <c r="T709" s="114"/>
      <c r="U709" s="114"/>
      <c r="V709" s="114"/>
      <c r="W709" s="114"/>
      <c r="X709" s="114"/>
      <c r="Y709" s="114"/>
      <c r="Z709" s="107"/>
      <c r="AA709" s="107"/>
      <c r="AB709" s="107"/>
      <c r="AC709" s="107"/>
      <c r="AD709" s="107"/>
      <c r="AE709" s="107"/>
      <c r="AF709" s="107"/>
      <c r="AG709" s="107" t="s">
        <v>296</v>
      </c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</row>
    <row r="710" spans="1:60" outlineLevel="3">
      <c r="A710" s="110"/>
      <c r="B710" s="111"/>
      <c r="C710" s="200" t="s">
        <v>653</v>
      </c>
      <c r="D710" s="201"/>
      <c r="E710" s="201"/>
      <c r="F710" s="201"/>
      <c r="G710" s="201"/>
      <c r="H710" s="114"/>
      <c r="I710" s="114"/>
      <c r="J710" s="114"/>
      <c r="K710" s="114"/>
      <c r="L710" s="114"/>
      <c r="M710" s="114"/>
      <c r="N710" s="113"/>
      <c r="O710" s="113"/>
      <c r="P710" s="113"/>
      <c r="Q710" s="113"/>
      <c r="R710" s="114"/>
      <c r="S710" s="114"/>
      <c r="T710" s="114"/>
      <c r="U710" s="114"/>
      <c r="V710" s="114"/>
      <c r="W710" s="114"/>
      <c r="X710" s="114"/>
      <c r="Y710" s="114"/>
      <c r="Z710" s="107"/>
      <c r="AA710" s="107"/>
      <c r="AB710" s="107"/>
      <c r="AC710" s="107"/>
      <c r="AD710" s="107"/>
      <c r="AE710" s="107"/>
      <c r="AF710" s="107"/>
      <c r="AG710" s="107" t="s">
        <v>296</v>
      </c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</row>
    <row r="711" spans="1:60" outlineLevel="1">
      <c r="A711" s="123">
        <v>286</v>
      </c>
      <c r="B711" s="124" t="s">
        <v>650</v>
      </c>
      <c r="C711" s="139" t="s">
        <v>651</v>
      </c>
      <c r="D711" s="125" t="s">
        <v>347</v>
      </c>
      <c r="E711" s="126">
        <v>40</v>
      </c>
      <c r="F711" s="127"/>
      <c r="G711" s="128">
        <f>ROUND(E711*F711,2)</f>
        <v>0</v>
      </c>
      <c r="H711" s="127"/>
      <c r="I711" s="128">
        <f>ROUND(E711*H711,2)</f>
        <v>0</v>
      </c>
      <c r="J711" s="127"/>
      <c r="K711" s="128">
        <f>ROUND(E711*J711,2)</f>
        <v>0</v>
      </c>
      <c r="L711" s="128">
        <v>21</v>
      </c>
      <c r="M711" s="128">
        <f>G711*(1+L711/100)</f>
        <v>0</v>
      </c>
      <c r="N711" s="126">
        <v>0</v>
      </c>
      <c r="O711" s="126">
        <f>ROUND(E711*N711,2)</f>
        <v>0</v>
      </c>
      <c r="P711" s="126">
        <v>0</v>
      </c>
      <c r="Q711" s="126">
        <f>ROUND(E711*P711,2)</f>
        <v>0</v>
      </c>
      <c r="R711" s="128"/>
      <c r="S711" s="128" t="s">
        <v>290</v>
      </c>
      <c r="T711" s="129" t="s">
        <v>291</v>
      </c>
      <c r="U711" s="114">
        <v>0</v>
      </c>
      <c r="V711" s="114">
        <f>ROUND(E711*U711,2)</f>
        <v>0</v>
      </c>
      <c r="W711" s="114"/>
      <c r="X711" s="114" t="s">
        <v>414</v>
      </c>
      <c r="Y711" s="114" t="s">
        <v>293</v>
      </c>
      <c r="Z711" s="107"/>
      <c r="AA711" s="107"/>
      <c r="AB711" s="107"/>
      <c r="AC711" s="107"/>
      <c r="AD711" s="107"/>
      <c r="AE711" s="107"/>
      <c r="AF711" s="107"/>
      <c r="AG711" s="107" t="s">
        <v>415</v>
      </c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</row>
    <row r="712" spans="1:60" outlineLevel="2">
      <c r="A712" s="110"/>
      <c r="B712" s="111"/>
      <c r="C712" s="198" t="s">
        <v>652</v>
      </c>
      <c r="D712" s="199"/>
      <c r="E712" s="199"/>
      <c r="F712" s="199"/>
      <c r="G712" s="199"/>
      <c r="H712" s="114"/>
      <c r="I712" s="114"/>
      <c r="J712" s="114"/>
      <c r="K712" s="114"/>
      <c r="L712" s="114"/>
      <c r="M712" s="114"/>
      <c r="N712" s="113"/>
      <c r="O712" s="113"/>
      <c r="P712" s="113"/>
      <c r="Q712" s="113"/>
      <c r="R712" s="114"/>
      <c r="S712" s="114"/>
      <c r="T712" s="114"/>
      <c r="U712" s="114"/>
      <c r="V712" s="114"/>
      <c r="W712" s="114"/>
      <c r="X712" s="114"/>
      <c r="Y712" s="114"/>
      <c r="Z712" s="107"/>
      <c r="AA712" s="107"/>
      <c r="AB712" s="107"/>
      <c r="AC712" s="107"/>
      <c r="AD712" s="107"/>
      <c r="AE712" s="107"/>
      <c r="AF712" s="107"/>
      <c r="AG712" s="107" t="s">
        <v>296</v>
      </c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</row>
    <row r="713" spans="1:60" outlineLevel="3">
      <c r="A713" s="110"/>
      <c r="B713" s="111"/>
      <c r="C713" s="200" t="s">
        <v>653</v>
      </c>
      <c r="D713" s="201"/>
      <c r="E713" s="201"/>
      <c r="F713" s="201"/>
      <c r="G713" s="201"/>
      <c r="H713" s="114"/>
      <c r="I713" s="114"/>
      <c r="J713" s="114"/>
      <c r="K713" s="114"/>
      <c r="L713" s="114"/>
      <c r="M713" s="114"/>
      <c r="N713" s="113"/>
      <c r="O713" s="113"/>
      <c r="P713" s="113"/>
      <c r="Q713" s="113"/>
      <c r="R713" s="114"/>
      <c r="S713" s="114"/>
      <c r="T713" s="114"/>
      <c r="U713" s="114"/>
      <c r="V713" s="114"/>
      <c r="W713" s="114"/>
      <c r="X713" s="114"/>
      <c r="Y713" s="114"/>
      <c r="Z713" s="107"/>
      <c r="AA713" s="107"/>
      <c r="AB713" s="107"/>
      <c r="AC713" s="107"/>
      <c r="AD713" s="107"/>
      <c r="AE713" s="107"/>
      <c r="AF713" s="107"/>
      <c r="AG713" s="107" t="s">
        <v>296</v>
      </c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</row>
    <row r="714" spans="1:60" outlineLevel="1">
      <c r="A714" s="123">
        <v>287</v>
      </c>
      <c r="B714" s="124" t="s">
        <v>744</v>
      </c>
      <c r="C714" s="139" t="s">
        <v>745</v>
      </c>
      <c r="D714" s="125" t="s">
        <v>347</v>
      </c>
      <c r="E714" s="126">
        <v>40</v>
      </c>
      <c r="F714" s="127"/>
      <c r="G714" s="128">
        <f>ROUND(E714*F714,2)</f>
        <v>0</v>
      </c>
      <c r="H714" s="127"/>
      <c r="I714" s="128">
        <f>ROUND(E714*H714,2)</f>
        <v>0</v>
      </c>
      <c r="J714" s="127"/>
      <c r="K714" s="128">
        <f>ROUND(E714*J714,2)</f>
        <v>0</v>
      </c>
      <c r="L714" s="128">
        <v>21</v>
      </c>
      <c r="M714" s="128">
        <f>G714*(1+L714/100)</f>
        <v>0</v>
      </c>
      <c r="N714" s="126">
        <v>0</v>
      </c>
      <c r="O714" s="126">
        <f>ROUND(E714*N714,2)</f>
        <v>0</v>
      </c>
      <c r="P714" s="126">
        <v>0</v>
      </c>
      <c r="Q714" s="126">
        <f>ROUND(E714*P714,2)</f>
        <v>0</v>
      </c>
      <c r="R714" s="128"/>
      <c r="S714" s="128" t="s">
        <v>290</v>
      </c>
      <c r="T714" s="129" t="s">
        <v>291</v>
      </c>
      <c r="U714" s="114">
        <v>0</v>
      </c>
      <c r="V714" s="114">
        <f>ROUND(E714*U714,2)</f>
        <v>0</v>
      </c>
      <c r="W714" s="114"/>
      <c r="X714" s="114" t="s">
        <v>414</v>
      </c>
      <c r="Y714" s="114" t="s">
        <v>293</v>
      </c>
      <c r="Z714" s="107"/>
      <c r="AA714" s="107"/>
      <c r="AB714" s="107"/>
      <c r="AC714" s="107"/>
      <c r="AD714" s="107"/>
      <c r="AE714" s="107"/>
      <c r="AF714" s="107"/>
      <c r="AG714" s="107" t="s">
        <v>415</v>
      </c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</row>
    <row r="715" spans="1:60" outlineLevel="2">
      <c r="A715" s="110"/>
      <c r="B715" s="111"/>
      <c r="C715" s="198" t="s">
        <v>746</v>
      </c>
      <c r="D715" s="199"/>
      <c r="E715" s="199"/>
      <c r="F715" s="199"/>
      <c r="G715" s="199"/>
      <c r="H715" s="114"/>
      <c r="I715" s="114"/>
      <c r="J715" s="114"/>
      <c r="K715" s="114"/>
      <c r="L715" s="114"/>
      <c r="M715" s="114"/>
      <c r="N715" s="113"/>
      <c r="O715" s="113"/>
      <c r="P715" s="113"/>
      <c r="Q715" s="113"/>
      <c r="R715" s="114"/>
      <c r="S715" s="114"/>
      <c r="T715" s="114"/>
      <c r="U715" s="114"/>
      <c r="V715" s="114"/>
      <c r="W715" s="114"/>
      <c r="X715" s="114"/>
      <c r="Y715" s="114"/>
      <c r="Z715" s="107"/>
      <c r="AA715" s="107"/>
      <c r="AB715" s="107"/>
      <c r="AC715" s="107"/>
      <c r="AD715" s="107"/>
      <c r="AE715" s="107"/>
      <c r="AF715" s="107"/>
      <c r="AG715" s="107" t="s">
        <v>296</v>
      </c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</row>
    <row r="716" spans="1:60" outlineLevel="1">
      <c r="A716" s="123">
        <v>288</v>
      </c>
      <c r="B716" s="124" t="s">
        <v>722</v>
      </c>
      <c r="C716" s="139" t="s">
        <v>723</v>
      </c>
      <c r="D716" s="125" t="s">
        <v>347</v>
      </c>
      <c r="E716" s="126">
        <v>7</v>
      </c>
      <c r="F716" s="127"/>
      <c r="G716" s="128">
        <f>ROUND(E716*F716,2)</f>
        <v>0</v>
      </c>
      <c r="H716" s="127"/>
      <c r="I716" s="128">
        <f>ROUND(E716*H716,2)</f>
        <v>0</v>
      </c>
      <c r="J716" s="127"/>
      <c r="K716" s="128">
        <f>ROUND(E716*J716,2)</f>
        <v>0</v>
      </c>
      <c r="L716" s="128">
        <v>21</v>
      </c>
      <c r="M716" s="128">
        <f>G716*(1+L716/100)</f>
        <v>0</v>
      </c>
      <c r="N716" s="126">
        <v>0</v>
      </c>
      <c r="O716" s="126">
        <f>ROUND(E716*N716,2)</f>
        <v>0</v>
      </c>
      <c r="P716" s="126">
        <v>0</v>
      </c>
      <c r="Q716" s="126">
        <f>ROUND(E716*P716,2)</f>
        <v>0</v>
      </c>
      <c r="R716" s="128"/>
      <c r="S716" s="128" t="s">
        <v>290</v>
      </c>
      <c r="T716" s="129" t="s">
        <v>291</v>
      </c>
      <c r="U716" s="114">
        <v>0</v>
      </c>
      <c r="V716" s="114">
        <f>ROUND(E716*U716,2)</f>
        <v>0</v>
      </c>
      <c r="W716" s="114"/>
      <c r="X716" s="114" t="s">
        <v>414</v>
      </c>
      <c r="Y716" s="114" t="s">
        <v>293</v>
      </c>
      <c r="Z716" s="107"/>
      <c r="AA716" s="107"/>
      <c r="AB716" s="107"/>
      <c r="AC716" s="107"/>
      <c r="AD716" s="107"/>
      <c r="AE716" s="107"/>
      <c r="AF716" s="107"/>
      <c r="AG716" s="107" t="s">
        <v>415</v>
      </c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</row>
    <row r="717" spans="1:60" outlineLevel="2">
      <c r="A717" s="110"/>
      <c r="B717" s="111"/>
      <c r="C717" s="198" t="s">
        <v>724</v>
      </c>
      <c r="D717" s="199"/>
      <c r="E717" s="199"/>
      <c r="F717" s="199"/>
      <c r="G717" s="199"/>
      <c r="H717" s="114"/>
      <c r="I717" s="114"/>
      <c r="J717" s="114"/>
      <c r="K717" s="114"/>
      <c r="L717" s="114"/>
      <c r="M717" s="114"/>
      <c r="N717" s="113"/>
      <c r="O717" s="113"/>
      <c r="P717" s="113"/>
      <c r="Q717" s="113"/>
      <c r="R717" s="114"/>
      <c r="S717" s="114"/>
      <c r="T717" s="114"/>
      <c r="U717" s="114"/>
      <c r="V717" s="114"/>
      <c r="W717" s="114"/>
      <c r="X717" s="114"/>
      <c r="Y717" s="114"/>
      <c r="Z717" s="107"/>
      <c r="AA717" s="107"/>
      <c r="AB717" s="107"/>
      <c r="AC717" s="107"/>
      <c r="AD717" s="107"/>
      <c r="AE717" s="107"/>
      <c r="AF717" s="107"/>
      <c r="AG717" s="107" t="s">
        <v>296</v>
      </c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</row>
    <row r="718" spans="1:60" outlineLevel="3">
      <c r="A718" s="110"/>
      <c r="B718" s="111"/>
      <c r="C718" s="200" t="s">
        <v>725</v>
      </c>
      <c r="D718" s="201"/>
      <c r="E718" s="201"/>
      <c r="F718" s="201"/>
      <c r="G718" s="201"/>
      <c r="H718" s="114"/>
      <c r="I718" s="114"/>
      <c r="J718" s="114"/>
      <c r="K718" s="114"/>
      <c r="L718" s="114"/>
      <c r="M718" s="114"/>
      <c r="N718" s="113"/>
      <c r="O718" s="113"/>
      <c r="P718" s="113"/>
      <c r="Q718" s="113"/>
      <c r="R718" s="114"/>
      <c r="S718" s="114"/>
      <c r="T718" s="114"/>
      <c r="U718" s="114"/>
      <c r="V718" s="114"/>
      <c r="W718" s="114"/>
      <c r="X718" s="114"/>
      <c r="Y718" s="114"/>
      <c r="Z718" s="107"/>
      <c r="AA718" s="107"/>
      <c r="AB718" s="107"/>
      <c r="AC718" s="107"/>
      <c r="AD718" s="107"/>
      <c r="AE718" s="107"/>
      <c r="AF718" s="107"/>
      <c r="AG718" s="107" t="s">
        <v>296</v>
      </c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</row>
    <row r="719" spans="1:60" outlineLevel="1">
      <c r="A719" s="110">
        <v>289</v>
      </c>
      <c r="B719" s="111" t="s">
        <v>846</v>
      </c>
      <c r="C719" s="147" t="s">
        <v>847</v>
      </c>
      <c r="D719" s="112" t="s">
        <v>24</v>
      </c>
      <c r="E719" s="145"/>
      <c r="F719" s="115"/>
      <c r="G719" s="114">
        <f>ROUND(E719*F719,2)</f>
        <v>0</v>
      </c>
      <c r="H719" s="115"/>
      <c r="I719" s="114">
        <f>ROUND(E719*H719,2)</f>
        <v>0</v>
      </c>
      <c r="J719" s="115"/>
      <c r="K719" s="114">
        <f>ROUND(E719*J719,2)</f>
        <v>0</v>
      </c>
      <c r="L719" s="114">
        <v>21</v>
      </c>
      <c r="M719" s="114">
        <f>G719*(1+L719/100)</f>
        <v>0</v>
      </c>
      <c r="N719" s="113">
        <v>0</v>
      </c>
      <c r="O719" s="113">
        <f>ROUND(E719*N719,2)</f>
        <v>0</v>
      </c>
      <c r="P719" s="113">
        <v>0</v>
      </c>
      <c r="Q719" s="113">
        <f>ROUND(E719*P719,2)</f>
        <v>0</v>
      </c>
      <c r="R719" s="114" t="s">
        <v>350</v>
      </c>
      <c r="S719" s="114" t="s">
        <v>310</v>
      </c>
      <c r="T719" s="114" t="s">
        <v>331</v>
      </c>
      <c r="U719" s="114">
        <v>0</v>
      </c>
      <c r="V719" s="114">
        <f>ROUND(E719*U719,2)</f>
        <v>0</v>
      </c>
      <c r="W719" s="114"/>
      <c r="X719" s="114" t="s">
        <v>448</v>
      </c>
      <c r="Y719" s="114" t="s">
        <v>293</v>
      </c>
      <c r="Z719" s="107"/>
      <c r="AA719" s="107"/>
      <c r="AB719" s="107"/>
      <c r="AC719" s="107"/>
      <c r="AD719" s="107"/>
      <c r="AE719" s="107"/>
      <c r="AF719" s="107"/>
      <c r="AG719" s="107" t="s">
        <v>449</v>
      </c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</row>
    <row r="720" spans="1:60" outlineLevel="2">
      <c r="A720" s="110"/>
      <c r="B720" s="111"/>
      <c r="C720" s="205" t="s">
        <v>567</v>
      </c>
      <c r="D720" s="206"/>
      <c r="E720" s="206"/>
      <c r="F720" s="206"/>
      <c r="G720" s="206"/>
      <c r="H720" s="114"/>
      <c r="I720" s="114"/>
      <c r="J720" s="114"/>
      <c r="K720" s="114"/>
      <c r="L720" s="114"/>
      <c r="M720" s="114"/>
      <c r="N720" s="113"/>
      <c r="O720" s="113"/>
      <c r="P720" s="113"/>
      <c r="Q720" s="113"/>
      <c r="R720" s="114"/>
      <c r="S720" s="114"/>
      <c r="T720" s="114"/>
      <c r="U720" s="114"/>
      <c r="V720" s="114"/>
      <c r="W720" s="114"/>
      <c r="X720" s="114"/>
      <c r="Y720" s="114"/>
      <c r="Z720" s="107"/>
      <c r="AA720" s="107"/>
      <c r="AB720" s="107"/>
      <c r="AC720" s="107"/>
      <c r="AD720" s="107"/>
      <c r="AE720" s="107"/>
      <c r="AF720" s="107"/>
      <c r="AG720" s="107" t="s">
        <v>451</v>
      </c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</row>
    <row r="721" spans="1:60">
      <c r="A721" s="117" t="s">
        <v>285</v>
      </c>
      <c r="B721" s="118" t="s">
        <v>155</v>
      </c>
      <c r="C721" s="138" t="s">
        <v>156</v>
      </c>
      <c r="D721" s="119"/>
      <c r="E721" s="120"/>
      <c r="F721" s="121"/>
      <c r="G721" s="121">
        <f>SUMIF(AG722:AG733,"&lt;&gt;NOR",G722:G733)</f>
        <v>0</v>
      </c>
      <c r="H721" s="121"/>
      <c r="I721" s="121">
        <f>SUM(I722:I733)</f>
        <v>0</v>
      </c>
      <c r="J721" s="121"/>
      <c r="K721" s="121">
        <f>SUM(K722:K733)</f>
        <v>0</v>
      </c>
      <c r="L721" s="121"/>
      <c r="M721" s="121">
        <f>SUM(M722:M733)</f>
        <v>0</v>
      </c>
      <c r="N721" s="120"/>
      <c r="O721" s="120">
        <f>SUM(O722:O733)</f>
        <v>0</v>
      </c>
      <c r="P721" s="120"/>
      <c r="Q721" s="120">
        <f>SUM(Q722:Q733)</f>
        <v>0</v>
      </c>
      <c r="R721" s="121"/>
      <c r="S721" s="121"/>
      <c r="T721" s="122"/>
      <c r="U721" s="116"/>
      <c r="V721" s="116">
        <f>SUM(V722:V733)</f>
        <v>0.48</v>
      </c>
      <c r="W721" s="116"/>
      <c r="X721" s="116"/>
      <c r="Y721" s="116"/>
      <c r="AG721" t="s">
        <v>286</v>
      </c>
    </row>
    <row r="722" spans="1:60" outlineLevel="1">
      <c r="A722" s="123">
        <v>290</v>
      </c>
      <c r="B722" s="124" t="s">
        <v>654</v>
      </c>
      <c r="C722" s="139" t="s">
        <v>655</v>
      </c>
      <c r="D722" s="125" t="s">
        <v>347</v>
      </c>
      <c r="E722" s="126">
        <v>1</v>
      </c>
      <c r="F722" s="127"/>
      <c r="G722" s="128">
        <f>ROUND(E722*F722,2)</f>
        <v>0</v>
      </c>
      <c r="H722" s="127"/>
      <c r="I722" s="128">
        <f>ROUND(E722*H722,2)</f>
        <v>0</v>
      </c>
      <c r="J722" s="127"/>
      <c r="K722" s="128">
        <f>ROUND(E722*J722,2)</f>
        <v>0</v>
      </c>
      <c r="L722" s="128">
        <v>21</v>
      </c>
      <c r="M722" s="128">
        <f>G722*(1+L722/100)</f>
        <v>0</v>
      </c>
      <c r="N722" s="126">
        <v>1.8000000000000001E-4</v>
      </c>
      <c r="O722" s="126">
        <f>ROUND(E722*N722,2)</f>
        <v>0</v>
      </c>
      <c r="P722" s="126">
        <v>0</v>
      </c>
      <c r="Q722" s="126">
        <f>ROUND(E722*P722,2)</f>
        <v>0</v>
      </c>
      <c r="R722" s="128" t="s">
        <v>350</v>
      </c>
      <c r="S722" s="128" t="s">
        <v>310</v>
      </c>
      <c r="T722" s="129" t="s">
        <v>331</v>
      </c>
      <c r="U722" s="114">
        <v>0.48</v>
      </c>
      <c r="V722" s="114">
        <f>ROUND(E722*U722,2)</f>
        <v>0.48</v>
      </c>
      <c r="W722" s="114"/>
      <c r="X722" s="114" t="s">
        <v>332</v>
      </c>
      <c r="Y722" s="114" t="s">
        <v>293</v>
      </c>
      <c r="Z722" s="107"/>
      <c r="AA722" s="107"/>
      <c r="AB722" s="107"/>
      <c r="AC722" s="107"/>
      <c r="AD722" s="107"/>
      <c r="AE722" s="107"/>
      <c r="AF722" s="107"/>
      <c r="AG722" s="107" t="s">
        <v>333</v>
      </c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</row>
    <row r="723" spans="1:60" outlineLevel="2">
      <c r="A723" s="110"/>
      <c r="B723" s="111"/>
      <c r="C723" s="198" t="s">
        <v>656</v>
      </c>
      <c r="D723" s="199"/>
      <c r="E723" s="199"/>
      <c r="F723" s="199"/>
      <c r="G723" s="199"/>
      <c r="H723" s="114"/>
      <c r="I723" s="114"/>
      <c r="J723" s="114"/>
      <c r="K723" s="114"/>
      <c r="L723" s="114"/>
      <c r="M723" s="114"/>
      <c r="N723" s="113"/>
      <c r="O723" s="113"/>
      <c r="P723" s="113"/>
      <c r="Q723" s="113"/>
      <c r="R723" s="114"/>
      <c r="S723" s="114"/>
      <c r="T723" s="114"/>
      <c r="U723" s="114"/>
      <c r="V723" s="114"/>
      <c r="W723" s="114"/>
      <c r="X723" s="114"/>
      <c r="Y723" s="114"/>
      <c r="Z723" s="107"/>
      <c r="AA723" s="107"/>
      <c r="AB723" s="107"/>
      <c r="AC723" s="107"/>
      <c r="AD723" s="107"/>
      <c r="AE723" s="107"/>
      <c r="AF723" s="107"/>
      <c r="AG723" s="107" t="s">
        <v>296</v>
      </c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</row>
    <row r="724" spans="1:60" outlineLevel="1">
      <c r="A724" s="130">
        <v>291</v>
      </c>
      <c r="B724" s="131" t="s">
        <v>740</v>
      </c>
      <c r="C724" s="140" t="s">
        <v>741</v>
      </c>
      <c r="D724" s="132" t="s">
        <v>347</v>
      </c>
      <c r="E724" s="133">
        <v>2</v>
      </c>
      <c r="F724" s="134"/>
      <c r="G724" s="135">
        <f>ROUND(E724*F724,2)</f>
        <v>0</v>
      </c>
      <c r="H724" s="134"/>
      <c r="I724" s="135">
        <f>ROUND(E724*H724,2)</f>
        <v>0</v>
      </c>
      <c r="J724" s="134"/>
      <c r="K724" s="135">
        <f>ROUND(E724*J724,2)</f>
        <v>0</v>
      </c>
      <c r="L724" s="135">
        <v>21</v>
      </c>
      <c r="M724" s="135">
        <f>G724*(1+L724/100)</f>
        <v>0</v>
      </c>
      <c r="N724" s="133">
        <v>0</v>
      </c>
      <c r="O724" s="133">
        <f>ROUND(E724*N724,2)</f>
        <v>0</v>
      </c>
      <c r="P724" s="133">
        <v>0</v>
      </c>
      <c r="Q724" s="133">
        <f>ROUND(E724*P724,2)</f>
        <v>0</v>
      </c>
      <c r="R724" s="135"/>
      <c r="S724" s="135" t="s">
        <v>290</v>
      </c>
      <c r="T724" s="136" t="s">
        <v>291</v>
      </c>
      <c r="U724" s="114">
        <v>0</v>
      </c>
      <c r="V724" s="114">
        <f>ROUND(E724*U724,2)</f>
        <v>0</v>
      </c>
      <c r="W724" s="114"/>
      <c r="X724" s="114" t="s">
        <v>332</v>
      </c>
      <c r="Y724" s="114" t="s">
        <v>293</v>
      </c>
      <c r="Z724" s="107"/>
      <c r="AA724" s="107"/>
      <c r="AB724" s="107"/>
      <c r="AC724" s="107"/>
      <c r="AD724" s="107"/>
      <c r="AE724" s="107"/>
      <c r="AF724" s="107"/>
      <c r="AG724" s="107" t="s">
        <v>333</v>
      </c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</row>
    <row r="725" spans="1:60" outlineLevel="1">
      <c r="A725" s="130">
        <v>292</v>
      </c>
      <c r="B725" s="131" t="s">
        <v>742</v>
      </c>
      <c r="C725" s="140" t="s">
        <v>743</v>
      </c>
      <c r="D725" s="132" t="s">
        <v>347</v>
      </c>
      <c r="E725" s="133">
        <v>1</v>
      </c>
      <c r="F725" s="134"/>
      <c r="G725" s="135">
        <f>ROUND(E725*F725,2)</f>
        <v>0</v>
      </c>
      <c r="H725" s="134"/>
      <c r="I725" s="135">
        <f>ROUND(E725*H725,2)</f>
        <v>0</v>
      </c>
      <c r="J725" s="134"/>
      <c r="K725" s="135">
        <f>ROUND(E725*J725,2)</f>
        <v>0</v>
      </c>
      <c r="L725" s="135">
        <v>21</v>
      </c>
      <c r="M725" s="135">
        <f>G725*(1+L725/100)</f>
        <v>0</v>
      </c>
      <c r="N725" s="133">
        <v>0</v>
      </c>
      <c r="O725" s="133">
        <f>ROUND(E725*N725,2)</f>
        <v>0</v>
      </c>
      <c r="P725" s="133">
        <v>0</v>
      </c>
      <c r="Q725" s="133">
        <f>ROUND(E725*P725,2)</f>
        <v>0</v>
      </c>
      <c r="R725" s="135"/>
      <c r="S725" s="135" t="s">
        <v>290</v>
      </c>
      <c r="T725" s="136" t="s">
        <v>291</v>
      </c>
      <c r="U725" s="114">
        <v>0</v>
      </c>
      <c r="V725" s="114">
        <f>ROUND(E725*U725,2)</f>
        <v>0</v>
      </c>
      <c r="W725" s="114"/>
      <c r="X725" s="114" t="s">
        <v>332</v>
      </c>
      <c r="Y725" s="114" t="s">
        <v>293</v>
      </c>
      <c r="Z725" s="107"/>
      <c r="AA725" s="107"/>
      <c r="AB725" s="107"/>
      <c r="AC725" s="107"/>
      <c r="AD725" s="107"/>
      <c r="AE725" s="107"/>
      <c r="AF725" s="107"/>
      <c r="AG725" s="107" t="s">
        <v>333</v>
      </c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</row>
    <row r="726" spans="1:60" outlineLevel="1">
      <c r="A726" s="130">
        <v>293</v>
      </c>
      <c r="B726" s="131" t="s">
        <v>747</v>
      </c>
      <c r="C726" s="140" t="s">
        <v>748</v>
      </c>
      <c r="D726" s="132" t="s">
        <v>347</v>
      </c>
      <c r="E726" s="133">
        <v>1</v>
      </c>
      <c r="F726" s="134"/>
      <c r="G726" s="135">
        <f>ROUND(E726*F726,2)</f>
        <v>0</v>
      </c>
      <c r="H726" s="134"/>
      <c r="I726" s="135">
        <f>ROUND(E726*H726,2)</f>
        <v>0</v>
      </c>
      <c r="J726" s="134"/>
      <c r="K726" s="135">
        <f>ROUND(E726*J726,2)</f>
        <v>0</v>
      </c>
      <c r="L726" s="135">
        <v>21</v>
      </c>
      <c r="M726" s="135">
        <f>G726*(1+L726/100)</f>
        <v>0</v>
      </c>
      <c r="N726" s="133">
        <v>0</v>
      </c>
      <c r="O726" s="133">
        <f>ROUND(E726*N726,2)</f>
        <v>0</v>
      </c>
      <c r="P726" s="133">
        <v>0</v>
      </c>
      <c r="Q726" s="133">
        <f>ROUND(E726*P726,2)</f>
        <v>0</v>
      </c>
      <c r="R726" s="135"/>
      <c r="S726" s="135" t="s">
        <v>290</v>
      </c>
      <c r="T726" s="136" t="s">
        <v>291</v>
      </c>
      <c r="U726" s="114">
        <v>0</v>
      </c>
      <c r="V726" s="114">
        <f>ROUND(E726*U726,2)</f>
        <v>0</v>
      </c>
      <c r="W726" s="114"/>
      <c r="X726" s="114" t="s">
        <v>332</v>
      </c>
      <c r="Y726" s="114" t="s">
        <v>293</v>
      </c>
      <c r="Z726" s="107"/>
      <c r="AA726" s="107"/>
      <c r="AB726" s="107"/>
      <c r="AC726" s="107"/>
      <c r="AD726" s="107"/>
      <c r="AE726" s="107"/>
      <c r="AF726" s="107"/>
      <c r="AG726" s="107" t="s">
        <v>333</v>
      </c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</row>
    <row r="727" spans="1:60" outlineLevel="1">
      <c r="A727" s="123">
        <v>294</v>
      </c>
      <c r="B727" s="124" t="s">
        <v>650</v>
      </c>
      <c r="C727" s="139" t="s">
        <v>651</v>
      </c>
      <c r="D727" s="125" t="s">
        <v>347</v>
      </c>
      <c r="E727" s="126">
        <v>1</v>
      </c>
      <c r="F727" s="127"/>
      <c r="G727" s="128">
        <f>ROUND(E727*F727,2)</f>
        <v>0</v>
      </c>
      <c r="H727" s="127"/>
      <c r="I727" s="128">
        <f>ROUND(E727*H727,2)</f>
        <v>0</v>
      </c>
      <c r="J727" s="127"/>
      <c r="K727" s="128">
        <f>ROUND(E727*J727,2)</f>
        <v>0</v>
      </c>
      <c r="L727" s="128">
        <v>21</v>
      </c>
      <c r="M727" s="128">
        <f>G727*(1+L727/100)</f>
        <v>0</v>
      </c>
      <c r="N727" s="126">
        <v>0</v>
      </c>
      <c r="O727" s="126">
        <f>ROUND(E727*N727,2)</f>
        <v>0</v>
      </c>
      <c r="P727" s="126">
        <v>0</v>
      </c>
      <c r="Q727" s="126">
        <f>ROUND(E727*P727,2)</f>
        <v>0</v>
      </c>
      <c r="R727" s="128"/>
      <c r="S727" s="128" t="s">
        <v>290</v>
      </c>
      <c r="T727" s="129" t="s">
        <v>291</v>
      </c>
      <c r="U727" s="114">
        <v>0</v>
      </c>
      <c r="V727" s="114">
        <f>ROUND(E727*U727,2)</f>
        <v>0</v>
      </c>
      <c r="W727" s="114"/>
      <c r="X727" s="114" t="s">
        <v>414</v>
      </c>
      <c r="Y727" s="114" t="s">
        <v>293</v>
      </c>
      <c r="Z727" s="107"/>
      <c r="AA727" s="107"/>
      <c r="AB727" s="107"/>
      <c r="AC727" s="107"/>
      <c r="AD727" s="107"/>
      <c r="AE727" s="107"/>
      <c r="AF727" s="107"/>
      <c r="AG727" s="107" t="s">
        <v>415</v>
      </c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</row>
    <row r="728" spans="1:60" outlineLevel="2">
      <c r="A728" s="110"/>
      <c r="B728" s="111"/>
      <c r="C728" s="198" t="s">
        <v>652</v>
      </c>
      <c r="D728" s="199"/>
      <c r="E728" s="199"/>
      <c r="F728" s="199"/>
      <c r="G728" s="199"/>
      <c r="H728" s="114"/>
      <c r="I728" s="114"/>
      <c r="J728" s="114"/>
      <c r="K728" s="114"/>
      <c r="L728" s="114"/>
      <c r="M728" s="114"/>
      <c r="N728" s="113"/>
      <c r="O728" s="113"/>
      <c r="P728" s="113"/>
      <c r="Q728" s="113"/>
      <c r="R728" s="114"/>
      <c r="S728" s="114"/>
      <c r="T728" s="114"/>
      <c r="U728" s="114"/>
      <c r="V728" s="114"/>
      <c r="W728" s="114"/>
      <c r="X728" s="114"/>
      <c r="Y728" s="114"/>
      <c r="Z728" s="107"/>
      <c r="AA728" s="107"/>
      <c r="AB728" s="107"/>
      <c r="AC728" s="107"/>
      <c r="AD728" s="107"/>
      <c r="AE728" s="107"/>
      <c r="AF728" s="107"/>
      <c r="AG728" s="107" t="s">
        <v>296</v>
      </c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</row>
    <row r="729" spans="1:60" outlineLevel="3">
      <c r="A729" s="110"/>
      <c r="B729" s="111"/>
      <c r="C729" s="200" t="s">
        <v>653</v>
      </c>
      <c r="D729" s="201"/>
      <c r="E729" s="201"/>
      <c r="F729" s="201"/>
      <c r="G729" s="201"/>
      <c r="H729" s="114"/>
      <c r="I729" s="114"/>
      <c r="J729" s="114"/>
      <c r="K729" s="114"/>
      <c r="L729" s="114"/>
      <c r="M729" s="114"/>
      <c r="N729" s="113"/>
      <c r="O729" s="113"/>
      <c r="P729" s="113"/>
      <c r="Q729" s="113"/>
      <c r="R729" s="114"/>
      <c r="S729" s="114"/>
      <c r="T729" s="114"/>
      <c r="U729" s="114"/>
      <c r="V729" s="114"/>
      <c r="W729" s="114"/>
      <c r="X729" s="114"/>
      <c r="Y729" s="114"/>
      <c r="Z729" s="107"/>
      <c r="AA729" s="107"/>
      <c r="AB729" s="107"/>
      <c r="AC729" s="107"/>
      <c r="AD729" s="107"/>
      <c r="AE729" s="107"/>
      <c r="AF729" s="107"/>
      <c r="AG729" s="107" t="s">
        <v>296</v>
      </c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</row>
    <row r="730" spans="1:60" outlineLevel="1">
      <c r="A730" s="123">
        <v>295</v>
      </c>
      <c r="B730" s="124" t="s">
        <v>744</v>
      </c>
      <c r="C730" s="139" t="s">
        <v>745</v>
      </c>
      <c r="D730" s="125" t="s">
        <v>347</v>
      </c>
      <c r="E730" s="126">
        <v>1</v>
      </c>
      <c r="F730" s="127"/>
      <c r="G730" s="128">
        <f>ROUND(E730*F730,2)</f>
        <v>0</v>
      </c>
      <c r="H730" s="127"/>
      <c r="I730" s="128">
        <f>ROUND(E730*H730,2)</f>
        <v>0</v>
      </c>
      <c r="J730" s="127"/>
      <c r="K730" s="128">
        <f>ROUND(E730*J730,2)</f>
        <v>0</v>
      </c>
      <c r="L730" s="128">
        <v>21</v>
      </c>
      <c r="M730" s="128">
        <f>G730*(1+L730/100)</f>
        <v>0</v>
      </c>
      <c r="N730" s="126">
        <v>0</v>
      </c>
      <c r="O730" s="126">
        <f>ROUND(E730*N730,2)</f>
        <v>0</v>
      </c>
      <c r="P730" s="126">
        <v>0</v>
      </c>
      <c r="Q730" s="126">
        <f>ROUND(E730*P730,2)</f>
        <v>0</v>
      </c>
      <c r="R730" s="128"/>
      <c r="S730" s="128" t="s">
        <v>290</v>
      </c>
      <c r="T730" s="129" t="s">
        <v>291</v>
      </c>
      <c r="U730" s="114">
        <v>0</v>
      </c>
      <c r="V730" s="114">
        <f>ROUND(E730*U730,2)</f>
        <v>0</v>
      </c>
      <c r="W730" s="114"/>
      <c r="X730" s="114" t="s">
        <v>414</v>
      </c>
      <c r="Y730" s="114" t="s">
        <v>293</v>
      </c>
      <c r="Z730" s="107"/>
      <c r="AA730" s="107"/>
      <c r="AB730" s="107"/>
      <c r="AC730" s="107"/>
      <c r="AD730" s="107"/>
      <c r="AE730" s="107"/>
      <c r="AF730" s="107"/>
      <c r="AG730" s="107" t="s">
        <v>415</v>
      </c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</row>
    <row r="731" spans="1:60" outlineLevel="2">
      <c r="A731" s="110"/>
      <c r="B731" s="111"/>
      <c r="C731" s="198" t="s">
        <v>746</v>
      </c>
      <c r="D731" s="199"/>
      <c r="E731" s="199"/>
      <c r="F731" s="199"/>
      <c r="G731" s="199"/>
      <c r="H731" s="114"/>
      <c r="I731" s="114"/>
      <c r="J731" s="114"/>
      <c r="K731" s="114"/>
      <c r="L731" s="114"/>
      <c r="M731" s="114"/>
      <c r="N731" s="113"/>
      <c r="O731" s="113"/>
      <c r="P731" s="113"/>
      <c r="Q731" s="113"/>
      <c r="R731" s="114"/>
      <c r="S731" s="114"/>
      <c r="T731" s="114"/>
      <c r="U731" s="114"/>
      <c r="V731" s="114"/>
      <c r="W731" s="114"/>
      <c r="X731" s="114"/>
      <c r="Y731" s="114"/>
      <c r="Z731" s="107"/>
      <c r="AA731" s="107"/>
      <c r="AB731" s="107"/>
      <c r="AC731" s="107"/>
      <c r="AD731" s="107"/>
      <c r="AE731" s="107"/>
      <c r="AF731" s="107"/>
      <c r="AG731" s="107" t="s">
        <v>296</v>
      </c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</row>
    <row r="732" spans="1:60" outlineLevel="1">
      <c r="A732" s="110">
        <v>296</v>
      </c>
      <c r="B732" s="111" t="s">
        <v>876</v>
      </c>
      <c r="C732" s="147" t="s">
        <v>877</v>
      </c>
      <c r="D732" s="112" t="s">
        <v>24</v>
      </c>
      <c r="E732" s="145"/>
      <c r="F732" s="115"/>
      <c r="G732" s="114">
        <f>ROUND(E732*F732,2)</f>
        <v>0</v>
      </c>
      <c r="H732" s="115"/>
      <c r="I732" s="114">
        <f>ROUND(E732*H732,2)</f>
        <v>0</v>
      </c>
      <c r="J732" s="115"/>
      <c r="K732" s="114">
        <f>ROUND(E732*J732,2)</f>
        <v>0</v>
      </c>
      <c r="L732" s="114">
        <v>21</v>
      </c>
      <c r="M732" s="114">
        <f>G732*(1+L732/100)</f>
        <v>0</v>
      </c>
      <c r="N732" s="113">
        <v>0</v>
      </c>
      <c r="O732" s="113">
        <f>ROUND(E732*N732,2)</f>
        <v>0</v>
      </c>
      <c r="P732" s="113">
        <v>0</v>
      </c>
      <c r="Q732" s="113">
        <f>ROUND(E732*P732,2)</f>
        <v>0</v>
      </c>
      <c r="R732" s="114" t="s">
        <v>350</v>
      </c>
      <c r="S732" s="114" t="s">
        <v>310</v>
      </c>
      <c r="T732" s="114" t="s">
        <v>331</v>
      </c>
      <c r="U732" s="114">
        <v>0</v>
      </c>
      <c r="V732" s="114">
        <f>ROUND(E732*U732,2)</f>
        <v>0</v>
      </c>
      <c r="W732" s="114"/>
      <c r="X732" s="114" t="s">
        <v>448</v>
      </c>
      <c r="Y732" s="114" t="s">
        <v>293</v>
      </c>
      <c r="Z732" s="107"/>
      <c r="AA732" s="107"/>
      <c r="AB732" s="107"/>
      <c r="AC732" s="107"/>
      <c r="AD732" s="107"/>
      <c r="AE732" s="107"/>
      <c r="AF732" s="107"/>
      <c r="AG732" s="107" t="s">
        <v>449</v>
      </c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</row>
    <row r="733" spans="1:60" outlineLevel="2">
      <c r="A733" s="110"/>
      <c r="B733" s="111"/>
      <c r="C733" s="205" t="s">
        <v>567</v>
      </c>
      <c r="D733" s="206"/>
      <c r="E733" s="206"/>
      <c r="F733" s="206"/>
      <c r="G733" s="206"/>
      <c r="H733" s="114"/>
      <c r="I733" s="114"/>
      <c r="J733" s="114"/>
      <c r="K733" s="114"/>
      <c r="L733" s="114"/>
      <c r="M733" s="114"/>
      <c r="N733" s="113"/>
      <c r="O733" s="113"/>
      <c r="P733" s="113"/>
      <c r="Q733" s="113"/>
      <c r="R733" s="114"/>
      <c r="S733" s="114"/>
      <c r="T733" s="114"/>
      <c r="U733" s="114"/>
      <c r="V733" s="114"/>
      <c r="W733" s="114"/>
      <c r="X733" s="114"/>
      <c r="Y733" s="114"/>
      <c r="Z733" s="107"/>
      <c r="AA733" s="107"/>
      <c r="AB733" s="107"/>
      <c r="AC733" s="107"/>
      <c r="AD733" s="107"/>
      <c r="AE733" s="107"/>
      <c r="AF733" s="107"/>
      <c r="AG733" s="107" t="s">
        <v>451</v>
      </c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</row>
    <row r="734" spans="1:60">
      <c r="A734" s="117" t="s">
        <v>285</v>
      </c>
      <c r="B734" s="118" t="s">
        <v>157</v>
      </c>
      <c r="C734" s="138" t="s">
        <v>158</v>
      </c>
      <c r="D734" s="119"/>
      <c r="E734" s="120"/>
      <c r="F734" s="121"/>
      <c r="G734" s="121">
        <f>SUMIF(AG735:AG746,"&lt;&gt;NOR",G735:G746)</f>
        <v>0</v>
      </c>
      <c r="H734" s="121"/>
      <c r="I734" s="121">
        <f>SUM(I735:I746)</f>
        <v>0</v>
      </c>
      <c r="J734" s="121"/>
      <c r="K734" s="121">
        <f>SUM(K735:K746)</f>
        <v>0</v>
      </c>
      <c r="L734" s="121"/>
      <c r="M734" s="121">
        <f>SUM(M735:M746)</f>
        <v>0</v>
      </c>
      <c r="N734" s="120"/>
      <c r="O734" s="120">
        <f>SUM(O735:O746)</f>
        <v>0</v>
      </c>
      <c r="P734" s="120"/>
      <c r="Q734" s="120">
        <f>SUM(Q735:Q746)</f>
        <v>0</v>
      </c>
      <c r="R734" s="121"/>
      <c r="S734" s="121"/>
      <c r="T734" s="122"/>
      <c r="U734" s="116"/>
      <c r="V734" s="116">
        <f>SUM(V735:V746)</f>
        <v>0.48</v>
      </c>
      <c r="W734" s="116"/>
      <c r="X734" s="116"/>
      <c r="Y734" s="116"/>
      <c r="AG734" t="s">
        <v>286</v>
      </c>
    </row>
    <row r="735" spans="1:60" outlineLevel="1">
      <c r="A735" s="123">
        <v>297</v>
      </c>
      <c r="B735" s="124" t="s">
        <v>654</v>
      </c>
      <c r="C735" s="139" t="s">
        <v>655</v>
      </c>
      <c r="D735" s="125" t="s">
        <v>347</v>
      </c>
      <c r="E735" s="126">
        <v>1</v>
      </c>
      <c r="F735" s="127"/>
      <c r="G735" s="128">
        <f>ROUND(E735*F735,2)</f>
        <v>0</v>
      </c>
      <c r="H735" s="127"/>
      <c r="I735" s="128">
        <f>ROUND(E735*H735,2)</f>
        <v>0</v>
      </c>
      <c r="J735" s="127"/>
      <c r="K735" s="128">
        <f>ROUND(E735*J735,2)</f>
        <v>0</v>
      </c>
      <c r="L735" s="128">
        <v>21</v>
      </c>
      <c r="M735" s="128">
        <f>G735*(1+L735/100)</f>
        <v>0</v>
      </c>
      <c r="N735" s="126">
        <v>1.8000000000000001E-4</v>
      </c>
      <c r="O735" s="126">
        <f>ROUND(E735*N735,2)</f>
        <v>0</v>
      </c>
      <c r="P735" s="126">
        <v>0</v>
      </c>
      <c r="Q735" s="126">
        <f>ROUND(E735*P735,2)</f>
        <v>0</v>
      </c>
      <c r="R735" s="128" t="s">
        <v>350</v>
      </c>
      <c r="S735" s="128" t="s">
        <v>310</v>
      </c>
      <c r="T735" s="129" t="s">
        <v>331</v>
      </c>
      <c r="U735" s="114">
        <v>0.48</v>
      </c>
      <c r="V735" s="114">
        <f>ROUND(E735*U735,2)</f>
        <v>0.48</v>
      </c>
      <c r="W735" s="114"/>
      <c r="X735" s="114" t="s">
        <v>332</v>
      </c>
      <c r="Y735" s="114" t="s">
        <v>293</v>
      </c>
      <c r="Z735" s="107"/>
      <c r="AA735" s="107"/>
      <c r="AB735" s="107"/>
      <c r="AC735" s="107"/>
      <c r="AD735" s="107"/>
      <c r="AE735" s="107"/>
      <c r="AF735" s="107"/>
      <c r="AG735" s="107" t="s">
        <v>333</v>
      </c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</row>
    <row r="736" spans="1:60" outlineLevel="2">
      <c r="A736" s="110"/>
      <c r="B736" s="111"/>
      <c r="C736" s="198" t="s">
        <v>656</v>
      </c>
      <c r="D736" s="199"/>
      <c r="E736" s="199"/>
      <c r="F736" s="199"/>
      <c r="G736" s="199"/>
      <c r="H736" s="114"/>
      <c r="I736" s="114"/>
      <c r="J736" s="114"/>
      <c r="K736" s="114"/>
      <c r="L736" s="114"/>
      <c r="M736" s="114"/>
      <c r="N736" s="113"/>
      <c r="O736" s="113"/>
      <c r="P736" s="113"/>
      <c r="Q736" s="113"/>
      <c r="R736" s="114"/>
      <c r="S736" s="114"/>
      <c r="T736" s="114"/>
      <c r="U736" s="114"/>
      <c r="V736" s="114"/>
      <c r="W736" s="114"/>
      <c r="X736" s="114"/>
      <c r="Y736" s="114"/>
      <c r="Z736" s="107"/>
      <c r="AA736" s="107"/>
      <c r="AB736" s="107"/>
      <c r="AC736" s="107"/>
      <c r="AD736" s="107"/>
      <c r="AE736" s="107"/>
      <c r="AF736" s="107"/>
      <c r="AG736" s="107" t="s">
        <v>296</v>
      </c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</row>
    <row r="737" spans="1:60" outlineLevel="1">
      <c r="A737" s="130">
        <v>298</v>
      </c>
      <c r="B737" s="131" t="s">
        <v>740</v>
      </c>
      <c r="C737" s="140" t="s">
        <v>741</v>
      </c>
      <c r="D737" s="132" t="s">
        <v>347</v>
      </c>
      <c r="E737" s="133">
        <v>2</v>
      </c>
      <c r="F737" s="134"/>
      <c r="G737" s="135">
        <f>ROUND(E737*F737,2)</f>
        <v>0</v>
      </c>
      <c r="H737" s="134"/>
      <c r="I737" s="135">
        <f>ROUND(E737*H737,2)</f>
        <v>0</v>
      </c>
      <c r="J737" s="134"/>
      <c r="K737" s="135">
        <f>ROUND(E737*J737,2)</f>
        <v>0</v>
      </c>
      <c r="L737" s="135">
        <v>21</v>
      </c>
      <c r="M737" s="135">
        <f>G737*(1+L737/100)</f>
        <v>0</v>
      </c>
      <c r="N737" s="133">
        <v>0</v>
      </c>
      <c r="O737" s="133">
        <f>ROUND(E737*N737,2)</f>
        <v>0</v>
      </c>
      <c r="P737" s="133">
        <v>0</v>
      </c>
      <c r="Q737" s="133">
        <f>ROUND(E737*P737,2)</f>
        <v>0</v>
      </c>
      <c r="R737" s="135"/>
      <c r="S737" s="135" t="s">
        <v>290</v>
      </c>
      <c r="T737" s="136" t="s">
        <v>291</v>
      </c>
      <c r="U737" s="114">
        <v>0</v>
      </c>
      <c r="V737" s="114">
        <f>ROUND(E737*U737,2)</f>
        <v>0</v>
      </c>
      <c r="W737" s="114"/>
      <c r="X737" s="114" t="s">
        <v>332</v>
      </c>
      <c r="Y737" s="114" t="s">
        <v>293</v>
      </c>
      <c r="Z737" s="107"/>
      <c r="AA737" s="107"/>
      <c r="AB737" s="107"/>
      <c r="AC737" s="107"/>
      <c r="AD737" s="107"/>
      <c r="AE737" s="107"/>
      <c r="AF737" s="107"/>
      <c r="AG737" s="107" t="s">
        <v>333</v>
      </c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</row>
    <row r="738" spans="1:60" outlineLevel="1">
      <c r="A738" s="130">
        <v>299</v>
      </c>
      <c r="B738" s="131" t="s">
        <v>742</v>
      </c>
      <c r="C738" s="140" t="s">
        <v>743</v>
      </c>
      <c r="D738" s="132" t="s">
        <v>347</v>
      </c>
      <c r="E738" s="133">
        <v>1</v>
      </c>
      <c r="F738" s="134"/>
      <c r="G738" s="135">
        <f>ROUND(E738*F738,2)</f>
        <v>0</v>
      </c>
      <c r="H738" s="134"/>
      <c r="I738" s="135">
        <f>ROUND(E738*H738,2)</f>
        <v>0</v>
      </c>
      <c r="J738" s="134"/>
      <c r="K738" s="135">
        <f>ROUND(E738*J738,2)</f>
        <v>0</v>
      </c>
      <c r="L738" s="135">
        <v>21</v>
      </c>
      <c r="M738" s="135">
        <f>G738*(1+L738/100)</f>
        <v>0</v>
      </c>
      <c r="N738" s="133">
        <v>0</v>
      </c>
      <c r="O738" s="133">
        <f>ROUND(E738*N738,2)</f>
        <v>0</v>
      </c>
      <c r="P738" s="133">
        <v>0</v>
      </c>
      <c r="Q738" s="133">
        <f>ROUND(E738*P738,2)</f>
        <v>0</v>
      </c>
      <c r="R738" s="135"/>
      <c r="S738" s="135" t="s">
        <v>290</v>
      </c>
      <c r="T738" s="136" t="s">
        <v>291</v>
      </c>
      <c r="U738" s="114">
        <v>0</v>
      </c>
      <c r="V738" s="114">
        <f>ROUND(E738*U738,2)</f>
        <v>0</v>
      </c>
      <c r="W738" s="114"/>
      <c r="X738" s="114" t="s">
        <v>332</v>
      </c>
      <c r="Y738" s="114" t="s">
        <v>293</v>
      </c>
      <c r="Z738" s="107"/>
      <c r="AA738" s="107"/>
      <c r="AB738" s="107"/>
      <c r="AC738" s="107"/>
      <c r="AD738" s="107"/>
      <c r="AE738" s="107"/>
      <c r="AF738" s="107"/>
      <c r="AG738" s="107" t="s">
        <v>333</v>
      </c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</row>
    <row r="739" spans="1:60" outlineLevel="1">
      <c r="A739" s="130">
        <v>300</v>
      </c>
      <c r="B739" s="131" t="s">
        <v>747</v>
      </c>
      <c r="C739" s="140" t="s">
        <v>748</v>
      </c>
      <c r="D739" s="132" t="s">
        <v>347</v>
      </c>
      <c r="E739" s="133">
        <v>1</v>
      </c>
      <c r="F739" s="134"/>
      <c r="G739" s="135">
        <f>ROUND(E739*F739,2)</f>
        <v>0</v>
      </c>
      <c r="H739" s="134"/>
      <c r="I739" s="135">
        <f>ROUND(E739*H739,2)</f>
        <v>0</v>
      </c>
      <c r="J739" s="134"/>
      <c r="K739" s="135">
        <f>ROUND(E739*J739,2)</f>
        <v>0</v>
      </c>
      <c r="L739" s="135">
        <v>21</v>
      </c>
      <c r="M739" s="135">
        <f>G739*(1+L739/100)</f>
        <v>0</v>
      </c>
      <c r="N739" s="133">
        <v>0</v>
      </c>
      <c r="O739" s="133">
        <f>ROUND(E739*N739,2)</f>
        <v>0</v>
      </c>
      <c r="P739" s="133">
        <v>0</v>
      </c>
      <c r="Q739" s="133">
        <f>ROUND(E739*P739,2)</f>
        <v>0</v>
      </c>
      <c r="R739" s="135"/>
      <c r="S739" s="135" t="s">
        <v>290</v>
      </c>
      <c r="T739" s="136" t="s">
        <v>291</v>
      </c>
      <c r="U739" s="114">
        <v>0</v>
      </c>
      <c r="V739" s="114">
        <f>ROUND(E739*U739,2)</f>
        <v>0</v>
      </c>
      <c r="W739" s="114"/>
      <c r="X739" s="114" t="s">
        <v>332</v>
      </c>
      <c r="Y739" s="114" t="s">
        <v>293</v>
      </c>
      <c r="Z739" s="107"/>
      <c r="AA739" s="107"/>
      <c r="AB739" s="107"/>
      <c r="AC739" s="107"/>
      <c r="AD739" s="107"/>
      <c r="AE739" s="107"/>
      <c r="AF739" s="107"/>
      <c r="AG739" s="107" t="s">
        <v>333</v>
      </c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</row>
    <row r="740" spans="1:60" outlineLevel="1">
      <c r="A740" s="123">
        <v>301</v>
      </c>
      <c r="B740" s="124" t="s">
        <v>650</v>
      </c>
      <c r="C740" s="139" t="s">
        <v>651</v>
      </c>
      <c r="D740" s="125" t="s">
        <v>347</v>
      </c>
      <c r="E740" s="126">
        <v>1</v>
      </c>
      <c r="F740" s="127"/>
      <c r="G740" s="128">
        <f>ROUND(E740*F740,2)</f>
        <v>0</v>
      </c>
      <c r="H740" s="127"/>
      <c r="I740" s="128">
        <f>ROUND(E740*H740,2)</f>
        <v>0</v>
      </c>
      <c r="J740" s="127"/>
      <c r="K740" s="128">
        <f>ROUND(E740*J740,2)</f>
        <v>0</v>
      </c>
      <c r="L740" s="128">
        <v>21</v>
      </c>
      <c r="M740" s="128">
        <f>G740*(1+L740/100)</f>
        <v>0</v>
      </c>
      <c r="N740" s="126">
        <v>0</v>
      </c>
      <c r="O740" s="126">
        <f>ROUND(E740*N740,2)</f>
        <v>0</v>
      </c>
      <c r="P740" s="126">
        <v>0</v>
      </c>
      <c r="Q740" s="126">
        <f>ROUND(E740*P740,2)</f>
        <v>0</v>
      </c>
      <c r="R740" s="128"/>
      <c r="S740" s="128" t="s">
        <v>290</v>
      </c>
      <c r="T740" s="129" t="s">
        <v>291</v>
      </c>
      <c r="U740" s="114">
        <v>0</v>
      </c>
      <c r="V740" s="114">
        <f>ROUND(E740*U740,2)</f>
        <v>0</v>
      </c>
      <c r="W740" s="114"/>
      <c r="X740" s="114" t="s">
        <v>414</v>
      </c>
      <c r="Y740" s="114" t="s">
        <v>293</v>
      </c>
      <c r="Z740" s="107"/>
      <c r="AA740" s="107"/>
      <c r="AB740" s="107"/>
      <c r="AC740" s="107"/>
      <c r="AD740" s="107"/>
      <c r="AE740" s="107"/>
      <c r="AF740" s="107"/>
      <c r="AG740" s="107" t="s">
        <v>415</v>
      </c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</row>
    <row r="741" spans="1:60" outlineLevel="2">
      <c r="A741" s="110"/>
      <c r="B741" s="111"/>
      <c r="C741" s="198" t="s">
        <v>652</v>
      </c>
      <c r="D741" s="199"/>
      <c r="E741" s="199"/>
      <c r="F741" s="199"/>
      <c r="G741" s="199"/>
      <c r="H741" s="114"/>
      <c r="I741" s="114"/>
      <c r="J741" s="114"/>
      <c r="K741" s="114"/>
      <c r="L741" s="114"/>
      <c r="M741" s="114"/>
      <c r="N741" s="113"/>
      <c r="O741" s="113"/>
      <c r="P741" s="113"/>
      <c r="Q741" s="113"/>
      <c r="R741" s="114"/>
      <c r="S741" s="114"/>
      <c r="T741" s="114"/>
      <c r="U741" s="114"/>
      <c r="V741" s="114"/>
      <c r="W741" s="114"/>
      <c r="X741" s="114"/>
      <c r="Y741" s="114"/>
      <c r="Z741" s="107"/>
      <c r="AA741" s="107"/>
      <c r="AB741" s="107"/>
      <c r="AC741" s="107"/>
      <c r="AD741" s="107"/>
      <c r="AE741" s="107"/>
      <c r="AF741" s="107"/>
      <c r="AG741" s="107" t="s">
        <v>296</v>
      </c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</row>
    <row r="742" spans="1:60" outlineLevel="3">
      <c r="A742" s="110"/>
      <c r="B742" s="111"/>
      <c r="C742" s="200" t="s">
        <v>653</v>
      </c>
      <c r="D742" s="201"/>
      <c r="E742" s="201"/>
      <c r="F742" s="201"/>
      <c r="G742" s="201"/>
      <c r="H742" s="114"/>
      <c r="I742" s="114"/>
      <c r="J742" s="114"/>
      <c r="K742" s="114"/>
      <c r="L742" s="114"/>
      <c r="M742" s="114"/>
      <c r="N742" s="113"/>
      <c r="O742" s="113"/>
      <c r="P742" s="113"/>
      <c r="Q742" s="113"/>
      <c r="R742" s="114"/>
      <c r="S742" s="114"/>
      <c r="T742" s="114"/>
      <c r="U742" s="114"/>
      <c r="V742" s="114"/>
      <c r="W742" s="114"/>
      <c r="X742" s="114"/>
      <c r="Y742" s="114"/>
      <c r="Z742" s="107"/>
      <c r="AA742" s="107"/>
      <c r="AB742" s="107"/>
      <c r="AC742" s="107"/>
      <c r="AD742" s="107"/>
      <c r="AE742" s="107"/>
      <c r="AF742" s="107"/>
      <c r="AG742" s="107" t="s">
        <v>296</v>
      </c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</row>
    <row r="743" spans="1:60" outlineLevel="1">
      <c r="A743" s="123">
        <v>302</v>
      </c>
      <c r="B743" s="124" t="s">
        <v>744</v>
      </c>
      <c r="C743" s="139" t="s">
        <v>745</v>
      </c>
      <c r="D743" s="125" t="s">
        <v>347</v>
      </c>
      <c r="E743" s="126">
        <v>1</v>
      </c>
      <c r="F743" s="127"/>
      <c r="G743" s="128">
        <f>ROUND(E743*F743,2)</f>
        <v>0</v>
      </c>
      <c r="H743" s="127"/>
      <c r="I743" s="128">
        <f>ROUND(E743*H743,2)</f>
        <v>0</v>
      </c>
      <c r="J743" s="127"/>
      <c r="K743" s="128">
        <f>ROUND(E743*J743,2)</f>
        <v>0</v>
      </c>
      <c r="L743" s="128">
        <v>21</v>
      </c>
      <c r="M743" s="128">
        <f>G743*(1+L743/100)</f>
        <v>0</v>
      </c>
      <c r="N743" s="126">
        <v>0</v>
      </c>
      <c r="O743" s="126">
        <f>ROUND(E743*N743,2)</f>
        <v>0</v>
      </c>
      <c r="P743" s="126">
        <v>0</v>
      </c>
      <c r="Q743" s="126">
        <f>ROUND(E743*P743,2)</f>
        <v>0</v>
      </c>
      <c r="R743" s="128"/>
      <c r="S743" s="128" t="s">
        <v>290</v>
      </c>
      <c r="T743" s="129" t="s">
        <v>291</v>
      </c>
      <c r="U743" s="114">
        <v>0</v>
      </c>
      <c r="V743" s="114">
        <f>ROUND(E743*U743,2)</f>
        <v>0</v>
      </c>
      <c r="W743" s="114"/>
      <c r="X743" s="114" t="s">
        <v>414</v>
      </c>
      <c r="Y743" s="114" t="s">
        <v>293</v>
      </c>
      <c r="Z743" s="107"/>
      <c r="AA743" s="107"/>
      <c r="AB743" s="107"/>
      <c r="AC743" s="107"/>
      <c r="AD743" s="107"/>
      <c r="AE743" s="107"/>
      <c r="AF743" s="107"/>
      <c r="AG743" s="107" t="s">
        <v>415</v>
      </c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</row>
    <row r="744" spans="1:60" outlineLevel="2">
      <c r="A744" s="110"/>
      <c r="B744" s="111"/>
      <c r="C744" s="198" t="s">
        <v>746</v>
      </c>
      <c r="D744" s="199"/>
      <c r="E744" s="199"/>
      <c r="F744" s="199"/>
      <c r="G744" s="199"/>
      <c r="H744" s="114"/>
      <c r="I744" s="114"/>
      <c r="J744" s="114"/>
      <c r="K744" s="114"/>
      <c r="L744" s="114"/>
      <c r="M744" s="114"/>
      <c r="N744" s="113"/>
      <c r="O744" s="113"/>
      <c r="P744" s="113"/>
      <c r="Q744" s="113"/>
      <c r="R744" s="114"/>
      <c r="S744" s="114"/>
      <c r="T744" s="114"/>
      <c r="U744" s="114"/>
      <c r="V744" s="114"/>
      <c r="W744" s="114"/>
      <c r="X744" s="114"/>
      <c r="Y744" s="114"/>
      <c r="Z744" s="107"/>
      <c r="AA744" s="107"/>
      <c r="AB744" s="107"/>
      <c r="AC744" s="107"/>
      <c r="AD744" s="107"/>
      <c r="AE744" s="107"/>
      <c r="AF744" s="107"/>
      <c r="AG744" s="107" t="s">
        <v>296</v>
      </c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</row>
    <row r="745" spans="1:60" outlineLevel="1">
      <c r="A745" s="110">
        <v>303</v>
      </c>
      <c r="B745" s="111" t="s">
        <v>876</v>
      </c>
      <c r="C745" s="147" t="s">
        <v>877</v>
      </c>
      <c r="D745" s="112" t="s">
        <v>24</v>
      </c>
      <c r="E745" s="145"/>
      <c r="F745" s="115"/>
      <c r="G745" s="114">
        <f>ROUND(E745*F745,2)</f>
        <v>0</v>
      </c>
      <c r="H745" s="115"/>
      <c r="I745" s="114">
        <f>ROUND(E745*H745,2)</f>
        <v>0</v>
      </c>
      <c r="J745" s="115"/>
      <c r="K745" s="114">
        <f>ROUND(E745*J745,2)</f>
        <v>0</v>
      </c>
      <c r="L745" s="114">
        <v>21</v>
      </c>
      <c r="M745" s="114">
        <f>G745*(1+L745/100)</f>
        <v>0</v>
      </c>
      <c r="N745" s="113">
        <v>0</v>
      </c>
      <c r="O745" s="113">
        <f>ROUND(E745*N745,2)</f>
        <v>0</v>
      </c>
      <c r="P745" s="113">
        <v>0</v>
      </c>
      <c r="Q745" s="113">
        <f>ROUND(E745*P745,2)</f>
        <v>0</v>
      </c>
      <c r="R745" s="114" t="s">
        <v>350</v>
      </c>
      <c r="S745" s="114" t="s">
        <v>310</v>
      </c>
      <c r="T745" s="114" t="s">
        <v>331</v>
      </c>
      <c r="U745" s="114">
        <v>0</v>
      </c>
      <c r="V745" s="114">
        <f>ROUND(E745*U745,2)</f>
        <v>0</v>
      </c>
      <c r="W745" s="114"/>
      <c r="X745" s="114" t="s">
        <v>448</v>
      </c>
      <c r="Y745" s="114" t="s">
        <v>293</v>
      </c>
      <c r="Z745" s="107"/>
      <c r="AA745" s="107"/>
      <c r="AB745" s="107"/>
      <c r="AC745" s="107"/>
      <c r="AD745" s="107"/>
      <c r="AE745" s="107"/>
      <c r="AF745" s="107"/>
      <c r="AG745" s="107" t="s">
        <v>449</v>
      </c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</row>
    <row r="746" spans="1:60" outlineLevel="2">
      <c r="A746" s="110"/>
      <c r="B746" s="111"/>
      <c r="C746" s="205" t="s">
        <v>567</v>
      </c>
      <c r="D746" s="206"/>
      <c r="E746" s="206"/>
      <c r="F746" s="206"/>
      <c r="G746" s="206"/>
      <c r="H746" s="114"/>
      <c r="I746" s="114"/>
      <c r="J746" s="114"/>
      <c r="K746" s="114"/>
      <c r="L746" s="114"/>
      <c r="M746" s="114"/>
      <c r="N746" s="113"/>
      <c r="O746" s="113"/>
      <c r="P746" s="113"/>
      <c r="Q746" s="113"/>
      <c r="R746" s="114"/>
      <c r="S746" s="114"/>
      <c r="T746" s="114"/>
      <c r="U746" s="114"/>
      <c r="V746" s="114"/>
      <c r="W746" s="114"/>
      <c r="X746" s="114"/>
      <c r="Y746" s="114"/>
      <c r="Z746" s="107"/>
      <c r="AA746" s="107"/>
      <c r="AB746" s="107"/>
      <c r="AC746" s="107"/>
      <c r="AD746" s="107"/>
      <c r="AE746" s="107"/>
      <c r="AF746" s="107"/>
      <c r="AG746" s="107" t="s">
        <v>451</v>
      </c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</row>
    <row r="747" spans="1:60">
      <c r="A747" s="117" t="s">
        <v>285</v>
      </c>
      <c r="B747" s="118" t="s">
        <v>159</v>
      </c>
      <c r="C747" s="138" t="s">
        <v>160</v>
      </c>
      <c r="D747" s="119"/>
      <c r="E747" s="120"/>
      <c r="F747" s="121"/>
      <c r="G747" s="121">
        <f>SUMIF(AG748:AG782,"&lt;&gt;NOR",G748:G782)</f>
        <v>0</v>
      </c>
      <c r="H747" s="121"/>
      <c r="I747" s="121">
        <f>SUM(I748:I782)</f>
        <v>0</v>
      </c>
      <c r="J747" s="121"/>
      <c r="K747" s="121">
        <f>SUM(K748:K782)</f>
        <v>0</v>
      </c>
      <c r="L747" s="121"/>
      <c r="M747" s="121">
        <f>SUM(M748:M782)</f>
        <v>0</v>
      </c>
      <c r="N747" s="120"/>
      <c r="O747" s="120">
        <f>SUM(O748:O782)</f>
        <v>0</v>
      </c>
      <c r="P747" s="120"/>
      <c r="Q747" s="120">
        <f>SUM(Q748:Q782)</f>
        <v>0.76</v>
      </c>
      <c r="R747" s="121"/>
      <c r="S747" s="121"/>
      <c r="T747" s="122"/>
      <c r="U747" s="116"/>
      <c r="V747" s="116">
        <f>SUM(V748:V782)</f>
        <v>28.049999999999997</v>
      </c>
      <c r="W747" s="116"/>
      <c r="X747" s="116"/>
      <c r="Y747" s="116"/>
      <c r="AG747" t="s">
        <v>286</v>
      </c>
    </row>
    <row r="748" spans="1:60" outlineLevel="1">
      <c r="A748" s="123">
        <v>304</v>
      </c>
      <c r="B748" s="124" t="s">
        <v>882</v>
      </c>
      <c r="C748" s="139" t="s">
        <v>883</v>
      </c>
      <c r="D748" s="125" t="s">
        <v>289</v>
      </c>
      <c r="E748" s="126">
        <v>24</v>
      </c>
      <c r="F748" s="127"/>
      <c r="G748" s="128">
        <f>ROUND(E748*F748,2)</f>
        <v>0</v>
      </c>
      <c r="H748" s="127"/>
      <c r="I748" s="128">
        <f>ROUND(E748*H748,2)</f>
        <v>0</v>
      </c>
      <c r="J748" s="127"/>
      <c r="K748" s="128">
        <f>ROUND(E748*J748,2)</f>
        <v>0</v>
      </c>
      <c r="L748" s="128">
        <v>21</v>
      </c>
      <c r="M748" s="128">
        <f>G748*(1+L748/100)</f>
        <v>0</v>
      </c>
      <c r="N748" s="126">
        <v>0</v>
      </c>
      <c r="O748" s="126">
        <f>ROUND(E748*N748,2)</f>
        <v>0</v>
      </c>
      <c r="P748" s="126">
        <v>1.9460000000000002E-2</v>
      </c>
      <c r="Q748" s="126">
        <f>ROUND(E748*P748,2)</f>
        <v>0.47</v>
      </c>
      <c r="R748" s="128" t="s">
        <v>350</v>
      </c>
      <c r="S748" s="128" t="s">
        <v>310</v>
      </c>
      <c r="T748" s="129" t="s">
        <v>331</v>
      </c>
      <c r="U748" s="114">
        <v>0.38</v>
      </c>
      <c r="V748" s="114">
        <f>ROUND(E748*U748,2)</f>
        <v>9.1199999999999992</v>
      </c>
      <c r="W748" s="114"/>
      <c r="X748" s="114" t="s">
        <v>332</v>
      </c>
      <c r="Y748" s="114" t="s">
        <v>293</v>
      </c>
      <c r="Z748" s="107"/>
      <c r="AA748" s="107"/>
      <c r="AB748" s="107"/>
      <c r="AC748" s="107"/>
      <c r="AD748" s="107"/>
      <c r="AE748" s="107"/>
      <c r="AF748" s="107"/>
      <c r="AG748" s="107" t="s">
        <v>333</v>
      </c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</row>
    <row r="749" spans="1:60" outlineLevel="2">
      <c r="A749" s="110"/>
      <c r="B749" s="111"/>
      <c r="C749" s="198" t="s">
        <v>881</v>
      </c>
      <c r="D749" s="199"/>
      <c r="E749" s="199"/>
      <c r="F749" s="199"/>
      <c r="G749" s="199"/>
      <c r="H749" s="114"/>
      <c r="I749" s="114"/>
      <c r="J749" s="114"/>
      <c r="K749" s="114"/>
      <c r="L749" s="114"/>
      <c r="M749" s="114"/>
      <c r="N749" s="113"/>
      <c r="O749" s="113"/>
      <c r="P749" s="113"/>
      <c r="Q749" s="113"/>
      <c r="R749" s="114"/>
      <c r="S749" s="114"/>
      <c r="T749" s="114"/>
      <c r="U749" s="114"/>
      <c r="V749" s="114"/>
      <c r="W749" s="114"/>
      <c r="X749" s="114"/>
      <c r="Y749" s="114"/>
      <c r="Z749" s="107"/>
      <c r="AA749" s="107"/>
      <c r="AB749" s="107"/>
      <c r="AC749" s="107"/>
      <c r="AD749" s="107"/>
      <c r="AE749" s="107"/>
      <c r="AF749" s="107"/>
      <c r="AG749" s="107" t="s">
        <v>296</v>
      </c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</row>
    <row r="750" spans="1:60" outlineLevel="3">
      <c r="A750" s="110"/>
      <c r="B750" s="111"/>
      <c r="C750" s="200" t="s">
        <v>884</v>
      </c>
      <c r="D750" s="201"/>
      <c r="E750" s="201"/>
      <c r="F750" s="201"/>
      <c r="G750" s="201"/>
      <c r="H750" s="114"/>
      <c r="I750" s="114"/>
      <c r="J750" s="114"/>
      <c r="K750" s="114"/>
      <c r="L750" s="114"/>
      <c r="M750" s="114"/>
      <c r="N750" s="113"/>
      <c r="O750" s="113"/>
      <c r="P750" s="113"/>
      <c r="Q750" s="113"/>
      <c r="R750" s="114"/>
      <c r="S750" s="114"/>
      <c r="T750" s="114"/>
      <c r="U750" s="114"/>
      <c r="V750" s="114"/>
      <c r="W750" s="114"/>
      <c r="X750" s="114"/>
      <c r="Y750" s="114"/>
      <c r="Z750" s="107"/>
      <c r="AA750" s="107"/>
      <c r="AB750" s="107"/>
      <c r="AC750" s="107"/>
      <c r="AD750" s="107"/>
      <c r="AE750" s="107"/>
      <c r="AF750" s="107"/>
      <c r="AG750" s="107" t="s">
        <v>296</v>
      </c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</row>
    <row r="751" spans="1:60" outlineLevel="3">
      <c r="A751" s="110"/>
      <c r="B751" s="111"/>
      <c r="C751" s="200" t="s">
        <v>885</v>
      </c>
      <c r="D751" s="201"/>
      <c r="E751" s="201"/>
      <c r="F751" s="201"/>
      <c r="G751" s="201"/>
      <c r="H751" s="114"/>
      <c r="I751" s="114"/>
      <c r="J751" s="114"/>
      <c r="K751" s="114"/>
      <c r="L751" s="114"/>
      <c r="M751" s="114"/>
      <c r="N751" s="113"/>
      <c r="O751" s="113"/>
      <c r="P751" s="113"/>
      <c r="Q751" s="113"/>
      <c r="R751" s="114"/>
      <c r="S751" s="114"/>
      <c r="T751" s="114"/>
      <c r="U751" s="114"/>
      <c r="V751" s="114"/>
      <c r="W751" s="114"/>
      <c r="X751" s="114"/>
      <c r="Y751" s="114"/>
      <c r="Z751" s="107"/>
      <c r="AA751" s="107"/>
      <c r="AB751" s="107"/>
      <c r="AC751" s="107"/>
      <c r="AD751" s="107"/>
      <c r="AE751" s="107"/>
      <c r="AF751" s="107"/>
      <c r="AG751" s="107" t="s">
        <v>296</v>
      </c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</row>
    <row r="752" spans="1:60" outlineLevel="1">
      <c r="A752" s="123">
        <v>305</v>
      </c>
      <c r="B752" s="124" t="s">
        <v>909</v>
      </c>
      <c r="C752" s="139" t="s">
        <v>910</v>
      </c>
      <c r="D752" s="125" t="s">
        <v>289</v>
      </c>
      <c r="E752" s="126">
        <v>3</v>
      </c>
      <c r="F752" s="127"/>
      <c r="G752" s="128">
        <f>ROUND(E752*F752,2)</f>
        <v>0</v>
      </c>
      <c r="H752" s="127"/>
      <c r="I752" s="128">
        <f>ROUND(E752*H752,2)</f>
        <v>0</v>
      </c>
      <c r="J752" s="127"/>
      <c r="K752" s="128">
        <f>ROUND(E752*J752,2)</f>
        <v>0</v>
      </c>
      <c r="L752" s="128">
        <v>21</v>
      </c>
      <c r="M752" s="128">
        <f>G752*(1+L752/100)</f>
        <v>0</v>
      </c>
      <c r="N752" s="126">
        <v>0</v>
      </c>
      <c r="O752" s="126">
        <f>ROUND(E752*N752,2)</f>
        <v>0</v>
      </c>
      <c r="P752" s="126">
        <v>3.4700000000000002E-2</v>
      </c>
      <c r="Q752" s="126">
        <f>ROUND(E752*P752,2)</f>
        <v>0.1</v>
      </c>
      <c r="R752" s="128" t="s">
        <v>350</v>
      </c>
      <c r="S752" s="128" t="s">
        <v>310</v>
      </c>
      <c r="T752" s="129" t="s">
        <v>331</v>
      </c>
      <c r="U752" s="114">
        <v>0.56999999999999995</v>
      </c>
      <c r="V752" s="114">
        <f>ROUND(E752*U752,2)</f>
        <v>1.71</v>
      </c>
      <c r="W752" s="114"/>
      <c r="X752" s="114" t="s">
        <v>332</v>
      </c>
      <c r="Y752" s="114" t="s">
        <v>293</v>
      </c>
      <c r="Z752" s="107"/>
      <c r="AA752" s="107"/>
      <c r="AB752" s="107"/>
      <c r="AC752" s="107"/>
      <c r="AD752" s="107"/>
      <c r="AE752" s="107"/>
      <c r="AF752" s="107"/>
      <c r="AG752" s="107" t="s">
        <v>333</v>
      </c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</row>
    <row r="753" spans="1:60" outlineLevel="2">
      <c r="A753" s="110"/>
      <c r="B753" s="111"/>
      <c r="C753" s="203" t="s">
        <v>911</v>
      </c>
      <c r="D753" s="204"/>
      <c r="E753" s="204"/>
      <c r="F753" s="204"/>
      <c r="G753" s="204"/>
      <c r="H753" s="114"/>
      <c r="I753" s="114"/>
      <c r="J753" s="114"/>
      <c r="K753" s="114"/>
      <c r="L753" s="114"/>
      <c r="M753" s="114"/>
      <c r="N753" s="113"/>
      <c r="O753" s="113"/>
      <c r="P753" s="113"/>
      <c r="Q753" s="113"/>
      <c r="R753" s="114"/>
      <c r="S753" s="114"/>
      <c r="T753" s="114"/>
      <c r="U753" s="114"/>
      <c r="V753" s="114"/>
      <c r="W753" s="114"/>
      <c r="X753" s="114"/>
      <c r="Y753" s="114"/>
      <c r="Z753" s="107"/>
      <c r="AA753" s="107"/>
      <c r="AB753" s="107"/>
      <c r="AC753" s="107"/>
      <c r="AD753" s="107"/>
      <c r="AE753" s="107"/>
      <c r="AF753" s="107"/>
      <c r="AG753" s="107" t="s">
        <v>451</v>
      </c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</row>
    <row r="754" spans="1:60" outlineLevel="2">
      <c r="A754" s="110"/>
      <c r="B754" s="111"/>
      <c r="C754" s="200" t="s">
        <v>906</v>
      </c>
      <c r="D754" s="201"/>
      <c r="E754" s="201"/>
      <c r="F754" s="201"/>
      <c r="G754" s="201"/>
      <c r="H754" s="114"/>
      <c r="I754" s="114"/>
      <c r="J754" s="114"/>
      <c r="K754" s="114"/>
      <c r="L754" s="114"/>
      <c r="M754" s="114"/>
      <c r="N754" s="113"/>
      <c r="O754" s="113"/>
      <c r="P754" s="113"/>
      <c r="Q754" s="113"/>
      <c r="R754" s="114"/>
      <c r="S754" s="114"/>
      <c r="T754" s="114"/>
      <c r="U754" s="114"/>
      <c r="V754" s="114"/>
      <c r="W754" s="114"/>
      <c r="X754" s="114"/>
      <c r="Y754" s="114"/>
      <c r="Z754" s="107"/>
      <c r="AA754" s="107"/>
      <c r="AB754" s="107"/>
      <c r="AC754" s="107"/>
      <c r="AD754" s="107"/>
      <c r="AE754" s="107"/>
      <c r="AF754" s="107"/>
      <c r="AG754" s="107" t="s">
        <v>296</v>
      </c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</row>
    <row r="755" spans="1:60" outlineLevel="3">
      <c r="A755" s="110"/>
      <c r="B755" s="111"/>
      <c r="C755" s="200" t="s">
        <v>912</v>
      </c>
      <c r="D755" s="201"/>
      <c r="E755" s="201"/>
      <c r="F755" s="201"/>
      <c r="G755" s="201"/>
      <c r="H755" s="114"/>
      <c r="I755" s="114"/>
      <c r="J755" s="114"/>
      <c r="K755" s="114"/>
      <c r="L755" s="114"/>
      <c r="M755" s="114"/>
      <c r="N755" s="113"/>
      <c r="O755" s="113"/>
      <c r="P755" s="113"/>
      <c r="Q755" s="113"/>
      <c r="R755" s="114"/>
      <c r="S755" s="114"/>
      <c r="T755" s="114"/>
      <c r="U755" s="114"/>
      <c r="V755" s="114"/>
      <c r="W755" s="114"/>
      <c r="X755" s="114"/>
      <c r="Y755" s="114"/>
      <c r="Z755" s="107"/>
      <c r="AA755" s="107"/>
      <c r="AB755" s="107"/>
      <c r="AC755" s="107"/>
      <c r="AD755" s="107"/>
      <c r="AE755" s="107"/>
      <c r="AF755" s="107"/>
      <c r="AG755" s="107" t="s">
        <v>296</v>
      </c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</row>
    <row r="756" spans="1:60" outlineLevel="3">
      <c r="A756" s="110"/>
      <c r="B756" s="111"/>
      <c r="C756" s="200" t="s">
        <v>913</v>
      </c>
      <c r="D756" s="201"/>
      <c r="E756" s="201"/>
      <c r="F756" s="201"/>
      <c r="G756" s="201"/>
      <c r="H756" s="114"/>
      <c r="I756" s="114"/>
      <c r="J756" s="114"/>
      <c r="K756" s="114"/>
      <c r="L756" s="114"/>
      <c r="M756" s="114"/>
      <c r="N756" s="113"/>
      <c r="O756" s="113"/>
      <c r="P756" s="113"/>
      <c r="Q756" s="113"/>
      <c r="R756" s="114"/>
      <c r="S756" s="114"/>
      <c r="T756" s="114"/>
      <c r="U756" s="114"/>
      <c r="V756" s="114"/>
      <c r="W756" s="114"/>
      <c r="X756" s="114"/>
      <c r="Y756" s="114"/>
      <c r="Z756" s="107"/>
      <c r="AA756" s="107"/>
      <c r="AB756" s="107"/>
      <c r="AC756" s="107"/>
      <c r="AD756" s="107"/>
      <c r="AE756" s="107"/>
      <c r="AF756" s="107"/>
      <c r="AG756" s="107" t="s">
        <v>296</v>
      </c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</row>
    <row r="757" spans="1:60" outlineLevel="1">
      <c r="A757" s="123">
        <v>306</v>
      </c>
      <c r="B757" s="124" t="s">
        <v>898</v>
      </c>
      <c r="C757" s="139" t="s">
        <v>899</v>
      </c>
      <c r="D757" s="125" t="s">
        <v>347</v>
      </c>
      <c r="E757" s="126">
        <v>5</v>
      </c>
      <c r="F757" s="127"/>
      <c r="G757" s="128">
        <f>ROUND(E757*F757,2)</f>
        <v>0</v>
      </c>
      <c r="H757" s="127"/>
      <c r="I757" s="128">
        <f>ROUND(E757*H757,2)</f>
        <v>0</v>
      </c>
      <c r="J757" s="127"/>
      <c r="K757" s="128">
        <f>ROUND(E757*J757,2)</f>
        <v>0</v>
      </c>
      <c r="L757" s="128">
        <v>21</v>
      </c>
      <c r="M757" s="128">
        <f>G757*(1+L757/100)</f>
        <v>0</v>
      </c>
      <c r="N757" s="126">
        <v>0</v>
      </c>
      <c r="O757" s="126">
        <f>ROUND(E757*N757,2)</f>
        <v>0</v>
      </c>
      <c r="P757" s="126">
        <v>4.8999999999999998E-4</v>
      </c>
      <c r="Q757" s="126">
        <f>ROUND(E757*P757,2)</f>
        <v>0</v>
      </c>
      <c r="R757" s="128" t="s">
        <v>350</v>
      </c>
      <c r="S757" s="128" t="s">
        <v>310</v>
      </c>
      <c r="T757" s="129" t="s">
        <v>331</v>
      </c>
      <c r="U757" s="114">
        <v>0.11</v>
      </c>
      <c r="V757" s="114">
        <f>ROUND(E757*U757,2)</f>
        <v>0.55000000000000004</v>
      </c>
      <c r="W757" s="114"/>
      <c r="X757" s="114" t="s">
        <v>332</v>
      </c>
      <c r="Y757" s="114" t="s">
        <v>293</v>
      </c>
      <c r="Z757" s="107"/>
      <c r="AA757" s="107"/>
      <c r="AB757" s="107"/>
      <c r="AC757" s="107"/>
      <c r="AD757" s="107"/>
      <c r="AE757" s="107"/>
      <c r="AF757" s="107"/>
      <c r="AG757" s="107" t="s">
        <v>333</v>
      </c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</row>
    <row r="758" spans="1:60" outlineLevel="2">
      <c r="A758" s="110"/>
      <c r="B758" s="111"/>
      <c r="C758" s="198" t="s">
        <v>900</v>
      </c>
      <c r="D758" s="199"/>
      <c r="E758" s="199"/>
      <c r="F758" s="199"/>
      <c r="G758" s="199"/>
      <c r="H758" s="114"/>
      <c r="I758" s="114"/>
      <c r="J758" s="114"/>
      <c r="K758" s="114"/>
      <c r="L758" s="114"/>
      <c r="M758" s="114"/>
      <c r="N758" s="113"/>
      <c r="O758" s="113"/>
      <c r="P758" s="113"/>
      <c r="Q758" s="113"/>
      <c r="R758" s="114"/>
      <c r="S758" s="114"/>
      <c r="T758" s="114"/>
      <c r="U758" s="114"/>
      <c r="V758" s="114"/>
      <c r="W758" s="114"/>
      <c r="X758" s="114"/>
      <c r="Y758" s="114"/>
      <c r="Z758" s="107"/>
      <c r="AA758" s="107"/>
      <c r="AB758" s="107"/>
      <c r="AC758" s="107"/>
      <c r="AD758" s="107"/>
      <c r="AE758" s="107"/>
      <c r="AF758" s="107"/>
      <c r="AG758" s="107" t="s">
        <v>296</v>
      </c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</row>
    <row r="759" spans="1:60" outlineLevel="1">
      <c r="A759" s="123">
        <v>307</v>
      </c>
      <c r="B759" s="124" t="s">
        <v>898</v>
      </c>
      <c r="C759" s="139" t="s">
        <v>899</v>
      </c>
      <c r="D759" s="125" t="s">
        <v>347</v>
      </c>
      <c r="E759" s="126">
        <v>12</v>
      </c>
      <c r="F759" s="127"/>
      <c r="G759" s="128">
        <f>ROUND(E759*F759,2)</f>
        <v>0</v>
      </c>
      <c r="H759" s="127"/>
      <c r="I759" s="128">
        <f>ROUND(E759*H759,2)</f>
        <v>0</v>
      </c>
      <c r="J759" s="127"/>
      <c r="K759" s="128">
        <f>ROUND(E759*J759,2)</f>
        <v>0</v>
      </c>
      <c r="L759" s="128">
        <v>21</v>
      </c>
      <c r="M759" s="128">
        <f>G759*(1+L759/100)</f>
        <v>0</v>
      </c>
      <c r="N759" s="126">
        <v>0</v>
      </c>
      <c r="O759" s="126">
        <f>ROUND(E759*N759,2)</f>
        <v>0</v>
      </c>
      <c r="P759" s="126">
        <v>4.8999999999999998E-4</v>
      </c>
      <c r="Q759" s="126">
        <f>ROUND(E759*P759,2)</f>
        <v>0.01</v>
      </c>
      <c r="R759" s="128" t="s">
        <v>350</v>
      </c>
      <c r="S759" s="128" t="s">
        <v>310</v>
      </c>
      <c r="T759" s="129" t="s">
        <v>331</v>
      </c>
      <c r="U759" s="114">
        <v>0.11</v>
      </c>
      <c r="V759" s="114">
        <f>ROUND(E759*U759,2)</f>
        <v>1.32</v>
      </c>
      <c r="W759" s="114"/>
      <c r="X759" s="114" t="s">
        <v>332</v>
      </c>
      <c r="Y759" s="114" t="s">
        <v>293</v>
      </c>
      <c r="Z759" s="107"/>
      <c r="AA759" s="107"/>
      <c r="AB759" s="107"/>
      <c r="AC759" s="107"/>
      <c r="AD759" s="107"/>
      <c r="AE759" s="107"/>
      <c r="AF759" s="107"/>
      <c r="AG759" s="107" t="s">
        <v>333</v>
      </c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</row>
    <row r="760" spans="1:60" outlineLevel="2">
      <c r="A760" s="110"/>
      <c r="B760" s="111"/>
      <c r="C760" s="198" t="s">
        <v>904</v>
      </c>
      <c r="D760" s="199"/>
      <c r="E760" s="199"/>
      <c r="F760" s="199"/>
      <c r="G760" s="199"/>
      <c r="H760" s="114"/>
      <c r="I760" s="114"/>
      <c r="J760" s="114"/>
      <c r="K760" s="114"/>
      <c r="L760" s="114"/>
      <c r="M760" s="114"/>
      <c r="N760" s="113"/>
      <c r="O760" s="113"/>
      <c r="P760" s="113"/>
      <c r="Q760" s="113"/>
      <c r="R760" s="114"/>
      <c r="S760" s="114"/>
      <c r="T760" s="114"/>
      <c r="U760" s="114"/>
      <c r="V760" s="114"/>
      <c r="W760" s="114"/>
      <c r="X760" s="114"/>
      <c r="Y760" s="114"/>
      <c r="Z760" s="107"/>
      <c r="AA760" s="107"/>
      <c r="AB760" s="107"/>
      <c r="AC760" s="107"/>
      <c r="AD760" s="107"/>
      <c r="AE760" s="107"/>
      <c r="AF760" s="107"/>
      <c r="AG760" s="107" t="s">
        <v>296</v>
      </c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</row>
    <row r="761" spans="1:60" outlineLevel="1">
      <c r="A761" s="123">
        <v>308</v>
      </c>
      <c r="B761" s="124" t="s">
        <v>898</v>
      </c>
      <c r="C761" s="139" t="s">
        <v>899</v>
      </c>
      <c r="D761" s="125" t="s">
        <v>347</v>
      </c>
      <c r="E761" s="126">
        <v>3</v>
      </c>
      <c r="F761" s="127"/>
      <c r="G761" s="128">
        <f>ROUND(E761*F761,2)</f>
        <v>0</v>
      </c>
      <c r="H761" s="127"/>
      <c r="I761" s="128">
        <f>ROUND(E761*H761,2)</f>
        <v>0</v>
      </c>
      <c r="J761" s="127"/>
      <c r="K761" s="128">
        <f>ROUND(E761*J761,2)</f>
        <v>0</v>
      </c>
      <c r="L761" s="128">
        <v>21</v>
      </c>
      <c r="M761" s="128">
        <f>G761*(1+L761/100)</f>
        <v>0</v>
      </c>
      <c r="N761" s="126">
        <v>0</v>
      </c>
      <c r="O761" s="126">
        <f>ROUND(E761*N761,2)</f>
        <v>0</v>
      </c>
      <c r="P761" s="126">
        <v>4.8999999999999998E-4</v>
      </c>
      <c r="Q761" s="126">
        <f>ROUND(E761*P761,2)</f>
        <v>0</v>
      </c>
      <c r="R761" s="128" t="s">
        <v>350</v>
      </c>
      <c r="S761" s="128" t="s">
        <v>310</v>
      </c>
      <c r="T761" s="129" t="s">
        <v>331</v>
      </c>
      <c r="U761" s="114">
        <v>0.11</v>
      </c>
      <c r="V761" s="114">
        <f>ROUND(E761*U761,2)</f>
        <v>0.33</v>
      </c>
      <c r="W761" s="114"/>
      <c r="X761" s="114" t="s">
        <v>332</v>
      </c>
      <c r="Y761" s="114" t="s">
        <v>293</v>
      </c>
      <c r="Z761" s="107"/>
      <c r="AA761" s="107"/>
      <c r="AB761" s="107"/>
      <c r="AC761" s="107"/>
      <c r="AD761" s="107"/>
      <c r="AE761" s="107"/>
      <c r="AF761" s="107"/>
      <c r="AG761" s="107" t="s">
        <v>333</v>
      </c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</row>
    <row r="762" spans="1:60" outlineLevel="2">
      <c r="A762" s="110"/>
      <c r="B762" s="111"/>
      <c r="C762" s="198" t="s">
        <v>906</v>
      </c>
      <c r="D762" s="199"/>
      <c r="E762" s="199"/>
      <c r="F762" s="199"/>
      <c r="G762" s="199"/>
      <c r="H762" s="114"/>
      <c r="I762" s="114"/>
      <c r="J762" s="114"/>
      <c r="K762" s="114"/>
      <c r="L762" s="114"/>
      <c r="M762" s="114"/>
      <c r="N762" s="113"/>
      <c r="O762" s="113"/>
      <c r="P762" s="113"/>
      <c r="Q762" s="113"/>
      <c r="R762" s="114"/>
      <c r="S762" s="114"/>
      <c r="T762" s="114"/>
      <c r="U762" s="114"/>
      <c r="V762" s="114"/>
      <c r="W762" s="114"/>
      <c r="X762" s="114"/>
      <c r="Y762" s="114"/>
      <c r="Z762" s="107"/>
      <c r="AA762" s="107"/>
      <c r="AB762" s="107"/>
      <c r="AC762" s="107"/>
      <c r="AD762" s="107"/>
      <c r="AE762" s="107"/>
      <c r="AF762" s="107"/>
      <c r="AG762" s="107" t="s">
        <v>296</v>
      </c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</row>
    <row r="763" spans="1:60" outlineLevel="1">
      <c r="A763" s="123">
        <v>309</v>
      </c>
      <c r="B763" s="124" t="s">
        <v>879</v>
      </c>
      <c r="C763" s="139" t="s">
        <v>880</v>
      </c>
      <c r="D763" s="125" t="s">
        <v>289</v>
      </c>
      <c r="E763" s="126">
        <v>3</v>
      </c>
      <c r="F763" s="127"/>
      <c r="G763" s="128">
        <f>ROUND(E763*F763,2)</f>
        <v>0</v>
      </c>
      <c r="H763" s="127"/>
      <c r="I763" s="128">
        <f>ROUND(E763*H763,2)</f>
        <v>0</v>
      </c>
      <c r="J763" s="127"/>
      <c r="K763" s="128">
        <f>ROUND(E763*J763,2)</f>
        <v>0</v>
      </c>
      <c r="L763" s="128">
        <v>21</v>
      </c>
      <c r="M763" s="128">
        <f>G763*(1+L763/100)</f>
        <v>0</v>
      </c>
      <c r="N763" s="126">
        <v>0</v>
      </c>
      <c r="O763" s="126">
        <f>ROUND(E763*N763,2)</f>
        <v>0</v>
      </c>
      <c r="P763" s="126">
        <v>1.56E-3</v>
      </c>
      <c r="Q763" s="126">
        <f>ROUND(E763*P763,2)</f>
        <v>0</v>
      </c>
      <c r="R763" s="128" t="s">
        <v>350</v>
      </c>
      <c r="S763" s="128" t="s">
        <v>310</v>
      </c>
      <c r="T763" s="129" t="s">
        <v>331</v>
      </c>
      <c r="U763" s="114">
        <v>0.22</v>
      </c>
      <c r="V763" s="114">
        <f>ROUND(E763*U763,2)</f>
        <v>0.66</v>
      </c>
      <c r="W763" s="114"/>
      <c r="X763" s="114" t="s">
        <v>332</v>
      </c>
      <c r="Y763" s="114" t="s">
        <v>293</v>
      </c>
      <c r="Z763" s="107"/>
      <c r="AA763" s="107"/>
      <c r="AB763" s="107"/>
      <c r="AC763" s="107"/>
      <c r="AD763" s="107"/>
      <c r="AE763" s="107"/>
      <c r="AF763" s="107"/>
      <c r="AG763" s="107" t="s">
        <v>333</v>
      </c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</row>
    <row r="764" spans="1:60" outlineLevel="2">
      <c r="A764" s="110"/>
      <c r="B764" s="111"/>
      <c r="C764" s="198" t="s">
        <v>906</v>
      </c>
      <c r="D764" s="199"/>
      <c r="E764" s="199"/>
      <c r="F764" s="199"/>
      <c r="G764" s="199"/>
      <c r="H764" s="114"/>
      <c r="I764" s="114"/>
      <c r="J764" s="114"/>
      <c r="K764" s="114"/>
      <c r="L764" s="114"/>
      <c r="M764" s="114"/>
      <c r="N764" s="113"/>
      <c r="O764" s="113"/>
      <c r="P764" s="113"/>
      <c r="Q764" s="113"/>
      <c r="R764" s="114"/>
      <c r="S764" s="114"/>
      <c r="T764" s="114"/>
      <c r="U764" s="114"/>
      <c r="V764" s="114"/>
      <c r="W764" s="114"/>
      <c r="X764" s="114"/>
      <c r="Y764" s="114"/>
      <c r="Z764" s="107"/>
      <c r="AA764" s="107"/>
      <c r="AB764" s="107"/>
      <c r="AC764" s="107"/>
      <c r="AD764" s="107"/>
      <c r="AE764" s="107"/>
      <c r="AF764" s="107"/>
      <c r="AG764" s="107" t="s">
        <v>296</v>
      </c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</row>
    <row r="765" spans="1:60" outlineLevel="1">
      <c r="A765" s="123">
        <v>310</v>
      </c>
      <c r="B765" s="124" t="s">
        <v>879</v>
      </c>
      <c r="C765" s="139" t="s">
        <v>880</v>
      </c>
      <c r="D765" s="125" t="s">
        <v>289</v>
      </c>
      <c r="E765" s="126">
        <v>14</v>
      </c>
      <c r="F765" s="127"/>
      <c r="G765" s="128">
        <f>ROUND(E765*F765,2)</f>
        <v>0</v>
      </c>
      <c r="H765" s="127"/>
      <c r="I765" s="128">
        <f>ROUND(E765*H765,2)</f>
        <v>0</v>
      </c>
      <c r="J765" s="127"/>
      <c r="K765" s="128">
        <f>ROUND(E765*J765,2)</f>
        <v>0</v>
      </c>
      <c r="L765" s="128">
        <v>21</v>
      </c>
      <c r="M765" s="128">
        <f>G765*(1+L765/100)</f>
        <v>0</v>
      </c>
      <c r="N765" s="126">
        <v>0</v>
      </c>
      <c r="O765" s="126">
        <f>ROUND(E765*N765,2)</f>
        <v>0</v>
      </c>
      <c r="P765" s="126">
        <v>1.56E-3</v>
      </c>
      <c r="Q765" s="126">
        <f>ROUND(E765*P765,2)</f>
        <v>0.02</v>
      </c>
      <c r="R765" s="128" t="s">
        <v>350</v>
      </c>
      <c r="S765" s="128" t="s">
        <v>310</v>
      </c>
      <c r="T765" s="129" t="s">
        <v>331</v>
      </c>
      <c r="U765" s="114">
        <v>0.22</v>
      </c>
      <c r="V765" s="114">
        <f>ROUND(E765*U765,2)</f>
        <v>3.08</v>
      </c>
      <c r="W765" s="114"/>
      <c r="X765" s="114" t="s">
        <v>332</v>
      </c>
      <c r="Y765" s="114" t="s">
        <v>293</v>
      </c>
      <c r="Z765" s="107"/>
      <c r="AA765" s="107"/>
      <c r="AB765" s="107"/>
      <c r="AC765" s="107"/>
      <c r="AD765" s="107"/>
      <c r="AE765" s="107"/>
      <c r="AF765" s="107"/>
      <c r="AG765" s="107" t="s">
        <v>333</v>
      </c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</row>
    <row r="766" spans="1:60" outlineLevel="2">
      <c r="A766" s="110"/>
      <c r="B766" s="111"/>
      <c r="C766" s="198" t="s">
        <v>891</v>
      </c>
      <c r="D766" s="199"/>
      <c r="E766" s="199"/>
      <c r="F766" s="199"/>
      <c r="G766" s="199"/>
      <c r="H766" s="114"/>
      <c r="I766" s="114"/>
      <c r="J766" s="114"/>
      <c r="K766" s="114"/>
      <c r="L766" s="114"/>
      <c r="M766" s="114"/>
      <c r="N766" s="113"/>
      <c r="O766" s="113"/>
      <c r="P766" s="113"/>
      <c r="Q766" s="113"/>
      <c r="R766" s="114"/>
      <c r="S766" s="114"/>
      <c r="T766" s="114"/>
      <c r="U766" s="114"/>
      <c r="V766" s="114"/>
      <c r="W766" s="114"/>
      <c r="X766" s="114"/>
      <c r="Y766" s="114"/>
      <c r="Z766" s="107"/>
      <c r="AA766" s="107"/>
      <c r="AB766" s="107"/>
      <c r="AC766" s="107"/>
      <c r="AD766" s="107"/>
      <c r="AE766" s="107"/>
      <c r="AF766" s="107"/>
      <c r="AG766" s="107" t="s">
        <v>296</v>
      </c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</row>
    <row r="767" spans="1:60" outlineLevel="1">
      <c r="A767" s="123">
        <v>311</v>
      </c>
      <c r="B767" s="124" t="s">
        <v>879</v>
      </c>
      <c r="C767" s="139" t="s">
        <v>880</v>
      </c>
      <c r="D767" s="125" t="s">
        <v>289</v>
      </c>
      <c r="E767" s="126">
        <v>24</v>
      </c>
      <c r="F767" s="127"/>
      <c r="G767" s="128">
        <f>ROUND(E767*F767,2)</f>
        <v>0</v>
      </c>
      <c r="H767" s="127"/>
      <c r="I767" s="128">
        <f>ROUND(E767*H767,2)</f>
        <v>0</v>
      </c>
      <c r="J767" s="127"/>
      <c r="K767" s="128">
        <f>ROUND(E767*J767,2)</f>
        <v>0</v>
      </c>
      <c r="L767" s="128">
        <v>21</v>
      </c>
      <c r="M767" s="128">
        <f>G767*(1+L767/100)</f>
        <v>0</v>
      </c>
      <c r="N767" s="126">
        <v>0</v>
      </c>
      <c r="O767" s="126">
        <f>ROUND(E767*N767,2)</f>
        <v>0</v>
      </c>
      <c r="P767" s="126">
        <v>1.56E-3</v>
      </c>
      <c r="Q767" s="126">
        <f>ROUND(E767*P767,2)</f>
        <v>0.04</v>
      </c>
      <c r="R767" s="128" t="s">
        <v>350</v>
      </c>
      <c r="S767" s="128" t="s">
        <v>310</v>
      </c>
      <c r="T767" s="129" t="s">
        <v>331</v>
      </c>
      <c r="U767" s="114">
        <v>0.22</v>
      </c>
      <c r="V767" s="114">
        <f>ROUND(E767*U767,2)</f>
        <v>5.28</v>
      </c>
      <c r="W767" s="114"/>
      <c r="X767" s="114" t="s">
        <v>332</v>
      </c>
      <c r="Y767" s="114" t="s">
        <v>293</v>
      </c>
      <c r="Z767" s="107"/>
      <c r="AA767" s="107"/>
      <c r="AB767" s="107"/>
      <c r="AC767" s="107"/>
      <c r="AD767" s="107"/>
      <c r="AE767" s="107"/>
      <c r="AF767" s="107"/>
      <c r="AG767" s="107" t="s">
        <v>333</v>
      </c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</row>
    <row r="768" spans="1:60" outlineLevel="2">
      <c r="A768" s="110"/>
      <c r="B768" s="111"/>
      <c r="C768" s="198" t="s">
        <v>881</v>
      </c>
      <c r="D768" s="199"/>
      <c r="E768" s="199"/>
      <c r="F768" s="199"/>
      <c r="G768" s="199"/>
      <c r="H768" s="114"/>
      <c r="I768" s="114"/>
      <c r="J768" s="114"/>
      <c r="K768" s="114"/>
      <c r="L768" s="114"/>
      <c r="M768" s="114"/>
      <c r="N768" s="113"/>
      <c r="O768" s="113"/>
      <c r="P768" s="113"/>
      <c r="Q768" s="113"/>
      <c r="R768" s="114"/>
      <c r="S768" s="114"/>
      <c r="T768" s="114"/>
      <c r="U768" s="114"/>
      <c r="V768" s="114"/>
      <c r="W768" s="114"/>
      <c r="X768" s="114"/>
      <c r="Y768" s="114"/>
      <c r="Z768" s="107"/>
      <c r="AA768" s="107"/>
      <c r="AB768" s="107"/>
      <c r="AC768" s="107"/>
      <c r="AD768" s="107"/>
      <c r="AE768" s="107"/>
      <c r="AF768" s="107"/>
      <c r="AG768" s="107" t="s">
        <v>296</v>
      </c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</row>
    <row r="769" spans="1:60" outlineLevel="1">
      <c r="A769" s="123">
        <v>312</v>
      </c>
      <c r="B769" s="124" t="s">
        <v>893</v>
      </c>
      <c r="C769" s="139" t="s">
        <v>894</v>
      </c>
      <c r="D769" s="125" t="s">
        <v>347</v>
      </c>
      <c r="E769" s="126">
        <v>2</v>
      </c>
      <c r="F769" s="127"/>
      <c r="G769" s="128">
        <f>ROUND(E769*F769,2)</f>
        <v>0</v>
      </c>
      <c r="H769" s="127"/>
      <c r="I769" s="128">
        <f>ROUND(E769*H769,2)</f>
        <v>0</v>
      </c>
      <c r="J769" s="127"/>
      <c r="K769" s="128">
        <f>ROUND(E769*J769,2)</f>
        <v>0</v>
      </c>
      <c r="L769" s="128">
        <v>21</v>
      </c>
      <c r="M769" s="128">
        <f>G769*(1+L769/100)</f>
        <v>0</v>
      </c>
      <c r="N769" s="126">
        <v>0</v>
      </c>
      <c r="O769" s="126">
        <f>ROUND(E769*N769,2)</f>
        <v>0</v>
      </c>
      <c r="P769" s="126">
        <v>2.2499999999999998E-3</v>
      </c>
      <c r="Q769" s="126">
        <f>ROUND(E769*P769,2)</f>
        <v>0</v>
      </c>
      <c r="R769" s="128" t="s">
        <v>350</v>
      </c>
      <c r="S769" s="128" t="s">
        <v>310</v>
      </c>
      <c r="T769" s="129" t="s">
        <v>331</v>
      </c>
      <c r="U769" s="114">
        <v>0.41</v>
      </c>
      <c r="V769" s="114">
        <f>ROUND(E769*U769,2)</f>
        <v>0.82</v>
      </c>
      <c r="W769" s="114"/>
      <c r="X769" s="114" t="s">
        <v>332</v>
      </c>
      <c r="Y769" s="114" t="s">
        <v>293</v>
      </c>
      <c r="Z769" s="107"/>
      <c r="AA769" s="107"/>
      <c r="AB769" s="107"/>
      <c r="AC769" s="107"/>
      <c r="AD769" s="107"/>
      <c r="AE769" s="107"/>
      <c r="AF769" s="107"/>
      <c r="AG769" s="107" t="s">
        <v>333</v>
      </c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</row>
    <row r="770" spans="1:60" outlineLevel="2">
      <c r="A770" s="110"/>
      <c r="B770" s="111"/>
      <c r="C770" s="198" t="s">
        <v>895</v>
      </c>
      <c r="D770" s="199"/>
      <c r="E770" s="199"/>
      <c r="F770" s="199"/>
      <c r="G770" s="199"/>
      <c r="H770" s="114"/>
      <c r="I770" s="114"/>
      <c r="J770" s="114"/>
      <c r="K770" s="114"/>
      <c r="L770" s="114"/>
      <c r="M770" s="114"/>
      <c r="N770" s="113"/>
      <c r="O770" s="113"/>
      <c r="P770" s="113"/>
      <c r="Q770" s="113"/>
      <c r="R770" s="114"/>
      <c r="S770" s="114"/>
      <c r="T770" s="114"/>
      <c r="U770" s="114"/>
      <c r="V770" s="114"/>
      <c r="W770" s="114"/>
      <c r="X770" s="114"/>
      <c r="Y770" s="114"/>
      <c r="Z770" s="107"/>
      <c r="AA770" s="107"/>
      <c r="AB770" s="107"/>
      <c r="AC770" s="107"/>
      <c r="AD770" s="107"/>
      <c r="AE770" s="107"/>
      <c r="AF770" s="107"/>
      <c r="AG770" s="107" t="s">
        <v>296</v>
      </c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</row>
    <row r="771" spans="1:60" outlineLevel="1">
      <c r="A771" s="123">
        <v>313</v>
      </c>
      <c r="B771" s="124" t="s">
        <v>901</v>
      </c>
      <c r="C771" s="139" t="s">
        <v>902</v>
      </c>
      <c r="D771" s="125" t="s">
        <v>330</v>
      </c>
      <c r="E771" s="126">
        <v>6</v>
      </c>
      <c r="F771" s="127"/>
      <c r="G771" s="128">
        <f>ROUND(E771*F771,2)</f>
        <v>0</v>
      </c>
      <c r="H771" s="127"/>
      <c r="I771" s="128">
        <f>ROUND(E771*H771,2)</f>
        <v>0</v>
      </c>
      <c r="J771" s="127"/>
      <c r="K771" s="128">
        <f>ROUND(E771*J771,2)</f>
        <v>0</v>
      </c>
      <c r="L771" s="128">
        <v>21</v>
      </c>
      <c r="M771" s="128">
        <f>G771*(1+L771/100)</f>
        <v>0</v>
      </c>
      <c r="N771" s="126">
        <v>0</v>
      </c>
      <c r="O771" s="126">
        <f>ROUND(E771*N771,2)</f>
        <v>0</v>
      </c>
      <c r="P771" s="126">
        <v>0</v>
      </c>
      <c r="Q771" s="126">
        <f>ROUND(E771*P771,2)</f>
        <v>0</v>
      </c>
      <c r="R771" s="128" t="s">
        <v>903</v>
      </c>
      <c r="S771" s="128" t="s">
        <v>310</v>
      </c>
      <c r="T771" s="129" t="s">
        <v>331</v>
      </c>
      <c r="U771" s="114">
        <v>0.12</v>
      </c>
      <c r="V771" s="114">
        <f>ROUND(E771*U771,2)</f>
        <v>0.72</v>
      </c>
      <c r="W771" s="114"/>
      <c r="X771" s="114" t="s">
        <v>332</v>
      </c>
      <c r="Y771" s="114" t="s">
        <v>293</v>
      </c>
      <c r="Z771" s="107"/>
      <c r="AA771" s="107"/>
      <c r="AB771" s="107"/>
      <c r="AC771" s="107"/>
      <c r="AD771" s="107"/>
      <c r="AE771" s="107"/>
      <c r="AF771" s="107"/>
      <c r="AG771" s="107" t="s">
        <v>333</v>
      </c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</row>
    <row r="772" spans="1:60" outlineLevel="2">
      <c r="A772" s="110"/>
      <c r="B772" s="111"/>
      <c r="C772" s="198" t="s">
        <v>900</v>
      </c>
      <c r="D772" s="199"/>
      <c r="E772" s="199"/>
      <c r="F772" s="199"/>
      <c r="G772" s="199"/>
      <c r="H772" s="114"/>
      <c r="I772" s="114"/>
      <c r="J772" s="114"/>
      <c r="K772" s="114"/>
      <c r="L772" s="114"/>
      <c r="M772" s="114"/>
      <c r="N772" s="113"/>
      <c r="O772" s="113"/>
      <c r="P772" s="113"/>
      <c r="Q772" s="113"/>
      <c r="R772" s="114"/>
      <c r="S772" s="114"/>
      <c r="T772" s="114"/>
      <c r="U772" s="114"/>
      <c r="V772" s="114"/>
      <c r="W772" s="114"/>
      <c r="X772" s="114"/>
      <c r="Y772" s="114"/>
      <c r="Z772" s="107"/>
      <c r="AA772" s="107"/>
      <c r="AB772" s="107"/>
      <c r="AC772" s="107"/>
      <c r="AD772" s="107"/>
      <c r="AE772" s="107"/>
      <c r="AF772" s="107"/>
      <c r="AG772" s="107" t="s">
        <v>296</v>
      </c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</row>
    <row r="773" spans="1:60" outlineLevel="1">
      <c r="A773" s="130">
        <v>314</v>
      </c>
      <c r="B773" s="131" t="s">
        <v>351</v>
      </c>
      <c r="C773" s="140" t="s">
        <v>352</v>
      </c>
      <c r="D773" s="132" t="s">
        <v>353</v>
      </c>
      <c r="E773" s="133">
        <v>1</v>
      </c>
      <c r="F773" s="134"/>
      <c r="G773" s="135">
        <f>ROUND(E773*F773,2)</f>
        <v>0</v>
      </c>
      <c r="H773" s="134"/>
      <c r="I773" s="135">
        <f>ROUND(E773*H773,2)</f>
        <v>0</v>
      </c>
      <c r="J773" s="134"/>
      <c r="K773" s="135">
        <f>ROUND(E773*J773,2)</f>
        <v>0</v>
      </c>
      <c r="L773" s="135">
        <v>21</v>
      </c>
      <c r="M773" s="135">
        <f>G773*(1+L773/100)</f>
        <v>0</v>
      </c>
      <c r="N773" s="133">
        <v>0</v>
      </c>
      <c r="O773" s="133">
        <f>ROUND(E773*N773,2)</f>
        <v>0</v>
      </c>
      <c r="P773" s="133">
        <v>0</v>
      </c>
      <c r="Q773" s="133">
        <f>ROUND(E773*P773,2)</f>
        <v>0</v>
      </c>
      <c r="R773" s="135"/>
      <c r="S773" s="135" t="s">
        <v>290</v>
      </c>
      <c r="T773" s="136" t="s">
        <v>331</v>
      </c>
      <c r="U773" s="114">
        <v>0</v>
      </c>
      <c r="V773" s="114">
        <f>ROUND(E773*U773,2)</f>
        <v>0</v>
      </c>
      <c r="W773" s="114"/>
      <c r="X773" s="114" t="s">
        <v>332</v>
      </c>
      <c r="Y773" s="114" t="s">
        <v>293</v>
      </c>
      <c r="Z773" s="107"/>
      <c r="AA773" s="107"/>
      <c r="AB773" s="107"/>
      <c r="AC773" s="107"/>
      <c r="AD773" s="107"/>
      <c r="AE773" s="107"/>
      <c r="AF773" s="107"/>
      <c r="AG773" s="107" t="s">
        <v>333</v>
      </c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</row>
    <row r="774" spans="1:60" outlineLevel="1">
      <c r="A774" s="123">
        <v>315</v>
      </c>
      <c r="B774" s="124" t="s">
        <v>907</v>
      </c>
      <c r="C774" s="139" t="s">
        <v>908</v>
      </c>
      <c r="D774" s="125" t="s">
        <v>289</v>
      </c>
      <c r="E774" s="126">
        <v>6</v>
      </c>
      <c r="F774" s="127"/>
      <c r="G774" s="128">
        <f>ROUND(E774*F774,2)</f>
        <v>0</v>
      </c>
      <c r="H774" s="127"/>
      <c r="I774" s="128">
        <f>ROUND(E774*H774,2)</f>
        <v>0</v>
      </c>
      <c r="J774" s="127"/>
      <c r="K774" s="128">
        <f>ROUND(E774*J774,2)</f>
        <v>0</v>
      </c>
      <c r="L774" s="128">
        <v>21</v>
      </c>
      <c r="M774" s="128">
        <f>G774*(1+L774/100)</f>
        <v>0</v>
      </c>
      <c r="N774" s="126">
        <v>0</v>
      </c>
      <c r="O774" s="126">
        <f>ROUND(E774*N774,2)</f>
        <v>0</v>
      </c>
      <c r="P774" s="126">
        <v>1.933E-2</v>
      </c>
      <c r="Q774" s="126">
        <f>ROUND(E774*P774,2)</f>
        <v>0.12</v>
      </c>
      <c r="R774" s="128"/>
      <c r="S774" s="128" t="s">
        <v>290</v>
      </c>
      <c r="T774" s="129" t="s">
        <v>331</v>
      </c>
      <c r="U774" s="114">
        <v>0.59</v>
      </c>
      <c r="V774" s="114">
        <f>ROUND(E774*U774,2)</f>
        <v>3.54</v>
      </c>
      <c r="W774" s="114"/>
      <c r="X774" s="114" t="s">
        <v>332</v>
      </c>
      <c r="Y774" s="114" t="s">
        <v>293</v>
      </c>
      <c r="Z774" s="107"/>
      <c r="AA774" s="107"/>
      <c r="AB774" s="107"/>
      <c r="AC774" s="107"/>
      <c r="AD774" s="107"/>
      <c r="AE774" s="107"/>
      <c r="AF774" s="107"/>
      <c r="AG774" s="107" t="s">
        <v>333</v>
      </c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</row>
    <row r="775" spans="1:60" outlineLevel="2">
      <c r="A775" s="110"/>
      <c r="B775" s="111"/>
      <c r="C775" s="198" t="s">
        <v>906</v>
      </c>
      <c r="D775" s="199"/>
      <c r="E775" s="199"/>
      <c r="F775" s="199"/>
      <c r="G775" s="199"/>
      <c r="H775" s="114"/>
      <c r="I775" s="114"/>
      <c r="J775" s="114"/>
      <c r="K775" s="114"/>
      <c r="L775" s="114"/>
      <c r="M775" s="114"/>
      <c r="N775" s="113"/>
      <c r="O775" s="113"/>
      <c r="P775" s="113"/>
      <c r="Q775" s="113"/>
      <c r="R775" s="114"/>
      <c r="S775" s="114"/>
      <c r="T775" s="114"/>
      <c r="U775" s="114"/>
      <c r="V775" s="114"/>
      <c r="W775" s="114"/>
      <c r="X775" s="114"/>
      <c r="Y775" s="114"/>
      <c r="Z775" s="107"/>
      <c r="AA775" s="107"/>
      <c r="AB775" s="107"/>
      <c r="AC775" s="107"/>
      <c r="AD775" s="107"/>
      <c r="AE775" s="107"/>
      <c r="AF775" s="107"/>
      <c r="AG775" s="107" t="s">
        <v>296</v>
      </c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</row>
    <row r="776" spans="1:60" outlineLevel="1">
      <c r="A776" s="123">
        <v>316</v>
      </c>
      <c r="B776" s="124" t="s">
        <v>886</v>
      </c>
      <c r="C776" s="139" t="s">
        <v>887</v>
      </c>
      <c r="D776" s="125" t="s">
        <v>347</v>
      </c>
      <c r="E776" s="126">
        <v>18</v>
      </c>
      <c r="F776" s="127"/>
      <c r="G776" s="128">
        <f>ROUND(E776*F776,2)</f>
        <v>0</v>
      </c>
      <c r="H776" s="127"/>
      <c r="I776" s="128">
        <f>ROUND(E776*H776,2)</f>
        <v>0</v>
      </c>
      <c r="J776" s="127"/>
      <c r="K776" s="128">
        <f>ROUND(E776*J776,2)</f>
        <v>0</v>
      </c>
      <c r="L776" s="128">
        <v>21</v>
      </c>
      <c r="M776" s="128">
        <f>G776*(1+L776/100)</f>
        <v>0</v>
      </c>
      <c r="N776" s="126">
        <v>1E-4</v>
      </c>
      <c r="O776" s="126">
        <f>ROUND(E776*N776,2)</f>
        <v>0</v>
      </c>
      <c r="P776" s="126">
        <v>0</v>
      </c>
      <c r="Q776" s="126">
        <f>ROUND(E776*P776,2)</f>
        <v>0</v>
      </c>
      <c r="R776" s="128"/>
      <c r="S776" s="128" t="s">
        <v>290</v>
      </c>
      <c r="T776" s="129" t="s">
        <v>331</v>
      </c>
      <c r="U776" s="114">
        <v>0.03</v>
      </c>
      <c r="V776" s="114">
        <f>ROUND(E776*U776,2)</f>
        <v>0.54</v>
      </c>
      <c r="W776" s="114"/>
      <c r="X776" s="114" t="s">
        <v>332</v>
      </c>
      <c r="Y776" s="114" t="s">
        <v>293</v>
      </c>
      <c r="Z776" s="107"/>
      <c r="AA776" s="107"/>
      <c r="AB776" s="107"/>
      <c r="AC776" s="107"/>
      <c r="AD776" s="107"/>
      <c r="AE776" s="107"/>
      <c r="AF776" s="107"/>
      <c r="AG776" s="107" t="s">
        <v>333</v>
      </c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</row>
    <row r="777" spans="1:60" outlineLevel="2">
      <c r="A777" s="110"/>
      <c r="B777" s="111"/>
      <c r="C777" s="198" t="s">
        <v>881</v>
      </c>
      <c r="D777" s="199"/>
      <c r="E777" s="199"/>
      <c r="F777" s="199"/>
      <c r="G777" s="199"/>
      <c r="H777" s="114"/>
      <c r="I777" s="114"/>
      <c r="J777" s="114"/>
      <c r="K777" s="114"/>
      <c r="L777" s="114"/>
      <c r="M777" s="114"/>
      <c r="N777" s="113"/>
      <c r="O777" s="113"/>
      <c r="P777" s="113"/>
      <c r="Q777" s="113"/>
      <c r="R777" s="114"/>
      <c r="S777" s="114"/>
      <c r="T777" s="114"/>
      <c r="U777" s="114"/>
      <c r="V777" s="114"/>
      <c r="W777" s="114"/>
      <c r="X777" s="114"/>
      <c r="Y777" s="114"/>
      <c r="Z777" s="107"/>
      <c r="AA777" s="107"/>
      <c r="AB777" s="107"/>
      <c r="AC777" s="107"/>
      <c r="AD777" s="107"/>
      <c r="AE777" s="107"/>
      <c r="AF777" s="107"/>
      <c r="AG777" s="107" t="s">
        <v>296</v>
      </c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</row>
    <row r="778" spans="1:60" outlineLevel="3">
      <c r="A778" s="110"/>
      <c r="B778" s="111"/>
      <c r="C778" s="200" t="s">
        <v>884</v>
      </c>
      <c r="D778" s="201"/>
      <c r="E778" s="201"/>
      <c r="F778" s="201"/>
      <c r="G778" s="201"/>
      <c r="H778" s="114"/>
      <c r="I778" s="114"/>
      <c r="J778" s="114"/>
      <c r="K778" s="114"/>
      <c r="L778" s="114"/>
      <c r="M778" s="114"/>
      <c r="N778" s="113"/>
      <c r="O778" s="113"/>
      <c r="P778" s="113"/>
      <c r="Q778" s="113"/>
      <c r="R778" s="114"/>
      <c r="S778" s="114"/>
      <c r="T778" s="114"/>
      <c r="U778" s="114"/>
      <c r="V778" s="114"/>
      <c r="W778" s="114"/>
      <c r="X778" s="114"/>
      <c r="Y778" s="114"/>
      <c r="Z778" s="107"/>
      <c r="AA778" s="107"/>
      <c r="AB778" s="107"/>
      <c r="AC778" s="107"/>
      <c r="AD778" s="107"/>
      <c r="AE778" s="107"/>
      <c r="AF778" s="107"/>
      <c r="AG778" s="107" t="s">
        <v>296</v>
      </c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</row>
    <row r="779" spans="1:60" outlineLevel="3">
      <c r="A779" s="110"/>
      <c r="B779" s="111"/>
      <c r="C779" s="200" t="s">
        <v>885</v>
      </c>
      <c r="D779" s="201"/>
      <c r="E779" s="201"/>
      <c r="F779" s="201"/>
      <c r="G779" s="201"/>
      <c r="H779" s="114"/>
      <c r="I779" s="114"/>
      <c r="J779" s="114"/>
      <c r="K779" s="114"/>
      <c r="L779" s="114"/>
      <c r="M779" s="114"/>
      <c r="N779" s="113"/>
      <c r="O779" s="113"/>
      <c r="P779" s="113"/>
      <c r="Q779" s="113"/>
      <c r="R779" s="114"/>
      <c r="S779" s="114"/>
      <c r="T779" s="114"/>
      <c r="U779" s="114"/>
      <c r="V779" s="114"/>
      <c r="W779" s="114"/>
      <c r="X779" s="114"/>
      <c r="Y779" s="114"/>
      <c r="Z779" s="107"/>
      <c r="AA779" s="107"/>
      <c r="AB779" s="107"/>
      <c r="AC779" s="107"/>
      <c r="AD779" s="107"/>
      <c r="AE779" s="107"/>
      <c r="AF779" s="107"/>
      <c r="AG779" s="107" t="s">
        <v>296</v>
      </c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</row>
    <row r="780" spans="1:60" outlineLevel="1">
      <c r="A780" s="123">
        <v>317</v>
      </c>
      <c r="B780" s="124" t="s">
        <v>354</v>
      </c>
      <c r="C780" s="139" t="s">
        <v>355</v>
      </c>
      <c r="D780" s="125" t="s">
        <v>353</v>
      </c>
      <c r="E780" s="126">
        <v>0.76537999999999995</v>
      </c>
      <c r="F780" s="127"/>
      <c r="G780" s="128">
        <f>ROUND(E780*F780,2)</f>
        <v>0</v>
      </c>
      <c r="H780" s="127"/>
      <c r="I780" s="128">
        <f>ROUND(E780*H780,2)</f>
        <v>0</v>
      </c>
      <c r="J780" s="127"/>
      <c r="K780" s="128">
        <f>ROUND(E780*J780,2)</f>
        <v>0</v>
      </c>
      <c r="L780" s="128">
        <v>21</v>
      </c>
      <c r="M780" s="128">
        <f>G780*(1+L780/100)</f>
        <v>0</v>
      </c>
      <c r="N780" s="126">
        <v>0</v>
      </c>
      <c r="O780" s="126">
        <f>ROUND(E780*N780,2)</f>
        <v>0</v>
      </c>
      <c r="P780" s="126">
        <v>0</v>
      </c>
      <c r="Q780" s="126">
        <f>ROUND(E780*P780,2)</f>
        <v>0</v>
      </c>
      <c r="R780" s="128" t="s">
        <v>356</v>
      </c>
      <c r="S780" s="128" t="s">
        <v>310</v>
      </c>
      <c r="T780" s="129" t="s">
        <v>331</v>
      </c>
      <c r="U780" s="114">
        <v>0.49</v>
      </c>
      <c r="V780" s="114">
        <f>ROUND(E780*U780,2)</f>
        <v>0.38</v>
      </c>
      <c r="W780" s="114"/>
      <c r="X780" s="114" t="s">
        <v>357</v>
      </c>
      <c r="Y780" s="114" t="s">
        <v>293</v>
      </c>
      <c r="Z780" s="107"/>
      <c r="AA780" s="107"/>
      <c r="AB780" s="107"/>
      <c r="AC780" s="107"/>
      <c r="AD780" s="107"/>
      <c r="AE780" s="107"/>
      <c r="AF780" s="107"/>
      <c r="AG780" s="107" t="s">
        <v>358</v>
      </c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</row>
    <row r="781" spans="1:60" outlineLevel="2">
      <c r="A781" s="110"/>
      <c r="B781" s="111"/>
      <c r="C781" s="198" t="s">
        <v>359</v>
      </c>
      <c r="D781" s="199"/>
      <c r="E781" s="199"/>
      <c r="F781" s="199"/>
      <c r="G781" s="199"/>
      <c r="H781" s="114"/>
      <c r="I781" s="114"/>
      <c r="J781" s="114"/>
      <c r="K781" s="114"/>
      <c r="L781" s="114"/>
      <c r="M781" s="114"/>
      <c r="N781" s="113"/>
      <c r="O781" s="113"/>
      <c r="P781" s="113"/>
      <c r="Q781" s="113"/>
      <c r="R781" s="114"/>
      <c r="S781" s="114"/>
      <c r="T781" s="114"/>
      <c r="U781" s="114"/>
      <c r="V781" s="114"/>
      <c r="W781" s="114"/>
      <c r="X781" s="114"/>
      <c r="Y781" s="114"/>
      <c r="Z781" s="107"/>
      <c r="AA781" s="107"/>
      <c r="AB781" s="107"/>
      <c r="AC781" s="107"/>
      <c r="AD781" s="107"/>
      <c r="AE781" s="107"/>
      <c r="AF781" s="107"/>
      <c r="AG781" s="107" t="s">
        <v>296</v>
      </c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</row>
    <row r="782" spans="1:60" outlineLevel="1">
      <c r="A782" s="130">
        <v>318</v>
      </c>
      <c r="B782" s="131" t="s">
        <v>360</v>
      </c>
      <c r="C782" s="140" t="s">
        <v>361</v>
      </c>
      <c r="D782" s="132" t="s">
        <v>353</v>
      </c>
      <c r="E782" s="133">
        <v>0.76537999999999995</v>
      </c>
      <c r="F782" s="134"/>
      <c r="G782" s="135">
        <f>ROUND(E782*F782,2)</f>
        <v>0</v>
      </c>
      <c r="H782" s="134"/>
      <c r="I782" s="135">
        <f>ROUND(E782*H782,2)</f>
        <v>0</v>
      </c>
      <c r="J782" s="134"/>
      <c r="K782" s="135">
        <f>ROUND(E782*J782,2)</f>
        <v>0</v>
      </c>
      <c r="L782" s="135">
        <v>21</v>
      </c>
      <c r="M782" s="135">
        <f>G782*(1+L782/100)</f>
        <v>0</v>
      </c>
      <c r="N782" s="133">
        <v>0</v>
      </c>
      <c r="O782" s="133">
        <f>ROUND(E782*N782,2)</f>
        <v>0</v>
      </c>
      <c r="P782" s="133">
        <v>0</v>
      </c>
      <c r="Q782" s="133">
        <f>ROUND(E782*P782,2)</f>
        <v>0</v>
      </c>
      <c r="R782" s="135" t="s">
        <v>356</v>
      </c>
      <c r="S782" s="135" t="s">
        <v>310</v>
      </c>
      <c r="T782" s="136" t="s">
        <v>331</v>
      </c>
      <c r="U782" s="114">
        <v>0</v>
      </c>
      <c r="V782" s="114">
        <f>ROUND(E782*U782,2)</f>
        <v>0</v>
      </c>
      <c r="W782" s="114"/>
      <c r="X782" s="114" t="s">
        <v>357</v>
      </c>
      <c r="Y782" s="114" t="s">
        <v>293</v>
      </c>
      <c r="Z782" s="107"/>
      <c r="AA782" s="107"/>
      <c r="AB782" s="107"/>
      <c r="AC782" s="107"/>
      <c r="AD782" s="107"/>
      <c r="AE782" s="107"/>
      <c r="AF782" s="107"/>
      <c r="AG782" s="107" t="s">
        <v>358</v>
      </c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</row>
    <row r="783" spans="1:60">
      <c r="A783" s="117" t="s">
        <v>285</v>
      </c>
      <c r="B783" s="118" t="s">
        <v>161</v>
      </c>
      <c r="C783" s="138" t="s">
        <v>162</v>
      </c>
      <c r="D783" s="119"/>
      <c r="E783" s="120"/>
      <c r="F783" s="121"/>
      <c r="G783" s="121">
        <f>SUMIF(AG784:AG819,"&lt;&gt;NOR",G784:G819)</f>
        <v>0</v>
      </c>
      <c r="H783" s="121"/>
      <c r="I783" s="121">
        <f>SUM(I784:I819)</f>
        <v>0</v>
      </c>
      <c r="J783" s="121"/>
      <c r="K783" s="121">
        <f>SUM(K784:K819)</f>
        <v>0</v>
      </c>
      <c r="L783" s="121"/>
      <c r="M783" s="121">
        <f>SUM(M784:M819)</f>
        <v>0</v>
      </c>
      <c r="N783" s="120"/>
      <c r="O783" s="120">
        <f>SUM(O784:O819)</f>
        <v>0</v>
      </c>
      <c r="P783" s="120"/>
      <c r="Q783" s="120">
        <f>SUM(Q784:Q819)</f>
        <v>0.91</v>
      </c>
      <c r="R783" s="121"/>
      <c r="S783" s="121"/>
      <c r="T783" s="122"/>
      <c r="U783" s="116"/>
      <c r="V783" s="116">
        <f>SUM(V784:V819)</f>
        <v>85.58</v>
      </c>
      <c r="W783" s="116"/>
      <c r="X783" s="116"/>
      <c r="Y783" s="116"/>
      <c r="AG783" t="s">
        <v>286</v>
      </c>
    </row>
    <row r="784" spans="1:60" outlineLevel="1">
      <c r="A784" s="123">
        <v>319</v>
      </c>
      <c r="B784" s="124" t="s">
        <v>924</v>
      </c>
      <c r="C784" s="139" t="s">
        <v>925</v>
      </c>
      <c r="D784" s="125" t="s">
        <v>289</v>
      </c>
      <c r="E784" s="126">
        <v>19</v>
      </c>
      <c r="F784" s="127"/>
      <c r="G784" s="128">
        <f>ROUND(E784*F784,2)</f>
        <v>0</v>
      </c>
      <c r="H784" s="127"/>
      <c r="I784" s="128">
        <f>ROUND(E784*H784,2)</f>
        <v>0</v>
      </c>
      <c r="J784" s="127"/>
      <c r="K784" s="128">
        <f>ROUND(E784*J784,2)</f>
        <v>0</v>
      </c>
      <c r="L784" s="128">
        <v>21</v>
      </c>
      <c r="M784" s="128">
        <f>G784*(1+L784/100)</f>
        <v>0</v>
      </c>
      <c r="N784" s="126">
        <v>0</v>
      </c>
      <c r="O784" s="126">
        <f>ROUND(E784*N784,2)</f>
        <v>0</v>
      </c>
      <c r="P784" s="126">
        <v>1.933E-2</v>
      </c>
      <c r="Q784" s="126">
        <f>ROUND(E784*P784,2)</f>
        <v>0.37</v>
      </c>
      <c r="R784" s="128" t="s">
        <v>350</v>
      </c>
      <c r="S784" s="128" t="s">
        <v>310</v>
      </c>
      <c r="T784" s="129" t="s">
        <v>331</v>
      </c>
      <c r="U784" s="114">
        <v>0.59</v>
      </c>
      <c r="V784" s="114">
        <f>ROUND(E784*U784,2)</f>
        <v>11.21</v>
      </c>
      <c r="W784" s="114"/>
      <c r="X784" s="114" t="s">
        <v>332</v>
      </c>
      <c r="Y784" s="114" t="s">
        <v>293</v>
      </c>
      <c r="Z784" s="107"/>
      <c r="AA784" s="107"/>
      <c r="AB784" s="107"/>
      <c r="AC784" s="107"/>
      <c r="AD784" s="107"/>
      <c r="AE784" s="107"/>
      <c r="AF784" s="107"/>
      <c r="AG784" s="107" t="s">
        <v>333</v>
      </c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</row>
    <row r="785" spans="1:60" outlineLevel="2">
      <c r="A785" s="110"/>
      <c r="B785" s="111"/>
      <c r="C785" s="198" t="s">
        <v>926</v>
      </c>
      <c r="D785" s="199"/>
      <c r="E785" s="199"/>
      <c r="F785" s="199"/>
      <c r="G785" s="199"/>
      <c r="H785" s="114"/>
      <c r="I785" s="114"/>
      <c r="J785" s="114"/>
      <c r="K785" s="114"/>
      <c r="L785" s="114"/>
      <c r="M785" s="114"/>
      <c r="N785" s="113"/>
      <c r="O785" s="113"/>
      <c r="P785" s="113"/>
      <c r="Q785" s="113"/>
      <c r="R785" s="114"/>
      <c r="S785" s="114"/>
      <c r="T785" s="114"/>
      <c r="U785" s="114"/>
      <c r="V785" s="114"/>
      <c r="W785" s="114"/>
      <c r="X785" s="114"/>
      <c r="Y785" s="114"/>
      <c r="Z785" s="107"/>
      <c r="AA785" s="107"/>
      <c r="AB785" s="107"/>
      <c r="AC785" s="107"/>
      <c r="AD785" s="107"/>
      <c r="AE785" s="107"/>
      <c r="AF785" s="107"/>
      <c r="AG785" s="107" t="s">
        <v>296</v>
      </c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</row>
    <row r="786" spans="1:60" outlineLevel="1">
      <c r="A786" s="123">
        <v>320</v>
      </c>
      <c r="B786" s="124" t="s">
        <v>927</v>
      </c>
      <c r="C786" s="139" t="s">
        <v>928</v>
      </c>
      <c r="D786" s="125" t="s">
        <v>289</v>
      </c>
      <c r="E786" s="126">
        <v>2</v>
      </c>
      <c r="F786" s="127"/>
      <c r="G786" s="128">
        <f>ROUND(E786*F786,2)</f>
        <v>0</v>
      </c>
      <c r="H786" s="127"/>
      <c r="I786" s="128">
        <f>ROUND(E786*H786,2)</f>
        <v>0</v>
      </c>
      <c r="J786" s="127"/>
      <c r="K786" s="128">
        <f>ROUND(E786*J786,2)</f>
        <v>0</v>
      </c>
      <c r="L786" s="128">
        <v>21</v>
      </c>
      <c r="M786" s="128">
        <f>G786*(1+L786/100)</f>
        <v>0</v>
      </c>
      <c r="N786" s="126">
        <v>0</v>
      </c>
      <c r="O786" s="126">
        <f>ROUND(E786*N786,2)</f>
        <v>0</v>
      </c>
      <c r="P786" s="126">
        <v>1.107E-2</v>
      </c>
      <c r="Q786" s="126">
        <f>ROUND(E786*P786,2)</f>
        <v>0.02</v>
      </c>
      <c r="R786" s="128" t="s">
        <v>350</v>
      </c>
      <c r="S786" s="128" t="s">
        <v>310</v>
      </c>
      <c r="T786" s="129" t="s">
        <v>331</v>
      </c>
      <c r="U786" s="114">
        <v>0.23</v>
      </c>
      <c r="V786" s="114">
        <f>ROUND(E786*U786,2)</f>
        <v>0.46</v>
      </c>
      <c r="W786" s="114"/>
      <c r="X786" s="114" t="s">
        <v>332</v>
      </c>
      <c r="Y786" s="114" t="s">
        <v>293</v>
      </c>
      <c r="Z786" s="107"/>
      <c r="AA786" s="107"/>
      <c r="AB786" s="107"/>
      <c r="AC786" s="107"/>
      <c r="AD786" s="107"/>
      <c r="AE786" s="107"/>
      <c r="AF786" s="107"/>
      <c r="AG786" s="107" t="s">
        <v>333</v>
      </c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</row>
    <row r="787" spans="1:60" outlineLevel="2">
      <c r="A787" s="110"/>
      <c r="B787" s="111"/>
      <c r="C787" s="198" t="s">
        <v>929</v>
      </c>
      <c r="D787" s="199"/>
      <c r="E787" s="199"/>
      <c r="F787" s="199"/>
      <c r="G787" s="199"/>
      <c r="H787" s="114"/>
      <c r="I787" s="114"/>
      <c r="J787" s="114"/>
      <c r="K787" s="114"/>
      <c r="L787" s="114"/>
      <c r="M787" s="114"/>
      <c r="N787" s="113"/>
      <c r="O787" s="113"/>
      <c r="P787" s="113"/>
      <c r="Q787" s="113"/>
      <c r="R787" s="114"/>
      <c r="S787" s="114"/>
      <c r="T787" s="114"/>
      <c r="U787" s="114"/>
      <c r="V787" s="114"/>
      <c r="W787" s="114"/>
      <c r="X787" s="114"/>
      <c r="Y787" s="114"/>
      <c r="Z787" s="107"/>
      <c r="AA787" s="107"/>
      <c r="AB787" s="107"/>
      <c r="AC787" s="107"/>
      <c r="AD787" s="107"/>
      <c r="AE787" s="107"/>
      <c r="AF787" s="107"/>
      <c r="AG787" s="107" t="s">
        <v>296</v>
      </c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</row>
    <row r="788" spans="1:60" outlineLevel="1">
      <c r="A788" s="123">
        <v>321</v>
      </c>
      <c r="B788" s="124" t="s">
        <v>918</v>
      </c>
      <c r="C788" s="139" t="s">
        <v>919</v>
      </c>
      <c r="D788" s="125" t="s">
        <v>347</v>
      </c>
      <c r="E788" s="126">
        <v>43</v>
      </c>
      <c r="F788" s="127"/>
      <c r="G788" s="128">
        <f>ROUND(E788*F788,2)</f>
        <v>0</v>
      </c>
      <c r="H788" s="127"/>
      <c r="I788" s="128">
        <f>ROUND(E788*H788,2)</f>
        <v>0</v>
      </c>
      <c r="J788" s="127"/>
      <c r="K788" s="128">
        <f>ROUND(E788*J788,2)</f>
        <v>0</v>
      </c>
      <c r="L788" s="128">
        <v>21</v>
      </c>
      <c r="M788" s="128">
        <f>G788*(1+L788/100)</f>
        <v>0</v>
      </c>
      <c r="N788" s="126">
        <v>3.0000000000000001E-5</v>
      </c>
      <c r="O788" s="126">
        <f>ROUND(E788*N788,2)</f>
        <v>0</v>
      </c>
      <c r="P788" s="126">
        <v>0</v>
      </c>
      <c r="Q788" s="126">
        <f>ROUND(E788*P788,2)</f>
        <v>0</v>
      </c>
      <c r="R788" s="128" t="s">
        <v>350</v>
      </c>
      <c r="S788" s="128" t="s">
        <v>310</v>
      </c>
      <c r="T788" s="129" t="s">
        <v>331</v>
      </c>
      <c r="U788" s="114">
        <v>0.9</v>
      </c>
      <c r="V788" s="114">
        <f>ROUND(E788*U788,2)</f>
        <v>38.700000000000003</v>
      </c>
      <c r="W788" s="114"/>
      <c r="X788" s="114" t="s">
        <v>332</v>
      </c>
      <c r="Y788" s="114" t="s">
        <v>293</v>
      </c>
      <c r="Z788" s="107"/>
      <c r="AA788" s="107"/>
      <c r="AB788" s="107"/>
      <c r="AC788" s="107"/>
      <c r="AD788" s="107"/>
      <c r="AE788" s="107"/>
      <c r="AF788" s="107"/>
      <c r="AG788" s="107" t="s">
        <v>333</v>
      </c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</row>
    <row r="789" spans="1:60" outlineLevel="2">
      <c r="A789" s="110"/>
      <c r="B789" s="111"/>
      <c r="C789" s="198" t="s">
        <v>917</v>
      </c>
      <c r="D789" s="199"/>
      <c r="E789" s="199"/>
      <c r="F789" s="199"/>
      <c r="G789" s="199"/>
      <c r="H789" s="114"/>
      <c r="I789" s="114"/>
      <c r="J789" s="114"/>
      <c r="K789" s="114"/>
      <c r="L789" s="114"/>
      <c r="M789" s="114"/>
      <c r="N789" s="113"/>
      <c r="O789" s="113"/>
      <c r="P789" s="113"/>
      <c r="Q789" s="113"/>
      <c r="R789" s="114"/>
      <c r="S789" s="114"/>
      <c r="T789" s="114"/>
      <c r="U789" s="114"/>
      <c r="V789" s="114"/>
      <c r="W789" s="114"/>
      <c r="X789" s="114"/>
      <c r="Y789" s="114"/>
      <c r="Z789" s="107"/>
      <c r="AA789" s="107"/>
      <c r="AB789" s="107"/>
      <c r="AC789" s="107"/>
      <c r="AD789" s="107"/>
      <c r="AE789" s="107"/>
      <c r="AF789" s="107"/>
      <c r="AG789" s="107" t="s">
        <v>296</v>
      </c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</row>
    <row r="790" spans="1:60" outlineLevel="1">
      <c r="A790" s="123">
        <v>322</v>
      </c>
      <c r="B790" s="124" t="s">
        <v>898</v>
      </c>
      <c r="C790" s="139" t="s">
        <v>899</v>
      </c>
      <c r="D790" s="125" t="s">
        <v>347</v>
      </c>
      <c r="E790" s="126">
        <v>2</v>
      </c>
      <c r="F790" s="127"/>
      <c r="G790" s="128">
        <f>ROUND(E790*F790,2)</f>
        <v>0</v>
      </c>
      <c r="H790" s="127"/>
      <c r="I790" s="128">
        <f>ROUND(E790*H790,2)</f>
        <v>0</v>
      </c>
      <c r="J790" s="127"/>
      <c r="K790" s="128">
        <f>ROUND(E790*J790,2)</f>
        <v>0</v>
      </c>
      <c r="L790" s="128">
        <v>21</v>
      </c>
      <c r="M790" s="128">
        <f>G790*(1+L790/100)</f>
        <v>0</v>
      </c>
      <c r="N790" s="126">
        <v>0</v>
      </c>
      <c r="O790" s="126">
        <f>ROUND(E790*N790,2)</f>
        <v>0</v>
      </c>
      <c r="P790" s="126">
        <v>4.8999999999999998E-4</v>
      </c>
      <c r="Q790" s="126">
        <f>ROUND(E790*P790,2)</f>
        <v>0</v>
      </c>
      <c r="R790" s="128" t="s">
        <v>350</v>
      </c>
      <c r="S790" s="128" t="s">
        <v>310</v>
      </c>
      <c r="T790" s="129" t="s">
        <v>331</v>
      </c>
      <c r="U790" s="114">
        <v>0.11</v>
      </c>
      <c r="V790" s="114">
        <f>ROUND(E790*U790,2)</f>
        <v>0.22</v>
      </c>
      <c r="W790" s="114"/>
      <c r="X790" s="114" t="s">
        <v>332</v>
      </c>
      <c r="Y790" s="114" t="s">
        <v>293</v>
      </c>
      <c r="Z790" s="107"/>
      <c r="AA790" s="107"/>
      <c r="AB790" s="107"/>
      <c r="AC790" s="107"/>
      <c r="AD790" s="107"/>
      <c r="AE790" s="107"/>
      <c r="AF790" s="107"/>
      <c r="AG790" s="107" t="s">
        <v>333</v>
      </c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</row>
    <row r="791" spans="1:60" outlineLevel="2">
      <c r="A791" s="110"/>
      <c r="B791" s="111"/>
      <c r="C791" s="198" t="s">
        <v>929</v>
      </c>
      <c r="D791" s="199"/>
      <c r="E791" s="199"/>
      <c r="F791" s="199"/>
      <c r="G791" s="199"/>
      <c r="H791" s="114"/>
      <c r="I791" s="114"/>
      <c r="J791" s="114"/>
      <c r="K791" s="114"/>
      <c r="L791" s="114"/>
      <c r="M791" s="114"/>
      <c r="N791" s="113"/>
      <c r="O791" s="113"/>
      <c r="P791" s="113"/>
      <c r="Q791" s="113"/>
      <c r="R791" s="114"/>
      <c r="S791" s="114"/>
      <c r="T791" s="114"/>
      <c r="U791" s="114"/>
      <c r="V791" s="114"/>
      <c r="W791" s="114"/>
      <c r="X791" s="114"/>
      <c r="Y791" s="114"/>
      <c r="Z791" s="107"/>
      <c r="AA791" s="107"/>
      <c r="AB791" s="107"/>
      <c r="AC791" s="107"/>
      <c r="AD791" s="107"/>
      <c r="AE791" s="107"/>
      <c r="AF791" s="107"/>
      <c r="AG791" s="107" t="s">
        <v>296</v>
      </c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</row>
    <row r="792" spans="1:60" outlineLevel="1">
      <c r="A792" s="123">
        <v>323</v>
      </c>
      <c r="B792" s="124" t="s">
        <v>898</v>
      </c>
      <c r="C792" s="139" t="s">
        <v>899</v>
      </c>
      <c r="D792" s="125" t="s">
        <v>347</v>
      </c>
      <c r="E792" s="126">
        <v>19</v>
      </c>
      <c r="F792" s="127"/>
      <c r="G792" s="128">
        <f>ROUND(E792*F792,2)</f>
        <v>0</v>
      </c>
      <c r="H792" s="127"/>
      <c r="I792" s="128">
        <f>ROUND(E792*H792,2)</f>
        <v>0</v>
      </c>
      <c r="J792" s="127"/>
      <c r="K792" s="128">
        <f>ROUND(E792*J792,2)</f>
        <v>0</v>
      </c>
      <c r="L792" s="128">
        <v>21</v>
      </c>
      <c r="M792" s="128">
        <f>G792*(1+L792/100)</f>
        <v>0</v>
      </c>
      <c r="N792" s="126">
        <v>0</v>
      </c>
      <c r="O792" s="126">
        <f>ROUND(E792*N792,2)</f>
        <v>0</v>
      </c>
      <c r="P792" s="126">
        <v>4.8999999999999998E-4</v>
      </c>
      <c r="Q792" s="126">
        <f>ROUND(E792*P792,2)</f>
        <v>0.01</v>
      </c>
      <c r="R792" s="128" t="s">
        <v>350</v>
      </c>
      <c r="S792" s="128" t="s">
        <v>310</v>
      </c>
      <c r="T792" s="129" t="s">
        <v>331</v>
      </c>
      <c r="U792" s="114">
        <v>0.11</v>
      </c>
      <c r="V792" s="114">
        <f>ROUND(E792*U792,2)</f>
        <v>2.09</v>
      </c>
      <c r="W792" s="114"/>
      <c r="X792" s="114" t="s">
        <v>332</v>
      </c>
      <c r="Y792" s="114" t="s">
        <v>293</v>
      </c>
      <c r="Z792" s="107"/>
      <c r="AA792" s="107"/>
      <c r="AB792" s="107"/>
      <c r="AC792" s="107"/>
      <c r="AD792" s="107"/>
      <c r="AE792" s="107"/>
      <c r="AF792" s="107"/>
      <c r="AG792" s="107" t="s">
        <v>333</v>
      </c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</row>
    <row r="793" spans="1:60" outlineLevel="2">
      <c r="A793" s="110"/>
      <c r="B793" s="111"/>
      <c r="C793" s="198" t="s">
        <v>900</v>
      </c>
      <c r="D793" s="199"/>
      <c r="E793" s="199"/>
      <c r="F793" s="199"/>
      <c r="G793" s="199"/>
      <c r="H793" s="114"/>
      <c r="I793" s="114"/>
      <c r="J793" s="114"/>
      <c r="K793" s="114"/>
      <c r="L793" s="114"/>
      <c r="M793" s="114"/>
      <c r="N793" s="113"/>
      <c r="O793" s="113"/>
      <c r="P793" s="113"/>
      <c r="Q793" s="113"/>
      <c r="R793" s="114"/>
      <c r="S793" s="114"/>
      <c r="T793" s="114"/>
      <c r="U793" s="114"/>
      <c r="V793" s="114"/>
      <c r="W793" s="114"/>
      <c r="X793" s="114"/>
      <c r="Y793" s="114"/>
      <c r="Z793" s="107"/>
      <c r="AA793" s="107"/>
      <c r="AB793" s="107"/>
      <c r="AC793" s="107"/>
      <c r="AD793" s="107"/>
      <c r="AE793" s="107"/>
      <c r="AF793" s="107"/>
      <c r="AG793" s="107" t="s">
        <v>296</v>
      </c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</row>
    <row r="794" spans="1:60" outlineLevel="1">
      <c r="A794" s="123">
        <v>324</v>
      </c>
      <c r="B794" s="124" t="s">
        <v>898</v>
      </c>
      <c r="C794" s="139" t="s">
        <v>899</v>
      </c>
      <c r="D794" s="125" t="s">
        <v>347</v>
      </c>
      <c r="E794" s="126">
        <v>3</v>
      </c>
      <c r="F794" s="127"/>
      <c r="G794" s="128">
        <f>ROUND(E794*F794,2)</f>
        <v>0</v>
      </c>
      <c r="H794" s="127"/>
      <c r="I794" s="128">
        <f>ROUND(E794*H794,2)</f>
        <v>0</v>
      </c>
      <c r="J794" s="127"/>
      <c r="K794" s="128">
        <f>ROUND(E794*J794,2)</f>
        <v>0</v>
      </c>
      <c r="L794" s="128">
        <v>21</v>
      </c>
      <c r="M794" s="128">
        <f>G794*(1+L794/100)</f>
        <v>0</v>
      </c>
      <c r="N794" s="126">
        <v>0</v>
      </c>
      <c r="O794" s="126">
        <f>ROUND(E794*N794,2)</f>
        <v>0</v>
      </c>
      <c r="P794" s="126">
        <v>4.8999999999999998E-4</v>
      </c>
      <c r="Q794" s="126">
        <f>ROUND(E794*P794,2)</f>
        <v>0</v>
      </c>
      <c r="R794" s="128" t="s">
        <v>350</v>
      </c>
      <c r="S794" s="128" t="s">
        <v>310</v>
      </c>
      <c r="T794" s="129" t="s">
        <v>331</v>
      </c>
      <c r="U794" s="114">
        <v>0.11</v>
      </c>
      <c r="V794" s="114">
        <f>ROUND(E794*U794,2)</f>
        <v>0.33</v>
      </c>
      <c r="W794" s="114"/>
      <c r="X794" s="114" t="s">
        <v>332</v>
      </c>
      <c r="Y794" s="114" t="s">
        <v>293</v>
      </c>
      <c r="Z794" s="107"/>
      <c r="AA794" s="107"/>
      <c r="AB794" s="107"/>
      <c r="AC794" s="107"/>
      <c r="AD794" s="107"/>
      <c r="AE794" s="107"/>
      <c r="AF794" s="107"/>
      <c r="AG794" s="107" t="s">
        <v>333</v>
      </c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</row>
    <row r="795" spans="1:60" outlineLevel="2">
      <c r="A795" s="110"/>
      <c r="B795" s="111"/>
      <c r="C795" s="198" t="s">
        <v>904</v>
      </c>
      <c r="D795" s="199"/>
      <c r="E795" s="199"/>
      <c r="F795" s="199"/>
      <c r="G795" s="199"/>
      <c r="H795" s="114"/>
      <c r="I795" s="114"/>
      <c r="J795" s="114"/>
      <c r="K795" s="114"/>
      <c r="L795" s="114"/>
      <c r="M795" s="114"/>
      <c r="N795" s="113"/>
      <c r="O795" s="113"/>
      <c r="P795" s="113"/>
      <c r="Q795" s="113"/>
      <c r="R795" s="114"/>
      <c r="S795" s="114"/>
      <c r="T795" s="114"/>
      <c r="U795" s="114"/>
      <c r="V795" s="114"/>
      <c r="W795" s="114"/>
      <c r="X795" s="114"/>
      <c r="Y795" s="114"/>
      <c r="Z795" s="107"/>
      <c r="AA795" s="107"/>
      <c r="AB795" s="107"/>
      <c r="AC795" s="107"/>
      <c r="AD795" s="107"/>
      <c r="AE795" s="107"/>
      <c r="AF795" s="107"/>
      <c r="AG795" s="107" t="s">
        <v>296</v>
      </c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</row>
    <row r="796" spans="1:60" outlineLevel="1">
      <c r="A796" s="123">
        <v>325</v>
      </c>
      <c r="B796" s="124" t="s">
        <v>898</v>
      </c>
      <c r="C796" s="139" t="s">
        <v>899</v>
      </c>
      <c r="D796" s="125" t="s">
        <v>347</v>
      </c>
      <c r="E796" s="126">
        <v>2</v>
      </c>
      <c r="F796" s="127"/>
      <c r="G796" s="128">
        <f>ROUND(E796*F796,2)</f>
        <v>0</v>
      </c>
      <c r="H796" s="127"/>
      <c r="I796" s="128">
        <f>ROUND(E796*H796,2)</f>
        <v>0</v>
      </c>
      <c r="J796" s="127"/>
      <c r="K796" s="128">
        <f>ROUND(E796*J796,2)</f>
        <v>0</v>
      </c>
      <c r="L796" s="128">
        <v>21</v>
      </c>
      <c r="M796" s="128">
        <f>G796*(1+L796/100)</f>
        <v>0</v>
      </c>
      <c r="N796" s="126">
        <v>0</v>
      </c>
      <c r="O796" s="126">
        <f>ROUND(E796*N796,2)</f>
        <v>0</v>
      </c>
      <c r="P796" s="126">
        <v>4.8999999999999998E-4</v>
      </c>
      <c r="Q796" s="126">
        <f>ROUND(E796*P796,2)</f>
        <v>0</v>
      </c>
      <c r="R796" s="128" t="s">
        <v>350</v>
      </c>
      <c r="S796" s="128" t="s">
        <v>310</v>
      </c>
      <c r="T796" s="129" t="s">
        <v>331</v>
      </c>
      <c r="U796" s="114">
        <v>0.11</v>
      </c>
      <c r="V796" s="114">
        <f>ROUND(E796*U796,2)</f>
        <v>0.22</v>
      </c>
      <c r="W796" s="114"/>
      <c r="X796" s="114" t="s">
        <v>332</v>
      </c>
      <c r="Y796" s="114" t="s">
        <v>293</v>
      </c>
      <c r="Z796" s="107"/>
      <c r="AA796" s="107"/>
      <c r="AB796" s="107"/>
      <c r="AC796" s="107"/>
      <c r="AD796" s="107"/>
      <c r="AE796" s="107"/>
      <c r="AF796" s="107"/>
      <c r="AG796" s="107" t="s">
        <v>333</v>
      </c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</row>
    <row r="797" spans="1:60" outlineLevel="2">
      <c r="A797" s="110"/>
      <c r="B797" s="111"/>
      <c r="C797" s="198" t="s">
        <v>906</v>
      </c>
      <c r="D797" s="199"/>
      <c r="E797" s="199"/>
      <c r="F797" s="199"/>
      <c r="G797" s="199"/>
      <c r="H797" s="114"/>
      <c r="I797" s="114"/>
      <c r="J797" s="114"/>
      <c r="K797" s="114"/>
      <c r="L797" s="114"/>
      <c r="M797" s="114"/>
      <c r="N797" s="113"/>
      <c r="O797" s="113"/>
      <c r="P797" s="113"/>
      <c r="Q797" s="113"/>
      <c r="R797" s="114"/>
      <c r="S797" s="114"/>
      <c r="T797" s="114"/>
      <c r="U797" s="114"/>
      <c r="V797" s="114"/>
      <c r="W797" s="114"/>
      <c r="X797" s="114"/>
      <c r="Y797" s="114"/>
      <c r="Z797" s="107"/>
      <c r="AA797" s="107"/>
      <c r="AB797" s="107"/>
      <c r="AC797" s="107"/>
      <c r="AD797" s="107"/>
      <c r="AE797" s="107"/>
      <c r="AF797" s="107"/>
      <c r="AG797" s="107" t="s">
        <v>296</v>
      </c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</row>
    <row r="798" spans="1:60" outlineLevel="1">
      <c r="A798" s="123">
        <v>326</v>
      </c>
      <c r="B798" s="124" t="s">
        <v>898</v>
      </c>
      <c r="C798" s="139" t="s">
        <v>899</v>
      </c>
      <c r="D798" s="125" t="s">
        <v>347</v>
      </c>
      <c r="E798" s="126">
        <v>43</v>
      </c>
      <c r="F798" s="127"/>
      <c r="G798" s="128">
        <f>ROUND(E798*F798,2)</f>
        <v>0</v>
      </c>
      <c r="H798" s="127"/>
      <c r="I798" s="128">
        <f>ROUND(E798*H798,2)</f>
        <v>0</v>
      </c>
      <c r="J798" s="127"/>
      <c r="K798" s="128">
        <f>ROUND(E798*J798,2)</f>
        <v>0</v>
      </c>
      <c r="L798" s="128">
        <v>21</v>
      </c>
      <c r="M798" s="128">
        <f>G798*(1+L798/100)</f>
        <v>0</v>
      </c>
      <c r="N798" s="126">
        <v>0</v>
      </c>
      <c r="O798" s="126">
        <f>ROUND(E798*N798,2)</f>
        <v>0</v>
      </c>
      <c r="P798" s="126">
        <v>4.8999999999999998E-4</v>
      </c>
      <c r="Q798" s="126">
        <f>ROUND(E798*P798,2)</f>
        <v>0.02</v>
      </c>
      <c r="R798" s="128" t="s">
        <v>350</v>
      </c>
      <c r="S798" s="128" t="s">
        <v>310</v>
      </c>
      <c r="T798" s="129" t="s">
        <v>331</v>
      </c>
      <c r="U798" s="114">
        <v>0.11</v>
      </c>
      <c r="V798" s="114">
        <f>ROUND(E798*U798,2)</f>
        <v>4.7300000000000004</v>
      </c>
      <c r="W798" s="114"/>
      <c r="X798" s="114" t="s">
        <v>332</v>
      </c>
      <c r="Y798" s="114" t="s">
        <v>293</v>
      </c>
      <c r="Z798" s="107"/>
      <c r="AA798" s="107"/>
      <c r="AB798" s="107"/>
      <c r="AC798" s="107"/>
      <c r="AD798" s="107"/>
      <c r="AE798" s="107"/>
      <c r="AF798" s="107"/>
      <c r="AG798" s="107" t="s">
        <v>333</v>
      </c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</row>
    <row r="799" spans="1:60" outlineLevel="2">
      <c r="A799" s="110"/>
      <c r="B799" s="111"/>
      <c r="C799" s="198" t="s">
        <v>917</v>
      </c>
      <c r="D799" s="199"/>
      <c r="E799" s="199"/>
      <c r="F799" s="199"/>
      <c r="G799" s="199"/>
      <c r="H799" s="114"/>
      <c r="I799" s="114"/>
      <c r="J799" s="114"/>
      <c r="K799" s="114"/>
      <c r="L799" s="114"/>
      <c r="M799" s="114"/>
      <c r="N799" s="113"/>
      <c r="O799" s="113"/>
      <c r="P799" s="113"/>
      <c r="Q799" s="113"/>
      <c r="R799" s="114"/>
      <c r="S799" s="114"/>
      <c r="T799" s="114"/>
      <c r="U799" s="114"/>
      <c r="V799" s="114"/>
      <c r="W799" s="114"/>
      <c r="X799" s="114"/>
      <c r="Y799" s="114"/>
      <c r="Z799" s="107"/>
      <c r="AA799" s="107"/>
      <c r="AB799" s="107"/>
      <c r="AC799" s="107"/>
      <c r="AD799" s="107"/>
      <c r="AE799" s="107"/>
      <c r="AF799" s="107"/>
      <c r="AG799" s="107" t="s">
        <v>296</v>
      </c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</row>
    <row r="800" spans="1:60" outlineLevel="1">
      <c r="A800" s="123">
        <v>327</v>
      </c>
      <c r="B800" s="124" t="s">
        <v>879</v>
      </c>
      <c r="C800" s="139" t="s">
        <v>880</v>
      </c>
      <c r="D800" s="125" t="s">
        <v>289</v>
      </c>
      <c r="E800" s="126">
        <v>2</v>
      </c>
      <c r="F800" s="127"/>
      <c r="G800" s="128">
        <f>ROUND(E800*F800,2)</f>
        <v>0</v>
      </c>
      <c r="H800" s="127"/>
      <c r="I800" s="128">
        <f>ROUND(E800*H800,2)</f>
        <v>0</v>
      </c>
      <c r="J800" s="127"/>
      <c r="K800" s="128">
        <f>ROUND(E800*J800,2)</f>
        <v>0</v>
      </c>
      <c r="L800" s="128">
        <v>21</v>
      </c>
      <c r="M800" s="128">
        <f>G800*(1+L800/100)</f>
        <v>0</v>
      </c>
      <c r="N800" s="126">
        <v>0</v>
      </c>
      <c r="O800" s="126">
        <f>ROUND(E800*N800,2)</f>
        <v>0</v>
      </c>
      <c r="P800" s="126">
        <v>1.56E-3</v>
      </c>
      <c r="Q800" s="126">
        <f>ROUND(E800*P800,2)</f>
        <v>0</v>
      </c>
      <c r="R800" s="128" t="s">
        <v>350</v>
      </c>
      <c r="S800" s="128" t="s">
        <v>310</v>
      </c>
      <c r="T800" s="129" t="s">
        <v>331</v>
      </c>
      <c r="U800" s="114">
        <v>0.22</v>
      </c>
      <c r="V800" s="114">
        <f>ROUND(E800*U800,2)</f>
        <v>0.44</v>
      </c>
      <c r="W800" s="114"/>
      <c r="X800" s="114" t="s">
        <v>332</v>
      </c>
      <c r="Y800" s="114" t="s">
        <v>293</v>
      </c>
      <c r="Z800" s="107"/>
      <c r="AA800" s="107"/>
      <c r="AB800" s="107"/>
      <c r="AC800" s="107"/>
      <c r="AD800" s="107"/>
      <c r="AE800" s="107"/>
      <c r="AF800" s="107"/>
      <c r="AG800" s="107" t="s">
        <v>333</v>
      </c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</row>
    <row r="801" spans="1:60" outlineLevel="2">
      <c r="A801" s="110"/>
      <c r="B801" s="111"/>
      <c r="C801" s="198" t="s">
        <v>906</v>
      </c>
      <c r="D801" s="199"/>
      <c r="E801" s="199"/>
      <c r="F801" s="199"/>
      <c r="G801" s="199"/>
      <c r="H801" s="114"/>
      <c r="I801" s="114"/>
      <c r="J801" s="114"/>
      <c r="K801" s="114"/>
      <c r="L801" s="114"/>
      <c r="M801" s="114"/>
      <c r="N801" s="113"/>
      <c r="O801" s="113"/>
      <c r="P801" s="113"/>
      <c r="Q801" s="113"/>
      <c r="R801" s="114"/>
      <c r="S801" s="114"/>
      <c r="T801" s="114"/>
      <c r="U801" s="114"/>
      <c r="V801" s="114"/>
      <c r="W801" s="114"/>
      <c r="X801" s="114"/>
      <c r="Y801" s="114"/>
      <c r="Z801" s="107"/>
      <c r="AA801" s="107"/>
      <c r="AB801" s="107"/>
      <c r="AC801" s="107"/>
      <c r="AD801" s="107"/>
      <c r="AE801" s="107"/>
      <c r="AF801" s="107"/>
      <c r="AG801" s="107" t="s">
        <v>296</v>
      </c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</row>
    <row r="802" spans="1:60" outlineLevel="1">
      <c r="A802" s="123">
        <v>328</v>
      </c>
      <c r="B802" s="124" t="s">
        <v>879</v>
      </c>
      <c r="C802" s="139" t="s">
        <v>880</v>
      </c>
      <c r="D802" s="125" t="s">
        <v>289</v>
      </c>
      <c r="E802" s="126">
        <v>7</v>
      </c>
      <c r="F802" s="127"/>
      <c r="G802" s="128">
        <f>ROUND(E802*F802,2)</f>
        <v>0</v>
      </c>
      <c r="H802" s="127"/>
      <c r="I802" s="128">
        <f>ROUND(E802*H802,2)</f>
        <v>0</v>
      </c>
      <c r="J802" s="127"/>
      <c r="K802" s="128">
        <f>ROUND(E802*J802,2)</f>
        <v>0</v>
      </c>
      <c r="L802" s="128">
        <v>21</v>
      </c>
      <c r="M802" s="128">
        <f>G802*(1+L802/100)</f>
        <v>0</v>
      </c>
      <c r="N802" s="126">
        <v>0</v>
      </c>
      <c r="O802" s="126">
        <f>ROUND(E802*N802,2)</f>
        <v>0</v>
      </c>
      <c r="P802" s="126">
        <v>1.56E-3</v>
      </c>
      <c r="Q802" s="126">
        <f>ROUND(E802*P802,2)</f>
        <v>0.01</v>
      </c>
      <c r="R802" s="128" t="s">
        <v>350</v>
      </c>
      <c r="S802" s="128" t="s">
        <v>310</v>
      </c>
      <c r="T802" s="129" t="s">
        <v>331</v>
      </c>
      <c r="U802" s="114">
        <v>0.22</v>
      </c>
      <c r="V802" s="114">
        <f>ROUND(E802*U802,2)</f>
        <v>1.54</v>
      </c>
      <c r="W802" s="114"/>
      <c r="X802" s="114" t="s">
        <v>332</v>
      </c>
      <c r="Y802" s="114" t="s">
        <v>293</v>
      </c>
      <c r="Z802" s="107"/>
      <c r="AA802" s="107"/>
      <c r="AB802" s="107"/>
      <c r="AC802" s="107"/>
      <c r="AD802" s="107"/>
      <c r="AE802" s="107"/>
      <c r="AF802" s="107"/>
      <c r="AG802" s="107" t="s">
        <v>333</v>
      </c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</row>
    <row r="803" spans="1:60" outlineLevel="2">
      <c r="A803" s="110"/>
      <c r="B803" s="111"/>
      <c r="C803" s="198" t="s">
        <v>892</v>
      </c>
      <c r="D803" s="199"/>
      <c r="E803" s="199"/>
      <c r="F803" s="199"/>
      <c r="G803" s="199"/>
      <c r="H803" s="114"/>
      <c r="I803" s="114"/>
      <c r="J803" s="114"/>
      <c r="K803" s="114"/>
      <c r="L803" s="114"/>
      <c r="M803" s="114"/>
      <c r="N803" s="113"/>
      <c r="O803" s="113"/>
      <c r="P803" s="113"/>
      <c r="Q803" s="113"/>
      <c r="R803" s="114"/>
      <c r="S803" s="114"/>
      <c r="T803" s="114"/>
      <c r="U803" s="114"/>
      <c r="V803" s="114"/>
      <c r="W803" s="114"/>
      <c r="X803" s="114"/>
      <c r="Y803" s="114"/>
      <c r="Z803" s="107"/>
      <c r="AA803" s="107"/>
      <c r="AB803" s="107"/>
      <c r="AC803" s="107"/>
      <c r="AD803" s="107"/>
      <c r="AE803" s="107"/>
      <c r="AF803" s="107"/>
      <c r="AG803" s="107" t="s">
        <v>296</v>
      </c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</row>
    <row r="804" spans="1:60" outlineLevel="1">
      <c r="A804" s="123">
        <v>329</v>
      </c>
      <c r="B804" s="124" t="s">
        <v>879</v>
      </c>
      <c r="C804" s="139" t="s">
        <v>880</v>
      </c>
      <c r="D804" s="125" t="s">
        <v>289</v>
      </c>
      <c r="E804" s="126">
        <v>43</v>
      </c>
      <c r="F804" s="127"/>
      <c r="G804" s="128">
        <f>ROUND(E804*F804,2)</f>
        <v>0</v>
      </c>
      <c r="H804" s="127"/>
      <c r="I804" s="128">
        <f>ROUND(E804*H804,2)</f>
        <v>0</v>
      </c>
      <c r="J804" s="127"/>
      <c r="K804" s="128">
        <f>ROUND(E804*J804,2)</f>
        <v>0</v>
      </c>
      <c r="L804" s="128">
        <v>21</v>
      </c>
      <c r="M804" s="128">
        <f>G804*(1+L804/100)</f>
        <v>0</v>
      </c>
      <c r="N804" s="126">
        <v>0</v>
      </c>
      <c r="O804" s="126">
        <f>ROUND(E804*N804,2)</f>
        <v>0</v>
      </c>
      <c r="P804" s="126">
        <v>1.56E-3</v>
      </c>
      <c r="Q804" s="126">
        <f>ROUND(E804*P804,2)</f>
        <v>7.0000000000000007E-2</v>
      </c>
      <c r="R804" s="128" t="s">
        <v>350</v>
      </c>
      <c r="S804" s="128" t="s">
        <v>310</v>
      </c>
      <c r="T804" s="129" t="s">
        <v>331</v>
      </c>
      <c r="U804" s="114">
        <v>0.22</v>
      </c>
      <c r="V804" s="114">
        <f>ROUND(E804*U804,2)</f>
        <v>9.4600000000000009</v>
      </c>
      <c r="W804" s="114"/>
      <c r="X804" s="114" t="s">
        <v>332</v>
      </c>
      <c r="Y804" s="114" t="s">
        <v>293</v>
      </c>
      <c r="Z804" s="107"/>
      <c r="AA804" s="107"/>
      <c r="AB804" s="107"/>
      <c r="AC804" s="107"/>
      <c r="AD804" s="107"/>
      <c r="AE804" s="107"/>
      <c r="AF804" s="107"/>
      <c r="AG804" s="107" t="s">
        <v>333</v>
      </c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</row>
    <row r="805" spans="1:60" outlineLevel="2">
      <c r="A805" s="110"/>
      <c r="B805" s="111"/>
      <c r="C805" s="198" t="s">
        <v>881</v>
      </c>
      <c r="D805" s="199"/>
      <c r="E805" s="199"/>
      <c r="F805" s="199"/>
      <c r="G805" s="199"/>
      <c r="H805" s="114"/>
      <c r="I805" s="114"/>
      <c r="J805" s="114"/>
      <c r="K805" s="114"/>
      <c r="L805" s="114"/>
      <c r="M805" s="114"/>
      <c r="N805" s="113"/>
      <c r="O805" s="113"/>
      <c r="P805" s="113"/>
      <c r="Q805" s="113"/>
      <c r="R805" s="114"/>
      <c r="S805" s="114"/>
      <c r="T805" s="114"/>
      <c r="U805" s="114"/>
      <c r="V805" s="114"/>
      <c r="W805" s="114"/>
      <c r="X805" s="114"/>
      <c r="Y805" s="114"/>
      <c r="Z805" s="107"/>
      <c r="AA805" s="107"/>
      <c r="AB805" s="107"/>
      <c r="AC805" s="107"/>
      <c r="AD805" s="107"/>
      <c r="AE805" s="107"/>
      <c r="AF805" s="107"/>
      <c r="AG805" s="107" t="s">
        <v>296</v>
      </c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</row>
    <row r="806" spans="1:60" outlineLevel="1">
      <c r="A806" s="123">
        <v>330</v>
      </c>
      <c r="B806" s="124" t="s">
        <v>893</v>
      </c>
      <c r="C806" s="139" t="s">
        <v>894</v>
      </c>
      <c r="D806" s="125" t="s">
        <v>347</v>
      </c>
      <c r="E806" s="126">
        <v>2</v>
      </c>
      <c r="F806" s="127"/>
      <c r="G806" s="128">
        <f>ROUND(E806*F806,2)</f>
        <v>0</v>
      </c>
      <c r="H806" s="127"/>
      <c r="I806" s="128">
        <f>ROUND(E806*H806,2)</f>
        <v>0</v>
      </c>
      <c r="J806" s="127"/>
      <c r="K806" s="128">
        <f>ROUND(E806*J806,2)</f>
        <v>0</v>
      </c>
      <c r="L806" s="128">
        <v>21</v>
      </c>
      <c r="M806" s="128">
        <f>G806*(1+L806/100)</f>
        <v>0</v>
      </c>
      <c r="N806" s="126">
        <v>0</v>
      </c>
      <c r="O806" s="126">
        <f>ROUND(E806*N806,2)</f>
        <v>0</v>
      </c>
      <c r="P806" s="126">
        <v>2.2499999999999998E-3</v>
      </c>
      <c r="Q806" s="126">
        <f>ROUND(E806*P806,2)</f>
        <v>0</v>
      </c>
      <c r="R806" s="128" t="s">
        <v>350</v>
      </c>
      <c r="S806" s="128" t="s">
        <v>310</v>
      </c>
      <c r="T806" s="129" t="s">
        <v>331</v>
      </c>
      <c r="U806" s="114">
        <v>0.41</v>
      </c>
      <c r="V806" s="114">
        <f>ROUND(E806*U806,2)</f>
        <v>0.82</v>
      </c>
      <c r="W806" s="114"/>
      <c r="X806" s="114" t="s">
        <v>332</v>
      </c>
      <c r="Y806" s="114" t="s">
        <v>293</v>
      </c>
      <c r="Z806" s="107"/>
      <c r="AA806" s="107"/>
      <c r="AB806" s="107"/>
      <c r="AC806" s="107"/>
      <c r="AD806" s="107"/>
      <c r="AE806" s="107"/>
      <c r="AF806" s="107"/>
      <c r="AG806" s="107" t="s">
        <v>333</v>
      </c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</row>
    <row r="807" spans="1:60" outlineLevel="2">
      <c r="A807" s="110"/>
      <c r="B807" s="111"/>
      <c r="C807" s="198" t="s">
        <v>895</v>
      </c>
      <c r="D807" s="199"/>
      <c r="E807" s="199"/>
      <c r="F807" s="199"/>
      <c r="G807" s="199"/>
      <c r="H807" s="114"/>
      <c r="I807" s="114"/>
      <c r="J807" s="114"/>
      <c r="K807" s="114"/>
      <c r="L807" s="114"/>
      <c r="M807" s="114"/>
      <c r="N807" s="113"/>
      <c r="O807" s="113"/>
      <c r="P807" s="113"/>
      <c r="Q807" s="113"/>
      <c r="R807" s="114"/>
      <c r="S807" s="114"/>
      <c r="T807" s="114"/>
      <c r="U807" s="114"/>
      <c r="V807" s="114"/>
      <c r="W807" s="114"/>
      <c r="X807" s="114"/>
      <c r="Y807" s="114"/>
      <c r="Z807" s="107"/>
      <c r="AA807" s="107"/>
      <c r="AB807" s="107"/>
      <c r="AC807" s="107"/>
      <c r="AD807" s="107"/>
      <c r="AE807" s="107"/>
      <c r="AF807" s="107"/>
      <c r="AG807" s="107" t="s">
        <v>296</v>
      </c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</row>
    <row r="808" spans="1:60" outlineLevel="1">
      <c r="A808" s="123">
        <v>331</v>
      </c>
      <c r="B808" s="124" t="s">
        <v>901</v>
      </c>
      <c r="C808" s="139" t="s">
        <v>902</v>
      </c>
      <c r="D808" s="125" t="s">
        <v>330</v>
      </c>
      <c r="E808" s="126">
        <v>19</v>
      </c>
      <c r="F808" s="127"/>
      <c r="G808" s="128">
        <f>ROUND(E808*F808,2)</f>
        <v>0</v>
      </c>
      <c r="H808" s="127"/>
      <c r="I808" s="128">
        <f>ROUND(E808*H808,2)</f>
        <v>0</v>
      </c>
      <c r="J808" s="127"/>
      <c r="K808" s="128">
        <f>ROUND(E808*J808,2)</f>
        <v>0</v>
      </c>
      <c r="L808" s="128">
        <v>21</v>
      </c>
      <c r="M808" s="128">
        <f>G808*(1+L808/100)</f>
        <v>0</v>
      </c>
      <c r="N808" s="126">
        <v>0</v>
      </c>
      <c r="O808" s="126">
        <f>ROUND(E808*N808,2)</f>
        <v>0</v>
      </c>
      <c r="P808" s="126">
        <v>0</v>
      </c>
      <c r="Q808" s="126">
        <f>ROUND(E808*P808,2)</f>
        <v>0</v>
      </c>
      <c r="R808" s="128" t="s">
        <v>903</v>
      </c>
      <c r="S808" s="128" t="s">
        <v>310</v>
      </c>
      <c r="T808" s="129" t="s">
        <v>331</v>
      </c>
      <c r="U808" s="114">
        <v>0.12</v>
      </c>
      <c r="V808" s="114">
        <f>ROUND(E808*U808,2)</f>
        <v>2.2799999999999998</v>
      </c>
      <c r="W808" s="114"/>
      <c r="X808" s="114" t="s">
        <v>332</v>
      </c>
      <c r="Y808" s="114" t="s">
        <v>293</v>
      </c>
      <c r="Z808" s="107"/>
      <c r="AA808" s="107"/>
      <c r="AB808" s="107"/>
      <c r="AC808" s="107"/>
      <c r="AD808" s="107"/>
      <c r="AE808" s="107"/>
      <c r="AF808" s="107"/>
      <c r="AG808" s="107" t="s">
        <v>333</v>
      </c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</row>
    <row r="809" spans="1:60" outlineLevel="2">
      <c r="A809" s="110"/>
      <c r="B809" s="111"/>
      <c r="C809" s="198" t="s">
        <v>900</v>
      </c>
      <c r="D809" s="199"/>
      <c r="E809" s="199"/>
      <c r="F809" s="199"/>
      <c r="G809" s="199"/>
      <c r="H809" s="114"/>
      <c r="I809" s="114"/>
      <c r="J809" s="114"/>
      <c r="K809" s="114"/>
      <c r="L809" s="114"/>
      <c r="M809" s="114"/>
      <c r="N809" s="113"/>
      <c r="O809" s="113"/>
      <c r="P809" s="113"/>
      <c r="Q809" s="113"/>
      <c r="R809" s="114"/>
      <c r="S809" s="114"/>
      <c r="T809" s="114"/>
      <c r="U809" s="114"/>
      <c r="V809" s="114"/>
      <c r="W809" s="114"/>
      <c r="X809" s="114"/>
      <c r="Y809" s="114"/>
      <c r="Z809" s="107"/>
      <c r="AA809" s="107"/>
      <c r="AB809" s="107"/>
      <c r="AC809" s="107"/>
      <c r="AD809" s="107"/>
      <c r="AE809" s="107"/>
      <c r="AF809" s="107"/>
      <c r="AG809" s="107" t="s">
        <v>296</v>
      </c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</row>
    <row r="810" spans="1:60" outlineLevel="1">
      <c r="A810" s="123">
        <v>332</v>
      </c>
      <c r="B810" s="124" t="s">
        <v>901</v>
      </c>
      <c r="C810" s="139" t="s">
        <v>902</v>
      </c>
      <c r="D810" s="125" t="s">
        <v>330</v>
      </c>
      <c r="E810" s="126">
        <v>2</v>
      </c>
      <c r="F810" s="127"/>
      <c r="G810" s="128">
        <f>ROUND(E810*F810,2)</f>
        <v>0</v>
      </c>
      <c r="H810" s="127"/>
      <c r="I810" s="128">
        <f>ROUND(E810*H810,2)</f>
        <v>0</v>
      </c>
      <c r="J810" s="127"/>
      <c r="K810" s="128">
        <f>ROUND(E810*J810,2)</f>
        <v>0</v>
      </c>
      <c r="L810" s="128">
        <v>21</v>
      </c>
      <c r="M810" s="128">
        <f>G810*(1+L810/100)</f>
        <v>0</v>
      </c>
      <c r="N810" s="126">
        <v>0</v>
      </c>
      <c r="O810" s="126">
        <f>ROUND(E810*N810,2)</f>
        <v>0</v>
      </c>
      <c r="P810" s="126">
        <v>0</v>
      </c>
      <c r="Q810" s="126">
        <f>ROUND(E810*P810,2)</f>
        <v>0</v>
      </c>
      <c r="R810" s="128" t="s">
        <v>903</v>
      </c>
      <c r="S810" s="128" t="s">
        <v>310</v>
      </c>
      <c r="T810" s="129" t="s">
        <v>331</v>
      </c>
      <c r="U810" s="114">
        <v>0.12</v>
      </c>
      <c r="V810" s="114">
        <f>ROUND(E810*U810,2)</f>
        <v>0.24</v>
      </c>
      <c r="W810" s="114"/>
      <c r="X810" s="114" t="s">
        <v>332</v>
      </c>
      <c r="Y810" s="114" t="s">
        <v>293</v>
      </c>
      <c r="Z810" s="107"/>
      <c r="AA810" s="107"/>
      <c r="AB810" s="107"/>
      <c r="AC810" s="107"/>
      <c r="AD810" s="107"/>
      <c r="AE810" s="107"/>
      <c r="AF810" s="107"/>
      <c r="AG810" s="107" t="s">
        <v>333</v>
      </c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</row>
    <row r="811" spans="1:60" outlineLevel="2">
      <c r="A811" s="110"/>
      <c r="B811" s="111"/>
      <c r="C811" s="198" t="s">
        <v>929</v>
      </c>
      <c r="D811" s="199"/>
      <c r="E811" s="199"/>
      <c r="F811" s="199"/>
      <c r="G811" s="199"/>
      <c r="H811" s="114"/>
      <c r="I811" s="114"/>
      <c r="J811" s="114"/>
      <c r="K811" s="114"/>
      <c r="L811" s="114"/>
      <c r="M811" s="114"/>
      <c r="N811" s="113"/>
      <c r="O811" s="113"/>
      <c r="P811" s="113"/>
      <c r="Q811" s="113"/>
      <c r="R811" s="114"/>
      <c r="S811" s="114"/>
      <c r="T811" s="114"/>
      <c r="U811" s="114"/>
      <c r="V811" s="114"/>
      <c r="W811" s="114"/>
      <c r="X811" s="114"/>
      <c r="Y811" s="114"/>
      <c r="Z811" s="107"/>
      <c r="AA811" s="107"/>
      <c r="AB811" s="107"/>
      <c r="AC811" s="107"/>
      <c r="AD811" s="107"/>
      <c r="AE811" s="107"/>
      <c r="AF811" s="107"/>
      <c r="AG811" s="107" t="s">
        <v>296</v>
      </c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</row>
    <row r="812" spans="1:60" outlineLevel="1">
      <c r="A812" s="130">
        <v>333</v>
      </c>
      <c r="B812" s="131" t="s">
        <v>351</v>
      </c>
      <c r="C812" s="140" t="s">
        <v>352</v>
      </c>
      <c r="D812" s="132" t="s">
        <v>353</v>
      </c>
      <c r="E812" s="133">
        <v>0.91476999999999997</v>
      </c>
      <c r="F812" s="134"/>
      <c r="G812" s="135">
        <f>ROUND(E812*F812,2)</f>
        <v>0</v>
      </c>
      <c r="H812" s="134"/>
      <c r="I812" s="135">
        <f>ROUND(E812*H812,2)</f>
        <v>0</v>
      </c>
      <c r="J812" s="134"/>
      <c r="K812" s="135">
        <f>ROUND(E812*J812,2)</f>
        <v>0</v>
      </c>
      <c r="L812" s="135">
        <v>21</v>
      </c>
      <c r="M812" s="135">
        <f>G812*(1+L812/100)</f>
        <v>0</v>
      </c>
      <c r="N812" s="133">
        <v>0</v>
      </c>
      <c r="O812" s="133">
        <f>ROUND(E812*N812,2)</f>
        <v>0</v>
      </c>
      <c r="P812" s="133">
        <v>0</v>
      </c>
      <c r="Q812" s="133">
        <f>ROUND(E812*P812,2)</f>
        <v>0</v>
      </c>
      <c r="R812" s="135"/>
      <c r="S812" s="135" t="s">
        <v>290</v>
      </c>
      <c r="T812" s="136" t="s">
        <v>331</v>
      </c>
      <c r="U812" s="114">
        <v>0</v>
      </c>
      <c r="V812" s="114">
        <f>ROUND(E812*U812,2)</f>
        <v>0</v>
      </c>
      <c r="W812" s="114"/>
      <c r="X812" s="114" t="s">
        <v>332</v>
      </c>
      <c r="Y812" s="114" t="s">
        <v>293</v>
      </c>
      <c r="Z812" s="107"/>
      <c r="AA812" s="107"/>
      <c r="AB812" s="107"/>
      <c r="AC812" s="107"/>
      <c r="AD812" s="107"/>
      <c r="AE812" s="107"/>
      <c r="AF812" s="107"/>
      <c r="AG812" s="107" t="s">
        <v>333</v>
      </c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</row>
    <row r="813" spans="1:60" outlineLevel="1">
      <c r="A813" s="123">
        <v>334</v>
      </c>
      <c r="B813" s="124" t="s">
        <v>907</v>
      </c>
      <c r="C813" s="139" t="s">
        <v>908</v>
      </c>
      <c r="D813" s="125" t="s">
        <v>289</v>
      </c>
      <c r="E813" s="126">
        <v>2</v>
      </c>
      <c r="F813" s="127"/>
      <c r="G813" s="128">
        <f>ROUND(E813*F813,2)</f>
        <v>0</v>
      </c>
      <c r="H813" s="127"/>
      <c r="I813" s="128">
        <f>ROUND(E813*H813,2)</f>
        <v>0</v>
      </c>
      <c r="J813" s="127"/>
      <c r="K813" s="128">
        <f>ROUND(E813*J813,2)</f>
        <v>0</v>
      </c>
      <c r="L813" s="128">
        <v>21</v>
      </c>
      <c r="M813" s="128">
        <f>G813*(1+L813/100)</f>
        <v>0</v>
      </c>
      <c r="N813" s="126">
        <v>0</v>
      </c>
      <c r="O813" s="126">
        <f>ROUND(E813*N813,2)</f>
        <v>0</v>
      </c>
      <c r="P813" s="126">
        <v>1.933E-2</v>
      </c>
      <c r="Q813" s="126">
        <f>ROUND(E813*P813,2)</f>
        <v>0.04</v>
      </c>
      <c r="R813" s="128"/>
      <c r="S813" s="128" t="s">
        <v>290</v>
      </c>
      <c r="T813" s="129" t="s">
        <v>331</v>
      </c>
      <c r="U813" s="114">
        <v>0.59</v>
      </c>
      <c r="V813" s="114">
        <f>ROUND(E813*U813,2)</f>
        <v>1.18</v>
      </c>
      <c r="W813" s="114"/>
      <c r="X813" s="114" t="s">
        <v>332</v>
      </c>
      <c r="Y813" s="114" t="s">
        <v>293</v>
      </c>
      <c r="Z813" s="107"/>
      <c r="AA813" s="107"/>
      <c r="AB813" s="107"/>
      <c r="AC813" s="107"/>
      <c r="AD813" s="107"/>
      <c r="AE813" s="107"/>
      <c r="AF813" s="107"/>
      <c r="AG813" s="107" t="s">
        <v>333</v>
      </c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</row>
    <row r="814" spans="1:60" outlineLevel="2">
      <c r="A814" s="110"/>
      <c r="B814" s="111"/>
      <c r="C814" s="198" t="s">
        <v>906</v>
      </c>
      <c r="D814" s="199"/>
      <c r="E814" s="199"/>
      <c r="F814" s="199"/>
      <c r="G814" s="199"/>
      <c r="H814" s="114"/>
      <c r="I814" s="114"/>
      <c r="J814" s="114"/>
      <c r="K814" s="114"/>
      <c r="L814" s="114"/>
      <c r="M814" s="114"/>
      <c r="N814" s="113"/>
      <c r="O814" s="113"/>
      <c r="P814" s="113"/>
      <c r="Q814" s="113"/>
      <c r="R814" s="114"/>
      <c r="S814" s="114"/>
      <c r="T814" s="114"/>
      <c r="U814" s="114"/>
      <c r="V814" s="114"/>
      <c r="W814" s="114"/>
      <c r="X814" s="114"/>
      <c r="Y814" s="114"/>
      <c r="Z814" s="107"/>
      <c r="AA814" s="107"/>
      <c r="AB814" s="107"/>
      <c r="AC814" s="107"/>
      <c r="AD814" s="107"/>
      <c r="AE814" s="107"/>
      <c r="AF814" s="107"/>
      <c r="AG814" s="107" t="s">
        <v>296</v>
      </c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</row>
    <row r="815" spans="1:60" outlineLevel="1">
      <c r="A815" s="123">
        <v>335</v>
      </c>
      <c r="B815" s="124" t="s">
        <v>907</v>
      </c>
      <c r="C815" s="139" t="s">
        <v>908</v>
      </c>
      <c r="D815" s="125" t="s">
        <v>289</v>
      </c>
      <c r="E815" s="126">
        <v>19</v>
      </c>
      <c r="F815" s="127"/>
      <c r="G815" s="128">
        <f>ROUND(E815*F815,2)</f>
        <v>0</v>
      </c>
      <c r="H815" s="127"/>
      <c r="I815" s="128">
        <f>ROUND(E815*H815,2)</f>
        <v>0</v>
      </c>
      <c r="J815" s="127"/>
      <c r="K815" s="128">
        <f>ROUND(E815*J815,2)</f>
        <v>0</v>
      </c>
      <c r="L815" s="128">
        <v>21</v>
      </c>
      <c r="M815" s="128">
        <f>G815*(1+L815/100)</f>
        <v>0</v>
      </c>
      <c r="N815" s="126">
        <v>0</v>
      </c>
      <c r="O815" s="126">
        <f>ROUND(E815*N815,2)</f>
        <v>0</v>
      </c>
      <c r="P815" s="126">
        <v>1.933E-2</v>
      </c>
      <c r="Q815" s="126">
        <f>ROUND(E815*P815,2)</f>
        <v>0.37</v>
      </c>
      <c r="R815" s="128"/>
      <c r="S815" s="128" t="s">
        <v>290</v>
      </c>
      <c r="T815" s="129" t="s">
        <v>331</v>
      </c>
      <c r="U815" s="114">
        <v>0.59</v>
      </c>
      <c r="V815" s="114">
        <f>ROUND(E815*U815,2)</f>
        <v>11.21</v>
      </c>
      <c r="W815" s="114"/>
      <c r="X815" s="114" t="s">
        <v>332</v>
      </c>
      <c r="Y815" s="114" t="s">
        <v>293</v>
      </c>
      <c r="Z815" s="107"/>
      <c r="AA815" s="107"/>
      <c r="AB815" s="107"/>
      <c r="AC815" s="107"/>
      <c r="AD815" s="107"/>
      <c r="AE815" s="107"/>
      <c r="AF815" s="107"/>
      <c r="AG815" s="107" t="s">
        <v>333</v>
      </c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</row>
    <row r="816" spans="1:60" outlineLevel="2">
      <c r="A816" s="110"/>
      <c r="B816" s="111"/>
      <c r="C816" s="198" t="s">
        <v>923</v>
      </c>
      <c r="D816" s="199"/>
      <c r="E816" s="199"/>
      <c r="F816" s="199"/>
      <c r="G816" s="199"/>
      <c r="H816" s="114"/>
      <c r="I816" s="114"/>
      <c r="J816" s="114"/>
      <c r="K816" s="114"/>
      <c r="L816" s="114"/>
      <c r="M816" s="114"/>
      <c r="N816" s="113"/>
      <c r="O816" s="113"/>
      <c r="P816" s="113"/>
      <c r="Q816" s="113"/>
      <c r="R816" s="114"/>
      <c r="S816" s="114"/>
      <c r="T816" s="114"/>
      <c r="U816" s="114"/>
      <c r="V816" s="114"/>
      <c r="W816" s="114"/>
      <c r="X816" s="114"/>
      <c r="Y816" s="114"/>
      <c r="Z816" s="107"/>
      <c r="AA816" s="107"/>
      <c r="AB816" s="107"/>
      <c r="AC816" s="107"/>
      <c r="AD816" s="107"/>
      <c r="AE816" s="107"/>
      <c r="AF816" s="107"/>
      <c r="AG816" s="107" t="s">
        <v>296</v>
      </c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</row>
    <row r="817" spans="1:60" outlineLevel="1">
      <c r="A817" s="123">
        <v>336</v>
      </c>
      <c r="B817" s="124" t="s">
        <v>354</v>
      </c>
      <c r="C817" s="139" t="s">
        <v>355</v>
      </c>
      <c r="D817" s="125" t="s">
        <v>353</v>
      </c>
      <c r="E817" s="126">
        <v>0.91476999999999997</v>
      </c>
      <c r="F817" s="127"/>
      <c r="G817" s="128">
        <f>ROUND(E817*F817,2)</f>
        <v>0</v>
      </c>
      <c r="H817" s="127"/>
      <c r="I817" s="128">
        <f>ROUND(E817*H817,2)</f>
        <v>0</v>
      </c>
      <c r="J817" s="127"/>
      <c r="K817" s="128">
        <f>ROUND(E817*J817,2)</f>
        <v>0</v>
      </c>
      <c r="L817" s="128">
        <v>21</v>
      </c>
      <c r="M817" s="128">
        <f>G817*(1+L817/100)</f>
        <v>0</v>
      </c>
      <c r="N817" s="126">
        <v>0</v>
      </c>
      <c r="O817" s="126">
        <f>ROUND(E817*N817,2)</f>
        <v>0</v>
      </c>
      <c r="P817" s="126">
        <v>0</v>
      </c>
      <c r="Q817" s="126">
        <f>ROUND(E817*P817,2)</f>
        <v>0</v>
      </c>
      <c r="R817" s="128" t="s">
        <v>356</v>
      </c>
      <c r="S817" s="128" t="s">
        <v>310</v>
      </c>
      <c r="T817" s="129" t="s">
        <v>331</v>
      </c>
      <c r="U817" s="114">
        <v>0.49</v>
      </c>
      <c r="V817" s="114">
        <f>ROUND(E817*U817,2)</f>
        <v>0.45</v>
      </c>
      <c r="W817" s="114"/>
      <c r="X817" s="114" t="s">
        <v>357</v>
      </c>
      <c r="Y817" s="114" t="s">
        <v>293</v>
      </c>
      <c r="Z817" s="107"/>
      <c r="AA817" s="107"/>
      <c r="AB817" s="107"/>
      <c r="AC817" s="107"/>
      <c r="AD817" s="107"/>
      <c r="AE817" s="107"/>
      <c r="AF817" s="107"/>
      <c r="AG817" s="107" t="s">
        <v>358</v>
      </c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</row>
    <row r="818" spans="1:60" outlineLevel="2">
      <c r="A818" s="110"/>
      <c r="B818" s="111"/>
      <c r="C818" s="198" t="s">
        <v>359</v>
      </c>
      <c r="D818" s="199"/>
      <c r="E818" s="199"/>
      <c r="F818" s="199"/>
      <c r="G818" s="199"/>
      <c r="H818" s="114"/>
      <c r="I818" s="114"/>
      <c r="J818" s="114"/>
      <c r="K818" s="114"/>
      <c r="L818" s="114"/>
      <c r="M818" s="114"/>
      <c r="N818" s="113"/>
      <c r="O818" s="113"/>
      <c r="P818" s="113"/>
      <c r="Q818" s="113"/>
      <c r="R818" s="114"/>
      <c r="S818" s="114"/>
      <c r="T818" s="114"/>
      <c r="U818" s="114"/>
      <c r="V818" s="114"/>
      <c r="W818" s="114"/>
      <c r="X818" s="114"/>
      <c r="Y818" s="114"/>
      <c r="Z818" s="107"/>
      <c r="AA818" s="107"/>
      <c r="AB818" s="107"/>
      <c r="AC818" s="107"/>
      <c r="AD818" s="107"/>
      <c r="AE818" s="107"/>
      <c r="AF818" s="107"/>
      <c r="AG818" s="107" t="s">
        <v>296</v>
      </c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</row>
    <row r="819" spans="1:60" outlineLevel="1">
      <c r="A819" s="130">
        <v>337</v>
      </c>
      <c r="B819" s="131" t="s">
        <v>360</v>
      </c>
      <c r="C819" s="140" t="s">
        <v>361</v>
      </c>
      <c r="D819" s="132" t="s">
        <v>353</v>
      </c>
      <c r="E819" s="133">
        <v>0.91476999999999997</v>
      </c>
      <c r="F819" s="134"/>
      <c r="G819" s="135">
        <f>ROUND(E819*F819,2)</f>
        <v>0</v>
      </c>
      <c r="H819" s="134"/>
      <c r="I819" s="135">
        <f>ROUND(E819*H819,2)</f>
        <v>0</v>
      </c>
      <c r="J819" s="134"/>
      <c r="K819" s="135">
        <f>ROUND(E819*J819,2)</f>
        <v>0</v>
      </c>
      <c r="L819" s="135">
        <v>21</v>
      </c>
      <c r="M819" s="135">
        <f>G819*(1+L819/100)</f>
        <v>0</v>
      </c>
      <c r="N819" s="133">
        <v>0</v>
      </c>
      <c r="O819" s="133">
        <f>ROUND(E819*N819,2)</f>
        <v>0</v>
      </c>
      <c r="P819" s="133">
        <v>0</v>
      </c>
      <c r="Q819" s="133">
        <f>ROUND(E819*P819,2)</f>
        <v>0</v>
      </c>
      <c r="R819" s="135" t="s">
        <v>356</v>
      </c>
      <c r="S819" s="135" t="s">
        <v>310</v>
      </c>
      <c r="T819" s="136" t="s">
        <v>331</v>
      </c>
      <c r="U819" s="114">
        <v>0</v>
      </c>
      <c r="V819" s="114">
        <f>ROUND(E819*U819,2)</f>
        <v>0</v>
      </c>
      <c r="W819" s="114"/>
      <c r="X819" s="114" t="s">
        <v>357</v>
      </c>
      <c r="Y819" s="114" t="s">
        <v>293</v>
      </c>
      <c r="Z819" s="107"/>
      <c r="AA819" s="107"/>
      <c r="AB819" s="107"/>
      <c r="AC819" s="107"/>
      <c r="AD819" s="107"/>
      <c r="AE819" s="107"/>
      <c r="AF819" s="107"/>
      <c r="AG819" s="107" t="s">
        <v>358</v>
      </c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</row>
    <row r="820" spans="1:60">
      <c r="A820" s="117" t="s">
        <v>285</v>
      </c>
      <c r="B820" s="118" t="s">
        <v>163</v>
      </c>
      <c r="C820" s="138" t="s">
        <v>164</v>
      </c>
      <c r="D820" s="119"/>
      <c r="E820" s="120"/>
      <c r="F820" s="121"/>
      <c r="G820" s="121">
        <f>SUMIF(AG821:AG848,"&lt;&gt;NOR",G821:G848)</f>
        <v>0</v>
      </c>
      <c r="H820" s="121"/>
      <c r="I820" s="121">
        <f>SUM(I821:I848)</f>
        <v>0</v>
      </c>
      <c r="J820" s="121"/>
      <c r="K820" s="121">
        <f>SUM(K821:K848)</f>
        <v>0</v>
      </c>
      <c r="L820" s="121"/>
      <c r="M820" s="121">
        <f>SUM(M821:M848)</f>
        <v>0</v>
      </c>
      <c r="N820" s="120"/>
      <c r="O820" s="120">
        <f>SUM(O821:O848)</f>
        <v>0</v>
      </c>
      <c r="P820" s="120"/>
      <c r="Q820" s="120">
        <f>SUM(Q821:Q848)</f>
        <v>0.31999999999999995</v>
      </c>
      <c r="R820" s="121"/>
      <c r="S820" s="121"/>
      <c r="T820" s="122"/>
      <c r="U820" s="116"/>
      <c r="V820" s="116">
        <f>SUM(V821:V848)</f>
        <v>37.85</v>
      </c>
      <c r="W820" s="116"/>
      <c r="X820" s="116"/>
      <c r="Y820" s="116"/>
      <c r="AG820" t="s">
        <v>286</v>
      </c>
    </row>
    <row r="821" spans="1:60" outlineLevel="1">
      <c r="A821" s="123">
        <v>338</v>
      </c>
      <c r="B821" s="124" t="s">
        <v>898</v>
      </c>
      <c r="C821" s="139" t="s">
        <v>899</v>
      </c>
      <c r="D821" s="125" t="s">
        <v>347</v>
      </c>
      <c r="E821" s="126">
        <v>24</v>
      </c>
      <c r="F821" s="127"/>
      <c r="G821" s="128">
        <f>ROUND(E821*F821,2)</f>
        <v>0</v>
      </c>
      <c r="H821" s="127"/>
      <c r="I821" s="128">
        <f>ROUND(E821*H821,2)</f>
        <v>0</v>
      </c>
      <c r="J821" s="127"/>
      <c r="K821" s="128">
        <f>ROUND(E821*J821,2)</f>
        <v>0</v>
      </c>
      <c r="L821" s="128">
        <v>21</v>
      </c>
      <c r="M821" s="128">
        <f>G821*(1+L821/100)</f>
        <v>0</v>
      </c>
      <c r="N821" s="126">
        <v>0</v>
      </c>
      <c r="O821" s="126">
        <f>ROUND(E821*N821,2)</f>
        <v>0</v>
      </c>
      <c r="P821" s="126">
        <v>4.8999999999999998E-4</v>
      </c>
      <c r="Q821" s="126">
        <f>ROUND(E821*P821,2)</f>
        <v>0.01</v>
      </c>
      <c r="R821" s="128" t="s">
        <v>350</v>
      </c>
      <c r="S821" s="128" t="s">
        <v>310</v>
      </c>
      <c r="T821" s="129" t="s">
        <v>331</v>
      </c>
      <c r="U821" s="114">
        <v>0.11</v>
      </c>
      <c r="V821" s="114">
        <f>ROUND(E821*U821,2)</f>
        <v>2.64</v>
      </c>
      <c r="W821" s="114"/>
      <c r="X821" s="114" t="s">
        <v>332</v>
      </c>
      <c r="Y821" s="114" t="s">
        <v>293</v>
      </c>
      <c r="Z821" s="107"/>
      <c r="AA821" s="107"/>
      <c r="AB821" s="107"/>
      <c r="AC821" s="107"/>
      <c r="AD821" s="107"/>
      <c r="AE821" s="107"/>
      <c r="AF821" s="107"/>
      <c r="AG821" s="107" t="s">
        <v>333</v>
      </c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</row>
    <row r="822" spans="1:60" outlineLevel="2">
      <c r="A822" s="110"/>
      <c r="B822" s="111"/>
      <c r="C822" s="198" t="s">
        <v>904</v>
      </c>
      <c r="D822" s="199"/>
      <c r="E822" s="199"/>
      <c r="F822" s="199"/>
      <c r="G822" s="199"/>
      <c r="H822" s="114"/>
      <c r="I822" s="114"/>
      <c r="J822" s="114"/>
      <c r="K822" s="114"/>
      <c r="L822" s="114"/>
      <c r="M822" s="114"/>
      <c r="N822" s="113"/>
      <c r="O822" s="113"/>
      <c r="P822" s="113"/>
      <c r="Q822" s="113"/>
      <c r="R822" s="114"/>
      <c r="S822" s="114"/>
      <c r="T822" s="114"/>
      <c r="U822" s="114"/>
      <c r="V822" s="114"/>
      <c r="W822" s="114"/>
      <c r="X822" s="114"/>
      <c r="Y822" s="114"/>
      <c r="Z822" s="107"/>
      <c r="AA822" s="107"/>
      <c r="AB822" s="107"/>
      <c r="AC822" s="107"/>
      <c r="AD822" s="107"/>
      <c r="AE822" s="107"/>
      <c r="AF822" s="107"/>
      <c r="AG822" s="107" t="s">
        <v>296</v>
      </c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</row>
    <row r="823" spans="1:60" outlineLevel="1">
      <c r="A823" s="123">
        <v>339</v>
      </c>
      <c r="B823" s="124" t="s">
        <v>898</v>
      </c>
      <c r="C823" s="139" t="s">
        <v>899</v>
      </c>
      <c r="D823" s="125" t="s">
        <v>347</v>
      </c>
      <c r="E823" s="126">
        <v>7</v>
      </c>
      <c r="F823" s="127"/>
      <c r="G823" s="128">
        <f>ROUND(E823*F823,2)</f>
        <v>0</v>
      </c>
      <c r="H823" s="127"/>
      <c r="I823" s="128">
        <f>ROUND(E823*H823,2)</f>
        <v>0</v>
      </c>
      <c r="J823" s="127"/>
      <c r="K823" s="128">
        <f>ROUND(E823*J823,2)</f>
        <v>0</v>
      </c>
      <c r="L823" s="128">
        <v>21</v>
      </c>
      <c r="M823" s="128">
        <f>G823*(1+L823/100)</f>
        <v>0</v>
      </c>
      <c r="N823" s="126">
        <v>0</v>
      </c>
      <c r="O823" s="126">
        <f>ROUND(E823*N823,2)</f>
        <v>0</v>
      </c>
      <c r="P823" s="126">
        <v>4.8999999999999998E-4</v>
      </c>
      <c r="Q823" s="126">
        <f>ROUND(E823*P823,2)</f>
        <v>0</v>
      </c>
      <c r="R823" s="128" t="s">
        <v>350</v>
      </c>
      <c r="S823" s="128" t="s">
        <v>310</v>
      </c>
      <c r="T823" s="129" t="s">
        <v>331</v>
      </c>
      <c r="U823" s="114">
        <v>0.11</v>
      </c>
      <c r="V823" s="114">
        <f>ROUND(E823*U823,2)</f>
        <v>0.77</v>
      </c>
      <c r="W823" s="114"/>
      <c r="X823" s="114" t="s">
        <v>332</v>
      </c>
      <c r="Y823" s="114" t="s">
        <v>293</v>
      </c>
      <c r="Z823" s="107"/>
      <c r="AA823" s="107"/>
      <c r="AB823" s="107"/>
      <c r="AC823" s="107"/>
      <c r="AD823" s="107"/>
      <c r="AE823" s="107"/>
      <c r="AF823" s="107"/>
      <c r="AG823" s="107" t="s">
        <v>333</v>
      </c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</row>
    <row r="824" spans="1:60" outlineLevel="2">
      <c r="A824" s="110"/>
      <c r="B824" s="111"/>
      <c r="C824" s="198" t="s">
        <v>906</v>
      </c>
      <c r="D824" s="199"/>
      <c r="E824" s="199"/>
      <c r="F824" s="199"/>
      <c r="G824" s="199"/>
      <c r="H824" s="114"/>
      <c r="I824" s="114"/>
      <c r="J824" s="114"/>
      <c r="K824" s="114"/>
      <c r="L824" s="114"/>
      <c r="M824" s="114"/>
      <c r="N824" s="113"/>
      <c r="O824" s="113"/>
      <c r="P824" s="113"/>
      <c r="Q824" s="113"/>
      <c r="R824" s="114"/>
      <c r="S824" s="114"/>
      <c r="T824" s="114"/>
      <c r="U824" s="114"/>
      <c r="V824" s="114"/>
      <c r="W824" s="114"/>
      <c r="X824" s="114"/>
      <c r="Y824" s="114"/>
      <c r="Z824" s="107"/>
      <c r="AA824" s="107"/>
      <c r="AB824" s="107"/>
      <c r="AC824" s="107"/>
      <c r="AD824" s="107"/>
      <c r="AE824" s="107"/>
      <c r="AF824" s="107"/>
      <c r="AG824" s="107" t="s">
        <v>296</v>
      </c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</row>
    <row r="825" spans="1:60" outlineLevel="1">
      <c r="A825" s="123">
        <v>340</v>
      </c>
      <c r="B825" s="124" t="s">
        <v>898</v>
      </c>
      <c r="C825" s="139" t="s">
        <v>899</v>
      </c>
      <c r="D825" s="125" t="s">
        <v>347</v>
      </c>
      <c r="E825" s="126">
        <v>38</v>
      </c>
      <c r="F825" s="127"/>
      <c r="G825" s="128">
        <f>ROUND(E825*F825,2)</f>
        <v>0</v>
      </c>
      <c r="H825" s="127"/>
      <c r="I825" s="128">
        <f>ROUND(E825*H825,2)</f>
        <v>0</v>
      </c>
      <c r="J825" s="127"/>
      <c r="K825" s="128">
        <f>ROUND(E825*J825,2)</f>
        <v>0</v>
      </c>
      <c r="L825" s="128">
        <v>21</v>
      </c>
      <c r="M825" s="128">
        <f>G825*(1+L825/100)</f>
        <v>0</v>
      </c>
      <c r="N825" s="126">
        <v>0</v>
      </c>
      <c r="O825" s="126">
        <f>ROUND(E825*N825,2)</f>
        <v>0</v>
      </c>
      <c r="P825" s="126">
        <v>4.8999999999999998E-4</v>
      </c>
      <c r="Q825" s="126">
        <f>ROUND(E825*P825,2)</f>
        <v>0.02</v>
      </c>
      <c r="R825" s="128" t="s">
        <v>350</v>
      </c>
      <c r="S825" s="128" t="s">
        <v>310</v>
      </c>
      <c r="T825" s="129" t="s">
        <v>331</v>
      </c>
      <c r="U825" s="114">
        <v>0.11</v>
      </c>
      <c r="V825" s="114">
        <f>ROUND(E825*U825,2)</f>
        <v>4.18</v>
      </c>
      <c r="W825" s="114"/>
      <c r="X825" s="114" t="s">
        <v>332</v>
      </c>
      <c r="Y825" s="114" t="s">
        <v>293</v>
      </c>
      <c r="Z825" s="107"/>
      <c r="AA825" s="107"/>
      <c r="AB825" s="107"/>
      <c r="AC825" s="107"/>
      <c r="AD825" s="107"/>
      <c r="AE825" s="107"/>
      <c r="AF825" s="107"/>
      <c r="AG825" s="107" t="s">
        <v>333</v>
      </c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</row>
    <row r="826" spans="1:60" outlineLevel="2">
      <c r="A826" s="110"/>
      <c r="B826" s="111"/>
      <c r="C826" s="198" t="s">
        <v>933</v>
      </c>
      <c r="D826" s="199"/>
      <c r="E826" s="199"/>
      <c r="F826" s="199"/>
      <c r="G826" s="199"/>
      <c r="H826" s="114"/>
      <c r="I826" s="114"/>
      <c r="J826" s="114"/>
      <c r="K826" s="114"/>
      <c r="L826" s="114"/>
      <c r="M826" s="114"/>
      <c r="N826" s="113"/>
      <c r="O826" s="113"/>
      <c r="P826" s="113"/>
      <c r="Q826" s="113"/>
      <c r="R826" s="114"/>
      <c r="S826" s="114"/>
      <c r="T826" s="114"/>
      <c r="U826" s="114"/>
      <c r="V826" s="114"/>
      <c r="W826" s="114"/>
      <c r="X826" s="114"/>
      <c r="Y826" s="114"/>
      <c r="Z826" s="107"/>
      <c r="AA826" s="107"/>
      <c r="AB826" s="107"/>
      <c r="AC826" s="107"/>
      <c r="AD826" s="107"/>
      <c r="AE826" s="107"/>
      <c r="AF826" s="107"/>
      <c r="AG826" s="107" t="s">
        <v>296</v>
      </c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</row>
    <row r="827" spans="1:60" outlineLevel="1">
      <c r="A827" s="123">
        <v>341</v>
      </c>
      <c r="B827" s="124" t="s">
        <v>898</v>
      </c>
      <c r="C827" s="139" t="s">
        <v>899</v>
      </c>
      <c r="D827" s="125" t="s">
        <v>347</v>
      </c>
      <c r="E827" s="126">
        <v>27</v>
      </c>
      <c r="F827" s="127"/>
      <c r="G827" s="128">
        <f>ROUND(E827*F827,2)</f>
        <v>0</v>
      </c>
      <c r="H827" s="127"/>
      <c r="I827" s="128">
        <f>ROUND(E827*H827,2)</f>
        <v>0</v>
      </c>
      <c r="J827" s="127"/>
      <c r="K827" s="128">
        <f>ROUND(E827*J827,2)</f>
        <v>0</v>
      </c>
      <c r="L827" s="128">
        <v>21</v>
      </c>
      <c r="M827" s="128">
        <f>G827*(1+L827/100)</f>
        <v>0</v>
      </c>
      <c r="N827" s="126">
        <v>0</v>
      </c>
      <c r="O827" s="126">
        <f>ROUND(E827*N827,2)</f>
        <v>0</v>
      </c>
      <c r="P827" s="126">
        <v>4.8999999999999998E-4</v>
      </c>
      <c r="Q827" s="126">
        <f>ROUND(E827*P827,2)</f>
        <v>0.01</v>
      </c>
      <c r="R827" s="128" t="s">
        <v>350</v>
      </c>
      <c r="S827" s="128" t="s">
        <v>310</v>
      </c>
      <c r="T827" s="129" t="s">
        <v>331</v>
      </c>
      <c r="U827" s="114">
        <v>0.11</v>
      </c>
      <c r="V827" s="114">
        <f>ROUND(E827*U827,2)</f>
        <v>2.97</v>
      </c>
      <c r="W827" s="114"/>
      <c r="X827" s="114" t="s">
        <v>332</v>
      </c>
      <c r="Y827" s="114" t="s">
        <v>293</v>
      </c>
      <c r="Z827" s="107"/>
      <c r="AA827" s="107"/>
      <c r="AB827" s="107"/>
      <c r="AC827" s="107"/>
      <c r="AD827" s="107"/>
      <c r="AE827" s="107"/>
      <c r="AF827" s="107"/>
      <c r="AG827" s="107" t="s">
        <v>333</v>
      </c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</row>
    <row r="828" spans="1:60" outlineLevel="2">
      <c r="A828" s="110"/>
      <c r="B828" s="111"/>
      <c r="C828" s="198" t="s">
        <v>938</v>
      </c>
      <c r="D828" s="199"/>
      <c r="E828" s="199"/>
      <c r="F828" s="199"/>
      <c r="G828" s="199"/>
      <c r="H828" s="114"/>
      <c r="I828" s="114"/>
      <c r="J828" s="114"/>
      <c r="K828" s="114"/>
      <c r="L828" s="114"/>
      <c r="M828" s="114"/>
      <c r="N828" s="113"/>
      <c r="O828" s="113"/>
      <c r="P828" s="113"/>
      <c r="Q828" s="113"/>
      <c r="R828" s="114"/>
      <c r="S828" s="114"/>
      <c r="T828" s="114"/>
      <c r="U828" s="114"/>
      <c r="V828" s="114"/>
      <c r="W828" s="114"/>
      <c r="X828" s="114"/>
      <c r="Y828" s="114"/>
      <c r="Z828" s="107"/>
      <c r="AA828" s="107"/>
      <c r="AB828" s="107"/>
      <c r="AC828" s="107"/>
      <c r="AD828" s="107"/>
      <c r="AE828" s="107"/>
      <c r="AF828" s="107"/>
      <c r="AG828" s="107" t="s">
        <v>296</v>
      </c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</row>
    <row r="829" spans="1:60" outlineLevel="1">
      <c r="A829" s="123">
        <v>342</v>
      </c>
      <c r="B829" s="124" t="s">
        <v>898</v>
      </c>
      <c r="C829" s="139" t="s">
        <v>899</v>
      </c>
      <c r="D829" s="125" t="s">
        <v>347</v>
      </c>
      <c r="E829" s="126">
        <v>15</v>
      </c>
      <c r="F829" s="127"/>
      <c r="G829" s="128">
        <f>ROUND(E829*F829,2)</f>
        <v>0</v>
      </c>
      <c r="H829" s="127"/>
      <c r="I829" s="128">
        <f>ROUND(E829*H829,2)</f>
        <v>0</v>
      </c>
      <c r="J829" s="127"/>
      <c r="K829" s="128">
        <f>ROUND(E829*J829,2)</f>
        <v>0</v>
      </c>
      <c r="L829" s="128">
        <v>21</v>
      </c>
      <c r="M829" s="128">
        <f>G829*(1+L829/100)</f>
        <v>0</v>
      </c>
      <c r="N829" s="126">
        <v>0</v>
      </c>
      <c r="O829" s="126">
        <f>ROUND(E829*N829,2)</f>
        <v>0</v>
      </c>
      <c r="P829" s="126">
        <v>4.8999999999999998E-4</v>
      </c>
      <c r="Q829" s="126">
        <f>ROUND(E829*P829,2)</f>
        <v>0.01</v>
      </c>
      <c r="R829" s="128" t="s">
        <v>350</v>
      </c>
      <c r="S829" s="128" t="s">
        <v>310</v>
      </c>
      <c r="T829" s="129" t="s">
        <v>331</v>
      </c>
      <c r="U829" s="114">
        <v>0.11</v>
      </c>
      <c r="V829" s="114">
        <f>ROUND(E829*U829,2)</f>
        <v>1.65</v>
      </c>
      <c r="W829" s="114"/>
      <c r="X829" s="114" t="s">
        <v>332</v>
      </c>
      <c r="Y829" s="114" t="s">
        <v>293</v>
      </c>
      <c r="Z829" s="107"/>
      <c r="AA829" s="107"/>
      <c r="AB829" s="107"/>
      <c r="AC829" s="107"/>
      <c r="AD829" s="107"/>
      <c r="AE829" s="107"/>
      <c r="AF829" s="107"/>
      <c r="AG829" s="107" t="s">
        <v>333</v>
      </c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</row>
    <row r="830" spans="1:60" outlineLevel="2">
      <c r="A830" s="110"/>
      <c r="B830" s="111"/>
      <c r="C830" s="198" t="s">
        <v>900</v>
      </c>
      <c r="D830" s="199"/>
      <c r="E830" s="199"/>
      <c r="F830" s="199"/>
      <c r="G830" s="199"/>
      <c r="H830" s="114"/>
      <c r="I830" s="114"/>
      <c r="J830" s="114"/>
      <c r="K830" s="114"/>
      <c r="L830" s="114"/>
      <c r="M830" s="114"/>
      <c r="N830" s="113"/>
      <c r="O830" s="113"/>
      <c r="P830" s="113"/>
      <c r="Q830" s="113"/>
      <c r="R830" s="114"/>
      <c r="S830" s="114"/>
      <c r="T830" s="114"/>
      <c r="U830" s="114"/>
      <c r="V830" s="114"/>
      <c r="W830" s="114"/>
      <c r="X830" s="114"/>
      <c r="Y830" s="114"/>
      <c r="Z830" s="107"/>
      <c r="AA830" s="107"/>
      <c r="AB830" s="107"/>
      <c r="AC830" s="107"/>
      <c r="AD830" s="107"/>
      <c r="AE830" s="107"/>
      <c r="AF830" s="107"/>
      <c r="AG830" s="107" t="s">
        <v>296</v>
      </c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</row>
    <row r="831" spans="1:60" outlineLevel="1">
      <c r="A831" s="123">
        <v>343</v>
      </c>
      <c r="B831" s="124" t="s">
        <v>879</v>
      </c>
      <c r="C831" s="139" t="s">
        <v>880</v>
      </c>
      <c r="D831" s="125" t="s">
        <v>289</v>
      </c>
      <c r="E831" s="126">
        <v>27</v>
      </c>
      <c r="F831" s="127"/>
      <c r="G831" s="128">
        <f>ROUND(E831*F831,2)</f>
        <v>0</v>
      </c>
      <c r="H831" s="127"/>
      <c r="I831" s="128">
        <f>ROUND(E831*H831,2)</f>
        <v>0</v>
      </c>
      <c r="J831" s="127"/>
      <c r="K831" s="128">
        <f>ROUND(E831*J831,2)</f>
        <v>0</v>
      </c>
      <c r="L831" s="128">
        <v>21</v>
      </c>
      <c r="M831" s="128">
        <f>G831*(1+L831/100)</f>
        <v>0</v>
      </c>
      <c r="N831" s="126">
        <v>0</v>
      </c>
      <c r="O831" s="126">
        <f>ROUND(E831*N831,2)</f>
        <v>0</v>
      </c>
      <c r="P831" s="126">
        <v>1.56E-3</v>
      </c>
      <c r="Q831" s="126">
        <f>ROUND(E831*P831,2)</f>
        <v>0.04</v>
      </c>
      <c r="R831" s="128" t="s">
        <v>350</v>
      </c>
      <c r="S831" s="128" t="s">
        <v>310</v>
      </c>
      <c r="T831" s="129" t="s">
        <v>331</v>
      </c>
      <c r="U831" s="114">
        <v>0.22</v>
      </c>
      <c r="V831" s="114">
        <f>ROUND(E831*U831,2)</f>
        <v>5.94</v>
      </c>
      <c r="W831" s="114"/>
      <c r="X831" s="114" t="s">
        <v>332</v>
      </c>
      <c r="Y831" s="114" t="s">
        <v>293</v>
      </c>
      <c r="Z831" s="107"/>
      <c r="AA831" s="107"/>
      <c r="AB831" s="107"/>
      <c r="AC831" s="107"/>
      <c r="AD831" s="107"/>
      <c r="AE831" s="107"/>
      <c r="AF831" s="107"/>
      <c r="AG831" s="107" t="s">
        <v>333</v>
      </c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</row>
    <row r="832" spans="1:60" outlineLevel="2">
      <c r="A832" s="110"/>
      <c r="B832" s="111"/>
      <c r="C832" s="198" t="s">
        <v>891</v>
      </c>
      <c r="D832" s="199"/>
      <c r="E832" s="199"/>
      <c r="F832" s="199"/>
      <c r="G832" s="199"/>
      <c r="H832" s="114"/>
      <c r="I832" s="114"/>
      <c r="J832" s="114"/>
      <c r="K832" s="114"/>
      <c r="L832" s="114"/>
      <c r="M832" s="114"/>
      <c r="N832" s="113"/>
      <c r="O832" s="113"/>
      <c r="P832" s="113"/>
      <c r="Q832" s="113"/>
      <c r="R832" s="114"/>
      <c r="S832" s="114"/>
      <c r="T832" s="114"/>
      <c r="U832" s="114"/>
      <c r="V832" s="114"/>
      <c r="W832" s="114"/>
      <c r="X832" s="114"/>
      <c r="Y832" s="114"/>
      <c r="Z832" s="107"/>
      <c r="AA832" s="107"/>
      <c r="AB832" s="107"/>
      <c r="AC832" s="107"/>
      <c r="AD832" s="107"/>
      <c r="AE832" s="107"/>
      <c r="AF832" s="107"/>
      <c r="AG832" s="107" t="s">
        <v>296</v>
      </c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</row>
    <row r="833" spans="1:60" outlineLevel="1">
      <c r="A833" s="123">
        <v>344</v>
      </c>
      <c r="B833" s="124" t="s">
        <v>879</v>
      </c>
      <c r="C833" s="139" t="s">
        <v>880</v>
      </c>
      <c r="D833" s="125" t="s">
        <v>289</v>
      </c>
      <c r="E833" s="126">
        <v>7</v>
      </c>
      <c r="F833" s="127"/>
      <c r="G833" s="128">
        <f>ROUND(E833*F833,2)</f>
        <v>0</v>
      </c>
      <c r="H833" s="127"/>
      <c r="I833" s="128">
        <f>ROUND(E833*H833,2)</f>
        <v>0</v>
      </c>
      <c r="J833" s="127"/>
      <c r="K833" s="128">
        <f>ROUND(E833*J833,2)</f>
        <v>0</v>
      </c>
      <c r="L833" s="128">
        <v>21</v>
      </c>
      <c r="M833" s="128">
        <f>G833*(1+L833/100)</f>
        <v>0</v>
      </c>
      <c r="N833" s="126">
        <v>0</v>
      </c>
      <c r="O833" s="126">
        <f>ROUND(E833*N833,2)</f>
        <v>0</v>
      </c>
      <c r="P833" s="126">
        <v>1.56E-3</v>
      </c>
      <c r="Q833" s="126">
        <f>ROUND(E833*P833,2)</f>
        <v>0.01</v>
      </c>
      <c r="R833" s="128" t="s">
        <v>350</v>
      </c>
      <c r="S833" s="128" t="s">
        <v>310</v>
      </c>
      <c r="T833" s="129" t="s">
        <v>331</v>
      </c>
      <c r="U833" s="114">
        <v>0.22</v>
      </c>
      <c r="V833" s="114">
        <f>ROUND(E833*U833,2)</f>
        <v>1.54</v>
      </c>
      <c r="W833" s="114"/>
      <c r="X833" s="114" t="s">
        <v>332</v>
      </c>
      <c r="Y833" s="114" t="s">
        <v>293</v>
      </c>
      <c r="Z833" s="107"/>
      <c r="AA833" s="107"/>
      <c r="AB833" s="107"/>
      <c r="AC833" s="107"/>
      <c r="AD833" s="107"/>
      <c r="AE833" s="107"/>
      <c r="AF833" s="107"/>
      <c r="AG833" s="107" t="s">
        <v>333</v>
      </c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</row>
    <row r="834" spans="1:60" outlineLevel="2">
      <c r="A834" s="110"/>
      <c r="B834" s="111"/>
      <c r="C834" s="198" t="s">
        <v>906</v>
      </c>
      <c r="D834" s="199"/>
      <c r="E834" s="199"/>
      <c r="F834" s="199"/>
      <c r="G834" s="199"/>
      <c r="H834" s="114"/>
      <c r="I834" s="114"/>
      <c r="J834" s="114"/>
      <c r="K834" s="114"/>
      <c r="L834" s="114"/>
      <c r="M834" s="114"/>
      <c r="N834" s="113"/>
      <c r="O834" s="113"/>
      <c r="P834" s="113"/>
      <c r="Q834" s="113"/>
      <c r="R834" s="114"/>
      <c r="S834" s="114"/>
      <c r="T834" s="114"/>
      <c r="U834" s="114"/>
      <c r="V834" s="114"/>
      <c r="W834" s="114"/>
      <c r="X834" s="114"/>
      <c r="Y834" s="114"/>
      <c r="Z834" s="107"/>
      <c r="AA834" s="107"/>
      <c r="AB834" s="107"/>
      <c r="AC834" s="107"/>
      <c r="AD834" s="107"/>
      <c r="AE834" s="107"/>
      <c r="AF834" s="107"/>
      <c r="AG834" s="107" t="s">
        <v>296</v>
      </c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</row>
    <row r="835" spans="1:60" outlineLevel="1">
      <c r="A835" s="123">
        <v>345</v>
      </c>
      <c r="B835" s="124" t="s">
        <v>879</v>
      </c>
      <c r="C835" s="139" t="s">
        <v>880</v>
      </c>
      <c r="D835" s="125" t="s">
        <v>289</v>
      </c>
      <c r="E835" s="126">
        <v>38</v>
      </c>
      <c r="F835" s="127"/>
      <c r="G835" s="128">
        <f>ROUND(E835*F835,2)</f>
        <v>0</v>
      </c>
      <c r="H835" s="127"/>
      <c r="I835" s="128">
        <f>ROUND(E835*H835,2)</f>
        <v>0</v>
      </c>
      <c r="J835" s="127"/>
      <c r="K835" s="128">
        <f>ROUND(E835*J835,2)</f>
        <v>0</v>
      </c>
      <c r="L835" s="128">
        <v>21</v>
      </c>
      <c r="M835" s="128">
        <f>G835*(1+L835/100)</f>
        <v>0</v>
      </c>
      <c r="N835" s="126">
        <v>0</v>
      </c>
      <c r="O835" s="126">
        <f>ROUND(E835*N835,2)</f>
        <v>0</v>
      </c>
      <c r="P835" s="126">
        <v>1.56E-3</v>
      </c>
      <c r="Q835" s="126">
        <f>ROUND(E835*P835,2)</f>
        <v>0.06</v>
      </c>
      <c r="R835" s="128" t="s">
        <v>350</v>
      </c>
      <c r="S835" s="128" t="s">
        <v>310</v>
      </c>
      <c r="T835" s="129" t="s">
        <v>331</v>
      </c>
      <c r="U835" s="114">
        <v>0.22</v>
      </c>
      <c r="V835" s="114">
        <f>ROUND(E835*U835,2)</f>
        <v>8.36</v>
      </c>
      <c r="W835" s="114"/>
      <c r="X835" s="114" t="s">
        <v>332</v>
      </c>
      <c r="Y835" s="114" t="s">
        <v>293</v>
      </c>
      <c r="Z835" s="107"/>
      <c r="AA835" s="107"/>
      <c r="AB835" s="107"/>
      <c r="AC835" s="107"/>
      <c r="AD835" s="107"/>
      <c r="AE835" s="107"/>
      <c r="AF835" s="107"/>
      <c r="AG835" s="107" t="s">
        <v>333</v>
      </c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</row>
    <row r="836" spans="1:60" outlineLevel="2">
      <c r="A836" s="110"/>
      <c r="B836" s="111"/>
      <c r="C836" s="198" t="s">
        <v>881</v>
      </c>
      <c r="D836" s="199"/>
      <c r="E836" s="199"/>
      <c r="F836" s="199"/>
      <c r="G836" s="199"/>
      <c r="H836" s="114"/>
      <c r="I836" s="114"/>
      <c r="J836" s="114"/>
      <c r="K836" s="114"/>
      <c r="L836" s="114"/>
      <c r="M836" s="114"/>
      <c r="N836" s="113"/>
      <c r="O836" s="113"/>
      <c r="P836" s="113"/>
      <c r="Q836" s="113"/>
      <c r="R836" s="114"/>
      <c r="S836" s="114"/>
      <c r="T836" s="114"/>
      <c r="U836" s="114"/>
      <c r="V836" s="114"/>
      <c r="W836" s="114"/>
      <c r="X836" s="114"/>
      <c r="Y836" s="114"/>
      <c r="Z836" s="107"/>
      <c r="AA836" s="107"/>
      <c r="AB836" s="107"/>
      <c r="AC836" s="107"/>
      <c r="AD836" s="107"/>
      <c r="AE836" s="107"/>
      <c r="AF836" s="107"/>
      <c r="AG836" s="107" t="s">
        <v>296</v>
      </c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</row>
    <row r="837" spans="1:60" outlineLevel="1">
      <c r="A837" s="123">
        <v>346</v>
      </c>
      <c r="B837" s="124" t="s">
        <v>893</v>
      </c>
      <c r="C837" s="139" t="s">
        <v>894</v>
      </c>
      <c r="D837" s="125" t="s">
        <v>347</v>
      </c>
      <c r="E837" s="126">
        <v>7</v>
      </c>
      <c r="F837" s="127"/>
      <c r="G837" s="128">
        <f>ROUND(E837*F837,2)</f>
        <v>0</v>
      </c>
      <c r="H837" s="127"/>
      <c r="I837" s="128">
        <f>ROUND(E837*H837,2)</f>
        <v>0</v>
      </c>
      <c r="J837" s="127"/>
      <c r="K837" s="128">
        <f>ROUND(E837*J837,2)</f>
        <v>0</v>
      </c>
      <c r="L837" s="128">
        <v>21</v>
      </c>
      <c r="M837" s="128">
        <f>G837*(1+L837/100)</f>
        <v>0</v>
      </c>
      <c r="N837" s="126">
        <v>0</v>
      </c>
      <c r="O837" s="126">
        <f>ROUND(E837*N837,2)</f>
        <v>0</v>
      </c>
      <c r="P837" s="126">
        <v>2.2499999999999998E-3</v>
      </c>
      <c r="Q837" s="126">
        <f>ROUND(E837*P837,2)</f>
        <v>0.02</v>
      </c>
      <c r="R837" s="128" t="s">
        <v>350</v>
      </c>
      <c r="S837" s="128" t="s">
        <v>310</v>
      </c>
      <c r="T837" s="129" t="s">
        <v>331</v>
      </c>
      <c r="U837" s="114">
        <v>0.41</v>
      </c>
      <c r="V837" s="114">
        <f>ROUND(E837*U837,2)</f>
        <v>2.87</v>
      </c>
      <c r="W837" s="114"/>
      <c r="X837" s="114" t="s">
        <v>332</v>
      </c>
      <c r="Y837" s="114" t="s">
        <v>293</v>
      </c>
      <c r="Z837" s="107"/>
      <c r="AA837" s="107"/>
      <c r="AB837" s="107"/>
      <c r="AC837" s="107"/>
      <c r="AD837" s="107"/>
      <c r="AE837" s="107"/>
      <c r="AF837" s="107"/>
      <c r="AG837" s="107" t="s">
        <v>333</v>
      </c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</row>
    <row r="838" spans="1:60" outlineLevel="2">
      <c r="A838" s="110"/>
      <c r="B838" s="111"/>
      <c r="C838" s="198" t="s">
        <v>895</v>
      </c>
      <c r="D838" s="199"/>
      <c r="E838" s="199"/>
      <c r="F838" s="199"/>
      <c r="G838" s="199"/>
      <c r="H838" s="114"/>
      <c r="I838" s="114"/>
      <c r="J838" s="114"/>
      <c r="K838" s="114"/>
      <c r="L838" s="114"/>
      <c r="M838" s="114"/>
      <c r="N838" s="113"/>
      <c r="O838" s="113"/>
      <c r="P838" s="113"/>
      <c r="Q838" s="113"/>
      <c r="R838" s="114"/>
      <c r="S838" s="114"/>
      <c r="T838" s="114"/>
      <c r="U838" s="114"/>
      <c r="V838" s="114"/>
      <c r="W838" s="114"/>
      <c r="X838" s="114"/>
      <c r="Y838" s="114"/>
      <c r="Z838" s="107"/>
      <c r="AA838" s="107"/>
      <c r="AB838" s="107"/>
      <c r="AC838" s="107"/>
      <c r="AD838" s="107"/>
      <c r="AE838" s="107"/>
      <c r="AF838" s="107"/>
      <c r="AG838" s="107" t="s">
        <v>296</v>
      </c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</row>
    <row r="839" spans="1:60" outlineLevel="1">
      <c r="A839" s="123">
        <v>347</v>
      </c>
      <c r="B839" s="124" t="s">
        <v>901</v>
      </c>
      <c r="C839" s="139" t="s">
        <v>902</v>
      </c>
      <c r="D839" s="125" t="s">
        <v>330</v>
      </c>
      <c r="E839" s="126">
        <v>15</v>
      </c>
      <c r="F839" s="127"/>
      <c r="G839" s="128">
        <f>ROUND(E839*F839,2)</f>
        <v>0</v>
      </c>
      <c r="H839" s="127"/>
      <c r="I839" s="128">
        <f>ROUND(E839*H839,2)</f>
        <v>0</v>
      </c>
      <c r="J839" s="127"/>
      <c r="K839" s="128">
        <f>ROUND(E839*J839,2)</f>
        <v>0</v>
      </c>
      <c r="L839" s="128">
        <v>21</v>
      </c>
      <c r="M839" s="128">
        <f>G839*(1+L839/100)</f>
        <v>0</v>
      </c>
      <c r="N839" s="126">
        <v>0</v>
      </c>
      <c r="O839" s="126">
        <f>ROUND(E839*N839,2)</f>
        <v>0</v>
      </c>
      <c r="P839" s="126">
        <v>0</v>
      </c>
      <c r="Q839" s="126">
        <f>ROUND(E839*P839,2)</f>
        <v>0</v>
      </c>
      <c r="R839" s="128" t="s">
        <v>903</v>
      </c>
      <c r="S839" s="128" t="s">
        <v>310</v>
      </c>
      <c r="T839" s="129" t="s">
        <v>331</v>
      </c>
      <c r="U839" s="114">
        <v>0.12</v>
      </c>
      <c r="V839" s="114">
        <f>ROUND(E839*U839,2)</f>
        <v>1.8</v>
      </c>
      <c r="W839" s="114"/>
      <c r="X839" s="114" t="s">
        <v>332</v>
      </c>
      <c r="Y839" s="114" t="s">
        <v>293</v>
      </c>
      <c r="Z839" s="107"/>
      <c r="AA839" s="107"/>
      <c r="AB839" s="107"/>
      <c r="AC839" s="107"/>
      <c r="AD839" s="107"/>
      <c r="AE839" s="107"/>
      <c r="AF839" s="107"/>
      <c r="AG839" s="107" t="s">
        <v>333</v>
      </c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</row>
    <row r="840" spans="1:60" outlineLevel="2">
      <c r="A840" s="110"/>
      <c r="B840" s="111"/>
      <c r="C840" s="198" t="s">
        <v>900</v>
      </c>
      <c r="D840" s="199"/>
      <c r="E840" s="199"/>
      <c r="F840" s="199"/>
      <c r="G840" s="199"/>
      <c r="H840" s="114"/>
      <c r="I840" s="114"/>
      <c r="J840" s="114"/>
      <c r="K840" s="114"/>
      <c r="L840" s="114"/>
      <c r="M840" s="114"/>
      <c r="N840" s="113"/>
      <c r="O840" s="113"/>
      <c r="P840" s="113"/>
      <c r="Q840" s="113"/>
      <c r="R840" s="114"/>
      <c r="S840" s="114"/>
      <c r="T840" s="114"/>
      <c r="U840" s="114"/>
      <c r="V840" s="114"/>
      <c r="W840" s="114"/>
      <c r="X840" s="114"/>
      <c r="Y840" s="114"/>
      <c r="Z840" s="107"/>
      <c r="AA840" s="107"/>
      <c r="AB840" s="107"/>
      <c r="AC840" s="107"/>
      <c r="AD840" s="107"/>
      <c r="AE840" s="107"/>
      <c r="AF840" s="107"/>
      <c r="AG840" s="107" t="s">
        <v>296</v>
      </c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</row>
    <row r="841" spans="1:60" outlineLevel="1">
      <c r="A841" s="123">
        <v>348</v>
      </c>
      <c r="B841" s="124" t="s">
        <v>901</v>
      </c>
      <c r="C841" s="139" t="s">
        <v>902</v>
      </c>
      <c r="D841" s="125" t="s">
        <v>330</v>
      </c>
      <c r="E841" s="126">
        <v>7</v>
      </c>
      <c r="F841" s="127"/>
      <c r="G841" s="128">
        <f>ROUND(E841*F841,2)</f>
        <v>0</v>
      </c>
      <c r="H841" s="127"/>
      <c r="I841" s="128">
        <f>ROUND(E841*H841,2)</f>
        <v>0</v>
      </c>
      <c r="J841" s="127"/>
      <c r="K841" s="128">
        <f>ROUND(E841*J841,2)</f>
        <v>0</v>
      </c>
      <c r="L841" s="128">
        <v>21</v>
      </c>
      <c r="M841" s="128">
        <f>G841*(1+L841/100)</f>
        <v>0</v>
      </c>
      <c r="N841" s="126">
        <v>0</v>
      </c>
      <c r="O841" s="126">
        <f>ROUND(E841*N841,2)</f>
        <v>0</v>
      </c>
      <c r="P841" s="126">
        <v>0</v>
      </c>
      <c r="Q841" s="126">
        <f>ROUND(E841*P841,2)</f>
        <v>0</v>
      </c>
      <c r="R841" s="128" t="s">
        <v>903</v>
      </c>
      <c r="S841" s="128" t="s">
        <v>310</v>
      </c>
      <c r="T841" s="129" t="s">
        <v>331</v>
      </c>
      <c r="U841" s="114">
        <v>0.12</v>
      </c>
      <c r="V841" s="114">
        <f>ROUND(E841*U841,2)</f>
        <v>0.84</v>
      </c>
      <c r="W841" s="114"/>
      <c r="X841" s="114" t="s">
        <v>332</v>
      </c>
      <c r="Y841" s="114" t="s">
        <v>293</v>
      </c>
      <c r="Z841" s="107"/>
      <c r="AA841" s="107"/>
      <c r="AB841" s="107"/>
      <c r="AC841" s="107"/>
      <c r="AD841" s="107"/>
      <c r="AE841" s="107"/>
      <c r="AF841" s="107"/>
      <c r="AG841" s="107" t="s">
        <v>333</v>
      </c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</row>
    <row r="842" spans="1:60" outlineLevel="2">
      <c r="A842" s="110"/>
      <c r="B842" s="111"/>
      <c r="C842" s="198" t="s">
        <v>906</v>
      </c>
      <c r="D842" s="199"/>
      <c r="E842" s="199"/>
      <c r="F842" s="199"/>
      <c r="G842" s="199"/>
      <c r="H842" s="114"/>
      <c r="I842" s="114"/>
      <c r="J842" s="114"/>
      <c r="K842" s="114"/>
      <c r="L842" s="114"/>
      <c r="M842" s="114"/>
      <c r="N842" s="113"/>
      <c r="O842" s="113"/>
      <c r="P842" s="113"/>
      <c r="Q842" s="113"/>
      <c r="R842" s="114"/>
      <c r="S842" s="114"/>
      <c r="T842" s="114"/>
      <c r="U842" s="114"/>
      <c r="V842" s="114"/>
      <c r="W842" s="114"/>
      <c r="X842" s="114"/>
      <c r="Y842" s="114"/>
      <c r="Z842" s="107"/>
      <c r="AA842" s="107"/>
      <c r="AB842" s="107"/>
      <c r="AC842" s="107"/>
      <c r="AD842" s="107"/>
      <c r="AE842" s="107"/>
      <c r="AF842" s="107"/>
      <c r="AG842" s="107" t="s">
        <v>296</v>
      </c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</row>
    <row r="843" spans="1:60" outlineLevel="1">
      <c r="A843" s="130">
        <v>349</v>
      </c>
      <c r="B843" s="131" t="s">
        <v>351</v>
      </c>
      <c r="C843" s="140" t="s">
        <v>352</v>
      </c>
      <c r="D843" s="132" t="s">
        <v>353</v>
      </c>
      <c r="E843" s="133">
        <v>0.31777</v>
      </c>
      <c r="F843" s="134"/>
      <c r="G843" s="135">
        <f>ROUND(E843*F843,2)</f>
        <v>0</v>
      </c>
      <c r="H843" s="134"/>
      <c r="I843" s="135">
        <f>ROUND(E843*H843,2)</f>
        <v>0</v>
      </c>
      <c r="J843" s="134"/>
      <c r="K843" s="135">
        <f>ROUND(E843*J843,2)</f>
        <v>0</v>
      </c>
      <c r="L843" s="135">
        <v>21</v>
      </c>
      <c r="M843" s="135">
        <f>G843*(1+L843/100)</f>
        <v>0</v>
      </c>
      <c r="N843" s="133">
        <v>0</v>
      </c>
      <c r="O843" s="133">
        <f>ROUND(E843*N843,2)</f>
        <v>0</v>
      </c>
      <c r="P843" s="133">
        <v>0</v>
      </c>
      <c r="Q843" s="133">
        <f>ROUND(E843*P843,2)</f>
        <v>0</v>
      </c>
      <c r="R843" s="135"/>
      <c r="S843" s="135" t="s">
        <v>290</v>
      </c>
      <c r="T843" s="136" t="s">
        <v>331</v>
      </c>
      <c r="U843" s="114">
        <v>0</v>
      </c>
      <c r="V843" s="114">
        <f>ROUND(E843*U843,2)</f>
        <v>0</v>
      </c>
      <c r="W843" s="114"/>
      <c r="X843" s="114" t="s">
        <v>332</v>
      </c>
      <c r="Y843" s="114" t="s">
        <v>293</v>
      </c>
      <c r="Z843" s="107"/>
      <c r="AA843" s="107"/>
      <c r="AB843" s="107"/>
      <c r="AC843" s="107"/>
      <c r="AD843" s="107"/>
      <c r="AE843" s="107"/>
      <c r="AF843" s="107"/>
      <c r="AG843" s="107" t="s">
        <v>333</v>
      </c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</row>
    <row r="844" spans="1:60" outlineLevel="1">
      <c r="A844" s="123">
        <v>350</v>
      </c>
      <c r="B844" s="124" t="s">
        <v>907</v>
      </c>
      <c r="C844" s="139" t="s">
        <v>908</v>
      </c>
      <c r="D844" s="125" t="s">
        <v>289</v>
      </c>
      <c r="E844" s="126">
        <v>7</v>
      </c>
      <c r="F844" s="127"/>
      <c r="G844" s="128">
        <f>ROUND(E844*F844,2)</f>
        <v>0</v>
      </c>
      <c r="H844" s="127"/>
      <c r="I844" s="128">
        <f>ROUND(E844*H844,2)</f>
        <v>0</v>
      </c>
      <c r="J844" s="127"/>
      <c r="K844" s="128">
        <f>ROUND(E844*J844,2)</f>
        <v>0</v>
      </c>
      <c r="L844" s="128">
        <v>21</v>
      </c>
      <c r="M844" s="128">
        <f>G844*(1+L844/100)</f>
        <v>0</v>
      </c>
      <c r="N844" s="126">
        <v>0</v>
      </c>
      <c r="O844" s="126">
        <f>ROUND(E844*N844,2)</f>
        <v>0</v>
      </c>
      <c r="P844" s="126">
        <v>1.933E-2</v>
      </c>
      <c r="Q844" s="126">
        <f>ROUND(E844*P844,2)</f>
        <v>0.14000000000000001</v>
      </c>
      <c r="R844" s="128"/>
      <c r="S844" s="128" t="s">
        <v>290</v>
      </c>
      <c r="T844" s="129" t="s">
        <v>331</v>
      </c>
      <c r="U844" s="114">
        <v>0.59</v>
      </c>
      <c r="V844" s="114">
        <f>ROUND(E844*U844,2)</f>
        <v>4.13</v>
      </c>
      <c r="W844" s="114"/>
      <c r="X844" s="114" t="s">
        <v>332</v>
      </c>
      <c r="Y844" s="114" t="s">
        <v>293</v>
      </c>
      <c r="Z844" s="107"/>
      <c r="AA844" s="107"/>
      <c r="AB844" s="107"/>
      <c r="AC844" s="107"/>
      <c r="AD844" s="107"/>
      <c r="AE844" s="107"/>
      <c r="AF844" s="107"/>
      <c r="AG844" s="107" t="s">
        <v>333</v>
      </c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</row>
    <row r="845" spans="1:60" outlineLevel="2">
      <c r="A845" s="110"/>
      <c r="B845" s="111"/>
      <c r="C845" s="198" t="s">
        <v>906</v>
      </c>
      <c r="D845" s="199"/>
      <c r="E845" s="199"/>
      <c r="F845" s="199"/>
      <c r="G845" s="199"/>
      <c r="H845" s="114"/>
      <c r="I845" s="114"/>
      <c r="J845" s="114"/>
      <c r="K845" s="114"/>
      <c r="L845" s="114"/>
      <c r="M845" s="114"/>
      <c r="N845" s="113"/>
      <c r="O845" s="113"/>
      <c r="P845" s="113"/>
      <c r="Q845" s="113"/>
      <c r="R845" s="114"/>
      <c r="S845" s="114"/>
      <c r="T845" s="114"/>
      <c r="U845" s="114"/>
      <c r="V845" s="114"/>
      <c r="W845" s="114"/>
      <c r="X845" s="114"/>
      <c r="Y845" s="114"/>
      <c r="Z845" s="107"/>
      <c r="AA845" s="107"/>
      <c r="AB845" s="107"/>
      <c r="AC845" s="107"/>
      <c r="AD845" s="107"/>
      <c r="AE845" s="107"/>
      <c r="AF845" s="107"/>
      <c r="AG845" s="107" t="s">
        <v>296</v>
      </c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</row>
    <row r="846" spans="1:60" outlineLevel="1">
      <c r="A846" s="123">
        <v>351</v>
      </c>
      <c r="B846" s="124" t="s">
        <v>354</v>
      </c>
      <c r="C846" s="139" t="s">
        <v>355</v>
      </c>
      <c r="D846" s="125" t="s">
        <v>353</v>
      </c>
      <c r="E846" s="126">
        <v>0.31777</v>
      </c>
      <c r="F846" s="127"/>
      <c r="G846" s="128">
        <f>ROUND(E846*F846,2)</f>
        <v>0</v>
      </c>
      <c r="H846" s="127"/>
      <c r="I846" s="128">
        <f>ROUND(E846*H846,2)</f>
        <v>0</v>
      </c>
      <c r="J846" s="127"/>
      <c r="K846" s="128">
        <f>ROUND(E846*J846,2)</f>
        <v>0</v>
      </c>
      <c r="L846" s="128">
        <v>21</v>
      </c>
      <c r="M846" s="128">
        <f>G846*(1+L846/100)</f>
        <v>0</v>
      </c>
      <c r="N846" s="126">
        <v>0</v>
      </c>
      <c r="O846" s="126">
        <f>ROUND(E846*N846,2)</f>
        <v>0</v>
      </c>
      <c r="P846" s="126">
        <v>0</v>
      </c>
      <c r="Q846" s="126">
        <f>ROUND(E846*P846,2)</f>
        <v>0</v>
      </c>
      <c r="R846" s="128" t="s">
        <v>356</v>
      </c>
      <c r="S846" s="128" t="s">
        <v>310</v>
      </c>
      <c r="T846" s="129" t="s">
        <v>331</v>
      </c>
      <c r="U846" s="114">
        <v>0.49</v>
      </c>
      <c r="V846" s="114">
        <f>ROUND(E846*U846,2)</f>
        <v>0.16</v>
      </c>
      <c r="W846" s="114"/>
      <c r="X846" s="114" t="s">
        <v>357</v>
      </c>
      <c r="Y846" s="114" t="s">
        <v>293</v>
      </c>
      <c r="Z846" s="107"/>
      <c r="AA846" s="107"/>
      <c r="AB846" s="107"/>
      <c r="AC846" s="107"/>
      <c r="AD846" s="107"/>
      <c r="AE846" s="107"/>
      <c r="AF846" s="107"/>
      <c r="AG846" s="107" t="s">
        <v>358</v>
      </c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</row>
    <row r="847" spans="1:60" outlineLevel="2">
      <c r="A847" s="110"/>
      <c r="B847" s="111"/>
      <c r="C847" s="198" t="s">
        <v>359</v>
      </c>
      <c r="D847" s="199"/>
      <c r="E847" s="199"/>
      <c r="F847" s="199"/>
      <c r="G847" s="199"/>
      <c r="H847" s="114"/>
      <c r="I847" s="114"/>
      <c r="J847" s="114"/>
      <c r="K847" s="114"/>
      <c r="L847" s="114"/>
      <c r="M847" s="114"/>
      <c r="N847" s="113"/>
      <c r="O847" s="113"/>
      <c r="P847" s="113"/>
      <c r="Q847" s="113"/>
      <c r="R847" s="114"/>
      <c r="S847" s="114"/>
      <c r="T847" s="114"/>
      <c r="U847" s="114"/>
      <c r="V847" s="114"/>
      <c r="W847" s="114"/>
      <c r="X847" s="114"/>
      <c r="Y847" s="114"/>
      <c r="Z847" s="107"/>
      <c r="AA847" s="107"/>
      <c r="AB847" s="107"/>
      <c r="AC847" s="107"/>
      <c r="AD847" s="107"/>
      <c r="AE847" s="107"/>
      <c r="AF847" s="107"/>
      <c r="AG847" s="107" t="s">
        <v>296</v>
      </c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</row>
    <row r="848" spans="1:60" outlineLevel="1">
      <c r="A848" s="130">
        <v>352</v>
      </c>
      <c r="B848" s="131" t="s">
        <v>360</v>
      </c>
      <c r="C848" s="140" t="s">
        <v>361</v>
      </c>
      <c r="D848" s="132" t="s">
        <v>353</v>
      </c>
      <c r="E848" s="133">
        <v>0.31777</v>
      </c>
      <c r="F848" s="134"/>
      <c r="G848" s="135">
        <f>ROUND(E848*F848,2)</f>
        <v>0</v>
      </c>
      <c r="H848" s="134"/>
      <c r="I848" s="135">
        <f>ROUND(E848*H848,2)</f>
        <v>0</v>
      </c>
      <c r="J848" s="134"/>
      <c r="K848" s="135">
        <f>ROUND(E848*J848,2)</f>
        <v>0</v>
      </c>
      <c r="L848" s="135">
        <v>21</v>
      </c>
      <c r="M848" s="135">
        <f>G848*(1+L848/100)</f>
        <v>0</v>
      </c>
      <c r="N848" s="133">
        <v>0</v>
      </c>
      <c r="O848" s="133">
        <f>ROUND(E848*N848,2)</f>
        <v>0</v>
      </c>
      <c r="P848" s="133">
        <v>0</v>
      </c>
      <c r="Q848" s="133">
        <f>ROUND(E848*P848,2)</f>
        <v>0</v>
      </c>
      <c r="R848" s="135" t="s">
        <v>356</v>
      </c>
      <c r="S848" s="135" t="s">
        <v>310</v>
      </c>
      <c r="T848" s="136" t="s">
        <v>331</v>
      </c>
      <c r="U848" s="114">
        <v>0</v>
      </c>
      <c r="V848" s="114">
        <f>ROUND(E848*U848,2)</f>
        <v>0</v>
      </c>
      <c r="W848" s="114"/>
      <c r="X848" s="114" t="s">
        <v>357</v>
      </c>
      <c r="Y848" s="114" t="s">
        <v>293</v>
      </c>
      <c r="Z848" s="107"/>
      <c r="AA848" s="107"/>
      <c r="AB848" s="107"/>
      <c r="AC848" s="107"/>
      <c r="AD848" s="107"/>
      <c r="AE848" s="107"/>
      <c r="AF848" s="107"/>
      <c r="AG848" s="107" t="s">
        <v>358</v>
      </c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</row>
    <row r="849" spans="1:60">
      <c r="A849" s="117" t="s">
        <v>285</v>
      </c>
      <c r="B849" s="118" t="s">
        <v>165</v>
      </c>
      <c r="C849" s="138" t="s">
        <v>166</v>
      </c>
      <c r="D849" s="119"/>
      <c r="E849" s="120"/>
      <c r="F849" s="121"/>
      <c r="G849" s="121">
        <f>SUMIF(AG850:AG859,"&lt;&gt;NOR",G850:G859)</f>
        <v>0</v>
      </c>
      <c r="H849" s="121"/>
      <c r="I849" s="121">
        <f>SUM(I850:I859)</f>
        <v>0</v>
      </c>
      <c r="J849" s="121"/>
      <c r="K849" s="121">
        <f>SUM(K850:K859)</f>
        <v>0</v>
      </c>
      <c r="L849" s="121"/>
      <c r="M849" s="121">
        <f>SUM(M850:M859)</f>
        <v>0</v>
      </c>
      <c r="N849" s="120"/>
      <c r="O849" s="120">
        <f>SUM(O850:O859)</f>
        <v>0</v>
      </c>
      <c r="P849" s="120"/>
      <c r="Q849" s="120">
        <f>SUM(Q850:Q859)</f>
        <v>0</v>
      </c>
      <c r="R849" s="121"/>
      <c r="S849" s="121"/>
      <c r="T849" s="122"/>
      <c r="U849" s="116"/>
      <c r="V849" s="116">
        <f>SUM(V850:V859)</f>
        <v>1.23</v>
      </c>
      <c r="W849" s="116"/>
      <c r="X849" s="116"/>
      <c r="Y849" s="116"/>
      <c r="AG849" t="s">
        <v>286</v>
      </c>
    </row>
    <row r="850" spans="1:60" outlineLevel="1">
      <c r="A850" s="123">
        <v>353</v>
      </c>
      <c r="B850" s="124" t="s">
        <v>918</v>
      </c>
      <c r="C850" s="139" t="s">
        <v>919</v>
      </c>
      <c r="D850" s="125" t="s">
        <v>347</v>
      </c>
      <c r="E850" s="126">
        <v>1</v>
      </c>
      <c r="F850" s="127"/>
      <c r="G850" s="128">
        <f>ROUND(E850*F850,2)</f>
        <v>0</v>
      </c>
      <c r="H850" s="127"/>
      <c r="I850" s="128">
        <f>ROUND(E850*H850,2)</f>
        <v>0</v>
      </c>
      <c r="J850" s="127"/>
      <c r="K850" s="128">
        <f>ROUND(E850*J850,2)</f>
        <v>0</v>
      </c>
      <c r="L850" s="128">
        <v>21</v>
      </c>
      <c r="M850" s="128">
        <f>G850*(1+L850/100)</f>
        <v>0</v>
      </c>
      <c r="N850" s="126">
        <v>3.0000000000000001E-5</v>
      </c>
      <c r="O850" s="126">
        <f>ROUND(E850*N850,2)</f>
        <v>0</v>
      </c>
      <c r="P850" s="126">
        <v>0</v>
      </c>
      <c r="Q850" s="126">
        <f>ROUND(E850*P850,2)</f>
        <v>0</v>
      </c>
      <c r="R850" s="128" t="s">
        <v>350</v>
      </c>
      <c r="S850" s="128" t="s">
        <v>310</v>
      </c>
      <c r="T850" s="129" t="s">
        <v>331</v>
      </c>
      <c r="U850" s="114">
        <v>0.9</v>
      </c>
      <c r="V850" s="114">
        <f>ROUND(E850*U850,2)</f>
        <v>0.9</v>
      </c>
      <c r="W850" s="114"/>
      <c r="X850" s="114" t="s">
        <v>332</v>
      </c>
      <c r="Y850" s="114" t="s">
        <v>293</v>
      </c>
      <c r="Z850" s="107"/>
      <c r="AA850" s="107"/>
      <c r="AB850" s="107"/>
      <c r="AC850" s="107"/>
      <c r="AD850" s="107"/>
      <c r="AE850" s="107"/>
      <c r="AF850" s="107"/>
      <c r="AG850" s="107" t="s">
        <v>333</v>
      </c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</row>
    <row r="851" spans="1:60" outlineLevel="2">
      <c r="A851" s="110"/>
      <c r="B851" s="111"/>
      <c r="C851" s="198" t="s">
        <v>917</v>
      </c>
      <c r="D851" s="199"/>
      <c r="E851" s="199"/>
      <c r="F851" s="199"/>
      <c r="G851" s="199"/>
      <c r="H851" s="114"/>
      <c r="I851" s="114"/>
      <c r="J851" s="114"/>
      <c r="K851" s="114"/>
      <c r="L851" s="114"/>
      <c r="M851" s="114"/>
      <c r="N851" s="113"/>
      <c r="O851" s="113"/>
      <c r="P851" s="113"/>
      <c r="Q851" s="113"/>
      <c r="R851" s="114"/>
      <c r="S851" s="114"/>
      <c r="T851" s="114"/>
      <c r="U851" s="114"/>
      <c r="V851" s="114"/>
      <c r="W851" s="114"/>
      <c r="X851" s="114"/>
      <c r="Y851" s="114"/>
      <c r="Z851" s="107"/>
      <c r="AA851" s="107"/>
      <c r="AB851" s="107"/>
      <c r="AC851" s="107"/>
      <c r="AD851" s="107"/>
      <c r="AE851" s="107"/>
      <c r="AF851" s="107"/>
      <c r="AG851" s="107" t="s">
        <v>296</v>
      </c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</row>
    <row r="852" spans="1:60" outlineLevel="1">
      <c r="A852" s="123">
        <v>354</v>
      </c>
      <c r="B852" s="124" t="s">
        <v>898</v>
      </c>
      <c r="C852" s="139" t="s">
        <v>899</v>
      </c>
      <c r="D852" s="125" t="s">
        <v>347</v>
      </c>
      <c r="E852" s="126">
        <v>1</v>
      </c>
      <c r="F852" s="127"/>
      <c r="G852" s="128">
        <f>ROUND(E852*F852,2)</f>
        <v>0</v>
      </c>
      <c r="H852" s="127"/>
      <c r="I852" s="128">
        <f>ROUND(E852*H852,2)</f>
        <v>0</v>
      </c>
      <c r="J852" s="127"/>
      <c r="K852" s="128">
        <f>ROUND(E852*J852,2)</f>
        <v>0</v>
      </c>
      <c r="L852" s="128">
        <v>21</v>
      </c>
      <c r="M852" s="128">
        <f>G852*(1+L852/100)</f>
        <v>0</v>
      </c>
      <c r="N852" s="126">
        <v>0</v>
      </c>
      <c r="O852" s="126">
        <f>ROUND(E852*N852,2)</f>
        <v>0</v>
      </c>
      <c r="P852" s="126">
        <v>4.8999999999999998E-4</v>
      </c>
      <c r="Q852" s="126">
        <f>ROUND(E852*P852,2)</f>
        <v>0</v>
      </c>
      <c r="R852" s="128" t="s">
        <v>350</v>
      </c>
      <c r="S852" s="128" t="s">
        <v>310</v>
      </c>
      <c r="T852" s="129" t="s">
        <v>331</v>
      </c>
      <c r="U852" s="114">
        <v>0.11</v>
      </c>
      <c r="V852" s="114">
        <f>ROUND(E852*U852,2)</f>
        <v>0.11</v>
      </c>
      <c r="W852" s="114"/>
      <c r="X852" s="114" t="s">
        <v>332</v>
      </c>
      <c r="Y852" s="114" t="s">
        <v>293</v>
      </c>
      <c r="Z852" s="107"/>
      <c r="AA852" s="107"/>
      <c r="AB852" s="107"/>
      <c r="AC852" s="107"/>
      <c r="AD852" s="107"/>
      <c r="AE852" s="107"/>
      <c r="AF852" s="107"/>
      <c r="AG852" s="107" t="s">
        <v>333</v>
      </c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</row>
    <row r="853" spans="1:60" outlineLevel="2">
      <c r="A853" s="110"/>
      <c r="B853" s="111"/>
      <c r="C853" s="198" t="s">
        <v>917</v>
      </c>
      <c r="D853" s="199"/>
      <c r="E853" s="199"/>
      <c r="F853" s="199"/>
      <c r="G853" s="199"/>
      <c r="H853" s="114"/>
      <c r="I853" s="114"/>
      <c r="J853" s="114"/>
      <c r="K853" s="114"/>
      <c r="L853" s="114"/>
      <c r="M853" s="114"/>
      <c r="N853" s="113"/>
      <c r="O853" s="113"/>
      <c r="P853" s="113"/>
      <c r="Q853" s="113"/>
      <c r="R853" s="114"/>
      <c r="S853" s="114"/>
      <c r="T853" s="114"/>
      <c r="U853" s="114"/>
      <c r="V853" s="114"/>
      <c r="W853" s="114"/>
      <c r="X853" s="114"/>
      <c r="Y853" s="114"/>
      <c r="Z853" s="107"/>
      <c r="AA853" s="107"/>
      <c r="AB853" s="107"/>
      <c r="AC853" s="107"/>
      <c r="AD853" s="107"/>
      <c r="AE853" s="107"/>
      <c r="AF853" s="107"/>
      <c r="AG853" s="107" t="s">
        <v>296</v>
      </c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</row>
    <row r="854" spans="1:60" outlineLevel="1">
      <c r="A854" s="123">
        <v>355</v>
      </c>
      <c r="B854" s="124" t="s">
        <v>879</v>
      </c>
      <c r="C854" s="139" t="s">
        <v>880</v>
      </c>
      <c r="D854" s="125" t="s">
        <v>289</v>
      </c>
      <c r="E854" s="126">
        <v>1</v>
      </c>
      <c r="F854" s="127"/>
      <c r="G854" s="128">
        <f>ROUND(E854*F854,2)</f>
        <v>0</v>
      </c>
      <c r="H854" s="127"/>
      <c r="I854" s="128">
        <f>ROUND(E854*H854,2)</f>
        <v>0</v>
      </c>
      <c r="J854" s="127"/>
      <c r="K854" s="128">
        <f>ROUND(E854*J854,2)</f>
        <v>0</v>
      </c>
      <c r="L854" s="128">
        <v>21</v>
      </c>
      <c r="M854" s="128">
        <f>G854*(1+L854/100)</f>
        <v>0</v>
      </c>
      <c r="N854" s="126">
        <v>0</v>
      </c>
      <c r="O854" s="126">
        <f>ROUND(E854*N854,2)</f>
        <v>0</v>
      </c>
      <c r="P854" s="126">
        <v>1.56E-3</v>
      </c>
      <c r="Q854" s="126">
        <f>ROUND(E854*P854,2)</f>
        <v>0</v>
      </c>
      <c r="R854" s="128" t="s">
        <v>350</v>
      </c>
      <c r="S854" s="128" t="s">
        <v>310</v>
      </c>
      <c r="T854" s="129" t="s">
        <v>331</v>
      </c>
      <c r="U854" s="114">
        <v>0.22</v>
      </c>
      <c r="V854" s="114">
        <f>ROUND(E854*U854,2)</f>
        <v>0.22</v>
      </c>
      <c r="W854" s="114"/>
      <c r="X854" s="114" t="s">
        <v>332</v>
      </c>
      <c r="Y854" s="114" t="s">
        <v>293</v>
      </c>
      <c r="Z854" s="107"/>
      <c r="AA854" s="107"/>
      <c r="AB854" s="107"/>
      <c r="AC854" s="107"/>
      <c r="AD854" s="107"/>
      <c r="AE854" s="107"/>
      <c r="AF854" s="107"/>
      <c r="AG854" s="107" t="s">
        <v>333</v>
      </c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</row>
    <row r="855" spans="1:60" outlineLevel="2">
      <c r="A855" s="110"/>
      <c r="B855" s="111"/>
      <c r="C855" s="198" t="s">
        <v>881</v>
      </c>
      <c r="D855" s="199"/>
      <c r="E855" s="199"/>
      <c r="F855" s="199"/>
      <c r="G855" s="199"/>
      <c r="H855" s="114"/>
      <c r="I855" s="114"/>
      <c r="J855" s="114"/>
      <c r="K855" s="114"/>
      <c r="L855" s="114"/>
      <c r="M855" s="114"/>
      <c r="N855" s="113"/>
      <c r="O855" s="113"/>
      <c r="P855" s="113"/>
      <c r="Q855" s="113"/>
      <c r="R855" s="114"/>
      <c r="S855" s="114"/>
      <c r="T855" s="114"/>
      <c r="U855" s="114"/>
      <c r="V855" s="114"/>
      <c r="W855" s="114"/>
      <c r="X855" s="114"/>
      <c r="Y855" s="114"/>
      <c r="Z855" s="107"/>
      <c r="AA855" s="107"/>
      <c r="AB855" s="107"/>
      <c r="AC855" s="107"/>
      <c r="AD855" s="107"/>
      <c r="AE855" s="107"/>
      <c r="AF855" s="107"/>
      <c r="AG855" s="107" t="s">
        <v>296</v>
      </c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</row>
    <row r="856" spans="1:60" outlineLevel="1">
      <c r="A856" s="130">
        <v>356</v>
      </c>
      <c r="B856" s="131" t="s">
        <v>351</v>
      </c>
      <c r="C856" s="140" t="s">
        <v>352</v>
      </c>
      <c r="D856" s="132" t="s">
        <v>353</v>
      </c>
      <c r="E856" s="133">
        <v>2.0500000000000002E-3</v>
      </c>
      <c r="F856" s="134"/>
      <c r="G856" s="135">
        <f>ROUND(E856*F856,2)</f>
        <v>0</v>
      </c>
      <c r="H856" s="134"/>
      <c r="I856" s="135">
        <f>ROUND(E856*H856,2)</f>
        <v>0</v>
      </c>
      <c r="J856" s="134"/>
      <c r="K856" s="135">
        <f>ROUND(E856*J856,2)</f>
        <v>0</v>
      </c>
      <c r="L856" s="135">
        <v>21</v>
      </c>
      <c r="M856" s="135">
        <f>G856*(1+L856/100)</f>
        <v>0</v>
      </c>
      <c r="N856" s="133">
        <v>0</v>
      </c>
      <c r="O856" s="133">
        <f>ROUND(E856*N856,2)</f>
        <v>0</v>
      </c>
      <c r="P856" s="133">
        <v>0</v>
      </c>
      <c r="Q856" s="133">
        <f>ROUND(E856*P856,2)</f>
        <v>0</v>
      </c>
      <c r="R856" s="135"/>
      <c r="S856" s="135" t="s">
        <v>290</v>
      </c>
      <c r="T856" s="136" t="s">
        <v>331</v>
      </c>
      <c r="U856" s="114">
        <v>0</v>
      </c>
      <c r="V856" s="114">
        <f>ROUND(E856*U856,2)</f>
        <v>0</v>
      </c>
      <c r="W856" s="114"/>
      <c r="X856" s="114" t="s">
        <v>332</v>
      </c>
      <c r="Y856" s="114" t="s">
        <v>293</v>
      </c>
      <c r="Z856" s="107"/>
      <c r="AA856" s="107"/>
      <c r="AB856" s="107"/>
      <c r="AC856" s="107"/>
      <c r="AD856" s="107"/>
      <c r="AE856" s="107"/>
      <c r="AF856" s="107"/>
      <c r="AG856" s="107" t="s">
        <v>333</v>
      </c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</row>
    <row r="857" spans="1:60" outlineLevel="1">
      <c r="A857" s="123">
        <v>357</v>
      </c>
      <c r="B857" s="124" t="s">
        <v>354</v>
      </c>
      <c r="C857" s="139" t="s">
        <v>355</v>
      </c>
      <c r="D857" s="125" t="s">
        <v>353</v>
      </c>
      <c r="E857" s="126">
        <v>2.0500000000000002E-3</v>
      </c>
      <c r="F857" s="127"/>
      <c r="G857" s="128">
        <f>ROUND(E857*F857,2)</f>
        <v>0</v>
      </c>
      <c r="H857" s="127"/>
      <c r="I857" s="128">
        <f>ROUND(E857*H857,2)</f>
        <v>0</v>
      </c>
      <c r="J857" s="127"/>
      <c r="K857" s="128">
        <f>ROUND(E857*J857,2)</f>
        <v>0</v>
      </c>
      <c r="L857" s="128">
        <v>21</v>
      </c>
      <c r="M857" s="128">
        <f>G857*(1+L857/100)</f>
        <v>0</v>
      </c>
      <c r="N857" s="126">
        <v>0</v>
      </c>
      <c r="O857" s="126">
        <f>ROUND(E857*N857,2)</f>
        <v>0</v>
      </c>
      <c r="P857" s="126">
        <v>0</v>
      </c>
      <c r="Q857" s="126">
        <f>ROUND(E857*P857,2)</f>
        <v>0</v>
      </c>
      <c r="R857" s="128" t="s">
        <v>356</v>
      </c>
      <c r="S857" s="128" t="s">
        <v>310</v>
      </c>
      <c r="T857" s="129" t="s">
        <v>331</v>
      </c>
      <c r="U857" s="114">
        <v>0.49</v>
      </c>
      <c r="V857" s="114">
        <f>ROUND(E857*U857,2)</f>
        <v>0</v>
      </c>
      <c r="W857" s="114"/>
      <c r="X857" s="114" t="s">
        <v>357</v>
      </c>
      <c r="Y857" s="114" t="s">
        <v>293</v>
      </c>
      <c r="Z857" s="107"/>
      <c r="AA857" s="107"/>
      <c r="AB857" s="107"/>
      <c r="AC857" s="107"/>
      <c r="AD857" s="107"/>
      <c r="AE857" s="107"/>
      <c r="AF857" s="107"/>
      <c r="AG857" s="107" t="s">
        <v>358</v>
      </c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</row>
    <row r="858" spans="1:60" outlineLevel="2">
      <c r="A858" s="110"/>
      <c r="B858" s="111"/>
      <c r="C858" s="198" t="s">
        <v>359</v>
      </c>
      <c r="D858" s="199"/>
      <c r="E858" s="199"/>
      <c r="F858" s="199"/>
      <c r="G858" s="199"/>
      <c r="H858" s="114"/>
      <c r="I858" s="114"/>
      <c r="J858" s="114"/>
      <c r="K858" s="114"/>
      <c r="L858" s="114"/>
      <c r="M858" s="114"/>
      <c r="N858" s="113"/>
      <c r="O858" s="113"/>
      <c r="P858" s="113"/>
      <c r="Q858" s="113"/>
      <c r="R858" s="114"/>
      <c r="S858" s="114"/>
      <c r="T858" s="114"/>
      <c r="U858" s="114"/>
      <c r="V858" s="114"/>
      <c r="W858" s="114"/>
      <c r="X858" s="114"/>
      <c r="Y858" s="114"/>
      <c r="Z858" s="107"/>
      <c r="AA858" s="107"/>
      <c r="AB858" s="107"/>
      <c r="AC858" s="107"/>
      <c r="AD858" s="107"/>
      <c r="AE858" s="107"/>
      <c r="AF858" s="107"/>
      <c r="AG858" s="107" t="s">
        <v>296</v>
      </c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</row>
    <row r="859" spans="1:60" outlineLevel="1">
      <c r="A859" s="130">
        <v>358</v>
      </c>
      <c r="B859" s="131" t="s">
        <v>360</v>
      </c>
      <c r="C859" s="140" t="s">
        <v>361</v>
      </c>
      <c r="D859" s="132" t="s">
        <v>353</v>
      </c>
      <c r="E859" s="133">
        <v>2.0500000000000002E-3</v>
      </c>
      <c r="F859" s="134"/>
      <c r="G859" s="135">
        <f>ROUND(E859*F859,2)</f>
        <v>0</v>
      </c>
      <c r="H859" s="134"/>
      <c r="I859" s="135">
        <f>ROUND(E859*H859,2)</f>
        <v>0</v>
      </c>
      <c r="J859" s="134"/>
      <c r="K859" s="135">
        <f>ROUND(E859*J859,2)</f>
        <v>0</v>
      </c>
      <c r="L859" s="135">
        <v>21</v>
      </c>
      <c r="M859" s="135">
        <f>G859*(1+L859/100)</f>
        <v>0</v>
      </c>
      <c r="N859" s="133">
        <v>0</v>
      </c>
      <c r="O859" s="133">
        <f>ROUND(E859*N859,2)</f>
        <v>0</v>
      </c>
      <c r="P859" s="133">
        <v>0</v>
      </c>
      <c r="Q859" s="133">
        <f>ROUND(E859*P859,2)</f>
        <v>0</v>
      </c>
      <c r="R859" s="135" t="s">
        <v>356</v>
      </c>
      <c r="S859" s="135" t="s">
        <v>310</v>
      </c>
      <c r="T859" s="136" t="s">
        <v>331</v>
      </c>
      <c r="U859" s="114">
        <v>0</v>
      </c>
      <c r="V859" s="114">
        <f>ROUND(E859*U859,2)</f>
        <v>0</v>
      </c>
      <c r="W859" s="114"/>
      <c r="X859" s="114" t="s">
        <v>357</v>
      </c>
      <c r="Y859" s="114" t="s">
        <v>293</v>
      </c>
      <c r="Z859" s="107"/>
      <c r="AA859" s="107"/>
      <c r="AB859" s="107"/>
      <c r="AC859" s="107"/>
      <c r="AD859" s="107"/>
      <c r="AE859" s="107"/>
      <c r="AF859" s="107"/>
      <c r="AG859" s="107" t="s">
        <v>358</v>
      </c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</row>
    <row r="860" spans="1:60">
      <c r="A860" s="117" t="s">
        <v>285</v>
      </c>
      <c r="B860" s="118" t="s">
        <v>167</v>
      </c>
      <c r="C860" s="138" t="s">
        <v>168</v>
      </c>
      <c r="D860" s="119"/>
      <c r="E860" s="120"/>
      <c r="F860" s="121"/>
      <c r="G860" s="121">
        <f>SUMIF(AG861:AG868,"&lt;&gt;NOR",G861:G868)</f>
        <v>0</v>
      </c>
      <c r="H860" s="121"/>
      <c r="I860" s="121">
        <f>SUM(I861:I868)</f>
        <v>0</v>
      </c>
      <c r="J860" s="121"/>
      <c r="K860" s="121">
        <f>SUM(K861:K868)</f>
        <v>0</v>
      </c>
      <c r="L860" s="121"/>
      <c r="M860" s="121">
        <f>SUM(M861:M868)</f>
        <v>0</v>
      </c>
      <c r="N860" s="120"/>
      <c r="O860" s="120">
        <f>SUM(O861:O868)</f>
        <v>0</v>
      </c>
      <c r="P860" s="120"/>
      <c r="Q860" s="120">
        <f>SUM(Q861:Q868)</f>
        <v>0</v>
      </c>
      <c r="R860" s="121"/>
      <c r="S860" s="121"/>
      <c r="T860" s="122"/>
      <c r="U860" s="116"/>
      <c r="V860" s="116">
        <f>SUM(V861:V868)</f>
        <v>1.1200000000000001</v>
      </c>
      <c r="W860" s="116"/>
      <c r="X860" s="116"/>
      <c r="Y860" s="116"/>
      <c r="AG860" t="s">
        <v>286</v>
      </c>
    </row>
    <row r="861" spans="1:60" outlineLevel="1">
      <c r="A861" s="123">
        <v>359</v>
      </c>
      <c r="B861" s="124" t="s">
        <v>918</v>
      </c>
      <c r="C861" s="139" t="s">
        <v>919</v>
      </c>
      <c r="D861" s="125" t="s">
        <v>347</v>
      </c>
      <c r="E861" s="126">
        <v>1</v>
      </c>
      <c r="F861" s="127"/>
      <c r="G861" s="128">
        <f>ROUND(E861*F861,2)</f>
        <v>0</v>
      </c>
      <c r="H861" s="127"/>
      <c r="I861" s="128">
        <f>ROUND(E861*H861,2)</f>
        <v>0</v>
      </c>
      <c r="J861" s="127"/>
      <c r="K861" s="128">
        <f>ROUND(E861*J861,2)</f>
        <v>0</v>
      </c>
      <c r="L861" s="128">
        <v>21</v>
      </c>
      <c r="M861" s="128">
        <f>G861*(1+L861/100)</f>
        <v>0</v>
      </c>
      <c r="N861" s="126">
        <v>3.0000000000000001E-5</v>
      </c>
      <c r="O861" s="126">
        <f>ROUND(E861*N861,2)</f>
        <v>0</v>
      </c>
      <c r="P861" s="126">
        <v>0</v>
      </c>
      <c r="Q861" s="126">
        <f>ROUND(E861*P861,2)</f>
        <v>0</v>
      </c>
      <c r="R861" s="128" t="s">
        <v>350</v>
      </c>
      <c r="S861" s="128" t="s">
        <v>310</v>
      </c>
      <c r="T861" s="129" t="s">
        <v>331</v>
      </c>
      <c r="U861" s="114">
        <v>0.9</v>
      </c>
      <c r="V861" s="114">
        <f>ROUND(E861*U861,2)</f>
        <v>0.9</v>
      </c>
      <c r="W861" s="114"/>
      <c r="X861" s="114" t="s">
        <v>332</v>
      </c>
      <c r="Y861" s="114" t="s">
        <v>293</v>
      </c>
      <c r="Z861" s="107"/>
      <c r="AA861" s="107"/>
      <c r="AB861" s="107"/>
      <c r="AC861" s="107"/>
      <c r="AD861" s="107"/>
      <c r="AE861" s="107"/>
      <c r="AF861" s="107"/>
      <c r="AG861" s="107" t="s">
        <v>333</v>
      </c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</row>
    <row r="862" spans="1:60" outlineLevel="2">
      <c r="A862" s="110"/>
      <c r="B862" s="111"/>
      <c r="C862" s="198" t="s">
        <v>881</v>
      </c>
      <c r="D862" s="199"/>
      <c r="E862" s="199"/>
      <c r="F862" s="199"/>
      <c r="G862" s="199"/>
      <c r="H862" s="114"/>
      <c r="I862" s="114"/>
      <c r="J862" s="114"/>
      <c r="K862" s="114"/>
      <c r="L862" s="114"/>
      <c r="M862" s="114"/>
      <c r="N862" s="113"/>
      <c r="O862" s="113"/>
      <c r="P862" s="113"/>
      <c r="Q862" s="113"/>
      <c r="R862" s="114"/>
      <c r="S862" s="114"/>
      <c r="T862" s="114"/>
      <c r="U862" s="114"/>
      <c r="V862" s="114"/>
      <c r="W862" s="114"/>
      <c r="X862" s="114"/>
      <c r="Y862" s="114"/>
      <c r="Z862" s="107"/>
      <c r="AA862" s="107"/>
      <c r="AB862" s="107"/>
      <c r="AC862" s="107"/>
      <c r="AD862" s="107"/>
      <c r="AE862" s="107"/>
      <c r="AF862" s="107"/>
      <c r="AG862" s="107" t="s">
        <v>296</v>
      </c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</row>
    <row r="863" spans="1:60" outlineLevel="1">
      <c r="A863" s="123">
        <v>360</v>
      </c>
      <c r="B863" s="124" t="s">
        <v>879</v>
      </c>
      <c r="C863" s="139" t="s">
        <v>880</v>
      </c>
      <c r="D863" s="125" t="s">
        <v>289</v>
      </c>
      <c r="E863" s="126">
        <v>1</v>
      </c>
      <c r="F863" s="127"/>
      <c r="G863" s="128">
        <f>ROUND(E863*F863,2)</f>
        <v>0</v>
      </c>
      <c r="H863" s="127"/>
      <c r="I863" s="128">
        <f>ROUND(E863*H863,2)</f>
        <v>0</v>
      </c>
      <c r="J863" s="127"/>
      <c r="K863" s="128">
        <f>ROUND(E863*J863,2)</f>
        <v>0</v>
      </c>
      <c r="L863" s="128">
        <v>21</v>
      </c>
      <c r="M863" s="128">
        <f>G863*(1+L863/100)</f>
        <v>0</v>
      </c>
      <c r="N863" s="126">
        <v>0</v>
      </c>
      <c r="O863" s="126">
        <f>ROUND(E863*N863,2)</f>
        <v>0</v>
      </c>
      <c r="P863" s="126">
        <v>1.56E-3</v>
      </c>
      <c r="Q863" s="126">
        <f>ROUND(E863*P863,2)</f>
        <v>0</v>
      </c>
      <c r="R863" s="128" t="s">
        <v>350</v>
      </c>
      <c r="S863" s="128" t="s">
        <v>310</v>
      </c>
      <c r="T863" s="129" t="s">
        <v>331</v>
      </c>
      <c r="U863" s="114">
        <v>0.22</v>
      </c>
      <c r="V863" s="114">
        <f>ROUND(E863*U863,2)</f>
        <v>0.22</v>
      </c>
      <c r="W863" s="114"/>
      <c r="X863" s="114" t="s">
        <v>332</v>
      </c>
      <c r="Y863" s="114" t="s">
        <v>293</v>
      </c>
      <c r="Z863" s="107"/>
      <c r="AA863" s="107"/>
      <c r="AB863" s="107"/>
      <c r="AC863" s="107"/>
      <c r="AD863" s="107"/>
      <c r="AE863" s="107"/>
      <c r="AF863" s="107"/>
      <c r="AG863" s="107" t="s">
        <v>333</v>
      </c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</row>
    <row r="864" spans="1:60" outlineLevel="2">
      <c r="A864" s="110"/>
      <c r="B864" s="111"/>
      <c r="C864" s="198" t="s">
        <v>881</v>
      </c>
      <c r="D864" s="199"/>
      <c r="E864" s="199"/>
      <c r="F864" s="199"/>
      <c r="G864" s="199"/>
      <c r="H864" s="114"/>
      <c r="I864" s="114"/>
      <c r="J864" s="114"/>
      <c r="K864" s="114"/>
      <c r="L864" s="114"/>
      <c r="M864" s="114"/>
      <c r="N864" s="113"/>
      <c r="O864" s="113"/>
      <c r="P864" s="113"/>
      <c r="Q864" s="113"/>
      <c r="R864" s="114"/>
      <c r="S864" s="114"/>
      <c r="T864" s="114"/>
      <c r="U864" s="114"/>
      <c r="V864" s="114"/>
      <c r="W864" s="114"/>
      <c r="X864" s="114"/>
      <c r="Y864" s="114"/>
      <c r="Z864" s="107"/>
      <c r="AA864" s="107"/>
      <c r="AB864" s="107"/>
      <c r="AC864" s="107"/>
      <c r="AD864" s="107"/>
      <c r="AE864" s="107"/>
      <c r="AF864" s="107"/>
      <c r="AG864" s="107" t="s">
        <v>296</v>
      </c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</row>
    <row r="865" spans="1:60" outlineLevel="1">
      <c r="A865" s="130">
        <v>361</v>
      </c>
      <c r="B865" s="131" t="s">
        <v>351</v>
      </c>
      <c r="C865" s="140" t="s">
        <v>352</v>
      </c>
      <c r="D865" s="132" t="s">
        <v>353</v>
      </c>
      <c r="E865" s="133">
        <v>1.56E-3</v>
      </c>
      <c r="F865" s="134"/>
      <c r="G865" s="135">
        <f>ROUND(E865*F865,2)</f>
        <v>0</v>
      </c>
      <c r="H865" s="134"/>
      <c r="I865" s="135">
        <f>ROUND(E865*H865,2)</f>
        <v>0</v>
      </c>
      <c r="J865" s="134"/>
      <c r="K865" s="135">
        <f>ROUND(E865*J865,2)</f>
        <v>0</v>
      </c>
      <c r="L865" s="135">
        <v>21</v>
      </c>
      <c r="M865" s="135">
        <f>G865*(1+L865/100)</f>
        <v>0</v>
      </c>
      <c r="N865" s="133">
        <v>0</v>
      </c>
      <c r="O865" s="133">
        <f>ROUND(E865*N865,2)</f>
        <v>0</v>
      </c>
      <c r="P865" s="133">
        <v>0</v>
      </c>
      <c r="Q865" s="133">
        <f>ROUND(E865*P865,2)</f>
        <v>0</v>
      </c>
      <c r="R865" s="135"/>
      <c r="S865" s="135" t="s">
        <v>290</v>
      </c>
      <c r="T865" s="136" t="s">
        <v>291</v>
      </c>
      <c r="U865" s="114">
        <v>0</v>
      </c>
      <c r="V865" s="114">
        <f>ROUND(E865*U865,2)</f>
        <v>0</v>
      </c>
      <c r="W865" s="114"/>
      <c r="X865" s="114" t="s">
        <v>332</v>
      </c>
      <c r="Y865" s="114" t="s">
        <v>293</v>
      </c>
      <c r="Z865" s="107"/>
      <c r="AA865" s="107"/>
      <c r="AB865" s="107"/>
      <c r="AC865" s="107"/>
      <c r="AD865" s="107"/>
      <c r="AE865" s="107"/>
      <c r="AF865" s="107"/>
      <c r="AG865" s="107" t="s">
        <v>333</v>
      </c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</row>
    <row r="866" spans="1:60" outlineLevel="1">
      <c r="A866" s="123">
        <v>362</v>
      </c>
      <c r="B866" s="124" t="s">
        <v>354</v>
      </c>
      <c r="C866" s="139" t="s">
        <v>355</v>
      </c>
      <c r="D866" s="125" t="s">
        <v>353</v>
      </c>
      <c r="E866" s="126">
        <v>1.56E-3</v>
      </c>
      <c r="F866" s="127"/>
      <c r="G866" s="128">
        <f>ROUND(E866*F866,2)</f>
        <v>0</v>
      </c>
      <c r="H866" s="127"/>
      <c r="I866" s="128">
        <f>ROUND(E866*H866,2)</f>
        <v>0</v>
      </c>
      <c r="J866" s="127"/>
      <c r="K866" s="128">
        <f>ROUND(E866*J866,2)</f>
        <v>0</v>
      </c>
      <c r="L866" s="128">
        <v>21</v>
      </c>
      <c r="M866" s="128">
        <f>G866*(1+L866/100)</f>
        <v>0</v>
      </c>
      <c r="N866" s="126">
        <v>0</v>
      </c>
      <c r="O866" s="126">
        <f>ROUND(E866*N866,2)</f>
        <v>0</v>
      </c>
      <c r="P866" s="126">
        <v>0</v>
      </c>
      <c r="Q866" s="126">
        <f>ROUND(E866*P866,2)</f>
        <v>0</v>
      </c>
      <c r="R866" s="128" t="s">
        <v>356</v>
      </c>
      <c r="S866" s="128" t="s">
        <v>310</v>
      </c>
      <c r="T866" s="129" t="s">
        <v>331</v>
      </c>
      <c r="U866" s="114">
        <v>0.49</v>
      </c>
      <c r="V866" s="114">
        <f>ROUND(E866*U866,2)</f>
        <v>0</v>
      </c>
      <c r="W866" s="114"/>
      <c r="X866" s="114" t="s">
        <v>357</v>
      </c>
      <c r="Y866" s="114" t="s">
        <v>293</v>
      </c>
      <c r="Z866" s="107"/>
      <c r="AA866" s="107"/>
      <c r="AB866" s="107"/>
      <c r="AC866" s="107"/>
      <c r="AD866" s="107"/>
      <c r="AE866" s="107"/>
      <c r="AF866" s="107"/>
      <c r="AG866" s="107" t="s">
        <v>358</v>
      </c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</row>
    <row r="867" spans="1:60" outlineLevel="2">
      <c r="A867" s="110"/>
      <c r="B867" s="111"/>
      <c r="C867" s="198" t="s">
        <v>359</v>
      </c>
      <c r="D867" s="199"/>
      <c r="E867" s="199"/>
      <c r="F867" s="199"/>
      <c r="G867" s="199"/>
      <c r="H867" s="114"/>
      <c r="I867" s="114"/>
      <c r="J867" s="114"/>
      <c r="K867" s="114"/>
      <c r="L867" s="114"/>
      <c r="M867" s="114"/>
      <c r="N867" s="113"/>
      <c r="O867" s="113"/>
      <c r="P867" s="113"/>
      <c r="Q867" s="113"/>
      <c r="R867" s="114"/>
      <c r="S867" s="114"/>
      <c r="T867" s="114"/>
      <c r="U867" s="114"/>
      <c r="V867" s="114"/>
      <c r="W867" s="114"/>
      <c r="X867" s="114"/>
      <c r="Y867" s="114"/>
      <c r="Z867" s="107"/>
      <c r="AA867" s="107"/>
      <c r="AB867" s="107"/>
      <c r="AC867" s="107"/>
      <c r="AD867" s="107"/>
      <c r="AE867" s="107"/>
      <c r="AF867" s="107"/>
      <c r="AG867" s="107" t="s">
        <v>296</v>
      </c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</row>
    <row r="868" spans="1:60" outlineLevel="1">
      <c r="A868" s="130">
        <v>363</v>
      </c>
      <c r="B868" s="131" t="s">
        <v>360</v>
      </c>
      <c r="C868" s="140" t="s">
        <v>361</v>
      </c>
      <c r="D868" s="132" t="s">
        <v>353</v>
      </c>
      <c r="E868" s="133">
        <v>1.56E-3</v>
      </c>
      <c r="F868" s="134"/>
      <c r="G868" s="135">
        <f>ROUND(E868*F868,2)</f>
        <v>0</v>
      </c>
      <c r="H868" s="134"/>
      <c r="I868" s="135">
        <f>ROUND(E868*H868,2)</f>
        <v>0</v>
      </c>
      <c r="J868" s="134"/>
      <c r="K868" s="135">
        <f>ROUND(E868*J868,2)</f>
        <v>0</v>
      </c>
      <c r="L868" s="135">
        <v>21</v>
      </c>
      <c r="M868" s="135">
        <f>G868*(1+L868/100)</f>
        <v>0</v>
      </c>
      <c r="N868" s="133">
        <v>0</v>
      </c>
      <c r="O868" s="133">
        <f>ROUND(E868*N868,2)</f>
        <v>0</v>
      </c>
      <c r="P868" s="133">
        <v>0</v>
      </c>
      <c r="Q868" s="133">
        <f>ROUND(E868*P868,2)</f>
        <v>0</v>
      </c>
      <c r="R868" s="135" t="s">
        <v>356</v>
      </c>
      <c r="S868" s="135" t="s">
        <v>310</v>
      </c>
      <c r="T868" s="136" t="s">
        <v>331</v>
      </c>
      <c r="U868" s="114">
        <v>0</v>
      </c>
      <c r="V868" s="114">
        <f>ROUND(E868*U868,2)</f>
        <v>0</v>
      </c>
      <c r="W868" s="114"/>
      <c r="X868" s="114" t="s">
        <v>357</v>
      </c>
      <c r="Y868" s="114" t="s">
        <v>293</v>
      </c>
      <c r="Z868" s="107"/>
      <c r="AA868" s="107"/>
      <c r="AB868" s="107"/>
      <c r="AC868" s="107"/>
      <c r="AD868" s="107"/>
      <c r="AE868" s="107"/>
      <c r="AF868" s="107"/>
      <c r="AG868" s="107" t="s">
        <v>358</v>
      </c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</row>
    <row r="869" spans="1:60">
      <c r="A869" s="117" t="s">
        <v>285</v>
      </c>
      <c r="B869" s="118" t="s">
        <v>169</v>
      </c>
      <c r="C869" s="138" t="s">
        <v>170</v>
      </c>
      <c r="D869" s="119"/>
      <c r="E869" s="120"/>
      <c r="F869" s="121"/>
      <c r="G869" s="121">
        <f>SUMIF(AG870:AG899,"&lt;&gt;NOR",G870:G899)</f>
        <v>0</v>
      </c>
      <c r="H869" s="121"/>
      <c r="I869" s="121">
        <f>SUM(I870:I899)</f>
        <v>0</v>
      </c>
      <c r="J869" s="121"/>
      <c r="K869" s="121">
        <f>SUM(K870:K899)</f>
        <v>0</v>
      </c>
      <c r="L869" s="121"/>
      <c r="M869" s="121">
        <f>SUM(M870:M899)</f>
        <v>0</v>
      </c>
      <c r="N869" s="120"/>
      <c r="O869" s="120">
        <f>SUM(O870:O899)</f>
        <v>0</v>
      </c>
      <c r="P869" s="120"/>
      <c r="Q869" s="120">
        <f>SUM(Q870:Q899)</f>
        <v>0.59</v>
      </c>
      <c r="R869" s="121"/>
      <c r="S869" s="121"/>
      <c r="T869" s="122"/>
      <c r="U869" s="116"/>
      <c r="V869" s="116">
        <f>SUM(V870:V899)</f>
        <v>1011.3599999999999</v>
      </c>
      <c r="W869" s="116"/>
      <c r="X869" s="116"/>
      <c r="Y869" s="116"/>
      <c r="AG869" t="s">
        <v>286</v>
      </c>
    </row>
    <row r="870" spans="1:60" outlineLevel="1">
      <c r="A870" s="130">
        <v>364</v>
      </c>
      <c r="B870" s="131" t="s">
        <v>974</v>
      </c>
      <c r="C870" s="140" t="s">
        <v>975</v>
      </c>
      <c r="D870" s="132" t="s">
        <v>347</v>
      </c>
      <c r="E870" s="133">
        <v>168</v>
      </c>
      <c r="F870" s="134"/>
      <c r="G870" s="135">
        <f>ROUND(E870*F870,2)</f>
        <v>0</v>
      </c>
      <c r="H870" s="134"/>
      <c r="I870" s="135">
        <f>ROUND(E870*H870,2)</f>
        <v>0</v>
      </c>
      <c r="J870" s="134"/>
      <c r="K870" s="135">
        <f>ROUND(E870*J870,2)</f>
        <v>0</v>
      </c>
      <c r="L870" s="135">
        <v>21</v>
      </c>
      <c r="M870" s="135">
        <f>G870*(1+L870/100)</f>
        <v>0</v>
      </c>
      <c r="N870" s="133">
        <v>0</v>
      </c>
      <c r="O870" s="133">
        <f>ROUND(E870*N870,2)</f>
        <v>0</v>
      </c>
      <c r="P870" s="133">
        <v>0</v>
      </c>
      <c r="Q870" s="133">
        <f>ROUND(E870*P870,2)</f>
        <v>0</v>
      </c>
      <c r="R870" s="135" t="s">
        <v>968</v>
      </c>
      <c r="S870" s="135" t="s">
        <v>310</v>
      </c>
      <c r="T870" s="136" t="s">
        <v>331</v>
      </c>
      <c r="U870" s="114">
        <v>3.39</v>
      </c>
      <c r="V870" s="114">
        <f>ROUND(E870*U870,2)</f>
        <v>569.52</v>
      </c>
      <c r="W870" s="114"/>
      <c r="X870" s="114" t="s">
        <v>332</v>
      </c>
      <c r="Y870" s="114" t="s">
        <v>293</v>
      </c>
      <c r="Z870" s="107"/>
      <c r="AA870" s="107"/>
      <c r="AB870" s="107"/>
      <c r="AC870" s="107"/>
      <c r="AD870" s="107"/>
      <c r="AE870" s="107"/>
      <c r="AF870" s="107"/>
      <c r="AG870" s="107" t="s">
        <v>333</v>
      </c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</row>
    <row r="871" spans="1:60" outlineLevel="1">
      <c r="A871" s="130">
        <v>365</v>
      </c>
      <c r="B871" s="131" t="s">
        <v>966</v>
      </c>
      <c r="C871" s="140" t="s">
        <v>967</v>
      </c>
      <c r="D871" s="132" t="s">
        <v>347</v>
      </c>
      <c r="E871" s="133">
        <v>168</v>
      </c>
      <c r="F871" s="134"/>
      <c r="G871" s="135">
        <f>ROUND(E871*F871,2)</f>
        <v>0</v>
      </c>
      <c r="H871" s="134"/>
      <c r="I871" s="135">
        <f>ROUND(E871*H871,2)</f>
        <v>0</v>
      </c>
      <c r="J871" s="134"/>
      <c r="K871" s="135">
        <f>ROUND(E871*J871,2)</f>
        <v>0</v>
      </c>
      <c r="L871" s="135">
        <v>21</v>
      </c>
      <c r="M871" s="135">
        <f>G871*(1+L871/100)</f>
        <v>0</v>
      </c>
      <c r="N871" s="133">
        <v>0</v>
      </c>
      <c r="O871" s="133">
        <f>ROUND(E871*N871,2)</f>
        <v>0</v>
      </c>
      <c r="P871" s="133">
        <v>3.5000000000000001E-3</v>
      </c>
      <c r="Q871" s="133">
        <f>ROUND(E871*P871,2)</f>
        <v>0.59</v>
      </c>
      <c r="R871" s="135" t="s">
        <v>968</v>
      </c>
      <c r="S871" s="135" t="s">
        <v>310</v>
      </c>
      <c r="T871" s="136" t="s">
        <v>331</v>
      </c>
      <c r="U871" s="114">
        <v>2.63</v>
      </c>
      <c r="V871" s="114">
        <f>ROUND(E871*U871,2)</f>
        <v>441.84</v>
      </c>
      <c r="W871" s="114"/>
      <c r="X871" s="114" t="s">
        <v>332</v>
      </c>
      <c r="Y871" s="114" t="s">
        <v>293</v>
      </c>
      <c r="Z871" s="107"/>
      <c r="AA871" s="107"/>
      <c r="AB871" s="107"/>
      <c r="AC871" s="107"/>
      <c r="AD871" s="107"/>
      <c r="AE871" s="107"/>
      <c r="AF871" s="107"/>
      <c r="AG871" s="107" t="s">
        <v>333</v>
      </c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</row>
    <row r="872" spans="1:60" outlineLevel="1">
      <c r="A872" s="123">
        <v>366</v>
      </c>
      <c r="B872" s="124" t="s">
        <v>2604</v>
      </c>
      <c r="C872" s="139" t="s">
        <v>980</v>
      </c>
      <c r="D872" s="125" t="s">
        <v>347</v>
      </c>
      <c r="E872" s="126">
        <v>46</v>
      </c>
      <c r="F872" s="127"/>
      <c r="G872" s="128">
        <f>ROUND(E872*F872,2)</f>
        <v>0</v>
      </c>
      <c r="H872" s="127"/>
      <c r="I872" s="128">
        <f>ROUND(E872*H872,2)</f>
        <v>0</v>
      </c>
      <c r="J872" s="127"/>
      <c r="K872" s="128">
        <f>ROUND(E872*J872,2)</f>
        <v>0</v>
      </c>
      <c r="L872" s="128">
        <v>21</v>
      </c>
      <c r="M872" s="128">
        <f>G872*(1+L872/100)</f>
        <v>0</v>
      </c>
      <c r="N872" s="126">
        <v>0</v>
      </c>
      <c r="O872" s="126">
        <f>ROUND(E872*N872,2)</f>
        <v>0</v>
      </c>
      <c r="P872" s="126">
        <v>0</v>
      </c>
      <c r="Q872" s="126">
        <f>ROUND(E872*P872,2)</f>
        <v>0</v>
      </c>
      <c r="R872" s="128"/>
      <c r="S872" s="128" t="s">
        <v>290</v>
      </c>
      <c r="T872" s="129" t="s">
        <v>291</v>
      </c>
      <c r="U872" s="114">
        <v>0</v>
      </c>
      <c r="V872" s="114">
        <f>ROUND(E872*U872,2)</f>
        <v>0</v>
      </c>
      <c r="W872" s="114"/>
      <c r="X872" s="114" t="s">
        <v>414</v>
      </c>
      <c r="Y872" s="114" t="s">
        <v>293</v>
      </c>
      <c r="Z872" s="107"/>
      <c r="AA872" s="107"/>
      <c r="AB872" s="107"/>
      <c r="AC872" s="107"/>
      <c r="AD872" s="107"/>
      <c r="AE872" s="107"/>
      <c r="AF872" s="107"/>
      <c r="AG872" s="107" t="s">
        <v>415</v>
      </c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</row>
    <row r="873" spans="1:60" outlineLevel="2">
      <c r="A873" s="110"/>
      <c r="B873" s="111"/>
      <c r="C873" s="198" t="s">
        <v>2605</v>
      </c>
      <c r="D873" s="199"/>
      <c r="E873" s="199"/>
      <c r="F873" s="199"/>
      <c r="G873" s="199"/>
      <c r="H873" s="114"/>
      <c r="I873" s="114"/>
      <c r="J873" s="114"/>
      <c r="K873" s="114"/>
      <c r="L873" s="114"/>
      <c r="M873" s="114"/>
      <c r="N873" s="113"/>
      <c r="O873" s="113"/>
      <c r="P873" s="113"/>
      <c r="Q873" s="113"/>
      <c r="R873" s="114"/>
      <c r="S873" s="114"/>
      <c r="T873" s="114"/>
      <c r="U873" s="114"/>
      <c r="V873" s="114"/>
      <c r="W873" s="114"/>
      <c r="X873" s="114"/>
      <c r="Y873" s="114"/>
      <c r="Z873" s="107"/>
      <c r="AA873" s="107"/>
      <c r="AB873" s="107"/>
      <c r="AC873" s="107"/>
      <c r="AD873" s="107"/>
      <c r="AE873" s="107"/>
      <c r="AF873" s="107"/>
      <c r="AG873" s="107" t="s">
        <v>296</v>
      </c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</row>
    <row r="874" spans="1:60" outlineLevel="3">
      <c r="A874" s="110"/>
      <c r="B874" s="111"/>
      <c r="C874" s="200" t="s">
        <v>2606</v>
      </c>
      <c r="D874" s="201"/>
      <c r="E874" s="201"/>
      <c r="F874" s="201"/>
      <c r="G874" s="201"/>
      <c r="H874" s="114"/>
      <c r="I874" s="114"/>
      <c r="J874" s="114"/>
      <c r="K874" s="114"/>
      <c r="L874" s="114"/>
      <c r="M874" s="114"/>
      <c r="N874" s="113"/>
      <c r="O874" s="113"/>
      <c r="P874" s="113"/>
      <c r="Q874" s="113"/>
      <c r="R874" s="114"/>
      <c r="S874" s="114"/>
      <c r="T874" s="114"/>
      <c r="U874" s="114"/>
      <c r="V874" s="114"/>
      <c r="W874" s="114"/>
      <c r="X874" s="114"/>
      <c r="Y874" s="114"/>
      <c r="Z874" s="107"/>
      <c r="AA874" s="107"/>
      <c r="AB874" s="107"/>
      <c r="AC874" s="107"/>
      <c r="AD874" s="107"/>
      <c r="AE874" s="107"/>
      <c r="AF874" s="107"/>
      <c r="AG874" s="107" t="s">
        <v>296</v>
      </c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</row>
    <row r="875" spans="1:60" outlineLevel="3">
      <c r="A875" s="110"/>
      <c r="B875" s="111"/>
      <c r="C875" s="200" t="s">
        <v>2607</v>
      </c>
      <c r="D875" s="201"/>
      <c r="E875" s="201"/>
      <c r="F875" s="201"/>
      <c r="G875" s="201"/>
      <c r="H875" s="114"/>
      <c r="I875" s="114"/>
      <c r="J875" s="114"/>
      <c r="K875" s="114"/>
      <c r="L875" s="114"/>
      <c r="M875" s="114"/>
      <c r="N875" s="113"/>
      <c r="O875" s="113"/>
      <c r="P875" s="113"/>
      <c r="Q875" s="113"/>
      <c r="R875" s="114"/>
      <c r="S875" s="114"/>
      <c r="T875" s="114"/>
      <c r="U875" s="114"/>
      <c r="V875" s="114"/>
      <c r="W875" s="114"/>
      <c r="X875" s="114"/>
      <c r="Y875" s="114"/>
      <c r="Z875" s="107"/>
      <c r="AA875" s="107"/>
      <c r="AB875" s="107"/>
      <c r="AC875" s="107"/>
      <c r="AD875" s="107"/>
      <c r="AE875" s="107"/>
      <c r="AF875" s="107"/>
      <c r="AG875" s="107" t="s">
        <v>296</v>
      </c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</row>
    <row r="876" spans="1:60" outlineLevel="3">
      <c r="A876" s="110"/>
      <c r="B876" s="111"/>
      <c r="C876" s="200" t="s">
        <v>2608</v>
      </c>
      <c r="D876" s="201"/>
      <c r="E876" s="201"/>
      <c r="F876" s="201"/>
      <c r="G876" s="201"/>
      <c r="H876" s="114"/>
      <c r="I876" s="114"/>
      <c r="J876" s="114"/>
      <c r="K876" s="114"/>
      <c r="L876" s="114"/>
      <c r="M876" s="114"/>
      <c r="N876" s="113"/>
      <c r="O876" s="113"/>
      <c r="P876" s="113"/>
      <c r="Q876" s="113"/>
      <c r="R876" s="114"/>
      <c r="S876" s="114"/>
      <c r="T876" s="114"/>
      <c r="U876" s="114"/>
      <c r="V876" s="114"/>
      <c r="W876" s="114"/>
      <c r="X876" s="114"/>
      <c r="Y876" s="114"/>
      <c r="Z876" s="107"/>
      <c r="AA876" s="107"/>
      <c r="AB876" s="107"/>
      <c r="AC876" s="107"/>
      <c r="AD876" s="107"/>
      <c r="AE876" s="107"/>
      <c r="AF876" s="107"/>
      <c r="AG876" s="107" t="s">
        <v>296</v>
      </c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</row>
    <row r="877" spans="1:60" outlineLevel="3">
      <c r="A877" s="110"/>
      <c r="B877" s="111"/>
      <c r="C877" s="200" t="s">
        <v>2609</v>
      </c>
      <c r="D877" s="201"/>
      <c r="E877" s="201"/>
      <c r="F877" s="201"/>
      <c r="G877" s="201"/>
      <c r="H877" s="114"/>
      <c r="I877" s="114"/>
      <c r="J877" s="114"/>
      <c r="K877" s="114"/>
      <c r="L877" s="114"/>
      <c r="M877" s="114"/>
      <c r="N877" s="113"/>
      <c r="O877" s="113"/>
      <c r="P877" s="113"/>
      <c r="Q877" s="113"/>
      <c r="R877" s="114"/>
      <c r="S877" s="114"/>
      <c r="T877" s="114"/>
      <c r="U877" s="114"/>
      <c r="V877" s="114"/>
      <c r="W877" s="114"/>
      <c r="X877" s="114"/>
      <c r="Y877" s="114"/>
      <c r="Z877" s="107"/>
      <c r="AA877" s="107"/>
      <c r="AB877" s="107"/>
      <c r="AC877" s="107"/>
      <c r="AD877" s="107"/>
      <c r="AE877" s="107"/>
      <c r="AF877" s="107"/>
      <c r="AG877" s="107" t="s">
        <v>296</v>
      </c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</row>
    <row r="878" spans="1:60" ht="22.5" outlineLevel="3">
      <c r="A878" s="110"/>
      <c r="B878" s="111"/>
      <c r="C878" s="200" t="s">
        <v>2610</v>
      </c>
      <c r="D878" s="201"/>
      <c r="E878" s="201"/>
      <c r="F878" s="201"/>
      <c r="G878" s="201"/>
      <c r="H878" s="114"/>
      <c r="I878" s="114"/>
      <c r="J878" s="114"/>
      <c r="K878" s="114"/>
      <c r="L878" s="114"/>
      <c r="M878" s="114"/>
      <c r="N878" s="113"/>
      <c r="O878" s="113"/>
      <c r="P878" s="113"/>
      <c r="Q878" s="113"/>
      <c r="R878" s="114"/>
      <c r="S878" s="114"/>
      <c r="T878" s="114"/>
      <c r="U878" s="114"/>
      <c r="V878" s="114"/>
      <c r="W878" s="114"/>
      <c r="X878" s="114"/>
      <c r="Y878" s="114"/>
      <c r="Z878" s="107"/>
      <c r="AA878" s="107"/>
      <c r="AB878" s="107"/>
      <c r="AC878" s="107"/>
      <c r="AD878" s="107"/>
      <c r="AE878" s="107"/>
      <c r="AF878" s="107"/>
      <c r="AG878" s="107" t="s">
        <v>296</v>
      </c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37" t="str">
        <f>C878</f>
        <v>- M.Č. 2.56, 2.34, 2.42, 2.43, 2.44, 2.31, 2.32, 2.132, 2.133, 2.131, 2.129, 2.143, 2.12, 2.122, 2.121, 2.77, 2.76, 2.74, 2.102, 2.91, 2.94, 2.95, 2.110, 2.109</v>
      </c>
      <c r="BB878" s="107"/>
      <c r="BC878" s="107"/>
      <c r="BD878" s="107"/>
      <c r="BE878" s="107"/>
      <c r="BF878" s="107"/>
      <c r="BG878" s="107"/>
      <c r="BH878" s="107"/>
    </row>
    <row r="879" spans="1:60" outlineLevel="3">
      <c r="A879" s="110"/>
      <c r="B879" s="111"/>
      <c r="C879" s="200" t="s">
        <v>951</v>
      </c>
      <c r="D879" s="201"/>
      <c r="E879" s="201"/>
      <c r="F879" s="201"/>
      <c r="G879" s="201"/>
      <c r="H879" s="114"/>
      <c r="I879" s="114"/>
      <c r="J879" s="114"/>
      <c r="K879" s="114"/>
      <c r="L879" s="114"/>
      <c r="M879" s="114"/>
      <c r="N879" s="113"/>
      <c r="O879" s="113"/>
      <c r="P879" s="113"/>
      <c r="Q879" s="113"/>
      <c r="R879" s="114"/>
      <c r="S879" s="114"/>
      <c r="T879" s="114"/>
      <c r="U879" s="114"/>
      <c r="V879" s="114"/>
      <c r="W879" s="114"/>
      <c r="X879" s="114"/>
      <c r="Y879" s="114"/>
      <c r="Z879" s="107"/>
      <c r="AA879" s="107"/>
      <c r="AB879" s="107"/>
      <c r="AC879" s="107"/>
      <c r="AD879" s="107"/>
      <c r="AE879" s="107"/>
      <c r="AF879" s="107"/>
      <c r="AG879" s="107" t="s">
        <v>296</v>
      </c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</row>
    <row r="880" spans="1:60" outlineLevel="3">
      <c r="A880" s="110"/>
      <c r="B880" s="111"/>
      <c r="C880" s="200" t="s">
        <v>952</v>
      </c>
      <c r="D880" s="201"/>
      <c r="E880" s="201"/>
      <c r="F880" s="201"/>
      <c r="G880" s="201"/>
      <c r="H880" s="114"/>
      <c r="I880" s="114"/>
      <c r="J880" s="114"/>
      <c r="K880" s="114"/>
      <c r="L880" s="114"/>
      <c r="M880" s="114"/>
      <c r="N880" s="113"/>
      <c r="O880" s="113"/>
      <c r="P880" s="113"/>
      <c r="Q880" s="113"/>
      <c r="R880" s="114"/>
      <c r="S880" s="114"/>
      <c r="T880" s="114"/>
      <c r="U880" s="114"/>
      <c r="V880" s="114"/>
      <c r="W880" s="114"/>
      <c r="X880" s="114"/>
      <c r="Y880" s="114"/>
      <c r="Z880" s="107"/>
      <c r="AA880" s="107"/>
      <c r="AB880" s="107"/>
      <c r="AC880" s="107"/>
      <c r="AD880" s="107"/>
      <c r="AE880" s="107"/>
      <c r="AF880" s="107"/>
      <c r="AG880" s="107" t="s">
        <v>296</v>
      </c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</row>
    <row r="881" spans="1:60" outlineLevel="1">
      <c r="A881" s="123">
        <v>367</v>
      </c>
      <c r="B881" s="124" t="s">
        <v>956</v>
      </c>
      <c r="C881" s="139" t="s">
        <v>957</v>
      </c>
      <c r="D881" s="125" t="s">
        <v>347</v>
      </c>
      <c r="E881" s="126">
        <v>11</v>
      </c>
      <c r="F881" s="127"/>
      <c r="G881" s="128">
        <f>ROUND(E881*F881,2)</f>
        <v>0</v>
      </c>
      <c r="H881" s="127"/>
      <c r="I881" s="128">
        <f>ROUND(E881*H881,2)</f>
        <v>0</v>
      </c>
      <c r="J881" s="127"/>
      <c r="K881" s="128">
        <f>ROUND(E881*J881,2)</f>
        <v>0</v>
      </c>
      <c r="L881" s="128">
        <v>21</v>
      </c>
      <c r="M881" s="128">
        <f>G881*(1+L881/100)</f>
        <v>0</v>
      </c>
      <c r="N881" s="126">
        <v>0</v>
      </c>
      <c r="O881" s="126">
        <f>ROUND(E881*N881,2)</f>
        <v>0</v>
      </c>
      <c r="P881" s="126">
        <v>0</v>
      </c>
      <c r="Q881" s="126">
        <f>ROUND(E881*P881,2)</f>
        <v>0</v>
      </c>
      <c r="R881" s="128"/>
      <c r="S881" s="128" t="s">
        <v>290</v>
      </c>
      <c r="T881" s="129" t="s">
        <v>291</v>
      </c>
      <c r="U881" s="114">
        <v>0</v>
      </c>
      <c r="V881" s="114">
        <f>ROUND(E881*U881,2)</f>
        <v>0</v>
      </c>
      <c r="W881" s="114"/>
      <c r="X881" s="114" t="s">
        <v>414</v>
      </c>
      <c r="Y881" s="114" t="s">
        <v>293</v>
      </c>
      <c r="Z881" s="107"/>
      <c r="AA881" s="107"/>
      <c r="AB881" s="107"/>
      <c r="AC881" s="107"/>
      <c r="AD881" s="107"/>
      <c r="AE881" s="107"/>
      <c r="AF881" s="107"/>
      <c r="AG881" s="107" t="s">
        <v>415</v>
      </c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</row>
    <row r="882" spans="1:60" outlineLevel="2">
      <c r="A882" s="110"/>
      <c r="B882" s="111"/>
      <c r="C882" s="198" t="s">
        <v>2611</v>
      </c>
      <c r="D882" s="199"/>
      <c r="E882" s="199"/>
      <c r="F882" s="199"/>
      <c r="G882" s="199"/>
      <c r="H882" s="114"/>
      <c r="I882" s="114"/>
      <c r="J882" s="114"/>
      <c r="K882" s="114"/>
      <c r="L882" s="114"/>
      <c r="M882" s="114"/>
      <c r="N882" s="113"/>
      <c r="O882" s="113"/>
      <c r="P882" s="113"/>
      <c r="Q882" s="113"/>
      <c r="R882" s="114"/>
      <c r="S882" s="114"/>
      <c r="T882" s="114"/>
      <c r="U882" s="114"/>
      <c r="V882" s="114"/>
      <c r="W882" s="114"/>
      <c r="X882" s="114"/>
      <c r="Y882" s="114"/>
      <c r="Z882" s="107"/>
      <c r="AA882" s="107"/>
      <c r="AB882" s="107"/>
      <c r="AC882" s="107"/>
      <c r="AD882" s="107"/>
      <c r="AE882" s="107"/>
      <c r="AF882" s="107"/>
      <c r="AG882" s="107" t="s">
        <v>296</v>
      </c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</row>
    <row r="883" spans="1:60" outlineLevel="3">
      <c r="A883" s="110"/>
      <c r="B883" s="111"/>
      <c r="C883" s="200" t="s">
        <v>2612</v>
      </c>
      <c r="D883" s="201"/>
      <c r="E883" s="201"/>
      <c r="F883" s="201"/>
      <c r="G883" s="201"/>
      <c r="H883" s="114"/>
      <c r="I883" s="114"/>
      <c r="J883" s="114"/>
      <c r="K883" s="114"/>
      <c r="L883" s="114"/>
      <c r="M883" s="114"/>
      <c r="N883" s="113"/>
      <c r="O883" s="113"/>
      <c r="P883" s="113"/>
      <c r="Q883" s="113"/>
      <c r="R883" s="114"/>
      <c r="S883" s="114"/>
      <c r="T883" s="114"/>
      <c r="U883" s="114"/>
      <c r="V883" s="114"/>
      <c r="W883" s="114"/>
      <c r="X883" s="114"/>
      <c r="Y883" s="114"/>
      <c r="Z883" s="107"/>
      <c r="AA883" s="107"/>
      <c r="AB883" s="107"/>
      <c r="AC883" s="107"/>
      <c r="AD883" s="107"/>
      <c r="AE883" s="107"/>
      <c r="AF883" s="107"/>
      <c r="AG883" s="107" t="s">
        <v>296</v>
      </c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</row>
    <row r="884" spans="1:60" outlineLevel="3">
      <c r="A884" s="110"/>
      <c r="B884" s="111"/>
      <c r="C884" s="200" t="s">
        <v>951</v>
      </c>
      <c r="D884" s="201"/>
      <c r="E884" s="201"/>
      <c r="F884" s="201"/>
      <c r="G884" s="201"/>
      <c r="H884" s="114"/>
      <c r="I884" s="114"/>
      <c r="J884" s="114"/>
      <c r="K884" s="114"/>
      <c r="L884" s="114"/>
      <c r="M884" s="114"/>
      <c r="N884" s="113"/>
      <c r="O884" s="113"/>
      <c r="P884" s="113"/>
      <c r="Q884" s="113"/>
      <c r="R884" s="114"/>
      <c r="S884" s="114"/>
      <c r="T884" s="114"/>
      <c r="U884" s="114"/>
      <c r="V884" s="114"/>
      <c r="W884" s="114"/>
      <c r="X884" s="114"/>
      <c r="Y884" s="114"/>
      <c r="Z884" s="107"/>
      <c r="AA884" s="107"/>
      <c r="AB884" s="107"/>
      <c r="AC884" s="107"/>
      <c r="AD884" s="107"/>
      <c r="AE884" s="107"/>
      <c r="AF884" s="107"/>
      <c r="AG884" s="107" t="s">
        <v>296</v>
      </c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</row>
    <row r="885" spans="1:60" outlineLevel="3">
      <c r="A885" s="110"/>
      <c r="B885" s="111"/>
      <c r="C885" s="200" t="s">
        <v>952</v>
      </c>
      <c r="D885" s="201"/>
      <c r="E885" s="201"/>
      <c r="F885" s="201"/>
      <c r="G885" s="201"/>
      <c r="H885" s="114"/>
      <c r="I885" s="114"/>
      <c r="J885" s="114"/>
      <c r="K885" s="114"/>
      <c r="L885" s="114"/>
      <c r="M885" s="114"/>
      <c r="N885" s="113"/>
      <c r="O885" s="113"/>
      <c r="P885" s="113"/>
      <c r="Q885" s="113"/>
      <c r="R885" s="114"/>
      <c r="S885" s="114"/>
      <c r="T885" s="114"/>
      <c r="U885" s="114"/>
      <c r="V885" s="114"/>
      <c r="W885" s="114"/>
      <c r="X885" s="114"/>
      <c r="Y885" s="114"/>
      <c r="Z885" s="107"/>
      <c r="AA885" s="107"/>
      <c r="AB885" s="107"/>
      <c r="AC885" s="107"/>
      <c r="AD885" s="107"/>
      <c r="AE885" s="107"/>
      <c r="AF885" s="107"/>
      <c r="AG885" s="107" t="s">
        <v>296</v>
      </c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</row>
    <row r="886" spans="1:60" outlineLevel="1">
      <c r="A886" s="123">
        <v>368</v>
      </c>
      <c r="B886" s="124" t="s">
        <v>959</v>
      </c>
      <c r="C886" s="139" t="s">
        <v>960</v>
      </c>
      <c r="D886" s="125" t="s">
        <v>347</v>
      </c>
      <c r="E886" s="126">
        <v>72</v>
      </c>
      <c r="F886" s="127"/>
      <c r="G886" s="128">
        <f>ROUND(E886*F886,2)</f>
        <v>0</v>
      </c>
      <c r="H886" s="127"/>
      <c r="I886" s="128">
        <f>ROUND(E886*H886,2)</f>
        <v>0</v>
      </c>
      <c r="J886" s="127"/>
      <c r="K886" s="128">
        <f>ROUND(E886*J886,2)</f>
        <v>0</v>
      </c>
      <c r="L886" s="128">
        <v>21</v>
      </c>
      <c r="M886" s="128">
        <f>G886*(1+L886/100)</f>
        <v>0</v>
      </c>
      <c r="N886" s="126">
        <v>0</v>
      </c>
      <c r="O886" s="126">
        <f>ROUND(E886*N886,2)</f>
        <v>0</v>
      </c>
      <c r="P886" s="126">
        <v>0</v>
      </c>
      <c r="Q886" s="126">
        <f>ROUND(E886*P886,2)</f>
        <v>0</v>
      </c>
      <c r="R886" s="128"/>
      <c r="S886" s="128" t="s">
        <v>290</v>
      </c>
      <c r="T886" s="129" t="s">
        <v>291</v>
      </c>
      <c r="U886" s="114">
        <v>0</v>
      </c>
      <c r="V886" s="114">
        <f>ROUND(E886*U886,2)</f>
        <v>0</v>
      </c>
      <c r="W886" s="114"/>
      <c r="X886" s="114" t="s">
        <v>414</v>
      </c>
      <c r="Y886" s="114" t="s">
        <v>293</v>
      </c>
      <c r="Z886" s="107"/>
      <c r="AA886" s="107"/>
      <c r="AB886" s="107"/>
      <c r="AC886" s="107"/>
      <c r="AD886" s="107"/>
      <c r="AE886" s="107"/>
      <c r="AF886" s="107"/>
      <c r="AG886" s="107" t="s">
        <v>415</v>
      </c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</row>
    <row r="887" spans="1:60" outlineLevel="2">
      <c r="A887" s="110"/>
      <c r="B887" s="111"/>
      <c r="C887" s="198" t="s">
        <v>2605</v>
      </c>
      <c r="D887" s="199"/>
      <c r="E887" s="199"/>
      <c r="F887" s="199"/>
      <c r="G887" s="199"/>
      <c r="H887" s="114"/>
      <c r="I887" s="114"/>
      <c r="J887" s="114"/>
      <c r="K887" s="114"/>
      <c r="L887" s="114"/>
      <c r="M887" s="114"/>
      <c r="N887" s="113"/>
      <c r="O887" s="113"/>
      <c r="P887" s="113"/>
      <c r="Q887" s="113"/>
      <c r="R887" s="114"/>
      <c r="S887" s="114"/>
      <c r="T887" s="114"/>
      <c r="U887" s="114"/>
      <c r="V887" s="114"/>
      <c r="W887" s="114"/>
      <c r="X887" s="114"/>
      <c r="Y887" s="114"/>
      <c r="Z887" s="107"/>
      <c r="AA887" s="107"/>
      <c r="AB887" s="107"/>
      <c r="AC887" s="107"/>
      <c r="AD887" s="107"/>
      <c r="AE887" s="107"/>
      <c r="AF887" s="107"/>
      <c r="AG887" s="107" t="s">
        <v>296</v>
      </c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</row>
    <row r="888" spans="1:60" outlineLevel="3">
      <c r="A888" s="110"/>
      <c r="B888" s="111"/>
      <c r="C888" s="200" t="s">
        <v>2613</v>
      </c>
      <c r="D888" s="201"/>
      <c r="E888" s="201"/>
      <c r="F888" s="201"/>
      <c r="G888" s="201"/>
      <c r="H888" s="114"/>
      <c r="I888" s="114"/>
      <c r="J888" s="114"/>
      <c r="K888" s="114"/>
      <c r="L888" s="114"/>
      <c r="M888" s="114"/>
      <c r="N888" s="113"/>
      <c r="O888" s="113"/>
      <c r="P888" s="113"/>
      <c r="Q888" s="113"/>
      <c r="R888" s="114"/>
      <c r="S888" s="114"/>
      <c r="T888" s="114"/>
      <c r="U888" s="114"/>
      <c r="V888" s="114"/>
      <c r="W888" s="114"/>
      <c r="X888" s="114"/>
      <c r="Y888" s="114"/>
      <c r="Z888" s="107"/>
      <c r="AA888" s="107"/>
      <c r="AB888" s="107"/>
      <c r="AC888" s="107"/>
      <c r="AD888" s="107"/>
      <c r="AE888" s="107"/>
      <c r="AF888" s="107"/>
      <c r="AG888" s="107" t="s">
        <v>296</v>
      </c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</row>
    <row r="889" spans="1:60" outlineLevel="3">
      <c r="A889" s="110"/>
      <c r="B889" s="111"/>
      <c r="C889" s="200" t="s">
        <v>2614</v>
      </c>
      <c r="D889" s="201"/>
      <c r="E889" s="201"/>
      <c r="F889" s="201"/>
      <c r="G889" s="201"/>
      <c r="H889" s="114"/>
      <c r="I889" s="114"/>
      <c r="J889" s="114"/>
      <c r="K889" s="114"/>
      <c r="L889" s="114"/>
      <c r="M889" s="114"/>
      <c r="N889" s="113"/>
      <c r="O889" s="113"/>
      <c r="P889" s="113"/>
      <c r="Q889" s="113"/>
      <c r="R889" s="114"/>
      <c r="S889" s="114"/>
      <c r="T889" s="114"/>
      <c r="U889" s="114"/>
      <c r="V889" s="114"/>
      <c r="W889" s="114"/>
      <c r="X889" s="114"/>
      <c r="Y889" s="114"/>
      <c r="Z889" s="107"/>
      <c r="AA889" s="107"/>
      <c r="AB889" s="107"/>
      <c r="AC889" s="107"/>
      <c r="AD889" s="107"/>
      <c r="AE889" s="107"/>
      <c r="AF889" s="107"/>
      <c r="AG889" s="107" t="s">
        <v>296</v>
      </c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</row>
    <row r="890" spans="1:60" outlineLevel="3">
      <c r="A890" s="110"/>
      <c r="B890" s="111"/>
      <c r="C890" s="200" t="s">
        <v>2615</v>
      </c>
      <c r="D890" s="201"/>
      <c r="E890" s="201"/>
      <c r="F890" s="201"/>
      <c r="G890" s="201"/>
      <c r="H890" s="114"/>
      <c r="I890" s="114"/>
      <c r="J890" s="114"/>
      <c r="K890" s="114"/>
      <c r="L890" s="114"/>
      <c r="M890" s="114"/>
      <c r="N890" s="113"/>
      <c r="O890" s="113"/>
      <c r="P890" s="113"/>
      <c r="Q890" s="113"/>
      <c r="R890" s="114"/>
      <c r="S890" s="114"/>
      <c r="T890" s="114"/>
      <c r="U890" s="114"/>
      <c r="V890" s="114"/>
      <c r="W890" s="114"/>
      <c r="X890" s="114"/>
      <c r="Y890" s="114"/>
      <c r="Z890" s="107"/>
      <c r="AA890" s="107"/>
      <c r="AB890" s="107"/>
      <c r="AC890" s="107"/>
      <c r="AD890" s="107"/>
      <c r="AE890" s="107"/>
      <c r="AF890" s="107"/>
      <c r="AG890" s="107" t="s">
        <v>296</v>
      </c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</row>
    <row r="891" spans="1:60" outlineLevel="3">
      <c r="A891" s="110"/>
      <c r="B891" s="111"/>
      <c r="C891" s="200" t="s">
        <v>951</v>
      </c>
      <c r="D891" s="201"/>
      <c r="E891" s="201"/>
      <c r="F891" s="201"/>
      <c r="G891" s="201"/>
      <c r="H891" s="114"/>
      <c r="I891" s="114"/>
      <c r="J891" s="114"/>
      <c r="K891" s="114"/>
      <c r="L891" s="114"/>
      <c r="M891" s="114"/>
      <c r="N891" s="113"/>
      <c r="O891" s="113"/>
      <c r="P891" s="113"/>
      <c r="Q891" s="113"/>
      <c r="R891" s="114"/>
      <c r="S891" s="114"/>
      <c r="T891" s="114"/>
      <c r="U891" s="114"/>
      <c r="V891" s="114"/>
      <c r="W891" s="114"/>
      <c r="X891" s="114"/>
      <c r="Y891" s="114"/>
      <c r="Z891" s="107"/>
      <c r="AA891" s="107"/>
      <c r="AB891" s="107"/>
      <c r="AC891" s="107"/>
      <c r="AD891" s="107"/>
      <c r="AE891" s="107"/>
      <c r="AF891" s="107"/>
      <c r="AG891" s="107" t="s">
        <v>296</v>
      </c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</row>
    <row r="892" spans="1:60" outlineLevel="3">
      <c r="A892" s="110"/>
      <c r="B892" s="111"/>
      <c r="C892" s="200" t="s">
        <v>952</v>
      </c>
      <c r="D892" s="201"/>
      <c r="E892" s="201"/>
      <c r="F892" s="201"/>
      <c r="G892" s="201"/>
      <c r="H892" s="114"/>
      <c r="I892" s="114"/>
      <c r="J892" s="114"/>
      <c r="K892" s="114"/>
      <c r="L892" s="114"/>
      <c r="M892" s="114"/>
      <c r="N892" s="113"/>
      <c r="O892" s="113"/>
      <c r="P892" s="113"/>
      <c r="Q892" s="113"/>
      <c r="R892" s="114"/>
      <c r="S892" s="114"/>
      <c r="T892" s="114"/>
      <c r="U892" s="114"/>
      <c r="V892" s="114"/>
      <c r="W892" s="114"/>
      <c r="X892" s="114"/>
      <c r="Y892" s="114"/>
      <c r="Z892" s="107"/>
      <c r="AA892" s="107"/>
      <c r="AB892" s="107"/>
      <c r="AC892" s="107"/>
      <c r="AD892" s="107"/>
      <c r="AE892" s="107"/>
      <c r="AF892" s="107"/>
      <c r="AG892" s="107" t="s">
        <v>296</v>
      </c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</row>
    <row r="893" spans="1:60" outlineLevel="1">
      <c r="A893" s="123">
        <v>369</v>
      </c>
      <c r="B893" s="124" t="s">
        <v>963</v>
      </c>
      <c r="C893" s="139" t="s">
        <v>964</v>
      </c>
      <c r="D893" s="125" t="s">
        <v>347</v>
      </c>
      <c r="E893" s="126">
        <v>39</v>
      </c>
      <c r="F893" s="127"/>
      <c r="G893" s="128">
        <f>ROUND(E893*F893,2)</f>
        <v>0</v>
      </c>
      <c r="H893" s="127"/>
      <c r="I893" s="128">
        <f>ROUND(E893*H893,2)</f>
        <v>0</v>
      </c>
      <c r="J893" s="127"/>
      <c r="K893" s="128">
        <f>ROUND(E893*J893,2)</f>
        <v>0</v>
      </c>
      <c r="L893" s="128">
        <v>21</v>
      </c>
      <c r="M893" s="128">
        <f>G893*(1+L893/100)</f>
        <v>0</v>
      </c>
      <c r="N893" s="126">
        <v>0</v>
      </c>
      <c r="O893" s="126">
        <f>ROUND(E893*N893,2)</f>
        <v>0</v>
      </c>
      <c r="P893" s="126">
        <v>0</v>
      </c>
      <c r="Q893" s="126">
        <f>ROUND(E893*P893,2)</f>
        <v>0</v>
      </c>
      <c r="R893" s="128"/>
      <c r="S893" s="128" t="s">
        <v>290</v>
      </c>
      <c r="T893" s="129" t="s">
        <v>291</v>
      </c>
      <c r="U893" s="114">
        <v>0</v>
      </c>
      <c r="V893" s="114">
        <f>ROUND(E893*U893,2)</f>
        <v>0</v>
      </c>
      <c r="W893" s="114"/>
      <c r="X893" s="114" t="s">
        <v>414</v>
      </c>
      <c r="Y893" s="114" t="s">
        <v>293</v>
      </c>
      <c r="Z893" s="107"/>
      <c r="AA893" s="107"/>
      <c r="AB893" s="107"/>
      <c r="AC893" s="107"/>
      <c r="AD893" s="107"/>
      <c r="AE893" s="107"/>
      <c r="AF893" s="107"/>
      <c r="AG893" s="107" t="s">
        <v>415</v>
      </c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</row>
    <row r="894" spans="1:60" outlineLevel="2">
      <c r="A894" s="110"/>
      <c r="B894" s="111"/>
      <c r="C894" s="198" t="s">
        <v>2605</v>
      </c>
      <c r="D894" s="199"/>
      <c r="E894" s="199"/>
      <c r="F894" s="199"/>
      <c r="G894" s="199"/>
      <c r="H894" s="114"/>
      <c r="I894" s="114"/>
      <c r="J894" s="114"/>
      <c r="K894" s="114"/>
      <c r="L894" s="114"/>
      <c r="M894" s="114"/>
      <c r="N894" s="113"/>
      <c r="O894" s="113"/>
      <c r="P894" s="113"/>
      <c r="Q894" s="113"/>
      <c r="R894" s="114"/>
      <c r="S894" s="114"/>
      <c r="T894" s="114"/>
      <c r="U894" s="114"/>
      <c r="V894" s="114"/>
      <c r="W894" s="114"/>
      <c r="X894" s="114"/>
      <c r="Y894" s="114"/>
      <c r="Z894" s="107"/>
      <c r="AA894" s="107"/>
      <c r="AB894" s="107"/>
      <c r="AC894" s="107"/>
      <c r="AD894" s="107"/>
      <c r="AE894" s="107"/>
      <c r="AF894" s="107"/>
      <c r="AG894" s="107" t="s">
        <v>296</v>
      </c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</row>
    <row r="895" spans="1:60" outlineLevel="3">
      <c r="A895" s="110"/>
      <c r="B895" s="111"/>
      <c r="C895" s="200" t="s">
        <v>2616</v>
      </c>
      <c r="D895" s="201"/>
      <c r="E895" s="201"/>
      <c r="F895" s="201"/>
      <c r="G895" s="201"/>
      <c r="H895" s="114"/>
      <c r="I895" s="114"/>
      <c r="J895" s="114"/>
      <c r="K895" s="114"/>
      <c r="L895" s="114"/>
      <c r="M895" s="114"/>
      <c r="N895" s="113"/>
      <c r="O895" s="113"/>
      <c r="P895" s="113"/>
      <c r="Q895" s="113"/>
      <c r="R895" s="114"/>
      <c r="S895" s="114"/>
      <c r="T895" s="114"/>
      <c r="U895" s="114"/>
      <c r="V895" s="114"/>
      <c r="W895" s="114"/>
      <c r="X895" s="114"/>
      <c r="Y895" s="114"/>
      <c r="Z895" s="107"/>
      <c r="AA895" s="107"/>
      <c r="AB895" s="107"/>
      <c r="AC895" s="107"/>
      <c r="AD895" s="107"/>
      <c r="AE895" s="107"/>
      <c r="AF895" s="107"/>
      <c r="AG895" s="107" t="s">
        <v>296</v>
      </c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</row>
    <row r="896" spans="1:60" outlineLevel="3">
      <c r="A896" s="110"/>
      <c r="B896" s="111"/>
      <c r="C896" s="200" t="s">
        <v>2617</v>
      </c>
      <c r="D896" s="201"/>
      <c r="E896" s="201"/>
      <c r="F896" s="201"/>
      <c r="G896" s="201"/>
      <c r="H896" s="114"/>
      <c r="I896" s="114"/>
      <c r="J896" s="114"/>
      <c r="K896" s="114"/>
      <c r="L896" s="114"/>
      <c r="M896" s="114"/>
      <c r="N896" s="113"/>
      <c r="O896" s="113"/>
      <c r="P896" s="113"/>
      <c r="Q896" s="113"/>
      <c r="R896" s="114"/>
      <c r="S896" s="114"/>
      <c r="T896" s="114"/>
      <c r="U896" s="114"/>
      <c r="V896" s="114"/>
      <c r="W896" s="114"/>
      <c r="X896" s="114"/>
      <c r="Y896" s="114"/>
      <c r="Z896" s="107"/>
      <c r="AA896" s="107"/>
      <c r="AB896" s="107"/>
      <c r="AC896" s="107"/>
      <c r="AD896" s="107"/>
      <c r="AE896" s="107"/>
      <c r="AF896" s="107"/>
      <c r="AG896" s="107" t="s">
        <v>296</v>
      </c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</row>
    <row r="897" spans="1:60" outlineLevel="3">
      <c r="A897" s="110"/>
      <c r="B897" s="111"/>
      <c r="C897" s="200" t="s">
        <v>2618</v>
      </c>
      <c r="D897" s="201"/>
      <c r="E897" s="201"/>
      <c r="F897" s="201"/>
      <c r="G897" s="201"/>
      <c r="H897" s="114"/>
      <c r="I897" s="114"/>
      <c r="J897" s="114"/>
      <c r="K897" s="114"/>
      <c r="L897" s="114"/>
      <c r="M897" s="114"/>
      <c r="N897" s="113"/>
      <c r="O897" s="113"/>
      <c r="P897" s="113"/>
      <c r="Q897" s="113"/>
      <c r="R897" s="114"/>
      <c r="S897" s="114"/>
      <c r="T897" s="114"/>
      <c r="U897" s="114"/>
      <c r="V897" s="114"/>
      <c r="W897" s="114"/>
      <c r="X897" s="114"/>
      <c r="Y897" s="114"/>
      <c r="Z897" s="107"/>
      <c r="AA897" s="107"/>
      <c r="AB897" s="107"/>
      <c r="AC897" s="107"/>
      <c r="AD897" s="107"/>
      <c r="AE897" s="107"/>
      <c r="AF897" s="107"/>
      <c r="AG897" s="107" t="s">
        <v>296</v>
      </c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</row>
    <row r="898" spans="1:60" outlineLevel="3">
      <c r="A898" s="110"/>
      <c r="B898" s="111"/>
      <c r="C898" s="200" t="s">
        <v>951</v>
      </c>
      <c r="D898" s="201"/>
      <c r="E898" s="201"/>
      <c r="F898" s="201"/>
      <c r="G898" s="201"/>
      <c r="H898" s="114"/>
      <c r="I898" s="114"/>
      <c r="J898" s="114"/>
      <c r="K898" s="114"/>
      <c r="L898" s="114"/>
      <c r="M898" s="114"/>
      <c r="N898" s="113"/>
      <c r="O898" s="113"/>
      <c r="P898" s="113"/>
      <c r="Q898" s="113"/>
      <c r="R898" s="114"/>
      <c r="S898" s="114"/>
      <c r="T898" s="114"/>
      <c r="U898" s="114"/>
      <c r="V898" s="114"/>
      <c r="W898" s="114"/>
      <c r="X898" s="114"/>
      <c r="Y898" s="114"/>
      <c r="Z898" s="107"/>
      <c r="AA898" s="107"/>
      <c r="AB898" s="107"/>
      <c r="AC898" s="107"/>
      <c r="AD898" s="107"/>
      <c r="AE898" s="107"/>
      <c r="AF898" s="107"/>
      <c r="AG898" s="107" t="s">
        <v>296</v>
      </c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</row>
    <row r="899" spans="1:60" outlineLevel="3">
      <c r="A899" s="110"/>
      <c r="B899" s="111"/>
      <c r="C899" s="200" t="s">
        <v>952</v>
      </c>
      <c r="D899" s="201"/>
      <c r="E899" s="201"/>
      <c r="F899" s="201"/>
      <c r="G899" s="201"/>
      <c r="H899" s="114"/>
      <c r="I899" s="114"/>
      <c r="J899" s="114"/>
      <c r="K899" s="114"/>
      <c r="L899" s="114"/>
      <c r="M899" s="114"/>
      <c r="N899" s="113"/>
      <c r="O899" s="113"/>
      <c r="P899" s="113"/>
      <c r="Q899" s="113"/>
      <c r="R899" s="114"/>
      <c r="S899" s="114"/>
      <c r="T899" s="114"/>
      <c r="U899" s="114"/>
      <c r="V899" s="114"/>
      <c r="W899" s="114"/>
      <c r="X899" s="114"/>
      <c r="Y899" s="114"/>
      <c r="Z899" s="107"/>
      <c r="AA899" s="107"/>
      <c r="AB899" s="107"/>
      <c r="AC899" s="107"/>
      <c r="AD899" s="107"/>
      <c r="AE899" s="107"/>
      <c r="AF899" s="107"/>
      <c r="AG899" s="107" t="s">
        <v>296</v>
      </c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</row>
    <row r="900" spans="1:60">
      <c r="A900" s="117" t="s">
        <v>285</v>
      </c>
      <c r="B900" s="118" t="s">
        <v>173</v>
      </c>
      <c r="C900" s="138" t="s">
        <v>174</v>
      </c>
      <c r="D900" s="119"/>
      <c r="E900" s="120"/>
      <c r="F900" s="121"/>
      <c r="G900" s="121">
        <f>SUMIF(AG901:AG939,"&lt;&gt;NOR",G901:G939)</f>
        <v>0</v>
      </c>
      <c r="H900" s="121"/>
      <c r="I900" s="121">
        <f>SUM(I901:I939)</f>
        <v>0</v>
      </c>
      <c r="J900" s="121"/>
      <c r="K900" s="121">
        <f>SUM(K901:K939)</f>
        <v>0</v>
      </c>
      <c r="L900" s="121"/>
      <c r="M900" s="121">
        <f>SUM(M901:M939)</f>
        <v>0</v>
      </c>
      <c r="N900" s="120"/>
      <c r="O900" s="120">
        <f>SUM(O901:O939)</f>
        <v>0.73000000000000009</v>
      </c>
      <c r="P900" s="120"/>
      <c r="Q900" s="120">
        <f>SUM(Q901:Q939)</f>
        <v>0</v>
      </c>
      <c r="R900" s="121"/>
      <c r="S900" s="121"/>
      <c r="T900" s="122"/>
      <c r="U900" s="116"/>
      <c r="V900" s="116">
        <f>SUM(V901:V939)</f>
        <v>56.879999999999995</v>
      </c>
      <c r="W900" s="116"/>
      <c r="X900" s="116"/>
      <c r="Y900" s="116"/>
      <c r="AG900" t="s">
        <v>286</v>
      </c>
    </row>
    <row r="901" spans="1:60" outlineLevel="1">
      <c r="A901" s="130">
        <v>370</v>
      </c>
      <c r="B901" s="131" t="s">
        <v>735</v>
      </c>
      <c r="C901" s="140" t="s">
        <v>736</v>
      </c>
      <c r="D901" s="132" t="s">
        <v>347</v>
      </c>
      <c r="E901" s="133">
        <v>32</v>
      </c>
      <c r="F901" s="134"/>
      <c r="G901" s="135">
        <f>ROUND(E901*F901,2)</f>
        <v>0</v>
      </c>
      <c r="H901" s="134"/>
      <c r="I901" s="135">
        <f>ROUND(E901*H901,2)</f>
        <v>0</v>
      </c>
      <c r="J901" s="134"/>
      <c r="K901" s="135">
        <f>ROUND(E901*J901,2)</f>
        <v>0</v>
      </c>
      <c r="L901" s="135">
        <v>21</v>
      </c>
      <c r="M901" s="135">
        <f>G901*(1+L901/100)</f>
        <v>0</v>
      </c>
      <c r="N901" s="133">
        <v>0</v>
      </c>
      <c r="O901" s="133">
        <f>ROUND(E901*N901,2)</f>
        <v>0</v>
      </c>
      <c r="P901" s="133">
        <v>0</v>
      </c>
      <c r="Q901" s="133">
        <f>ROUND(E901*P901,2)</f>
        <v>0</v>
      </c>
      <c r="R901" s="135" t="s">
        <v>560</v>
      </c>
      <c r="S901" s="135" t="s">
        <v>310</v>
      </c>
      <c r="T901" s="136" t="s">
        <v>331</v>
      </c>
      <c r="U901" s="114">
        <v>0.05</v>
      </c>
      <c r="V901" s="114">
        <f>ROUND(E901*U901,2)</f>
        <v>1.6</v>
      </c>
      <c r="W901" s="114"/>
      <c r="X901" s="114" t="s">
        <v>332</v>
      </c>
      <c r="Y901" s="114" t="s">
        <v>293</v>
      </c>
      <c r="Z901" s="107"/>
      <c r="AA901" s="107"/>
      <c r="AB901" s="107"/>
      <c r="AC901" s="107"/>
      <c r="AD901" s="107"/>
      <c r="AE901" s="107"/>
      <c r="AF901" s="107"/>
      <c r="AG901" s="107" t="s">
        <v>333</v>
      </c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</row>
    <row r="902" spans="1:60" outlineLevel="1">
      <c r="A902" s="130">
        <v>371</v>
      </c>
      <c r="B902" s="131" t="s">
        <v>1022</v>
      </c>
      <c r="C902" s="140" t="s">
        <v>1023</v>
      </c>
      <c r="D902" s="132" t="s">
        <v>347</v>
      </c>
      <c r="E902" s="133">
        <v>90</v>
      </c>
      <c r="F902" s="134"/>
      <c r="G902" s="135">
        <f>ROUND(E902*F902,2)</f>
        <v>0</v>
      </c>
      <c r="H902" s="134"/>
      <c r="I902" s="135">
        <f>ROUND(E902*H902,2)</f>
        <v>0</v>
      </c>
      <c r="J902" s="134"/>
      <c r="K902" s="135">
        <f>ROUND(E902*J902,2)</f>
        <v>0</v>
      </c>
      <c r="L902" s="135">
        <v>21</v>
      </c>
      <c r="M902" s="135">
        <f>G902*(1+L902/100)</f>
        <v>0</v>
      </c>
      <c r="N902" s="133">
        <v>0</v>
      </c>
      <c r="O902" s="133">
        <f>ROUND(E902*N902,2)</f>
        <v>0</v>
      </c>
      <c r="P902" s="133">
        <v>0</v>
      </c>
      <c r="Q902" s="133">
        <f>ROUND(E902*P902,2)</f>
        <v>0</v>
      </c>
      <c r="R902" s="135" t="s">
        <v>560</v>
      </c>
      <c r="S902" s="135" t="s">
        <v>310</v>
      </c>
      <c r="T902" s="136" t="s">
        <v>331</v>
      </c>
      <c r="U902" s="114">
        <v>0.17</v>
      </c>
      <c r="V902" s="114">
        <f>ROUND(E902*U902,2)</f>
        <v>15.3</v>
      </c>
      <c r="W902" s="114"/>
      <c r="X902" s="114" t="s">
        <v>332</v>
      </c>
      <c r="Y902" s="114" t="s">
        <v>293</v>
      </c>
      <c r="Z902" s="107"/>
      <c r="AA902" s="107"/>
      <c r="AB902" s="107"/>
      <c r="AC902" s="107"/>
      <c r="AD902" s="107"/>
      <c r="AE902" s="107"/>
      <c r="AF902" s="107"/>
      <c r="AG902" s="107" t="s">
        <v>333</v>
      </c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</row>
    <row r="903" spans="1:60" outlineLevel="1">
      <c r="A903" s="130">
        <v>372</v>
      </c>
      <c r="B903" s="131" t="s">
        <v>1026</v>
      </c>
      <c r="C903" s="140" t="s">
        <v>1027</v>
      </c>
      <c r="D903" s="132" t="s">
        <v>347</v>
      </c>
      <c r="E903" s="133">
        <v>11</v>
      </c>
      <c r="F903" s="134"/>
      <c r="G903" s="135">
        <f>ROUND(E903*F903,2)</f>
        <v>0</v>
      </c>
      <c r="H903" s="134"/>
      <c r="I903" s="135">
        <f>ROUND(E903*H903,2)</f>
        <v>0</v>
      </c>
      <c r="J903" s="134"/>
      <c r="K903" s="135">
        <f>ROUND(E903*J903,2)</f>
        <v>0</v>
      </c>
      <c r="L903" s="135">
        <v>21</v>
      </c>
      <c r="M903" s="135">
        <f>G903*(1+L903/100)</f>
        <v>0</v>
      </c>
      <c r="N903" s="133">
        <v>0</v>
      </c>
      <c r="O903" s="133">
        <f>ROUND(E903*N903,2)</f>
        <v>0</v>
      </c>
      <c r="P903" s="133">
        <v>0</v>
      </c>
      <c r="Q903" s="133">
        <f>ROUND(E903*P903,2)</f>
        <v>0</v>
      </c>
      <c r="R903" s="135" t="s">
        <v>560</v>
      </c>
      <c r="S903" s="135" t="s">
        <v>310</v>
      </c>
      <c r="T903" s="136" t="s">
        <v>331</v>
      </c>
      <c r="U903" s="114">
        <v>0.21</v>
      </c>
      <c r="V903" s="114">
        <f>ROUND(E903*U903,2)</f>
        <v>2.31</v>
      </c>
      <c r="W903" s="114"/>
      <c r="X903" s="114" t="s">
        <v>332</v>
      </c>
      <c r="Y903" s="114" t="s">
        <v>293</v>
      </c>
      <c r="Z903" s="107"/>
      <c r="AA903" s="107"/>
      <c r="AB903" s="107"/>
      <c r="AC903" s="107"/>
      <c r="AD903" s="107"/>
      <c r="AE903" s="107"/>
      <c r="AF903" s="107"/>
      <c r="AG903" s="107" t="s">
        <v>333</v>
      </c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</row>
    <row r="904" spans="1:60" outlineLevel="1">
      <c r="A904" s="130">
        <v>373</v>
      </c>
      <c r="B904" s="131" t="s">
        <v>1030</v>
      </c>
      <c r="C904" s="140" t="s">
        <v>1031</v>
      </c>
      <c r="D904" s="132" t="s">
        <v>347</v>
      </c>
      <c r="E904" s="133">
        <v>6</v>
      </c>
      <c r="F904" s="134"/>
      <c r="G904" s="135">
        <f>ROUND(E904*F904,2)</f>
        <v>0</v>
      </c>
      <c r="H904" s="134"/>
      <c r="I904" s="135">
        <f>ROUND(E904*H904,2)</f>
        <v>0</v>
      </c>
      <c r="J904" s="134"/>
      <c r="K904" s="135">
        <f>ROUND(E904*J904,2)</f>
        <v>0</v>
      </c>
      <c r="L904" s="135">
        <v>21</v>
      </c>
      <c r="M904" s="135">
        <f>G904*(1+L904/100)</f>
        <v>0</v>
      </c>
      <c r="N904" s="133">
        <v>0</v>
      </c>
      <c r="O904" s="133">
        <f>ROUND(E904*N904,2)</f>
        <v>0</v>
      </c>
      <c r="P904" s="133">
        <v>0</v>
      </c>
      <c r="Q904" s="133">
        <f>ROUND(E904*P904,2)</f>
        <v>0</v>
      </c>
      <c r="R904" s="135" t="s">
        <v>560</v>
      </c>
      <c r="S904" s="135" t="s">
        <v>310</v>
      </c>
      <c r="T904" s="136" t="s">
        <v>331</v>
      </c>
      <c r="U904" s="114">
        <v>0.23</v>
      </c>
      <c r="V904" s="114">
        <f>ROUND(E904*U904,2)</f>
        <v>1.38</v>
      </c>
      <c r="W904" s="114"/>
      <c r="X904" s="114" t="s">
        <v>332</v>
      </c>
      <c r="Y904" s="114" t="s">
        <v>293</v>
      </c>
      <c r="Z904" s="107"/>
      <c r="AA904" s="107"/>
      <c r="AB904" s="107"/>
      <c r="AC904" s="107"/>
      <c r="AD904" s="107"/>
      <c r="AE904" s="107"/>
      <c r="AF904" s="107"/>
      <c r="AG904" s="107" t="s">
        <v>333</v>
      </c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</row>
    <row r="905" spans="1:60" outlineLevel="1">
      <c r="A905" s="130">
        <v>374</v>
      </c>
      <c r="B905" s="131" t="s">
        <v>1033</v>
      </c>
      <c r="C905" s="140" t="s">
        <v>1034</v>
      </c>
      <c r="D905" s="132" t="s">
        <v>347</v>
      </c>
      <c r="E905" s="133">
        <v>2</v>
      </c>
      <c r="F905" s="134"/>
      <c r="G905" s="135">
        <f>ROUND(E905*F905,2)</f>
        <v>0</v>
      </c>
      <c r="H905" s="134"/>
      <c r="I905" s="135">
        <f>ROUND(E905*H905,2)</f>
        <v>0</v>
      </c>
      <c r="J905" s="134"/>
      <c r="K905" s="135">
        <f>ROUND(E905*J905,2)</f>
        <v>0</v>
      </c>
      <c r="L905" s="135">
        <v>21</v>
      </c>
      <c r="M905" s="135">
        <f>G905*(1+L905/100)</f>
        <v>0</v>
      </c>
      <c r="N905" s="133">
        <v>0</v>
      </c>
      <c r="O905" s="133">
        <f>ROUND(E905*N905,2)</f>
        <v>0</v>
      </c>
      <c r="P905" s="133">
        <v>0</v>
      </c>
      <c r="Q905" s="133">
        <f>ROUND(E905*P905,2)</f>
        <v>0</v>
      </c>
      <c r="R905" s="135" t="s">
        <v>560</v>
      </c>
      <c r="S905" s="135" t="s">
        <v>310</v>
      </c>
      <c r="T905" s="136" t="s">
        <v>331</v>
      </c>
      <c r="U905" s="114">
        <v>0.26800000000000002</v>
      </c>
      <c r="V905" s="114">
        <f>ROUND(E905*U905,2)</f>
        <v>0.54</v>
      </c>
      <c r="W905" s="114"/>
      <c r="X905" s="114" t="s">
        <v>332</v>
      </c>
      <c r="Y905" s="114" t="s">
        <v>293</v>
      </c>
      <c r="Z905" s="107"/>
      <c r="AA905" s="107"/>
      <c r="AB905" s="107"/>
      <c r="AC905" s="107"/>
      <c r="AD905" s="107"/>
      <c r="AE905" s="107"/>
      <c r="AF905" s="107"/>
      <c r="AG905" s="107" t="s">
        <v>333</v>
      </c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</row>
    <row r="906" spans="1:60" outlineLevel="1">
      <c r="A906" s="130">
        <v>375</v>
      </c>
      <c r="B906" s="131" t="s">
        <v>1036</v>
      </c>
      <c r="C906" s="140" t="s">
        <v>1037</v>
      </c>
      <c r="D906" s="132" t="s">
        <v>347</v>
      </c>
      <c r="E906" s="133">
        <v>4</v>
      </c>
      <c r="F906" s="134"/>
      <c r="G906" s="135">
        <f>ROUND(E906*F906,2)</f>
        <v>0</v>
      </c>
      <c r="H906" s="134"/>
      <c r="I906" s="135">
        <f>ROUND(E906*H906,2)</f>
        <v>0</v>
      </c>
      <c r="J906" s="134"/>
      <c r="K906" s="135">
        <f>ROUND(E906*J906,2)</f>
        <v>0</v>
      </c>
      <c r="L906" s="135">
        <v>21</v>
      </c>
      <c r="M906" s="135">
        <f>G906*(1+L906/100)</f>
        <v>0</v>
      </c>
      <c r="N906" s="133">
        <v>0</v>
      </c>
      <c r="O906" s="133">
        <f>ROUND(E906*N906,2)</f>
        <v>0</v>
      </c>
      <c r="P906" s="133">
        <v>0</v>
      </c>
      <c r="Q906" s="133">
        <f>ROUND(E906*P906,2)</f>
        <v>0</v>
      </c>
      <c r="R906" s="135" t="s">
        <v>560</v>
      </c>
      <c r="S906" s="135" t="s">
        <v>310</v>
      </c>
      <c r="T906" s="136" t="s">
        <v>331</v>
      </c>
      <c r="U906" s="114">
        <v>0.42</v>
      </c>
      <c r="V906" s="114">
        <f>ROUND(E906*U906,2)</f>
        <v>1.68</v>
      </c>
      <c r="W906" s="114"/>
      <c r="X906" s="114" t="s">
        <v>332</v>
      </c>
      <c r="Y906" s="114" t="s">
        <v>293</v>
      </c>
      <c r="Z906" s="107"/>
      <c r="AA906" s="107"/>
      <c r="AB906" s="107"/>
      <c r="AC906" s="107"/>
      <c r="AD906" s="107"/>
      <c r="AE906" s="107"/>
      <c r="AF906" s="107"/>
      <c r="AG906" s="107" t="s">
        <v>333</v>
      </c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</row>
    <row r="907" spans="1:60" outlineLevel="1">
      <c r="A907" s="130">
        <v>376</v>
      </c>
      <c r="B907" s="131" t="s">
        <v>1039</v>
      </c>
      <c r="C907" s="140" t="s">
        <v>1040</v>
      </c>
      <c r="D907" s="132" t="s">
        <v>347</v>
      </c>
      <c r="E907" s="133">
        <v>21</v>
      </c>
      <c r="F907" s="134"/>
      <c r="G907" s="135">
        <f>ROUND(E907*F907,2)</f>
        <v>0</v>
      </c>
      <c r="H907" s="134"/>
      <c r="I907" s="135">
        <f>ROUND(E907*H907,2)</f>
        <v>0</v>
      </c>
      <c r="J907" s="134"/>
      <c r="K907" s="135">
        <f>ROUND(E907*J907,2)</f>
        <v>0</v>
      </c>
      <c r="L907" s="135">
        <v>21</v>
      </c>
      <c r="M907" s="135">
        <f>G907*(1+L907/100)</f>
        <v>0</v>
      </c>
      <c r="N907" s="133">
        <v>0</v>
      </c>
      <c r="O907" s="133">
        <f>ROUND(E907*N907,2)</f>
        <v>0</v>
      </c>
      <c r="P907" s="133">
        <v>0</v>
      </c>
      <c r="Q907" s="133">
        <f>ROUND(E907*P907,2)</f>
        <v>0</v>
      </c>
      <c r="R907" s="135" t="s">
        <v>560</v>
      </c>
      <c r="S907" s="135" t="s">
        <v>310</v>
      </c>
      <c r="T907" s="136" t="s">
        <v>331</v>
      </c>
      <c r="U907" s="114">
        <v>0.64</v>
      </c>
      <c r="V907" s="114">
        <f>ROUND(E907*U907,2)</f>
        <v>13.44</v>
      </c>
      <c r="W907" s="114"/>
      <c r="X907" s="114" t="s">
        <v>332</v>
      </c>
      <c r="Y907" s="114" t="s">
        <v>293</v>
      </c>
      <c r="Z907" s="107"/>
      <c r="AA907" s="107"/>
      <c r="AB907" s="107"/>
      <c r="AC907" s="107"/>
      <c r="AD907" s="107"/>
      <c r="AE907" s="107"/>
      <c r="AF907" s="107"/>
      <c r="AG907" s="107" t="s">
        <v>333</v>
      </c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</row>
    <row r="908" spans="1:60" ht="22.5" outlineLevel="1">
      <c r="A908" s="130">
        <v>377</v>
      </c>
      <c r="B908" s="131" t="s">
        <v>2619</v>
      </c>
      <c r="C908" s="140" t="s">
        <v>2620</v>
      </c>
      <c r="D908" s="132" t="s">
        <v>347</v>
      </c>
      <c r="E908" s="133">
        <v>3</v>
      </c>
      <c r="F908" s="134"/>
      <c r="G908" s="135">
        <f>ROUND(E908*F908,2)</f>
        <v>0</v>
      </c>
      <c r="H908" s="134"/>
      <c r="I908" s="135">
        <f>ROUND(E908*H908,2)</f>
        <v>0</v>
      </c>
      <c r="J908" s="134"/>
      <c r="K908" s="135">
        <f>ROUND(E908*J908,2)</f>
        <v>0</v>
      </c>
      <c r="L908" s="135">
        <v>21</v>
      </c>
      <c r="M908" s="135">
        <f>G908*(1+L908/100)</f>
        <v>0</v>
      </c>
      <c r="N908" s="133">
        <v>6.6350000000000006E-2</v>
      </c>
      <c r="O908" s="133">
        <f>ROUND(E908*N908,2)</f>
        <v>0.2</v>
      </c>
      <c r="P908" s="133">
        <v>0</v>
      </c>
      <c r="Q908" s="133">
        <f>ROUND(E908*P908,2)</f>
        <v>0</v>
      </c>
      <c r="R908" s="135" t="s">
        <v>560</v>
      </c>
      <c r="S908" s="135" t="s">
        <v>310</v>
      </c>
      <c r="T908" s="136" t="s">
        <v>331</v>
      </c>
      <c r="U908" s="114">
        <v>0.88</v>
      </c>
      <c r="V908" s="114">
        <f>ROUND(E908*U908,2)</f>
        <v>2.64</v>
      </c>
      <c r="W908" s="114"/>
      <c r="X908" s="114" t="s">
        <v>332</v>
      </c>
      <c r="Y908" s="114" t="s">
        <v>293</v>
      </c>
      <c r="Z908" s="107"/>
      <c r="AA908" s="107"/>
      <c r="AB908" s="107"/>
      <c r="AC908" s="107"/>
      <c r="AD908" s="107"/>
      <c r="AE908" s="107"/>
      <c r="AF908" s="107"/>
      <c r="AG908" s="107" t="s">
        <v>333</v>
      </c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</row>
    <row r="909" spans="1:60" outlineLevel="1">
      <c r="A909" s="130">
        <v>378</v>
      </c>
      <c r="B909" s="131" t="s">
        <v>2621</v>
      </c>
      <c r="C909" s="140" t="s">
        <v>2622</v>
      </c>
      <c r="D909" s="132" t="s">
        <v>289</v>
      </c>
      <c r="E909" s="133">
        <v>2</v>
      </c>
      <c r="F909" s="134"/>
      <c r="G909" s="135">
        <f>ROUND(E909*F909,2)</f>
        <v>0</v>
      </c>
      <c r="H909" s="134"/>
      <c r="I909" s="135">
        <f>ROUND(E909*H909,2)</f>
        <v>0</v>
      </c>
      <c r="J909" s="134"/>
      <c r="K909" s="135">
        <f>ROUND(E909*J909,2)</f>
        <v>0</v>
      </c>
      <c r="L909" s="135">
        <v>21</v>
      </c>
      <c r="M909" s="135">
        <f>G909*(1+L909/100)</f>
        <v>0</v>
      </c>
      <c r="N909" s="133">
        <v>3.5E-4</v>
      </c>
      <c r="O909" s="133">
        <f>ROUND(E909*N909,2)</f>
        <v>0</v>
      </c>
      <c r="P909" s="133">
        <v>0</v>
      </c>
      <c r="Q909" s="133">
        <f>ROUND(E909*P909,2)</f>
        <v>0</v>
      </c>
      <c r="R909" s="135" t="s">
        <v>560</v>
      </c>
      <c r="S909" s="135" t="s">
        <v>310</v>
      </c>
      <c r="T909" s="136" t="s">
        <v>331</v>
      </c>
      <c r="U909" s="114">
        <v>0.63400000000000001</v>
      </c>
      <c r="V909" s="114">
        <f>ROUND(E909*U909,2)</f>
        <v>1.27</v>
      </c>
      <c r="W909" s="114"/>
      <c r="X909" s="114" t="s">
        <v>332</v>
      </c>
      <c r="Y909" s="114" t="s">
        <v>293</v>
      </c>
      <c r="Z909" s="107"/>
      <c r="AA909" s="107"/>
      <c r="AB909" s="107"/>
      <c r="AC909" s="107"/>
      <c r="AD909" s="107"/>
      <c r="AE909" s="107"/>
      <c r="AF909" s="107"/>
      <c r="AG909" s="107" t="s">
        <v>333</v>
      </c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</row>
    <row r="910" spans="1:60" ht="22.5" outlineLevel="1">
      <c r="A910" s="123">
        <v>379</v>
      </c>
      <c r="B910" s="124" t="s">
        <v>2623</v>
      </c>
      <c r="C910" s="139" t="s">
        <v>2624</v>
      </c>
      <c r="D910" s="125" t="s">
        <v>347</v>
      </c>
      <c r="E910" s="126">
        <v>3</v>
      </c>
      <c r="F910" s="127"/>
      <c r="G910" s="128">
        <f>ROUND(E910*F910,2)</f>
        <v>0</v>
      </c>
      <c r="H910" s="127"/>
      <c r="I910" s="128">
        <f>ROUND(E910*H910,2)</f>
        <v>0</v>
      </c>
      <c r="J910" s="127"/>
      <c r="K910" s="128">
        <f>ROUND(E910*J910,2)</f>
        <v>0</v>
      </c>
      <c r="L910" s="128">
        <v>21</v>
      </c>
      <c r="M910" s="128">
        <f>G910*(1+L910/100)</f>
        <v>0</v>
      </c>
      <c r="N910" s="126">
        <v>8.2809999999999995E-2</v>
      </c>
      <c r="O910" s="126">
        <f>ROUND(E910*N910,2)</f>
        <v>0.25</v>
      </c>
      <c r="P910" s="126">
        <v>0</v>
      </c>
      <c r="Q910" s="126">
        <f>ROUND(E910*P910,2)</f>
        <v>0</v>
      </c>
      <c r="R910" s="128" t="s">
        <v>560</v>
      </c>
      <c r="S910" s="128" t="s">
        <v>310</v>
      </c>
      <c r="T910" s="129" t="s">
        <v>291</v>
      </c>
      <c r="U910" s="114">
        <v>3.8180000000000001</v>
      </c>
      <c r="V910" s="114">
        <f>ROUND(E910*U910,2)</f>
        <v>11.45</v>
      </c>
      <c r="W910" s="114"/>
      <c r="X910" s="114" t="s">
        <v>332</v>
      </c>
      <c r="Y910" s="114" t="s">
        <v>293</v>
      </c>
      <c r="Z910" s="107"/>
      <c r="AA910" s="107"/>
      <c r="AB910" s="107"/>
      <c r="AC910" s="107"/>
      <c r="AD910" s="107"/>
      <c r="AE910" s="107"/>
      <c r="AF910" s="107"/>
      <c r="AG910" s="107" t="s">
        <v>333</v>
      </c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</row>
    <row r="911" spans="1:60" outlineLevel="2">
      <c r="A911" s="110"/>
      <c r="B911" s="111"/>
      <c r="C911" s="198" t="s">
        <v>2625</v>
      </c>
      <c r="D911" s="199"/>
      <c r="E911" s="199"/>
      <c r="F911" s="199"/>
      <c r="G911" s="199"/>
      <c r="H911" s="114"/>
      <c r="I911" s="114"/>
      <c r="J911" s="114"/>
      <c r="K911" s="114"/>
      <c r="L911" s="114"/>
      <c r="M911" s="114"/>
      <c r="N911" s="113"/>
      <c r="O911" s="113"/>
      <c r="P911" s="113"/>
      <c r="Q911" s="113"/>
      <c r="R911" s="114"/>
      <c r="S911" s="114"/>
      <c r="T911" s="114"/>
      <c r="U911" s="114"/>
      <c r="V911" s="114"/>
      <c r="W911" s="114"/>
      <c r="X911" s="114"/>
      <c r="Y911" s="114"/>
      <c r="Z911" s="107"/>
      <c r="AA911" s="107"/>
      <c r="AB911" s="107"/>
      <c r="AC911" s="107"/>
      <c r="AD911" s="107"/>
      <c r="AE911" s="107"/>
      <c r="AF911" s="107"/>
      <c r="AG911" s="107" t="s">
        <v>296</v>
      </c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</row>
    <row r="912" spans="1:60" ht="22.5" outlineLevel="1">
      <c r="A912" s="123">
        <v>380</v>
      </c>
      <c r="B912" s="124" t="s">
        <v>1005</v>
      </c>
      <c r="C912" s="139" t="s">
        <v>1006</v>
      </c>
      <c r="D912" s="125" t="s">
        <v>347</v>
      </c>
      <c r="E912" s="126">
        <v>1</v>
      </c>
      <c r="F912" s="127"/>
      <c r="G912" s="128">
        <f>ROUND(E912*F912,2)</f>
        <v>0</v>
      </c>
      <c r="H912" s="127"/>
      <c r="I912" s="128">
        <f>ROUND(E912*H912,2)</f>
        <v>0</v>
      </c>
      <c r="J912" s="127"/>
      <c r="K912" s="128">
        <f>ROUND(E912*J912,2)</f>
        <v>0</v>
      </c>
      <c r="L912" s="128">
        <v>21</v>
      </c>
      <c r="M912" s="128">
        <f>G912*(1+L912/100)</f>
        <v>0</v>
      </c>
      <c r="N912" s="126">
        <v>0</v>
      </c>
      <c r="O912" s="126">
        <f>ROUND(E912*N912,2)</f>
        <v>0</v>
      </c>
      <c r="P912" s="126">
        <v>0</v>
      </c>
      <c r="Q912" s="126">
        <f>ROUND(E912*P912,2)</f>
        <v>0</v>
      </c>
      <c r="R912" s="128"/>
      <c r="S912" s="128" t="s">
        <v>290</v>
      </c>
      <c r="T912" s="129" t="s">
        <v>291</v>
      </c>
      <c r="U912" s="114">
        <v>0</v>
      </c>
      <c r="V912" s="114">
        <f>ROUND(E912*U912,2)</f>
        <v>0</v>
      </c>
      <c r="W912" s="114"/>
      <c r="X912" s="114" t="s">
        <v>332</v>
      </c>
      <c r="Y912" s="114" t="s">
        <v>293</v>
      </c>
      <c r="Z912" s="107"/>
      <c r="AA912" s="107"/>
      <c r="AB912" s="107"/>
      <c r="AC912" s="107"/>
      <c r="AD912" s="107"/>
      <c r="AE912" s="107"/>
      <c r="AF912" s="107"/>
      <c r="AG912" s="107" t="s">
        <v>333</v>
      </c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</row>
    <row r="913" spans="1:60" outlineLevel="2">
      <c r="A913" s="110"/>
      <c r="B913" s="111"/>
      <c r="C913" s="198" t="s">
        <v>1007</v>
      </c>
      <c r="D913" s="199"/>
      <c r="E913" s="199"/>
      <c r="F913" s="199"/>
      <c r="G913" s="199"/>
      <c r="H913" s="114"/>
      <c r="I913" s="114"/>
      <c r="J913" s="114"/>
      <c r="K913" s="114"/>
      <c r="L913" s="114"/>
      <c r="M913" s="114"/>
      <c r="N913" s="113"/>
      <c r="O913" s="113"/>
      <c r="P913" s="113"/>
      <c r="Q913" s="113"/>
      <c r="R913" s="114"/>
      <c r="S913" s="114"/>
      <c r="T913" s="114"/>
      <c r="U913" s="114"/>
      <c r="V913" s="114"/>
      <c r="W913" s="114"/>
      <c r="X913" s="114"/>
      <c r="Y913" s="114"/>
      <c r="Z913" s="107"/>
      <c r="AA913" s="107"/>
      <c r="AB913" s="107"/>
      <c r="AC913" s="107"/>
      <c r="AD913" s="107"/>
      <c r="AE913" s="107"/>
      <c r="AF913" s="107"/>
      <c r="AG913" s="107" t="s">
        <v>296</v>
      </c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</row>
    <row r="914" spans="1:60" outlineLevel="3">
      <c r="A914" s="110"/>
      <c r="B914" s="111"/>
      <c r="C914" s="200" t="s">
        <v>1008</v>
      </c>
      <c r="D914" s="201"/>
      <c r="E914" s="201"/>
      <c r="F914" s="201"/>
      <c r="G914" s="201"/>
      <c r="H914" s="114"/>
      <c r="I914" s="114"/>
      <c r="J914" s="114"/>
      <c r="K914" s="114"/>
      <c r="L914" s="114"/>
      <c r="M914" s="114"/>
      <c r="N914" s="113"/>
      <c r="O914" s="113"/>
      <c r="P914" s="113"/>
      <c r="Q914" s="113"/>
      <c r="R914" s="114"/>
      <c r="S914" s="114"/>
      <c r="T914" s="114"/>
      <c r="U914" s="114"/>
      <c r="V914" s="114"/>
      <c r="W914" s="114"/>
      <c r="X914" s="114"/>
      <c r="Y914" s="114"/>
      <c r="Z914" s="107"/>
      <c r="AA914" s="107"/>
      <c r="AB914" s="107"/>
      <c r="AC914" s="107"/>
      <c r="AD914" s="107"/>
      <c r="AE914" s="107"/>
      <c r="AF914" s="107"/>
      <c r="AG914" s="107" t="s">
        <v>296</v>
      </c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</row>
    <row r="915" spans="1:60" ht="22.5" outlineLevel="1">
      <c r="A915" s="123">
        <v>381</v>
      </c>
      <c r="B915" s="124" t="s">
        <v>1009</v>
      </c>
      <c r="C915" s="139" t="s">
        <v>1010</v>
      </c>
      <c r="D915" s="125" t="s">
        <v>347</v>
      </c>
      <c r="E915" s="126">
        <v>1</v>
      </c>
      <c r="F915" s="127"/>
      <c r="G915" s="128">
        <f>ROUND(E915*F915,2)</f>
        <v>0</v>
      </c>
      <c r="H915" s="127"/>
      <c r="I915" s="128">
        <f>ROUND(E915*H915,2)</f>
        <v>0</v>
      </c>
      <c r="J915" s="127"/>
      <c r="K915" s="128">
        <f>ROUND(E915*J915,2)</f>
        <v>0</v>
      </c>
      <c r="L915" s="128">
        <v>21</v>
      </c>
      <c r="M915" s="128">
        <f>G915*(1+L915/100)</f>
        <v>0</v>
      </c>
      <c r="N915" s="126">
        <v>0</v>
      </c>
      <c r="O915" s="126">
        <f>ROUND(E915*N915,2)</f>
        <v>0</v>
      </c>
      <c r="P915" s="126">
        <v>0</v>
      </c>
      <c r="Q915" s="126">
        <f>ROUND(E915*P915,2)</f>
        <v>0</v>
      </c>
      <c r="R915" s="128"/>
      <c r="S915" s="128" t="s">
        <v>290</v>
      </c>
      <c r="T915" s="129" t="s">
        <v>291</v>
      </c>
      <c r="U915" s="114">
        <v>0</v>
      </c>
      <c r="V915" s="114">
        <f>ROUND(E915*U915,2)</f>
        <v>0</v>
      </c>
      <c r="W915" s="114"/>
      <c r="X915" s="114" t="s">
        <v>332</v>
      </c>
      <c r="Y915" s="114" t="s">
        <v>293</v>
      </c>
      <c r="Z915" s="107"/>
      <c r="AA915" s="107"/>
      <c r="AB915" s="107"/>
      <c r="AC915" s="107"/>
      <c r="AD915" s="107"/>
      <c r="AE915" s="107"/>
      <c r="AF915" s="107"/>
      <c r="AG915" s="107" t="s">
        <v>333</v>
      </c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</row>
    <row r="916" spans="1:60" outlineLevel="2">
      <c r="A916" s="110"/>
      <c r="B916" s="111"/>
      <c r="C916" s="198" t="s">
        <v>1011</v>
      </c>
      <c r="D916" s="199"/>
      <c r="E916" s="199"/>
      <c r="F916" s="199"/>
      <c r="G916" s="199"/>
      <c r="H916" s="114"/>
      <c r="I916" s="114"/>
      <c r="J916" s="114"/>
      <c r="K916" s="114"/>
      <c r="L916" s="114"/>
      <c r="M916" s="114"/>
      <c r="N916" s="113"/>
      <c r="O916" s="113"/>
      <c r="P916" s="113"/>
      <c r="Q916" s="113"/>
      <c r="R916" s="114"/>
      <c r="S916" s="114"/>
      <c r="T916" s="114"/>
      <c r="U916" s="114"/>
      <c r="V916" s="114"/>
      <c r="W916" s="114"/>
      <c r="X916" s="114"/>
      <c r="Y916" s="114"/>
      <c r="Z916" s="107"/>
      <c r="AA916" s="107"/>
      <c r="AB916" s="107"/>
      <c r="AC916" s="107"/>
      <c r="AD916" s="107"/>
      <c r="AE916" s="107"/>
      <c r="AF916" s="107"/>
      <c r="AG916" s="107" t="s">
        <v>296</v>
      </c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</row>
    <row r="917" spans="1:60" outlineLevel="3">
      <c r="A917" s="110"/>
      <c r="B917" s="111"/>
      <c r="C917" s="200" t="s">
        <v>1012</v>
      </c>
      <c r="D917" s="201"/>
      <c r="E917" s="201"/>
      <c r="F917" s="201"/>
      <c r="G917" s="201"/>
      <c r="H917" s="114"/>
      <c r="I917" s="114"/>
      <c r="J917" s="114"/>
      <c r="K917" s="114"/>
      <c r="L917" s="114"/>
      <c r="M917" s="114"/>
      <c r="N917" s="113"/>
      <c r="O917" s="113"/>
      <c r="P917" s="113"/>
      <c r="Q917" s="113"/>
      <c r="R917" s="114"/>
      <c r="S917" s="114"/>
      <c r="T917" s="114"/>
      <c r="U917" s="114"/>
      <c r="V917" s="114"/>
      <c r="W917" s="114"/>
      <c r="X917" s="114"/>
      <c r="Y917" s="114"/>
      <c r="Z917" s="107"/>
      <c r="AA917" s="107"/>
      <c r="AB917" s="107"/>
      <c r="AC917" s="107"/>
      <c r="AD917" s="107"/>
      <c r="AE917" s="107"/>
      <c r="AF917" s="107"/>
      <c r="AG917" s="107" t="s">
        <v>296</v>
      </c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</row>
    <row r="918" spans="1:60" outlineLevel="3">
      <c r="A918" s="110"/>
      <c r="B918" s="111"/>
      <c r="C918" s="200" t="s">
        <v>1013</v>
      </c>
      <c r="D918" s="201"/>
      <c r="E918" s="201"/>
      <c r="F918" s="201"/>
      <c r="G918" s="201"/>
      <c r="H918" s="114"/>
      <c r="I918" s="114"/>
      <c r="J918" s="114"/>
      <c r="K918" s="114"/>
      <c r="L918" s="114"/>
      <c r="M918" s="114"/>
      <c r="N918" s="113"/>
      <c r="O918" s="113"/>
      <c r="P918" s="113"/>
      <c r="Q918" s="113"/>
      <c r="R918" s="114"/>
      <c r="S918" s="114"/>
      <c r="T918" s="114"/>
      <c r="U918" s="114"/>
      <c r="V918" s="114"/>
      <c r="W918" s="114"/>
      <c r="X918" s="114"/>
      <c r="Y918" s="114"/>
      <c r="Z918" s="107"/>
      <c r="AA918" s="107"/>
      <c r="AB918" s="107"/>
      <c r="AC918" s="107"/>
      <c r="AD918" s="107"/>
      <c r="AE918" s="107"/>
      <c r="AF918" s="107"/>
      <c r="AG918" s="107" t="s">
        <v>296</v>
      </c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</row>
    <row r="919" spans="1:60" outlineLevel="3">
      <c r="A919" s="110"/>
      <c r="B919" s="111"/>
      <c r="C919" s="200" t="s">
        <v>1014</v>
      </c>
      <c r="D919" s="201"/>
      <c r="E919" s="201"/>
      <c r="F919" s="201"/>
      <c r="G919" s="201"/>
      <c r="H919" s="114"/>
      <c r="I919" s="114"/>
      <c r="J919" s="114"/>
      <c r="K919" s="114"/>
      <c r="L919" s="114"/>
      <c r="M919" s="114"/>
      <c r="N919" s="113"/>
      <c r="O919" s="113"/>
      <c r="P919" s="113"/>
      <c r="Q919" s="113"/>
      <c r="R919" s="114"/>
      <c r="S919" s="114"/>
      <c r="T919" s="114"/>
      <c r="U919" s="114"/>
      <c r="V919" s="114"/>
      <c r="W919" s="114"/>
      <c r="X919" s="114"/>
      <c r="Y919" s="114"/>
      <c r="Z919" s="107"/>
      <c r="AA919" s="107"/>
      <c r="AB919" s="107"/>
      <c r="AC919" s="107"/>
      <c r="AD919" s="107"/>
      <c r="AE919" s="107"/>
      <c r="AF919" s="107"/>
      <c r="AG919" s="107" t="s">
        <v>296</v>
      </c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</row>
    <row r="920" spans="1:60" outlineLevel="1">
      <c r="A920" s="130">
        <v>382</v>
      </c>
      <c r="B920" s="131" t="s">
        <v>1015</v>
      </c>
      <c r="C920" s="140" t="s">
        <v>1016</v>
      </c>
      <c r="D920" s="132" t="s">
        <v>289</v>
      </c>
      <c r="E920" s="133">
        <v>4</v>
      </c>
      <c r="F920" s="134"/>
      <c r="G920" s="135">
        <f>ROUND(E920*F920,2)</f>
        <v>0</v>
      </c>
      <c r="H920" s="134"/>
      <c r="I920" s="135">
        <f>ROUND(E920*H920,2)</f>
        <v>0</v>
      </c>
      <c r="J920" s="134"/>
      <c r="K920" s="135">
        <f>ROUND(E920*J920,2)</f>
        <v>0</v>
      </c>
      <c r="L920" s="135">
        <v>21</v>
      </c>
      <c r="M920" s="135">
        <f>G920*(1+L920/100)</f>
        <v>0</v>
      </c>
      <c r="N920" s="133">
        <v>5.6899999999999997E-3</v>
      </c>
      <c r="O920" s="133">
        <f>ROUND(E920*N920,2)</f>
        <v>0.02</v>
      </c>
      <c r="P920" s="133">
        <v>0</v>
      </c>
      <c r="Q920" s="133">
        <f>ROUND(E920*P920,2)</f>
        <v>0</v>
      </c>
      <c r="R920" s="135"/>
      <c r="S920" s="135" t="s">
        <v>290</v>
      </c>
      <c r="T920" s="136" t="s">
        <v>331</v>
      </c>
      <c r="U920" s="114">
        <v>0.77</v>
      </c>
      <c r="V920" s="114">
        <f>ROUND(E920*U920,2)</f>
        <v>3.08</v>
      </c>
      <c r="W920" s="114"/>
      <c r="X920" s="114" t="s">
        <v>332</v>
      </c>
      <c r="Y920" s="114" t="s">
        <v>293</v>
      </c>
      <c r="Z920" s="107"/>
      <c r="AA920" s="107"/>
      <c r="AB920" s="107"/>
      <c r="AC920" s="107"/>
      <c r="AD920" s="107"/>
      <c r="AE920" s="107"/>
      <c r="AF920" s="107"/>
      <c r="AG920" s="107" t="s">
        <v>333</v>
      </c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</row>
    <row r="921" spans="1:60" outlineLevel="1">
      <c r="A921" s="130">
        <v>383</v>
      </c>
      <c r="B921" s="131" t="s">
        <v>1054</v>
      </c>
      <c r="C921" s="140" t="s">
        <v>1055</v>
      </c>
      <c r="D921" s="132" t="s">
        <v>347</v>
      </c>
      <c r="E921" s="133">
        <v>16</v>
      </c>
      <c r="F921" s="134"/>
      <c r="G921" s="135">
        <f>ROUND(E921*F921,2)</f>
        <v>0</v>
      </c>
      <c r="H921" s="134"/>
      <c r="I921" s="135">
        <f>ROUND(E921*H921,2)</f>
        <v>0</v>
      </c>
      <c r="J921" s="134"/>
      <c r="K921" s="135">
        <f>ROUND(E921*J921,2)</f>
        <v>0</v>
      </c>
      <c r="L921" s="135">
        <v>21</v>
      </c>
      <c r="M921" s="135">
        <f>G921*(1+L921/100)</f>
        <v>0</v>
      </c>
      <c r="N921" s="133">
        <v>8.0000000000000007E-5</v>
      </c>
      <c r="O921" s="133">
        <f>ROUND(E921*N921,2)</f>
        <v>0</v>
      </c>
      <c r="P921" s="133">
        <v>0</v>
      </c>
      <c r="Q921" s="133">
        <f>ROUND(E921*P921,2)</f>
        <v>0</v>
      </c>
      <c r="R921" s="135" t="s">
        <v>413</v>
      </c>
      <c r="S921" s="135" t="s">
        <v>310</v>
      </c>
      <c r="T921" s="136" t="s">
        <v>331</v>
      </c>
      <c r="U921" s="114">
        <v>0</v>
      </c>
      <c r="V921" s="114">
        <f>ROUND(E921*U921,2)</f>
        <v>0</v>
      </c>
      <c r="W921" s="114"/>
      <c r="X921" s="114" t="s">
        <v>414</v>
      </c>
      <c r="Y921" s="114" t="s">
        <v>293</v>
      </c>
      <c r="Z921" s="107"/>
      <c r="AA921" s="107"/>
      <c r="AB921" s="107"/>
      <c r="AC921" s="107"/>
      <c r="AD921" s="107"/>
      <c r="AE921" s="107"/>
      <c r="AF921" s="107"/>
      <c r="AG921" s="107" t="s">
        <v>415</v>
      </c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</row>
    <row r="922" spans="1:60" outlineLevel="1">
      <c r="A922" s="130">
        <v>384</v>
      </c>
      <c r="B922" s="131" t="s">
        <v>1056</v>
      </c>
      <c r="C922" s="140" t="s">
        <v>1057</v>
      </c>
      <c r="D922" s="132" t="s">
        <v>347</v>
      </c>
      <c r="E922" s="133">
        <v>16</v>
      </c>
      <c r="F922" s="134"/>
      <c r="G922" s="135">
        <f>ROUND(E922*F922,2)</f>
        <v>0</v>
      </c>
      <c r="H922" s="134"/>
      <c r="I922" s="135">
        <f>ROUND(E922*H922,2)</f>
        <v>0</v>
      </c>
      <c r="J922" s="134"/>
      <c r="K922" s="135">
        <f>ROUND(E922*J922,2)</f>
        <v>0</v>
      </c>
      <c r="L922" s="135">
        <v>21</v>
      </c>
      <c r="M922" s="135">
        <f>G922*(1+L922/100)</f>
        <v>0</v>
      </c>
      <c r="N922" s="133">
        <v>1.9000000000000001E-4</v>
      </c>
      <c r="O922" s="133">
        <f>ROUND(E922*N922,2)</f>
        <v>0</v>
      </c>
      <c r="P922" s="133">
        <v>0</v>
      </c>
      <c r="Q922" s="133">
        <f>ROUND(E922*P922,2)</f>
        <v>0</v>
      </c>
      <c r="R922" s="135" t="s">
        <v>413</v>
      </c>
      <c r="S922" s="135" t="s">
        <v>310</v>
      </c>
      <c r="T922" s="136" t="s">
        <v>331</v>
      </c>
      <c r="U922" s="114">
        <v>0</v>
      </c>
      <c r="V922" s="114">
        <f>ROUND(E922*U922,2)</f>
        <v>0</v>
      </c>
      <c r="W922" s="114"/>
      <c r="X922" s="114" t="s">
        <v>414</v>
      </c>
      <c r="Y922" s="114" t="s">
        <v>293</v>
      </c>
      <c r="Z922" s="107"/>
      <c r="AA922" s="107"/>
      <c r="AB922" s="107"/>
      <c r="AC922" s="107"/>
      <c r="AD922" s="107"/>
      <c r="AE922" s="107"/>
      <c r="AF922" s="107"/>
      <c r="AG922" s="107" t="s">
        <v>415</v>
      </c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</row>
    <row r="923" spans="1:60" outlineLevel="1">
      <c r="A923" s="130">
        <v>385</v>
      </c>
      <c r="B923" s="131" t="s">
        <v>1001</v>
      </c>
      <c r="C923" s="140" t="s">
        <v>1002</v>
      </c>
      <c r="D923" s="132" t="s">
        <v>347</v>
      </c>
      <c r="E923" s="133">
        <v>22</v>
      </c>
      <c r="F923" s="134"/>
      <c r="G923" s="135">
        <f>ROUND(E923*F923,2)</f>
        <v>0</v>
      </c>
      <c r="H923" s="134"/>
      <c r="I923" s="135">
        <f>ROUND(E923*H923,2)</f>
        <v>0</v>
      </c>
      <c r="J923" s="134"/>
      <c r="K923" s="135">
        <f>ROUND(E923*J923,2)</f>
        <v>0</v>
      </c>
      <c r="L923" s="135">
        <v>21</v>
      </c>
      <c r="M923" s="135">
        <f>G923*(1+L923/100)</f>
        <v>0</v>
      </c>
      <c r="N923" s="133">
        <v>5.0000000000000001E-4</v>
      </c>
      <c r="O923" s="133">
        <f>ROUND(E923*N923,2)</f>
        <v>0.01</v>
      </c>
      <c r="P923" s="133">
        <v>0</v>
      </c>
      <c r="Q923" s="133">
        <f>ROUND(E923*P923,2)</f>
        <v>0</v>
      </c>
      <c r="R923" s="135" t="s">
        <v>413</v>
      </c>
      <c r="S923" s="135" t="s">
        <v>310</v>
      </c>
      <c r="T923" s="136" t="s">
        <v>331</v>
      </c>
      <c r="U923" s="114">
        <v>0</v>
      </c>
      <c r="V923" s="114">
        <f>ROUND(E923*U923,2)</f>
        <v>0</v>
      </c>
      <c r="W923" s="114"/>
      <c r="X923" s="114" t="s">
        <v>414</v>
      </c>
      <c r="Y923" s="114" t="s">
        <v>293</v>
      </c>
      <c r="Z923" s="107"/>
      <c r="AA923" s="107"/>
      <c r="AB923" s="107"/>
      <c r="AC923" s="107"/>
      <c r="AD923" s="107"/>
      <c r="AE923" s="107"/>
      <c r="AF923" s="107"/>
      <c r="AG923" s="107" t="s">
        <v>415</v>
      </c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</row>
    <row r="924" spans="1:60" ht="22.5" outlineLevel="1">
      <c r="A924" s="130">
        <v>386</v>
      </c>
      <c r="B924" s="131" t="s">
        <v>989</v>
      </c>
      <c r="C924" s="140" t="s">
        <v>990</v>
      </c>
      <c r="D924" s="132" t="s">
        <v>347</v>
      </c>
      <c r="E924" s="133">
        <v>68</v>
      </c>
      <c r="F924" s="134"/>
      <c r="G924" s="135">
        <f>ROUND(E924*F924,2)</f>
        <v>0</v>
      </c>
      <c r="H924" s="134"/>
      <c r="I924" s="135">
        <f>ROUND(E924*H924,2)</f>
        <v>0</v>
      </c>
      <c r="J924" s="134"/>
      <c r="K924" s="135">
        <f>ROUND(E924*J924,2)</f>
        <v>0</v>
      </c>
      <c r="L924" s="135">
        <v>21</v>
      </c>
      <c r="M924" s="135">
        <f>G924*(1+L924/100)</f>
        <v>0</v>
      </c>
      <c r="N924" s="133">
        <v>4.2999999999999999E-4</v>
      </c>
      <c r="O924" s="133">
        <f>ROUND(E924*N924,2)</f>
        <v>0.03</v>
      </c>
      <c r="P924" s="133">
        <v>0</v>
      </c>
      <c r="Q924" s="133">
        <f>ROUND(E924*P924,2)</f>
        <v>0</v>
      </c>
      <c r="R924" s="135" t="s">
        <v>413</v>
      </c>
      <c r="S924" s="135" t="s">
        <v>310</v>
      </c>
      <c r="T924" s="136" t="s">
        <v>331</v>
      </c>
      <c r="U924" s="114">
        <v>0</v>
      </c>
      <c r="V924" s="114">
        <f>ROUND(E924*U924,2)</f>
        <v>0</v>
      </c>
      <c r="W924" s="114"/>
      <c r="X924" s="114" t="s">
        <v>414</v>
      </c>
      <c r="Y924" s="114" t="s">
        <v>293</v>
      </c>
      <c r="Z924" s="107"/>
      <c r="AA924" s="107"/>
      <c r="AB924" s="107"/>
      <c r="AC924" s="107"/>
      <c r="AD924" s="107"/>
      <c r="AE924" s="107"/>
      <c r="AF924" s="107"/>
      <c r="AG924" s="107" t="s">
        <v>415</v>
      </c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</row>
    <row r="925" spans="1:60" ht="22.5" outlineLevel="1">
      <c r="A925" s="130">
        <v>387</v>
      </c>
      <c r="B925" s="131" t="s">
        <v>991</v>
      </c>
      <c r="C925" s="140" t="s">
        <v>992</v>
      </c>
      <c r="D925" s="132" t="s">
        <v>347</v>
      </c>
      <c r="E925" s="133">
        <v>11</v>
      </c>
      <c r="F925" s="134"/>
      <c r="G925" s="135">
        <f>ROUND(E925*F925,2)</f>
        <v>0</v>
      </c>
      <c r="H925" s="134"/>
      <c r="I925" s="135">
        <f>ROUND(E925*H925,2)</f>
        <v>0</v>
      </c>
      <c r="J925" s="134"/>
      <c r="K925" s="135">
        <f>ROUND(E925*J925,2)</f>
        <v>0</v>
      </c>
      <c r="L925" s="135">
        <v>21</v>
      </c>
      <c r="M925" s="135">
        <f>G925*(1+L925/100)</f>
        <v>0</v>
      </c>
      <c r="N925" s="133">
        <v>5.2999999999999998E-4</v>
      </c>
      <c r="O925" s="133">
        <f>ROUND(E925*N925,2)</f>
        <v>0.01</v>
      </c>
      <c r="P925" s="133">
        <v>0</v>
      </c>
      <c r="Q925" s="133">
        <f>ROUND(E925*P925,2)</f>
        <v>0</v>
      </c>
      <c r="R925" s="135" t="s">
        <v>413</v>
      </c>
      <c r="S925" s="135" t="s">
        <v>310</v>
      </c>
      <c r="T925" s="136" t="s">
        <v>331</v>
      </c>
      <c r="U925" s="114">
        <v>0</v>
      </c>
      <c r="V925" s="114">
        <f>ROUND(E925*U925,2)</f>
        <v>0</v>
      </c>
      <c r="W925" s="114"/>
      <c r="X925" s="114" t="s">
        <v>414</v>
      </c>
      <c r="Y925" s="114" t="s">
        <v>293</v>
      </c>
      <c r="Z925" s="107"/>
      <c r="AA925" s="107"/>
      <c r="AB925" s="107"/>
      <c r="AC925" s="107"/>
      <c r="AD925" s="107"/>
      <c r="AE925" s="107"/>
      <c r="AF925" s="107"/>
      <c r="AG925" s="107" t="s">
        <v>415</v>
      </c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</row>
    <row r="926" spans="1:60" ht="22.5" outlineLevel="1">
      <c r="A926" s="130">
        <v>388</v>
      </c>
      <c r="B926" s="131" t="s">
        <v>993</v>
      </c>
      <c r="C926" s="140" t="s">
        <v>994</v>
      </c>
      <c r="D926" s="132" t="s">
        <v>347</v>
      </c>
      <c r="E926" s="133">
        <v>6</v>
      </c>
      <c r="F926" s="134"/>
      <c r="G926" s="135">
        <f>ROUND(E926*F926,2)</f>
        <v>0</v>
      </c>
      <c r="H926" s="134"/>
      <c r="I926" s="135">
        <f>ROUND(E926*H926,2)</f>
        <v>0</v>
      </c>
      <c r="J926" s="134"/>
      <c r="K926" s="135">
        <f>ROUND(E926*J926,2)</f>
        <v>0</v>
      </c>
      <c r="L926" s="135">
        <v>21</v>
      </c>
      <c r="M926" s="135">
        <f>G926*(1+L926/100)</f>
        <v>0</v>
      </c>
      <c r="N926" s="133">
        <v>8.4000000000000003E-4</v>
      </c>
      <c r="O926" s="133">
        <f>ROUND(E926*N926,2)</f>
        <v>0.01</v>
      </c>
      <c r="P926" s="133">
        <v>0</v>
      </c>
      <c r="Q926" s="133">
        <f>ROUND(E926*P926,2)</f>
        <v>0</v>
      </c>
      <c r="R926" s="135" t="s">
        <v>413</v>
      </c>
      <c r="S926" s="135" t="s">
        <v>310</v>
      </c>
      <c r="T926" s="136" t="s">
        <v>331</v>
      </c>
      <c r="U926" s="114">
        <v>0</v>
      </c>
      <c r="V926" s="114">
        <f>ROUND(E926*U926,2)</f>
        <v>0</v>
      </c>
      <c r="W926" s="114"/>
      <c r="X926" s="114" t="s">
        <v>414</v>
      </c>
      <c r="Y926" s="114" t="s">
        <v>293</v>
      </c>
      <c r="Z926" s="107"/>
      <c r="AA926" s="107"/>
      <c r="AB926" s="107"/>
      <c r="AC926" s="107"/>
      <c r="AD926" s="107"/>
      <c r="AE926" s="107"/>
      <c r="AF926" s="107"/>
      <c r="AG926" s="107" t="s">
        <v>415</v>
      </c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</row>
    <row r="927" spans="1:60" ht="22.5" outlineLevel="1">
      <c r="A927" s="130">
        <v>389</v>
      </c>
      <c r="B927" s="131" t="s">
        <v>1076</v>
      </c>
      <c r="C927" s="140" t="s">
        <v>1077</v>
      </c>
      <c r="D927" s="132" t="s">
        <v>347</v>
      </c>
      <c r="E927" s="133">
        <v>2</v>
      </c>
      <c r="F927" s="134"/>
      <c r="G927" s="135">
        <f>ROUND(E927*F927,2)</f>
        <v>0</v>
      </c>
      <c r="H927" s="134"/>
      <c r="I927" s="135">
        <f>ROUND(E927*H927,2)</f>
        <v>0</v>
      </c>
      <c r="J927" s="134"/>
      <c r="K927" s="135">
        <f>ROUND(E927*J927,2)</f>
        <v>0</v>
      </c>
      <c r="L927" s="135">
        <v>21</v>
      </c>
      <c r="M927" s="135">
        <f>G927*(1+L927/100)</f>
        <v>0</v>
      </c>
      <c r="N927" s="133">
        <v>1.6100000000000001E-3</v>
      </c>
      <c r="O927" s="133">
        <f>ROUND(E927*N927,2)</f>
        <v>0</v>
      </c>
      <c r="P927" s="133">
        <v>0</v>
      </c>
      <c r="Q927" s="133">
        <f>ROUND(E927*P927,2)</f>
        <v>0</v>
      </c>
      <c r="R927" s="135" t="s">
        <v>413</v>
      </c>
      <c r="S927" s="135" t="s">
        <v>310</v>
      </c>
      <c r="T927" s="136" t="s">
        <v>331</v>
      </c>
      <c r="U927" s="114">
        <v>0</v>
      </c>
      <c r="V927" s="114">
        <f>ROUND(E927*U927,2)</f>
        <v>0</v>
      </c>
      <c r="W927" s="114"/>
      <c r="X927" s="114" t="s">
        <v>414</v>
      </c>
      <c r="Y927" s="114" t="s">
        <v>293</v>
      </c>
      <c r="Z927" s="107"/>
      <c r="AA927" s="107"/>
      <c r="AB927" s="107"/>
      <c r="AC927" s="107"/>
      <c r="AD927" s="107"/>
      <c r="AE927" s="107"/>
      <c r="AF927" s="107"/>
      <c r="AG927" s="107" t="s">
        <v>415</v>
      </c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</row>
    <row r="928" spans="1:60" ht="22.5" outlineLevel="1">
      <c r="A928" s="130">
        <v>390</v>
      </c>
      <c r="B928" s="131" t="s">
        <v>997</v>
      </c>
      <c r="C928" s="140" t="s">
        <v>998</v>
      </c>
      <c r="D928" s="132" t="s">
        <v>347</v>
      </c>
      <c r="E928" s="133">
        <v>4</v>
      </c>
      <c r="F928" s="134"/>
      <c r="G928" s="135">
        <f>ROUND(E928*F928,2)</f>
        <v>0</v>
      </c>
      <c r="H928" s="134"/>
      <c r="I928" s="135">
        <f>ROUND(E928*H928,2)</f>
        <v>0</v>
      </c>
      <c r="J928" s="134"/>
      <c r="K928" s="135">
        <f>ROUND(E928*J928,2)</f>
        <v>0</v>
      </c>
      <c r="L928" s="135">
        <v>21</v>
      </c>
      <c r="M928" s="135">
        <f>G928*(1+L928/100)</f>
        <v>0</v>
      </c>
      <c r="N928" s="133">
        <v>2.8500000000000001E-3</v>
      </c>
      <c r="O928" s="133">
        <f>ROUND(E928*N928,2)</f>
        <v>0.01</v>
      </c>
      <c r="P928" s="133">
        <v>0</v>
      </c>
      <c r="Q928" s="133">
        <f>ROUND(E928*P928,2)</f>
        <v>0</v>
      </c>
      <c r="R928" s="135" t="s">
        <v>413</v>
      </c>
      <c r="S928" s="135" t="s">
        <v>310</v>
      </c>
      <c r="T928" s="136" t="s">
        <v>331</v>
      </c>
      <c r="U928" s="114">
        <v>0</v>
      </c>
      <c r="V928" s="114">
        <f>ROUND(E928*U928,2)</f>
        <v>0</v>
      </c>
      <c r="W928" s="114"/>
      <c r="X928" s="114" t="s">
        <v>414</v>
      </c>
      <c r="Y928" s="114" t="s">
        <v>293</v>
      </c>
      <c r="Z928" s="107"/>
      <c r="AA928" s="107"/>
      <c r="AB928" s="107"/>
      <c r="AC928" s="107"/>
      <c r="AD928" s="107"/>
      <c r="AE928" s="107"/>
      <c r="AF928" s="107"/>
      <c r="AG928" s="107" t="s">
        <v>415</v>
      </c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</row>
    <row r="929" spans="1:60" ht="22.5" outlineLevel="1">
      <c r="A929" s="130">
        <v>391</v>
      </c>
      <c r="B929" s="131" t="s">
        <v>1126</v>
      </c>
      <c r="C929" s="140" t="s">
        <v>1127</v>
      </c>
      <c r="D929" s="132" t="s">
        <v>347</v>
      </c>
      <c r="E929" s="133">
        <v>4</v>
      </c>
      <c r="F929" s="134"/>
      <c r="G929" s="135">
        <f>ROUND(E929*F929,2)</f>
        <v>0</v>
      </c>
      <c r="H929" s="134"/>
      <c r="I929" s="135">
        <f>ROUND(E929*H929,2)</f>
        <v>0</v>
      </c>
      <c r="J929" s="134"/>
      <c r="K929" s="135">
        <f>ROUND(E929*J929,2)</f>
        <v>0</v>
      </c>
      <c r="L929" s="135">
        <v>21</v>
      </c>
      <c r="M929" s="135">
        <f>G929*(1+L929/100)</f>
        <v>0</v>
      </c>
      <c r="N929" s="133">
        <v>5.8599999999999998E-3</v>
      </c>
      <c r="O929" s="133">
        <f>ROUND(E929*N929,2)</f>
        <v>0.02</v>
      </c>
      <c r="P929" s="133">
        <v>0</v>
      </c>
      <c r="Q929" s="133">
        <f>ROUND(E929*P929,2)</f>
        <v>0</v>
      </c>
      <c r="R929" s="135" t="s">
        <v>413</v>
      </c>
      <c r="S929" s="135" t="s">
        <v>310</v>
      </c>
      <c r="T929" s="136" t="s">
        <v>331</v>
      </c>
      <c r="U929" s="114">
        <v>0</v>
      </c>
      <c r="V929" s="114">
        <f>ROUND(E929*U929,2)</f>
        <v>0</v>
      </c>
      <c r="W929" s="114"/>
      <c r="X929" s="114" t="s">
        <v>414</v>
      </c>
      <c r="Y929" s="114" t="s">
        <v>293</v>
      </c>
      <c r="Z929" s="107"/>
      <c r="AA929" s="107"/>
      <c r="AB929" s="107"/>
      <c r="AC929" s="107"/>
      <c r="AD929" s="107"/>
      <c r="AE929" s="107"/>
      <c r="AF929" s="107"/>
      <c r="AG929" s="107" t="s">
        <v>415</v>
      </c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</row>
    <row r="930" spans="1:60" ht="22.5" outlineLevel="1">
      <c r="A930" s="130">
        <v>392</v>
      </c>
      <c r="B930" s="131" t="s">
        <v>999</v>
      </c>
      <c r="C930" s="140" t="s">
        <v>1000</v>
      </c>
      <c r="D930" s="132" t="s">
        <v>347</v>
      </c>
      <c r="E930" s="133">
        <v>13</v>
      </c>
      <c r="F930" s="134"/>
      <c r="G930" s="135">
        <f>ROUND(E930*F930,2)</f>
        <v>0</v>
      </c>
      <c r="H930" s="134"/>
      <c r="I930" s="135">
        <f>ROUND(E930*H930,2)</f>
        <v>0</v>
      </c>
      <c r="J930" s="134"/>
      <c r="K930" s="135">
        <f>ROUND(E930*J930,2)</f>
        <v>0</v>
      </c>
      <c r="L930" s="135">
        <v>21</v>
      </c>
      <c r="M930" s="135">
        <f>G930*(1+L930/100)</f>
        <v>0</v>
      </c>
      <c r="N930" s="133">
        <v>7.8799999999999999E-3</v>
      </c>
      <c r="O930" s="133">
        <f>ROUND(E930*N930,2)</f>
        <v>0.1</v>
      </c>
      <c r="P930" s="133">
        <v>0</v>
      </c>
      <c r="Q930" s="133">
        <f>ROUND(E930*P930,2)</f>
        <v>0</v>
      </c>
      <c r="R930" s="135" t="s">
        <v>413</v>
      </c>
      <c r="S930" s="135" t="s">
        <v>310</v>
      </c>
      <c r="T930" s="136" t="s">
        <v>331</v>
      </c>
      <c r="U930" s="114">
        <v>0</v>
      </c>
      <c r="V930" s="114">
        <f>ROUND(E930*U930,2)</f>
        <v>0</v>
      </c>
      <c r="W930" s="114"/>
      <c r="X930" s="114" t="s">
        <v>414</v>
      </c>
      <c r="Y930" s="114" t="s">
        <v>293</v>
      </c>
      <c r="Z930" s="107"/>
      <c r="AA930" s="107"/>
      <c r="AB930" s="107"/>
      <c r="AC930" s="107"/>
      <c r="AD930" s="107"/>
      <c r="AE930" s="107"/>
      <c r="AF930" s="107"/>
      <c r="AG930" s="107" t="s">
        <v>415</v>
      </c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</row>
    <row r="931" spans="1:60" ht="22.5" outlineLevel="1">
      <c r="A931" s="130">
        <v>393</v>
      </c>
      <c r="B931" s="131" t="s">
        <v>2626</v>
      </c>
      <c r="C931" s="140" t="s">
        <v>2627</v>
      </c>
      <c r="D931" s="132" t="s">
        <v>347</v>
      </c>
      <c r="E931" s="133">
        <v>4</v>
      </c>
      <c r="F931" s="134"/>
      <c r="G931" s="135">
        <f>ROUND(E931*F931,2)</f>
        <v>0</v>
      </c>
      <c r="H931" s="134"/>
      <c r="I931" s="135">
        <f>ROUND(E931*H931,2)</f>
        <v>0</v>
      </c>
      <c r="J931" s="134"/>
      <c r="K931" s="135">
        <f>ROUND(E931*J931,2)</f>
        <v>0</v>
      </c>
      <c r="L931" s="135">
        <v>21</v>
      </c>
      <c r="M931" s="135">
        <f>G931*(1+L931/100)</f>
        <v>0</v>
      </c>
      <c r="N931" s="133">
        <v>6.2700000000000004E-3</v>
      </c>
      <c r="O931" s="133">
        <f>ROUND(E931*N931,2)</f>
        <v>0.03</v>
      </c>
      <c r="P931" s="133">
        <v>0</v>
      </c>
      <c r="Q931" s="133">
        <f>ROUND(E931*P931,2)</f>
        <v>0</v>
      </c>
      <c r="R931" s="135" t="s">
        <v>560</v>
      </c>
      <c r="S931" s="135" t="s">
        <v>310</v>
      </c>
      <c r="T931" s="136" t="s">
        <v>331</v>
      </c>
      <c r="U931" s="114">
        <v>0.251</v>
      </c>
      <c r="V931" s="114">
        <f>ROUND(E931*U931,2)</f>
        <v>1</v>
      </c>
      <c r="W931" s="114"/>
      <c r="X931" s="114" t="s">
        <v>332</v>
      </c>
      <c r="Y931" s="114" t="s">
        <v>293</v>
      </c>
      <c r="Z931" s="107"/>
      <c r="AA931" s="107"/>
      <c r="AB931" s="107"/>
      <c r="AC931" s="107"/>
      <c r="AD931" s="107"/>
      <c r="AE931" s="107"/>
      <c r="AF931" s="107"/>
      <c r="AG931" s="107" t="s">
        <v>333</v>
      </c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</row>
    <row r="932" spans="1:60" ht="22.5" outlineLevel="1">
      <c r="A932" s="130">
        <v>394</v>
      </c>
      <c r="B932" s="131" t="s">
        <v>2628</v>
      </c>
      <c r="C932" s="140" t="s">
        <v>2629</v>
      </c>
      <c r="D932" s="132" t="s">
        <v>347</v>
      </c>
      <c r="E932" s="133">
        <v>1</v>
      </c>
      <c r="F932" s="134"/>
      <c r="G932" s="135">
        <f>ROUND(E932*F932,2)</f>
        <v>0</v>
      </c>
      <c r="H932" s="134"/>
      <c r="I932" s="135">
        <f>ROUND(E932*H932,2)</f>
        <v>0</v>
      </c>
      <c r="J932" s="134"/>
      <c r="K932" s="135">
        <f>ROUND(E932*J932,2)</f>
        <v>0</v>
      </c>
      <c r="L932" s="135">
        <v>21</v>
      </c>
      <c r="M932" s="135">
        <f>G932*(1+L932/100)</f>
        <v>0</v>
      </c>
      <c r="N932" s="133">
        <v>2.2799999999999999E-3</v>
      </c>
      <c r="O932" s="133">
        <f>ROUND(E932*N932,2)</f>
        <v>0</v>
      </c>
      <c r="P932" s="133">
        <v>0</v>
      </c>
      <c r="Q932" s="133">
        <f>ROUND(E932*P932,2)</f>
        <v>0</v>
      </c>
      <c r="R932" s="135" t="s">
        <v>560</v>
      </c>
      <c r="S932" s="135" t="s">
        <v>310</v>
      </c>
      <c r="T932" s="136" t="s">
        <v>331</v>
      </c>
      <c r="U932" s="114">
        <v>0.151</v>
      </c>
      <c r="V932" s="114">
        <f>ROUND(E932*U932,2)</f>
        <v>0.15</v>
      </c>
      <c r="W932" s="114"/>
      <c r="X932" s="114" t="s">
        <v>332</v>
      </c>
      <c r="Y932" s="114" t="s">
        <v>293</v>
      </c>
      <c r="Z932" s="107"/>
      <c r="AA932" s="107"/>
      <c r="AB932" s="107"/>
      <c r="AC932" s="107"/>
      <c r="AD932" s="107"/>
      <c r="AE932" s="107"/>
      <c r="AF932" s="107"/>
      <c r="AG932" s="107" t="s">
        <v>333</v>
      </c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</row>
    <row r="933" spans="1:60" outlineLevel="1">
      <c r="A933" s="130">
        <v>395</v>
      </c>
      <c r="B933" s="131" t="s">
        <v>2630</v>
      </c>
      <c r="C933" s="140" t="s">
        <v>2631</v>
      </c>
      <c r="D933" s="132" t="s">
        <v>347</v>
      </c>
      <c r="E933" s="133">
        <v>2</v>
      </c>
      <c r="F933" s="134"/>
      <c r="G933" s="135">
        <f>ROUND(E933*F933,2)</f>
        <v>0</v>
      </c>
      <c r="H933" s="134"/>
      <c r="I933" s="135">
        <f>ROUND(E933*H933,2)</f>
        <v>0</v>
      </c>
      <c r="J933" s="134"/>
      <c r="K933" s="135">
        <f>ROUND(E933*J933,2)</f>
        <v>0</v>
      </c>
      <c r="L933" s="135">
        <v>21</v>
      </c>
      <c r="M933" s="135">
        <f>G933*(1+L933/100)</f>
        <v>0</v>
      </c>
      <c r="N933" s="133">
        <v>2.249E-2</v>
      </c>
      <c r="O933" s="133">
        <f>ROUND(E933*N933,2)</f>
        <v>0.04</v>
      </c>
      <c r="P933" s="133">
        <v>0</v>
      </c>
      <c r="Q933" s="133">
        <f>ROUND(E933*P933,2)</f>
        <v>0</v>
      </c>
      <c r="R933" s="135" t="s">
        <v>560</v>
      </c>
      <c r="S933" s="135" t="s">
        <v>310</v>
      </c>
      <c r="T933" s="136" t="s">
        <v>331</v>
      </c>
      <c r="U933" s="114">
        <v>0.251</v>
      </c>
      <c r="V933" s="114">
        <f>ROUND(E933*U933,2)</f>
        <v>0.5</v>
      </c>
      <c r="W933" s="114"/>
      <c r="X933" s="114" t="s">
        <v>332</v>
      </c>
      <c r="Y933" s="114" t="s">
        <v>293</v>
      </c>
      <c r="Z933" s="107"/>
      <c r="AA933" s="107"/>
      <c r="AB933" s="107"/>
      <c r="AC933" s="107"/>
      <c r="AD933" s="107"/>
      <c r="AE933" s="107"/>
      <c r="AF933" s="107"/>
      <c r="AG933" s="107" t="s">
        <v>333</v>
      </c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</row>
    <row r="934" spans="1:60" outlineLevel="1">
      <c r="A934" s="130">
        <v>396</v>
      </c>
      <c r="B934" s="131" t="s">
        <v>2632</v>
      </c>
      <c r="C934" s="140" t="s">
        <v>2633</v>
      </c>
      <c r="D934" s="132" t="s">
        <v>347</v>
      </c>
      <c r="E934" s="133">
        <v>1</v>
      </c>
      <c r="F934" s="134"/>
      <c r="G934" s="135">
        <f>ROUND(E934*F934,2)</f>
        <v>0</v>
      </c>
      <c r="H934" s="134"/>
      <c r="I934" s="135">
        <f>ROUND(E934*H934,2)</f>
        <v>0</v>
      </c>
      <c r="J934" s="134"/>
      <c r="K934" s="135">
        <f>ROUND(E934*J934,2)</f>
        <v>0</v>
      </c>
      <c r="L934" s="135">
        <v>21</v>
      </c>
      <c r="M934" s="135">
        <f>G934*(1+L934/100)</f>
        <v>0</v>
      </c>
      <c r="N934" s="133">
        <v>1.2999999999999999E-3</v>
      </c>
      <c r="O934" s="133">
        <f>ROUND(E934*N934,2)</f>
        <v>0</v>
      </c>
      <c r="P934" s="133">
        <v>0</v>
      </c>
      <c r="Q934" s="133">
        <f>ROUND(E934*P934,2)</f>
        <v>0</v>
      </c>
      <c r="R934" s="135" t="s">
        <v>560</v>
      </c>
      <c r="S934" s="135" t="s">
        <v>310</v>
      </c>
      <c r="T934" s="136" t="s">
        <v>331</v>
      </c>
      <c r="U934" s="114">
        <v>0.53800000000000003</v>
      </c>
      <c r="V934" s="114">
        <f>ROUND(E934*U934,2)</f>
        <v>0.54</v>
      </c>
      <c r="W934" s="114"/>
      <c r="X934" s="114" t="s">
        <v>332</v>
      </c>
      <c r="Y934" s="114" t="s">
        <v>293</v>
      </c>
      <c r="Z934" s="107"/>
      <c r="AA934" s="107"/>
      <c r="AB934" s="107"/>
      <c r="AC934" s="107"/>
      <c r="AD934" s="107"/>
      <c r="AE934" s="107"/>
      <c r="AF934" s="107"/>
      <c r="AG934" s="107" t="s">
        <v>333</v>
      </c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</row>
    <row r="935" spans="1:60" outlineLevel="1">
      <c r="A935" s="130">
        <v>397</v>
      </c>
      <c r="B935" s="131" t="s">
        <v>1044</v>
      </c>
      <c r="C935" s="140" t="s">
        <v>1045</v>
      </c>
      <c r="D935" s="132" t="s">
        <v>347</v>
      </c>
      <c r="E935" s="133">
        <v>100</v>
      </c>
      <c r="F935" s="134"/>
      <c r="G935" s="135">
        <f>ROUND(E935*F935,2)</f>
        <v>0</v>
      </c>
      <c r="H935" s="134"/>
      <c r="I935" s="135">
        <f>ROUND(E935*H935,2)</f>
        <v>0</v>
      </c>
      <c r="J935" s="134"/>
      <c r="K935" s="135">
        <f>ROUND(E935*J935,2)</f>
        <v>0</v>
      </c>
      <c r="L935" s="135">
        <v>21</v>
      </c>
      <c r="M935" s="135">
        <f>G935*(1+L935/100)</f>
        <v>0</v>
      </c>
      <c r="N935" s="133">
        <v>0</v>
      </c>
      <c r="O935" s="133">
        <f>ROUND(E935*N935,2)</f>
        <v>0</v>
      </c>
      <c r="P935" s="133">
        <v>0</v>
      </c>
      <c r="Q935" s="133">
        <f>ROUND(E935*P935,2)</f>
        <v>0</v>
      </c>
      <c r="R935" s="135"/>
      <c r="S935" s="135" t="s">
        <v>290</v>
      </c>
      <c r="T935" s="136" t="s">
        <v>291</v>
      </c>
      <c r="U935" s="114">
        <v>0</v>
      </c>
      <c r="V935" s="114">
        <f>ROUND(E935*U935,2)</f>
        <v>0</v>
      </c>
      <c r="W935" s="114"/>
      <c r="X935" s="114" t="s">
        <v>414</v>
      </c>
      <c r="Y935" s="114" t="s">
        <v>293</v>
      </c>
      <c r="Z935" s="107"/>
      <c r="AA935" s="107"/>
      <c r="AB935" s="107"/>
      <c r="AC935" s="107"/>
      <c r="AD935" s="107"/>
      <c r="AE935" s="107"/>
      <c r="AF935" s="107"/>
      <c r="AG935" s="107" t="s">
        <v>415</v>
      </c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</row>
    <row r="936" spans="1:60" outlineLevel="1">
      <c r="A936" s="130">
        <v>398</v>
      </c>
      <c r="B936" s="131" t="s">
        <v>1048</v>
      </c>
      <c r="C936" s="140" t="s">
        <v>1049</v>
      </c>
      <c r="D936" s="132" t="s">
        <v>347</v>
      </c>
      <c r="E936" s="133">
        <v>4</v>
      </c>
      <c r="F936" s="134"/>
      <c r="G936" s="135">
        <f>ROUND(E936*F936,2)</f>
        <v>0</v>
      </c>
      <c r="H936" s="134"/>
      <c r="I936" s="135">
        <f>ROUND(E936*H936,2)</f>
        <v>0</v>
      </c>
      <c r="J936" s="134"/>
      <c r="K936" s="135">
        <f>ROUND(E936*J936,2)</f>
        <v>0</v>
      </c>
      <c r="L936" s="135">
        <v>21</v>
      </c>
      <c r="M936" s="135">
        <f>G936*(1+L936/100)</f>
        <v>0</v>
      </c>
      <c r="N936" s="133">
        <v>0</v>
      </c>
      <c r="O936" s="133">
        <f>ROUND(E936*N936,2)</f>
        <v>0</v>
      </c>
      <c r="P936" s="133">
        <v>0</v>
      </c>
      <c r="Q936" s="133">
        <f>ROUND(E936*P936,2)</f>
        <v>0</v>
      </c>
      <c r="R936" s="135"/>
      <c r="S936" s="135" t="s">
        <v>290</v>
      </c>
      <c r="T936" s="136" t="s">
        <v>291</v>
      </c>
      <c r="U936" s="114">
        <v>0</v>
      </c>
      <c r="V936" s="114">
        <f>ROUND(E936*U936,2)</f>
        <v>0</v>
      </c>
      <c r="W936" s="114"/>
      <c r="X936" s="114" t="s">
        <v>414</v>
      </c>
      <c r="Y936" s="114" t="s">
        <v>293</v>
      </c>
      <c r="Z936" s="107"/>
      <c r="AA936" s="107"/>
      <c r="AB936" s="107"/>
      <c r="AC936" s="107"/>
      <c r="AD936" s="107"/>
      <c r="AE936" s="107"/>
      <c r="AF936" s="107"/>
      <c r="AG936" s="107" t="s">
        <v>415</v>
      </c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</row>
    <row r="937" spans="1:60" outlineLevel="1">
      <c r="A937" s="130">
        <v>399</v>
      </c>
      <c r="B937" s="131" t="s">
        <v>1050</v>
      </c>
      <c r="C937" s="140" t="s">
        <v>1051</v>
      </c>
      <c r="D937" s="132" t="s">
        <v>347</v>
      </c>
      <c r="E937" s="133">
        <v>8</v>
      </c>
      <c r="F937" s="134"/>
      <c r="G937" s="135">
        <f>ROUND(E937*F937,2)</f>
        <v>0</v>
      </c>
      <c r="H937" s="134"/>
      <c r="I937" s="135">
        <f>ROUND(E937*H937,2)</f>
        <v>0</v>
      </c>
      <c r="J937" s="134"/>
      <c r="K937" s="135">
        <f>ROUND(E937*J937,2)</f>
        <v>0</v>
      </c>
      <c r="L937" s="135">
        <v>21</v>
      </c>
      <c r="M937" s="135">
        <f>G937*(1+L937/100)</f>
        <v>0</v>
      </c>
      <c r="N937" s="133">
        <v>0</v>
      </c>
      <c r="O937" s="133">
        <f>ROUND(E937*N937,2)</f>
        <v>0</v>
      </c>
      <c r="P937" s="133">
        <v>0</v>
      </c>
      <c r="Q937" s="133">
        <f>ROUND(E937*P937,2)</f>
        <v>0</v>
      </c>
      <c r="R937" s="135"/>
      <c r="S937" s="135" t="s">
        <v>290</v>
      </c>
      <c r="T937" s="136" t="s">
        <v>291</v>
      </c>
      <c r="U937" s="114">
        <v>0</v>
      </c>
      <c r="V937" s="114">
        <f>ROUND(E937*U937,2)</f>
        <v>0</v>
      </c>
      <c r="W937" s="114"/>
      <c r="X937" s="114" t="s">
        <v>414</v>
      </c>
      <c r="Y937" s="114" t="s">
        <v>293</v>
      </c>
      <c r="Z937" s="107"/>
      <c r="AA937" s="107"/>
      <c r="AB937" s="107"/>
      <c r="AC937" s="107"/>
      <c r="AD937" s="107"/>
      <c r="AE937" s="107"/>
      <c r="AF937" s="107"/>
      <c r="AG937" s="107" t="s">
        <v>415</v>
      </c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</row>
    <row r="938" spans="1:60" outlineLevel="1">
      <c r="A938" s="123">
        <v>400</v>
      </c>
      <c r="B938" s="124" t="s">
        <v>1052</v>
      </c>
      <c r="C938" s="139" t="s">
        <v>1053</v>
      </c>
      <c r="D938" s="125" t="s">
        <v>347</v>
      </c>
      <c r="E938" s="126">
        <v>8</v>
      </c>
      <c r="F938" s="127"/>
      <c r="G938" s="128">
        <f>ROUND(E938*F938,2)</f>
        <v>0</v>
      </c>
      <c r="H938" s="127"/>
      <c r="I938" s="128">
        <f>ROUND(E938*H938,2)</f>
        <v>0</v>
      </c>
      <c r="J938" s="127"/>
      <c r="K938" s="128">
        <f>ROUND(E938*J938,2)</f>
        <v>0</v>
      </c>
      <c r="L938" s="128">
        <v>21</v>
      </c>
      <c r="M938" s="128">
        <f>G938*(1+L938/100)</f>
        <v>0</v>
      </c>
      <c r="N938" s="126">
        <v>0</v>
      </c>
      <c r="O938" s="126">
        <f>ROUND(E938*N938,2)</f>
        <v>0</v>
      </c>
      <c r="P938" s="126">
        <v>0</v>
      </c>
      <c r="Q938" s="126">
        <f>ROUND(E938*P938,2)</f>
        <v>0</v>
      </c>
      <c r="R938" s="128"/>
      <c r="S938" s="128" t="s">
        <v>290</v>
      </c>
      <c r="T938" s="129" t="s">
        <v>291</v>
      </c>
      <c r="U938" s="114">
        <v>0</v>
      </c>
      <c r="V938" s="114">
        <f>ROUND(E938*U938,2)</f>
        <v>0</v>
      </c>
      <c r="W938" s="114"/>
      <c r="X938" s="114" t="s">
        <v>414</v>
      </c>
      <c r="Y938" s="114" t="s">
        <v>293</v>
      </c>
      <c r="Z938" s="107"/>
      <c r="AA938" s="107"/>
      <c r="AB938" s="107"/>
      <c r="AC938" s="107"/>
      <c r="AD938" s="107"/>
      <c r="AE938" s="107"/>
      <c r="AF938" s="107"/>
      <c r="AG938" s="107" t="s">
        <v>415</v>
      </c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</row>
    <row r="939" spans="1:60" outlineLevel="1">
      <c r="A939" s="110">
        <v>401</v>
      </c>
      <c r="B939" s="111" t="s">
        <v>1074</v>
      </c>
      <c r="C939" s="147" t="s">
        <v>1075</v>
      </c>
      <c r="D939" s="112" t="s">
        <v>24</v>
      </c>
      <c r="E939" s="145"/>
      <c r="F939" s="115"/>
      <c r="G939" s="114">
        <f>ROUND(E939*F939,2)</f>
        <v>0</v>
      </c>
      <c r="H939" s="115"/>
      <c r="I939" s="114">
        <f>ROUND(E939*H939,2)</f>
        <v>0</v>
      </c>
      <c r="J939" s="115"/>
      <c r="K939" s="114">
        <f>ROUND(E939*J939,2)</f>
        <v>0</v>
      </c>
      <c r="L939" s="114">
        <v>21</v>
      </c>
      <c r="M939" s="114">
        <f>G939*(1+L939/100)</f>
        <v>0</v>
      </c>
      <c r="N939" s="113">
        <v>0</v>
      </c>
      <c r="O939" s="113">
        <f>ROUND(E939*N939,2)</f>
        <v>0</v>
      </c>
      <c r="P939" s="113">
        <v>0</v>
      </c>
      <c r="Q939" s="113">
        <f>ROUND(E939*P939,2)</f>
        <v>0</v>
      </c>
      <c r="R939" s="114" t="s">
        <v>560</v>
      </c>
      <c r="S939" s="114" t="s">
        <v>310</v>
      </c>
      <c r="T939" s="114" t="s">
        <v>331</v>
      </c>
      <c r="U939" s="114">
        <v>0</v>
      </c>
      <c r="V939" s="114">
        <f>ROUND(E939*U939,2)</f>
        <v>0</v>
      </c>
      <c r="W939" s="114"/>
      <c r="X939" s="114" t="s">
        <v>448</v>
      </c>
      <c r="Y939" s="114" t="s">
        <v>293</v>
      </c>
      <c r="Z939" s="107"/>
      <c r="AA939" s="107"/>
      <c r="AB939" s="107"/>
      <c r="AC939" s="107"/>
      <c r="AD939" s="107"/>
      <c r="AE939" s="107"/>
      <c r="AF939" s="107"/>
      <c r="AG939" s="107" t="s">
        <v>449</v>
      </c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</row>
    <row r="940" spans="1:60">
      <c r="A940" s="117" t="s">
        <v>285</v>
      </c>
      <c r="B940" s="118" t="s">
        <v>175</v>
      </c>
      <c r="C940" s="138" t="s">
        <v>176</v>
      </c>
      <c r="D940" s="119"/>
      <c r="E940" s="120"/>
      <c r="F940" s="121"/>
      <c r="G940" s="121">
        <f>SUMIF(AG941:AG973,"&lt;&gt;NOR",G941:G973)</f>
        <v>0</v>
      </c>
      <c r="H940" s="121"/>
      <c r="I940" s="121">
        <f>SUM(I941:I973)</f>
        <v>0</v>
      </c>
      <c r="J940" s="121"/>
      <c r="K940" s="121">
        <f>SUM(K941:K973)</f>
        <v>0</v>
      </c>
      <c r="L940" s="121"/>
      <c r="M940" s="121">
        <f>SUM(M941:M973)</f>
        <v>0</v>
      </c>
      <c r="N940" s="120"/>
      <c r="O940" s="120">
        <f>SUM(O941:O973)</f>
        <v>6.0000000000000005E-2</v>
      </c>
      <c r="P940" s="120"/>
      <c r="Q940" s="120">
        <f>SUM(Q941:Q973)</f>
        <v>0</v>
      </c>
      <c r="R940" s="121"/>
      <c r="S940" s="121"/>
      <c r="T940" s="122"/>
      <c r="U940" s="116"/>
      <c r="V940" s="116">
        <f>SUM(V941:V973)</f>
        <v>31.56</v>
      </c>
      <c r="W940" s="116"/>
      <c r="X940" s="116"/>
      <c r="Y940" s="116"/>
      <c r="AG940" t="s">
        <v>286</v>
      </c>
    </row>
    <row r="941" spans="1:60" outlineLevel="1">
      <c r="A941" s="130">
        <v>402</v>
      </c>
      <c r="B941" s="131" t="s">
        <v>735</v>
      </c>
      <c r="C941" s="140" t="s">
        <v>736</v>
      </c>
      <c r="D941" s="132" t="s">
        <v>347</v>
      </c>
      <c r="E941" s="133">
        <v>212</v>
      </c>
      <c r="F941" s="134"/>
      <c r="G941" s="135">
        <f>ROUND(E941*F941,2)</f>
        <v>0</v>
      </c>
      <c r="H941" s="134"/>
      <c r="I941" s="135">
        <f>ROUND(E941*H941,2)</f>
        <v>0</v>
      </c>
      <c r="J941" s="134"/>
      <c r="K941" s="135">
        <f>ROUND(E941*J941,2)</f>
        <v>0</v>
      </c>
      <c r="L941" s="135">
        <v>21</v>
      </c>
      <c r="M941" s="135">
        <f>G941*(1+L941/100)</f>
        <v>0</v>
      </c>
      <c r="N941" s="133">
        <v>0</v>
      </c>
      <c r="O941" s="133">
        <f>ROUND(E941*N941,2)</f>
        <v>0</v>
      </c>
      <c r="P941" s="133">
        <v>0</v>
      </c>
      <c r="Q941" s="133">
        <f>ROUND(E941*P941,2)</f>
        <v>0</v>
      </c>
      <c r="R941" s="135" t="s">
        <v>560</v>
      </c>
      <c r="S941" s="135" t="s">
        <v>310</v>
      </c>
      <c r="T941" s="136" t="s">
        <v>331</v>
      </c>
      <c r="U941" s="114">
        <v>0.05</v>
      </c>
      <c r="V941" s="114">
        <f>ROUND(E941*U941,2)</f>
        <v>10.6</v>
      </c>
      <c r="W941" s="114"/>
      <c r="X941" s="114" t="s">
        <v>332</v>
      </c>
      <c r="Y941" s="114" t="s">
        <v>293</v>
      </c>
      <c r="Z941" s="107"/>
      <c r="AA941" s="107"/>
      <c r="AB941" s="107"/>
      <c r="AC941" s="107"/>
      <c r="AD941" s="107"/>
      <c r="AE941" s="107"/>
      <c r="AF941" s="107"/>
      <c r="AG941" s="107" t="s">
        <v>333</v>
      </c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</row>
    <row r="942" spans="1:60" outlineLevel="1">
      <c r="A942" s="130">
        <v>403</v>
      </c>
      <c r="B942" s="131" t="s">
        <v>1064</v>
      </c>
      <c r="C942" s="140" t="s">
        <v>1065</v>
      </c>
      <c r="D942" s="132" t="s">
        <v>347</v>
      </c>
      <c r="E942" s="133">
        <v>11</v>
      </c>
      <c r="F942" s="134"/>
      <c r="G942" s="135">
        <f>ROUND(E942*F942,2)</f>
        <v>0</v>
      </c>
      <c r="H942" s="134"/>
      <c r="I942" s="135">
        <f>ROUND(E942*H942,2)</f>
        <v>0</v>
      </c>
      <c r="J942" s="134"/>
      <c r="K942" s="135">
        <f>ROUND(E942*J942,2)</f>
        <v>0</v>
      </c>
      <c r="L942" s="135">
        <v>21</v>
      </c>
      <c r="M942" s="135">
        <f>G942*(1+L942/100)</f>
        <v>0</v>
      </c>
      <c r="N942" s="133">
        <v>0</v>
      </c>
      <c r="O942" s="133">
        <f>ROUND(E942*N942,2)</f>
        <v>0</v>
      </c>
      <c r="P942" s="133">
        <v>0</v>
      </c>
      <c r="Q942" s="133">
        <f>ROUND(E942*P942,2)</f>
        <v>0</v>
      </c>
      <c r="R942" s="135" t="s">
        <v>560</v>
      </c>
      <c r="S942" s="135" t="s">
        <v>310</v>
      </c>
      <c r="T942" s="136" t="s">
        <v>331</v>
      </c>
      <c r="U942" s="114">
        <v>0.05</v>
      </c>
      <c r="V942" s="114">
        <f>ROUND(E942*U942,2)</f>
        <v>0.55000000000000004</v>
      </c>
      <c r="W942" s="114"/>
      <c r="X942" s="114" t="s">
        <v>332</v>
      </c>
      <c r="Y942" s="114" t="s">
        <v>293</v>
      </c>
      <c r="Z942" s="107"/>
      <c r="AA942" s="107"/>
      <c r="AB942" s="107"/>
      <c r="AC942" s="107"/>
      <c r="AD942" s="107"/>
      <c r="AE942" s="107"/>
      <c r="AF942" s="107"/>
      <c r="AG942" s="107" t="s">
        <v>333</v>
      </c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</row>
    <row r="943" spans="1:60" outlineLevel="1">
      <c r="A943" s="130">
        <v>404</v>
      </c>
      <c r="B943" s="131" t="s">
        <v>1022</v>
      </c>
      <c r="C943" s="140" t="s">
        <v>1023</v>
      </c>
      <c r="D943" s="132" t="s">
        <v>347</v>
      </c>
      <c r="E943" s="133">
        <v>78</v>
      </c>
      <c r="F943" s="134"/>
      <c r="G943" s="135">
        <f>ROUND(E943*F943,2)</f>
        <v>0</v>
      </c>
      <c r="H943" s="134"/>
      <c r="I943" s="135">
        <f>ROUND(E943*H943,2)</f>
        <v>0</v>
      </c>
      <c r="J943" s="134"/>
      <c r="K943" s="135">
        <f>ROUND(E943*J943,2)</f>
        <v>0</v>
      </c>
      <c r="L943" s="135">
        <v>21</v>
      </c>
      <c r="M943" s="135">
        <f>G943*(1+L943/100)</f>
        <v>0</v>
      </c>
      <c r="N943" s="133">
        <v>0</v>
      </c>
      <c r="O943" s="133">
        <f>ROUND(E943*N943,2)</f>
        <v>0</v>
      </c>
      <c r="P943" s="133">
        <v>0</v>
      </c>
      <c r="Q943" s="133">
        <f>ROUND(E943*P943,2)</f>
        <v>0</v>
      </c>
      <c r="R943" s="135" t="s">
        <v>560</v>
      </c>
      <c r="S943" s="135" t="s">
        <v>310</v>
      </c>
      <c r="T943" s="136" t="s">
        <v>331</v>
      </c>
      <c r="U943" s="114">
        <v>0.17</v>
      </c>
      <c r="V943" s="114">
        <f>ROUND(E943*U943,2)</f>
        <v>13.26</v>
      </c>
      <c r="W943" s="114"/>
      <c r="X943" s="114" t="s">
        <v>332</v>
      </c>
      <c r="Y943" s="114" t="s">
        <v>293</v>
      </c>
      <c r="Z943" s="107"/>
      <c r="AA943" s="107"/>
      <c r="AB943" s="107"/>
      <c r="AC943" s="107"/>
      <c r="AD943" s="107"/>
      <c r="AE943" s="107"/>
      <c r="AF943" s="107"/>
      <c r="AG943" s="107" t="s">
        <v>333</v>
      </c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</row>
    <row r="944" spans="1:60" outlineLevel="1">
      <c r="A944" s="130">
        <v>405</v>
      </c>
      <c r="B944" s="131" t="s">
        <v>1026</v>
      </c>
      <c r="C944" s="140" t="s">
        <v>1027</v>
      </c>
      <c r="D944" s="132" t="s">
        <v>347</v>
      </c>
      <c r="E944" s="133">
        <v>11</v>
      </c>
      <c r="F944" s="134"/>
      <c r="G944" s="135">
        <f>ROUND(E944*F944,2)</f>
        <v>0</v>
      </c>
      <c r="H944" s="134"/>
      <c r="I944" s="135">
        <f>ROUND(E944*H944,2)</f>
        <v>0</v>
      </c>
      <c r="J944" s="134"/>
      <c r="K944" s="135">
        <f>ROUND(E944*J944,2)</f>
        <v>0</v>
      </c>
      <c r="L944" s="135">
        <v>21</v>
      </c>
      <c r="M944" s="135">
        <f>G944*(1+L944/100)</f>
        <v>0</v>
      </c>
      <c r="N944" s="133">
        <v>0</v>
      </c>
      <c r="O944" s="133">
        <f>ROUND(E944*N944,2)</f>
        <v>0</v>
      </c>
      <c r="P944" s="133">
        <v>0</v>
      </c>
      <c r="Q944" s="133">
        <f>ROUND(E944*P944,2)</f>
        <v>0</v>
      </c>
      <c r="R944" s="135" t="s">
        <v>560</v>
      </c>
      <c r="S944" s="135" t="s">
        <v>310</v>
      </c>
      <c r="T944" s="136" t="s">
        <v>331</v>
      </c>
      <c r="U944" s="114">
        <v>0.21</v>
      </c>
      <c r="V944" s="114">
        <f>ROUND(E944*U944,2)</f>
        <v>2.31</v>
      </c>
      <c r="W944" s="114"/>
      <c r="X944" s="114" t="s">
        <v>332</v>
      </c>
      <c r="Y944" s="114" t="s">
        <v>293</v>
      </c>
      <c r="Z944" s="107"/>
      <c r="AA944" s="107"/>
      <c r="AB944" s="107"/>
      <c r="AC944" s="107"/>
      <c r="AD944" s="107"/>
      <c r="AE944" s="107"/>
      <c r="AF944" s="107"/>
      <c r="AG944" s="107" t="s">
        <v>333</v>
      </c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</row>
    <row r="945" spans="1:60" outlineLevel="1">
      <c r="A945" s="130">
        <v>406</v>
      </c>
      <c r="B945" s="131" t="s">
        <v>1030</v>
      </c>
      <c r="C945" s="140" t="s">
        <v>1031</v>
      </c>
      <c r="D945" s="132" t="s">
        <v>347</v>
      </c>
      <c r="E945" s="133">
        <v>1</v>
      </c>
      <c r="F945" s="134"/>
      <c r="G945" s="135">
        <f>ROUND(E945*F945,2)</f>
        <v>0</v>
      </c>
      <c r="H945" s="134"/>
      <c r="I945" s="135">
        <f>ROUND(E945*H945,2)</f>
        <v>0</v>
      </c>
      <c r="J945" s="134"/>
      <c r="K945" s="135">
        <f>ROUND(E945*J945,2)</f>
        <v>0</v>
      </c>
      <c r="L945" s="135">
        <v>21</v>
      </c>
      <c r="M945" s="135">
        <f>G945*(1+L945/100)</f>
        <v>0</v>
      </c>
      <c r="N945" s="133">
        <v>0</v>
      </c>
      <c r="O945" s="133">
        <f>ROUND(E945*N945,2)</f>
        <v>0</v>
      </c>
      <c r="P945" s="133">
        <v>0</v>
      </c>
      <c r="Q945" s="133">
        <f>ROUND(E945*P945,2)</f>
        <v>0</v>
      </c>
      <c r="R945" s="135" t="s">
        <v>560</v>
      </c>
      <c r="S945" s="135" t="s">
        <v>310</v>
      </c>
      <c r="T945" s="136" t="s">
        <v>331</v>
      </c>
      <c r="U945" s="114">
        <v>0.23</v>
      </c>
      <c r="V945" s="114">
        <f>ROUND(E945*U945,2)</f>
        <v>0.23</v>
      </c>
      <c r="W945" s="114"/>
      <c r="X945" s="114" t="s">
        <v>332</v>
      </c>
      <c r="Y945" s="114" t="s">
        <v>293</v>
      </c>
      <c r="Z945" s="107"/>
      <c r="AA945" s="107"/>
      <c r="AB945" s="107"/>
      <c r="AC945" s="107"/>
      <c r="AD945" s="107"/>
      <c r="AE945" s="107"/>
      <c r="AF945" s="107"/>
      <c r="AG945" s="107" t="s">
        <v>333</v>
      </c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</row>
    <row r="946" spans="1:60" outlineLevel="1">
      <c r="A946" s="130">
        <v>407</v>
      </c>
      <c r="B946" s="131" t="s">
        <v>1033</v>
      </c>
      <c r="C946" s="140" t="s">
        <v>1034</v>
      </c>
      <c r="D946" s="132" t="s">
        <v>347</v>
      </c>
      <c r="E946" s="133">
        <v>1</v>
      </c>
      <c r="F946" s="134"/>
      <c r="G946" s="135">
        <f>ROUND(E946*F946,2)</f>
        <v>0</v>
      </c>
      <c r="H946" s="134"/>
      <c r="I946" s="135">
        <f>ROUND(E946*H946,2)</f>
        <v>0</v>
      </c>
      <c r="J946" s="134"/>
      <c r="K946" s="135">
        <f>ROUND(E946*J946,2)</f>
        <v>0</v>
      </c>
      <c r="L946" s="135">
        <v>21</v>
      </c>
      <c r="M946" s="135">
        <f>G946*(1+L946/100)</f>
        <v>0</v>
      </c>
      <c r="N946" s="133">
        <v>0</v>
      </c>
      <c r="O946" s="133">
        <f>ROUND(E946*N946,2)</f>
        <v>0</v>
      </c>
      <c r="P946" s="133">
        <v>0</v>
      </c>
      <c r="Q946" s="133">
        <f>ROUND(E946*P946,2)</f>
        <v>0</v>
      </c>
      <c r="R946" s="135" t="s">
        <v>560</v>
      </c>
      <c r="S946" s="135" t="s">
        <v>310</v>
      </c>
      <c r="T946" s="136" t="s">
        <v>331</v>
      </c>
      <c r="U946" s="114">
        <v>0.26800000000000002</v>
      </c>
      <c r="V946" s="114">
        <f>ROUND(E946*U946,2)</f>
        <v>0.27</v>
      </c>
      <c r="W946" s="114"/>
      <c r="X946" s="114" t="s">
        <v>332</v>
      </c>
      <c r="Y946" s="114" t="s">
        <v>293</v>
      </c>
      <c r="Z946" s="107"/>
      <c r="AA946" s="107"/>
      <c r="AB946" s="107"/>
      <c r="AC946" s="107"/>
      <c r="AD946" s="107"/>
      <c r="AE946" s="107"/>
      <c r="AF946" s="107"/>
      <c r="AG946" s="107" t="s">
        <v>333</v>
      </c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</row>
    <row r="947" spans="1:60" outlineLevel="1">
      <c r="A947" s="130">
        <v>408</v>
      </c>
      <c r="B947" s="131" t="s">
        <v>1087</v>
      </c>
      <c r="C947" s="140" t="s">
        <v>1088</v>
      </c>
      <c r="D947" s="132" t="s">
        <v>347</v>
      </c>
      <c r="E947" s="133">
        <v>2</v>
      </c>
      <c r="F947" s="134"/>
      <c r="G947" s="135">
        <f>ROUND(E947*F947,2)</f>
        <v>0</v>
      </c>
      <c r="H947" s="134"/>
      <c r="I947" s="135">
        <f>ROUND(E947*H947,2)</f>
        <v>0</v>
      </c>
      <c r="J947" s="134"/>
      <c r="K947" s="135">
        <f>ROUND(E947*J947,2)</f>
        <v>0</v>
      </c>
      <c r="L947" s="135">
        <v>21</v>
      </c>
      <c r="M947" s="135">
        <f>G947*(1+L947/100)</f>
        <v>0</v>
      </c>
      <c r="N947" s="133">
        <v>0</v>
      </c>
      <c r="O947" s="133">
        <f>ROUND(E947*N947,2)</f>
        <v>0</v>
      </c>
      <c r="P947" s="133">
        <v>0</v>
      </c>
      <c r="Q947" s="133">
        <f>ROUND(E947*P947,2)</f>
        <v>0</v>
      </c>
      <c r="R947" s="135" t="s">
        <v>560</v>
      </c>
      <c r="S947" s="135" t="s">
        <v>310</v>
      </c>
      <c r="T947" s="136" t="s">
        <v>331</v>
      </c>
      <c r="U947" s="114">
        <v>0.35</v>
      </c>
      <c r="V947" s="114">
        <f>ROUND(E947*U947,2)</f>
        <v>0.7</v>
      </c>
      <c r="W947" s="114"/>
      <c r="X947" s="114" t="s">
        <v>332</v>
      </c>
      <c r="Y947" s="114" t="s">
        <v>293</v>
      </c>
      <c r="Z947" s="107"/>
      <c r="AA947" s="107"/>
      <c r="AB947" s="107"/>
      <c r="AC947" s="107"/>
      <c r="AD947" s="107"/>
      <c r="AE947" s="107"/>
      <c r="AF947" s="107"/>
      <c r="AG947" s="107" t="s">
        <v>333</v>
      </c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</row>
    <row r="948" spans="1:60" outlineLevel="1">
      <c r="A948" s="130">
        <v>409</v>
      </c>
      <c r="B948" s="131" t="s">
        <v>1036</v>
      </c>
      <c r="C948" s="140" t="s">
        <v>1037</v>
      </c>
      <c r="D948" s="132" t="s">
        <v>347</v>
      </c>
      <c r="E948" s="133">
        <v>5</v>
      </c>
      <c r="F948" s="134"/>
      <c r="G948" s="135">
        <f>ROUND(E948*F948,2)</f>
        <v>0</v>
      </c>
      <c r="H948" s="134"/>
      <c r="I948" s="135">
        <f>ROUND(E948*H948,2)</f>
        <v>0</v>
      </c>
      <c r="J948" s="134"/>
      <c r="K948" s="135">
        <f>ROUND(E948*J948,2)</f>
        <v>0</v>
      </c>
      <c r="L948" s="135">
        <v>21</v>
      </c>
      <c r="M948" s="135">
        <f>G948*(1+L948/100)</f>
        <v>0</v>
      </c>
      <c r="N948" s="133">
        <v>0</v>
      </c>
      <c r="O948" s="133">
        <f>ROUND(E948*N948,2)</f>
        <v>0</v>
      </c>
      <c r="P948" s="133">
        <v>0</v>
      </c>
      <c r="Q948" s="133">
        <f>ROUND(E948*P948,2)</f>
        <v>0</v>
      </c>
      <c r="R948" s="135" t="s">
        <v>560</v>
      </c>
      <c r="S948" s="135" t="s">
        <v>310</v>
      </c>
      <c r="T948" s="136" t="s">
        <v>331</v>
      </c>
      <c r="U948" s="114">
        <v>0.42</v>
      </c>
      <c r="V948" s="114">
        <f>ROUND(E948*U948,2)</f>
        <v>2.1</v>
      </c>
      <c r="W948" s="114"/>
      <c r="X948" s="114" t="s">
        <v>332</v>
      </c>
      <c r="Y948" s="114" t="s">
        <v>293</v>
      </c>
      <c r="Z948" s="107"/>
      <c r="AA948" s="107"/>
      <c r="AB948" s="107"/>
      <c r="AC948" s="107"/>
      <c r="AD948" s="107"/>
      <c r="AE948" s="107"/>
      <c r="AF948" s="107"/>
      <c r="AG948" s="107" t="s">
        <v>333</v>
      </c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</row>
    <row r="949" spans="1:60" ht="22.5" outlineLevel="1">
      <c r="A949" s="123">
        <v>410</v>
      </c>
      <c r="B949" s="124" t="s">
        <v>1005</v>
      </c>
      <c r="C949" s="139" t="s">
        <v>1006</v>
      </c>
      <c r="D949" s="125" t="s">
        <v>347</v>
      </c>
      <c r="E949" s="126">
        <v>1</v>
      </c>
      <c r="F949" s="127"/>
      <c r="G949" s="128">
        <f>ROUND(E949*F949,2)</f>
        <v>0</v>
      </c>
      <c r="H949" s="127"/>
      <c r="I949" s="128">
        <f>ROUND(E949*H949,2)</f>
        <v>0</v>
      </c>
      <c r="J949" s="127"/>
      <c r="K949" s="128">
        <f>ROUND(E949*J949,2)</f>
        <v>0</v>
      </c>
      <c r="L949" s="128">
        <v>21</v>
      </c>
      <c r="M949" s="128">
        <f>G949*(1+L949/100)</f>
        <v>0</v>
      </c>
      <c r="N949" s="126">
        <v>0</v>
      </c>
      <c r="O949" s="126">
        <f>ROUND(E949*N949,2)</f>
        <v>0</v>
      </c>
      <c r="P949" s="126">
        <v>0</v>
      </c>
      <c r="Q949" s="126">
        <f>ROUND(E949*P949,2)</f>
        <v>0</v>
      </c>
      <c r="R949" s="128"/>
      <c r="S949" s="128" t="s">
        <v>290</v>
      </c>
      <c r="T949" s="129" t="s">
        <v>291</v>
      </c>
      <c r="U949" s="114">
        <v>0</v>
      </c>
      <c r="V949" s="114">
        <f>ROUND(E949*U949,2)</f>
        <v>0</v>
      </c>
      <c r="W949" s="114"/>
      <c r="X949" s="114" t="s">
        <v>332</v>
      </c>
      <c r="Y949" s="114" t="s">
        <v>293</v>
      </c>
      <c r="Z949" s="107"/>
      <c r="AA949" s="107"/>
      <c r="AB949" s="107"/>
      <c r="AC949" s="107"/>
      <c r="AD949" s="107"/>
      <c r="AE949" s="107"/>
      <c r="AF949" s="107"/>
      <c r="AG949" s="107" t="s">
        <v>333</v>
      </c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</row>
    <row r="950" spans="1:60" outlineLevel="2">
      <c r="A950" s="110"/>
      <c r="B950" s="111"/>
      <c r="C950" s="198" t="s">
        <v>1007</v>
      </c>
      <c r="D950" s="199"/>
      <c r="E950" s="199"/>
      <c r="F950" s="199"/>
      <c r="G950" s="199"/>
      <c r="H950" s="114"/>
      <c r="I950" s="114"/>
      <c r="J950" s="114"/>
      <c r="K950" s="114"/>
      <c r="L950" s="114"/>
      <c r="M950" s="114"/>
      <c r="N950" s="113"/>
      <c r="O950" s="113"/>
      <c r="P950" s="113"/>
      <c r="Q950" s="113"/>
      <c r="R950" s="114"/>
      <c r="S950" s="114"/>
      <c r="T950" s="114"/>
      <c r="U950" s="114"/>
      <c r="V950" s="114"/>
      <c r="W950" s="114"/>
      <c r="X950" s="114"/>
      <c r="Y950" s="114"/>
      <c r="Z950" s="107"/>
      <c r="AA950" s="107"/>
      <c r="AB950" s="107"/>
      <c r="AC950" s="107"/>
      <c r="AD950" s="107"/>
      <c r="AE950" s="107"/>
      <c r="AF950" s="107"/>
      <c r="AG950" s="107" t="s">
        <v>296</v>
      </c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</row>
    <row r="951" spans="1:60" outlineLevel="3">
      <c r="A951" s="110"/>
      <c r="B951" s="111"/>
      <c r="C951" s="200" t="s">
        <v>1008</v>
      </c>
      <c r="D951" s="201"/>
      <c r="E951" s="201"/>
      <c r="F951" s="201"/>
      <c r="G951" s="201"/>
      <c r="H951" s="114"/>
      <c r="I951" s="114"/>
      <c r="J951" s="114"/>
      <c r="K951" s="114"/>
      <c r="L951" s="114"/>
      <c r="M951" s="114"/>
      <c r="N951" s="113"/>
      <c r="O951" s="113"/>
      <c r="P951" s="113"/>
      <c r="Q951" s="113"/>
      <c r="R951" s="114"/>
      <c r="S951" s="114"/>
      <c r="T951" s="114"/>
      <c r="U951" s="114"/>
      <c r="V951" s="114"/>
      <c r="W951" s="114"/>
      <c r="X951" s="114"/>
      <c r="Y951" s="114"/>
      <c r="Z951" s="107"/>
      <c r="AA951" s="107"/>
      <c r="AB951" s="107"/>
      <c r="AC951" s="107"/>
      <c r="AD951" s="107"/>
      <c r="AE951" s="107"/>
      <c r="AF951" s="107"/>
      <c r="AG951" s="107" t="s">
        <v>296</v>
      </c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</row>
    <row r="952" spans="1:60" ht="22.5" outlineLevel="1">
      <c r="A952" s="123">
        <v>411</v>
      </c>
      <c r="B952" s="124" t="s">
        <v>1009</v>
      </c>
      <c r="C952" s="139" t="s">
        <v>1010</v>
      </c>
      <c r="D952" s="125" t="s">
        <v>347</v>
      </c>
      <c r="E952" s="126">
        <v>1</v>
      </c>
      <c r="F952" s="127"/>
      <c r="G952" s="128">
        <f>ROUND(E952*F952,2)</f>
        <v>0</v>
      </c>
      <c r="H952" s="127"/>
      <c r="I952" s="128">
        <f>ROUND(E952*H952,2)</f>
        <v>0</v>
      </c>
      <c r="J952" s="127"/>
      <c r="K952" s="128">
        <f>ROUND(E952*J952,2)</f>
        <v>0</v>
      </c>
      <c r="L952" s="128">
        <v>21</v>
      </c>
      <c r="M952" s="128">
        <f>G952*(1+L952/100)</f>
        <v>0</v>
      </c>
      <c r="N952" s="126">
        <v>0</v>
      </c>
      <c r="O952" s="126">
        <f>ROUND(E952*N952,2)</f>
        <v>0</v>
      </c>
      <c r="P952" s="126">
        <v>0</v>
      </c>
      <c r="Q952" s="126">
        <f>ROUND(E952*P952,2)</f>
        <v>0</v>
      </c>
      <c r="R952" s="128"/>
      <c r="S952" s="128" t="s">
        <v>290</v>
      </c>
      <c r="T952" s="129" t="s">
        <v>291</v>
      </c>
      <c r="U952" s="114">
        <v>0</v>
      </c>
      <c r="V952" s="114">
        <f>ROUND(E952*U952,2)</f>
        <v>0</v>
      </c>
      <c r="W952" s="114"/>
      <c r="X952" s="114" t="s">
        <v>332</v>
      </c>
      <c r="Y952" s="114" t="s">
        <v>293</v>
      </c>
      <c r="Z952" s="107"/>
      <c r="AA952" s="107"/>
      <c r="AB952" s="107"/>
      <c r="AC952" s="107"/>
      <c r="AD952" s="107"/>
      <c r="AE952" s="107"/>
      <c r="AF952" s="107"/>
      <c r="AG952" s="107" t="s">
        <v>333</v>
      </c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</row>
    <row r="953" spans="1:60" outlineLevel="2">
      <c r="A953" s="110"/>
      <c r="B953" s="111"/>
      <c r="C953" s="198" t="s">
        <v>1011</v>
      </c>
      <c r="D953" s="199"/>
      <c r="E953" s="199"/>
      <c r="F953" s="199"/>
      <c r="G953" s="199"/>
      <c r="H953" s="114"/>
      <c r="I953" s="114"/>
      <c r="J953" s="114"/>
      <c r="K953" s="114"/>
      <c r="L953" s="114"/>
      <c r="M953" s="114"/>
      <c r="N953" s="113"/>
      <c r="O953" s="113"/>
      <c r="P953" s="113"/>
      <c r="Q953" s="113"/>
      <c r="R953" s="114"/>
      <c r="S953" s="114"/>
      <c r="T953" s="114"/>
      <c r="U953" s="114"/>
      <c r="V953" s="114"/>
      <c r="W953" s="114"/>
      <c r="X953" s="114"/>
      <c r="Y953" s="114"/>
      <c r="Z953" s="107"/>
      <c r="AA953" s="107"/>
      <c r="AB953" s="107"/>
      <c r="AC953" s="107"/>
      <c r="AD953" s="107"/>
      <c r="AE953" s="107"/>
      <c r="AF953" s="107"/>
      <c r="AG953" s="107" t="s">
        <v>296</v>
      </c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</row>
    <row r="954" spans="1:60" outlineLevel="3">
      <c r="A954" s="110"/>
      <c r="B954" s="111"/>
      <c r="C954" s="200" t="s">
        <v>1012</v>
      </c>
      <c r="D954" s="201"/>
      <c r="E954" s="201"/>
      <c r="F954" s="201"/>
      <c r="G954" s="201"/>
      <c r="H954" s="114"/>
      <c r="I954" s="114"/>
      <c r="J954" s="114"/>
      <c r="K954" s="114"/>
      <c r="L954" s="114"/>
      <c r="M954" s="114"/>
      <c r="N954" s="113"/>
      <c r="O954" s="113"/>
      <c r="P954" s="113"/>
      <c r="Q954" s="113"/>
      <c r="R954" s="114"/>
      <c r="S954" s="114"/>
      <c r="T954" s="114"/>
      <c r="U954" s="114"/>
      <c r="V954" s="114"/>
      <c r="W954" s="114"/>
      <c r="X954" s="114"/>
      <c r="Y954" s="114"/>
      <c r="Z954" s="107"/>
      <c r="AA954" s="107"/>
      <c r="AB954" s="107"/>
      <c r="AC954" s="107"/>
      <c r="AD954" s="107"/>
      <c r="AE954" s="107"/>
      <c r="AF954" s="107"/>
      <c r="AG954" s="107" t="s">
        <v>296</v>
      </c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</row>
    <row r="955" spans="1:60" outlineLevel="3">
      <c r="A955" s="110"/>
      <c r="B955" s="111"/>
      <c r="C955" s="200" t="s">
        <v>1013</v>
      </c>
      <c r="D955" s="201"/>
      <c r="E955" s="201"/>
      <c r="F955" s="201"/>
      <c r="G955" s="201"/>
      <c r="H955" s="114"/>
      <c r="I955" s="114"/>
      <c r="J955" s="114"/>
      <c r="K955" s="114"/>
      <c r="L955" s="114"/>
      <c r="M955" s="114"/>
      <c r="N955" s="113"/>
      <c r="O955" s="113"/>
      <c r="P955" s="113"/>
      <c r="Q955" s="113"/>
      <c r="R955" s="114"/>
      <c r="S955" s="114"/>
      <c r="T955" s="114"/>
      <c r="U955" s="114"/>
      <c r="V955" s="114"/>
      <c r="W955" s="114"/>
      <c r="X955" s="114"/>
      <c r="Y955" s="114"/>
      <c r="Z955" s="107"/>
      <c r="AA955" s="107"/>
      <c r="AB955" s="107"/>
      <c r="AC955" s="107"/>
      <c r="AD955" s="107"/>
      <c r="AE955" s="107"/>
      <c r="AF955" s="107"/>
      <c r="AG955" s="107" t="s">
        <v>296</v>
      </c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</row>
    <row r="956" spans="1:60" outlineLevel="3">
      <c r="A956" s="110"/>
      <c r="B956" s="111"/>
      <c r="C956" s="200" t="s">
        <v>1014</v>
      </c>
      <c r="D956" s="201"/>
      <c r="E956" s="201"/>
      <c r="F956" s="201"/>
      <c r="G956" s="201"/>
      <c r="H956" s="114"/>
      <c r="I956" s="114"/>
      <c r="J956" s="114"/>
      <c r="K956" s="114"/>
      <c r="L956" s="114"/>
      <c r="M956" s="114"/>
      <c r="N956" s="113"/>
      <c r="O956" s="113"/>
      <c r="P956" s="113"/>
      <c r="Q956" s="113"/>
      <c r="R956" s="114"/>
      <c r="S956" s="114"/>
      <c r="T956" s="114"/>
      <c r="U956" s="114"/>
      <c r="V956" s="114"/>
      <c r="W956" s="114"/>
      <c r="X956" s="114"/>
      <c r="Y956" s="114"/>
      <c r="Z956" s="107"/>
      <c r="AA956" s="107"/>
      <c r="AB956" s="107"/>
      <c r="AC956" s="107"/>
      <c r="AD956" s="107"/>
      <c r="AE956" s="107"/>
      <c r="AF956" s="107"/>
      <c r="AG956" s="107" t="s">
        <v>296</v>
      </c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</row>
    <row r="957" spans="1:60" outlineLevel="1">
      <c r="A957" s="130">
        <v>412</v>
      </c>
      <c r="B957" s="131" t="s">
        <v>1015</v>
      </c>
      <c r="C957" s="140" t="s">
        <v>1016</v>
      </c>
      <c r="D957" s="132" t="s">
        <v>289</v>
      </c>
      <c r="E957" s="133">
        <v>2</v>
      </c>
      <c r="F957" s="134"/>
      <c r="G957" s="135">
        <f>ROUND(E957*F957,2)</f>
        <v>0</v>
      </c>
      <c r="H957" s="134"/>
      <c r="I957" s="135">
        <f>ROUND(E957*H957,2)</f>
        <v>0</v>
      </c>
      <c r="J957" s="134"/>
      <c r="K957" s="135">
        <f>ROUND(E957*J957,2)</f>
        <v>0</v>
      </c>
      <c r="L957" s="135">
        <v>21</v>
      </c>
      <c r="M957" s="135">
        <f>G957*(1+L957/100)</f>
        <v>0</v>
      </c>
      <c r="N957" s="133">
        <v>5.6899999999999997E-3</v>
      </c>
      <c r="O957" s="133">
        <f>ROUND(E957*N957,2)</f>
        <v>0.01</v>
      </c>
      <c r="P957" s="133">
        <v>0</v>
      </c>
      <c r="Q957" s="133">
        <f>ROUND(E957*P957,2)</f>
        <v>0</v>
      </c>
      <c r="R957" s="135"/>
      <c r="S957" s="135" t="s">
        <v>290</v>
      </c>
      <c r="T957" s="136" t="s">
        <v>331</v>
      </c>
      <c r="U957" s="114">
        <v>0.77</v>
      </c>
      <c r="V957" s="114">
        <f>ROUND(E957*U957,2)</f>
        <v>1.54</v>
      </c>
      <c r="W957" s="114"/>
      <c r="X957" s="114" t="s">
        <v>332</v>
      </c>
      <c r="Y957" s="114" t="s">
        <v>293</v>
      </c>
      <c r="Z957" s="107"/>
      <c r="AA957" s="107"/>
      <c r="AB957" s="107"/>
      <c r="AC957" s="107"/>
      <c r="AD957" s="107"/>
      <c r="AE957" s="107"/>
      <c r="AF957" s="107"/>
      <c r="AG957" s="107" t="s">
        <v>333</v>
      </c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</row>
    <row r="958" spans="1:60" outlineLevel="1">
      <c r="A958" s="130">
        <v>413</v>
      </c>
      <c r="B958" s="131" t="s">
        <v>1054</v>
      </c>
      <c r="C958" s="140" t="s">
        <v>1055</v>
      </c>
      <c r="D958" s="132" t="s">
        <v>347</v>
      </c>
      <c r="E958" s="133">
        <v>15</v>
      </c>
      <c r="F958" s="134"/>
      <c r="G958" s="135">
        <f>ROUND(E958*F958,2)</f>
        <v>0</v>
      </c>
      <c r="H958" s="134"/>
      <c r="I958" s="135">
        <f>ROUND(E958*H958,2)</f>
        <v>0</v>
      </c>
      <c r="J958" s="134"/>
      <c r="K958" s="135">
        <f>ROUND(E958*J958,2)</f>
        <v>0</v>
      </c>
      <c r="L958" s="135">
        <v>21</v>
      </c>
      <c r="M958" s="135">
        <f>G958*(1+L958/100)</f>
        <v>0</v>
      </c>
      <c r="N958" s="133">
        <v>8.0000000000000007E-5</v>
      </c>
      <c r="O958" s="133">
        <f>ROUND(E958*N958,2)</f>
        <v>0</v>
      </c>
      <c r="P958" s="133">
        <v>0</v>
      </c>
      <c r="Q958" s="133">
        <f>ROUND(E958*P958,2)</f>
        <v>0</v>
      </c>
      <c r="R958" s="135" t="s">
        <v>413</v>
      </c>
      <c r="S958" s="135" t="s">
        <v>310</v>
      </c>
      <c r="T958" s="136" t="s">
        <v>331</v>
      </c>
      <c r="U958" s="114">
        <v>0</v>
      </c>
      <c r="V958" s="114">
        <f>ROUND(E958*U958,2)</f>
        <v>0</v>
      </c>
      <c r="W958" s="114"/>
      <c r="X958" s="114" t="s">
        <v>414</v>
      </c>
      <c r="Y958" s="114" t="s">
        <v>293</v>
      </c>
      <c r="Z958" s="107"/>
      <c r="AA958" s="107"/>
      <c r="AB958" s="107"/>
      <c r="AC958" s="107"/>
      <c r="AD958" s="107"/>
      <c r="AE958" s="107"/>
      <c r="AF958" s="107"/>
      <c r="AG958" s="107" t="s">
        <v>415</v>
      </c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</row>
    <row r="959" spans="1:60" outlineLevel="1">
      <c r="A959" s="130">
        <v>414</v>
      </c>
      <c r="B959" s="131" t="s">
        <v>1056</v>
      </c>
      <c r="C959" s="140" t="s">
        <v>1057</v>
      </c>
      <c r="D959" s="132" t="s">
        <v>347</v>
      </c>
      <c r="E959" s="133">
        <v>15</v>
      </c>
      <c r="F959" s="134"/>
      <c r="G959" s="135">
        <f>ROUND(E959*F959,2)</f>
        <v>0</v>
      </c>
      <c r="H959" s="134"/>
      <c r="I959" s="135">
        <f>ROUND(E959*H959,2)</f>
        <v>0</v>
      </c>
      <c r="J959" s="134"/>
      <c r="K959" s="135">
        <f>ROUND(E959*J959,2)</f>
        <v>0</v>
      </c>
      <c r="L959" s="135">
        <v>21</v>
      </c>
      <c r="M959" s="135">
        <f>G959*(1+L959/100)</f>
        <v>0</v>
      </c>
      <c r="N959" s="133">
        <v>1.9000000000000001E-4</v>
      </c>
      <c r="O959" s="133">
        <f>ROUND(E959*N959,2)</f>
        <v>0</v>
      </c>
      <c r="P959" s="133">
        <v>0</v>
      </c>
      <c r="Q959" s="133">
        <f>ROUND(E959*P959,2)</f>
        <v>0</v>
      </c>
      <c r="R959" s="135" t="s">
        <v>413</v>
      </c>
      <c r="S959" s="135" t="s">
        <v>310</v>
      </c>
      <c r="T959" s="136" t="s">
        <v>331</v>
      </c>
      <c r="U959" s="114">
        <v>0</v>
      </c>
      <c r="V959" s="114">
        <f>ROUND(E959*U959,2)</f>
        <v>0</v>
      </c>
      <c r="W959" s="114"/>
      <c r="X959" s="114" t="s">
        <v>414</v>
      </c>
      <c r="Y959" s="114" t="s">
        <v>293</v>
      </c>
      <c r="Z959" s="107"/>
      <c r="AA959" s="107"/>
      <c r="AB959" s="107"/>
      <c r="AC959" s="107"/>
      <c r="AD959" s="107"/>
      <c r="AE959" s="107"/>
      <c r="AF959" s="107"/>
      <c r="AG959" s="107" t="s">
        <v>415</v>
      </c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</row>
    <row r="960" spans="1:60" outlineLevel="1">
      <c r="A960" s="130">
        <v>415</v>
      </c>
      <c r="B960" s="131" t="s">
        <v>1001</v>
      </c>
      <c r="C960" s="140" t="s">
        <v>1002</v>
      </c>
      <c r="D960" s="132" t="s">
        <v>347</v>
      </c>
      <c r="E960" s="133">
        <v>20</v>
      </c>
      <c r="F960" s="134"/>
      <c r="G960" s="135">
        <f>ROUND(E960*F960,2)</f>
        <v>0</v>
      </c>
      <c r="H960" s="134"/>
      <c r="I960" s="135">
        <f>ROUND(E960*H960,2)</f>
        <v>0</v>
      </c>
      <c r="J960" s="134"/>
      <c r="K960" s="135">
        <f>ROUND(E960*J960,2)</f>
        <v>0</v>
      </c>
      <c r="L960" s="135">
        <v>21</v>
      </c>
      <c r="M960" s="135">
        <f>G960*(1+L960/100)</f>
        <v>0</v>
      </c>
      <c r="N960" s="133">
        <v>5.0000000000000001E-4</v>
      </c>
      <c r="O960" s="133">
        <f>ROUND(E960*N960,2)</f>
        <v>0.01</v>
      </c>
      <c r="P960" s="133">
        <v>0</v>
      </c>
      <c r="Q960" s="133">
        <f>ROUND(E960*P960,2)</f>
        <v>0</v>
      </c>
      <c r="R960" s="135" t="s">
        <v>413</v>
      </c>
      <c r="S960" s="135" t="s">
        <v>310</v>
      </c>
      <c r="T960" s="136" t="s">
        <v>331</v>
      </c>
      <c r="U960" s="114">
        <v>0</v>
      </c>
      <c r="V960" s="114">
        <f>ROUND(E960*U960,2)</f>
        <v>0</v>
      </c>
      <c r="W960" s="114"/>
      <c r="X960" s="114" t="s">
        <v>414</v>
      </c>
      <c r="Y960" s="114" t="s">
        <v>293</v>
      </c>
      <c r="Z960" s="107"/>
      <c r="AA960" s="107"/>
      <c r="AB960" s="107"/>
      <c r="AC960" s="107"/>
      <c r="AD960" s="107"/>
      <c r="AE960" s="107"/>
      <c r="AF960" s="107"/>
      <c r="AG960" s="107" t="s">
        <v>415</v>
      </c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</row>
    <row r="961" spans="1:60" ht="22.5" outlineLevel="1">
      <c r="A961" s="130">
        <v>416</v>
      </c>
      <c r="B961" s="131" t="s">
        <v>989</v>
      </c>
      <c r="C961" s="140" t="s">
        <v>990</v>
      </c>
      <c r="D961" s="132" t="s">
        <v>347</v>
      </c>
      <c r="E961" s="133">
        <v>58</v>
      </c>
      <c r="F961" s="134"/>
      <c r="G961" s="135">
        <f>ROUND(E961*F961,2)</f>
        <v>0</v>
      </c>
      <c r="H961" s="134"/>
      <c r="I961" s="135">
        <f>ROUND(E961*H961,2)</f>
        <v>0</v>
      </c>
      <c r="J961" s="134"/>
      <c r="K961" s="135">
        <f>ROUND(E961*J961,2)</f>
        <v>0</v>
      </c>
      <c r="L961" s="135">
        <v>21</v>
      </c>
      <c r="M961" s="135">
        <f>G961*(1+L961/100)</f>
        <v>0</v>
      </c>
      <c r="N961" s="133">
        <v>4.2999999999999999E-4</v>
      </c>
      <c r="O961" s="133">
        <f>ROUND(E961*N961,2)</f>
        <v>0.02</v>
      </c>
      <c r="P961" s="133">
        <v>0</v>
      </c>
      <c r="Q961" s="133">
        <f>ROUND(E961*P961,2)</f>
        <v>0</v>
      </c>
      <c r="R961" s="135" t="s">
        <v>413</v>
      </c>
      <c r="S961" s="135" t="s">
        <v>310</v>
      </c>
      <c r="T961" s="136" t="s">
        <v>331</v>
      </c>
      <c r="U961" s="114">
        <v>0</v>
      </c>
      <c r="V961" s="114">
        <f>ROUND(E961*U961,2)</f>
        <v>0</v>
      </c>
      <c r="W961" s="114"/>
      <c r="X961" s="114" t="s">
        <v>414</v>
      </c>
      <c r="Y961" s="114" t="s">
        <v>293</v>
      </c>
      <c r="Z961" s="107"/>
      <c r="AA961" s="107"/>
      <c r="AB961" s="107"/>
      <c r="AC961" s="107"/>
      <c r="AD961" s="107"/>
      <c r="AE961" s="107"/>
      <c r="AF961" s="107"/>
      <c r="AG961" s="107" t="s">
        <v>415</v>
      </c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</row>
    <row r="962" spans="1:60" ht="22.5" outlineLevel="1">
      <c r="A962" s="130">
        <v>417</v>
      </c>
      <c r="B962" s="131" t="s">
        <v>991</v>
      </c>
      <c r="C962" s="140" t="s">
        <v>992</v>
      </c>
      <c r="D962" s="132" t="s">
        <v>347</v>
      </c>
      <c r="E962" s="133">
        <v>11</v>
      </c>
      <c r="F962" s="134"/>
      <c r="G962" s="135">
        <f>ROUND(E962*F962,2)</f>
        <v>0</v>
      </c>
      <c r="H962" s="134"/>
      <c r="I962" s="135">
        <f>ROUND(E962*H962,2)</f>
        <v>0</v>
      </c>
      <c r="J962" s="134"/>
      <c r="K962" s="135">
        <f>ROUND(E962*J962,2)</f>
        <v>0</v>
      </c>
      <c r="L962" s="135">
        <v>21</v>
      </c>
      <c r="M962" s="135">
        <f>G962*(1+L962/100)</f>
        <v>0</v>
      </c>
      <c r="N962" s="133">
        <v>5.2999999999999998E-4</v>
      </c>
      <c r="O962" s="133">
        <f>ROUND(E962*N962,2)</f>
        <v>0.01</v>
      </c>
      <c r="P962" s="133">
        <v>0</v>
      </c>
      <c r="Q962" s="133">
        <f>ROUND(E962*P962,2)</f>
        <v>0</v>
      </c>
      <c r="R962" s="135" t="s">
        <v>413</v>
      </c>
      <c r="S962" s="135" t="s">
        <v>310</v>
      </c>
      <c r="T962" s="136" t="s">
        <v>331</v>
      </c>
      <c r="U962" s="114">
        <v>0</v>
      </c>
      <c r="V962" s="114">
        <f>ROUND(E962*U962,2)</f>
        <v>0</v>
      </c>
      <c r="W962" s="114"/>
      <c r="X962" s="114" t="s">
        <v>414</v>
      </c>
      <c r="Y962" s="114" t="s">
        <v>293</v>
      </c>
      <c r="Z962" s="107"/>
      <c r="AA962" s="107"/>
      <c r="AB962" s="107"/>
      <c r="AC962" s="107"/>
      <c r="AD962" s="107"/>
      <c r="AE962" s="107"/>
      <c r="AF962" s="107"/>
      <c r="AG962" s="107" t="s">
        <v>415</v>
      </c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</row>
    <row r="963" spans="1:60" ht="22.5" outlineLevel="1">
      <c r="A963" s="130">
        <v>418</v>
      </c>
      <c r="B963" s="131" t="s">
        <v>993</v>
      </c>
      <c r="C963" s="140" t="s">
        <v>994</v>
      </c>
      <c r="D963" s="132" t="s">
        <v>347</v>
      </c>
      <c r="E963" s="133">
        <v>1</v>
      </c>
      <c r="F963" s="134"/>
      <c r="G963" s="135">
        <f>ROUND(E963*F963,2)</f>
        <v>0</v>
      </c>
      <c r="H963" s="134"/>
      <c r="I963" s="135">
        <f>ROUND(E963*H963,2)</f>
        <v>0</v>
      </c>
      <c r="J963" s="134"/>
      <c r="K963" s="135">
        <f>ROUND(E963*J963,2)</f>
        <v>0</v>
      </c>
      <c r="L963" s="135">
        <v>21</v>
      </c>
      <c r="M963" s="135">
        <f>G963*(1+L963/100)</f>
        <v>0</v>
      </c>
      <c r="N963" s="133">
        <v>8.4000000000000003E-4</v>
      </c>
      <c r="O963" s="133">
        <f>ROUND(E963*N963,2)</f>
        <v>0</v>
      </c>
      <c r="P963" s="133">
        <v>0</v>
      </c>
      <c r="Q963" s="133">
        <f>ROUND(E963*P963,2)</f>
        <v>0</v>
      </c>
      <c r="R963" s="135" t="s">
        <v>413</v>
      </c>
      <c r="S963" s="135" t="s">
        <v>310</v>
      </c>
      <c r="T963" s="136" t="s">
        <v>331</v>
      </c>
      <c r="U963" s="114">
        <v>0</v>
      </c>
      <c r="V963" s="114">
        <f>ROUND(E963*U963,2)</f>
        <v>0</v>
      </c>
      <c r="W963" s="114"/>
      <c r="X963" s="114" t="s">
        <v>414</v>
      </c>
      <c r="Y963" s="114" t="s">
        <v>293</v>
      </c>
      <c r="Z963" s="107"/>
      <c r="AA963" s="107"/>
      <c r="AB963" s="107"/>
      <c r="AC963" s="107"/>
      <c r="AD963" s="107"/>
      <c r="AE963" s="107"/>
      <c r="AF963" s="107"/>
      <c r="AG963" s="107" t="s">
        <v>415</v>
      </c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</row>
    <row r="964" spans="1:60" ht="22.5" outlineLevel="1">
      <c r="A964" s="130">
        <v>419</v>
      </c>
      <c r="B964" s="131" t="s">
        <v>995</v>
      </c>
      <c r="C964" s="140" t="s">
        <v>996</v>
      </c>
      <c r="D964" s="132" t="s">
        <v>347</v>
      </c>
      <c r="E964" s="133">
        <v>1</v>
      </c>
      <c r="F964" s="134"/>
      <c r="G964" s="135">
        <f>ROUND(E964*F964,2)</f>
        <v>0</v>
      </c>
      <c r="H964" s="134"/>
      <c r="I964" s="135">
        <f>ROUND(E964*H964,2)</f>
        <v>0</v>
      </c>
      <c r="J964" s="134"/>
      <c r="K964" s="135">
        <f>ROUND(E964*J964,2)</f>
        <v>0</v>
      </c>
      <c r="L964" s="135">
        <v>21</v>
      </c>
      <c r="M964" s="135">
        <f>G964*(1+L964/100)</f>
        <v>0</v>
      </c>
      <c r="N964" s="133">
        <v>1.2800000000000001E-3</v>
      </c>
      <c r="O964" s="133">
        <f>ROUND(E964*N964,2)</f>
        <v>0</v>
      </c>
      <c r="P964" s="133">
        <v>0</v>
      </c>
      <c r="Q964" s="133">
        <f>ROUND(E964*P964,2)</f>
        <v>0</v>
      </c>
      <c r="R964" s="135" t="s">
        <v>413</v>
      </c>
      <c r="S964" s="135" t="s">
        <v>310</v>
      </c>
      <c r="T964" s="136" t="s">
        <v>331</v>
      </c>
      <c r="U964" s="114">
        <v>0</v>
      </c>
      <c r="V964" s="114">
        <f>ROUND(E964*U964,2)</f>
        <v>0</v>
      </c>
      <c r="W964" s="114"/>
      <c r="X964" s="114" t="s">
        <v>414</v>
      </c>
      <c r="Y964" s="114" t="s">
        <v>293</v>
      </c>
      <c r="Z964" s="107"/>
      <c r="AA964" s="107"/>
      <c r="AB964" s="107"/>
      <c r="AC964" s="107"/>
      <c r="AD964" s="107"/>
      <c r="AE964" s="107"/>
      <c r="AF964" s="107"/>
      <c r="AG964" s="107" t="s">
        <v>415</v>
      </c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</row>
    <row r="965" spans="1:60" ht="22.5" outlineLevel="1">
      <c r="A965" s="130">
        <v>420</v>
      </c>
      <c r="B965" s="131" t="s">
        <v>1076</v>
      </c>
      <c r="C965" s="140" t="s">
        <v>1077</v>
      </c>
      <c r="D965" s="132" t="s">
        <v>347</v>
      </c>
      <c r="E965" s="133">
        <v>2</v>
      </c>
      <c r="F965" s="134"/>
      <c r="G965" s="135">
        <f>ROUND(E965*F965,2)</f>
        <v>0</v>
      </c>
      <c r="H965" s="134"/>
      <c r="I965" s="135">
        <f>ROUND(E965*H965,2)</f>
        <v>0</v>
      </c>
      <c r="J965" s="134"/>
      <c r="K965" s="135">
        <f>ROUND(E965*J965,2)</f>
        <v>0</v>
      </c>
      <c r="L965" s="135">
        <v>21</v>
      </c>
      <c r="M965" s="135">
        <f>G965*(1+L965/100)</f>
        <v>0</v>
      </c>
      <c r="N965" s="133">
        <v>1.6100000000000001E-3</v>
      </c>
      <c r="O965" s="133">
        <f>ROUND(E965*N965,2)</f>
        <v>0</v>
      </c>
      <c r="P965" s="133">
        <v>0</v>
      </c>
      <c r="Q965" s="133">
        <f>ROUND(E965*P965,2)</f>
        <v>0</v>
      </c>
      <c r="R965" s="135" t="s">
        <v>413</v>
      </c>
      <c r="S965" s="135" t="s">
        <v>310</v>
      </c>
      <c r="T965" s="136" t="s">
        <v>331</v>
      </c>
      <c r="U965" s="114">
        <v>0</v>
      </c>
      <c r="V965" s="114">
        <f>ROUND(E965*U965,2)</f>
        <v>0</v>
      </c>
      <c r="W965" s="114"/>
      <c r="X965" s="114" t="s">
        <v>414</v>
      </c>
      <c r="Y965" s="114" t="s">
        <v>293</v>
      </c>
      <c r="Z965" s="107"/>
      <c r="AA965" s="107"/>
      <c r="AB965" s="107"/>
      <c r="AC965" s="107"/>
      <c r="AD965" s="107"/>
      <c r="AE965" s="107"/>
      <c r="AF965" s="107"/>
      <c r="AG965" s="107" t="s">
        <v>415</v>
      </c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</row>
    <row r="966" spans="1:60" ht="22.5" outlineLevel="1">
      <c r="A966" s="130">
        <v>421</v>
      </c>
      <c r="B966" s="131" t="s">
        <v>997</v>
      </c>
      <c r="C966" s="140" t="s">
        <v>998</v>
      </c>
      <c r="D966" s="132" t="s">
        <v>347</v>
      </c>
      <c r="E966" s="133">
        <v>5</v>
      </c>
      <c r="F966" s="134"/>
      <c r="G966" s="135">
        <f>ROUND(E966*F966,2)</f>
        <v>0</v>
      </c>
      <c r="H966" s="134"/>
      <c r="I966" s="135">
        <f>ROUND(E966*H966,2)</f>
        <v>0</v>
      </c>
      <c r="J966" s="134"/>
      <c r="K966" s="135">
        <f>ROUND(E966*J966,2)</f>
        <v>0</v>
      </c>
      <c r="L966" s="135">
        <v>21</v>
      </c>
      <c r="M966" s="135">
        <f>G966*(1+L966/100)</f>
        <v>0</v>
      </c>
      <c r="N966" s="133">
        <v>2.8500000000000001E-3</v>
      </c>
      <c r="O966" s="133">
        <f>ROUND(E966*N966,2)</f>
        <v>0.01</v>
      </c>
      <c r="P966" s="133">
        <v>0</v>
      </c>
      <c r="Q966" s="133">
        <f>ROUND(E966*P966,2)</f>
        <v>0</v>
      </c>
      <c r="R966" s="135" t="s">
        <v>413</v>
      </c>
      <c r="S966" s="135" t="s">
        <v>310</v>
      </c>
      <c r="T966" s="136" t="s">
        <v>331</v>
      </c>
      <c r="U966" s="114">
        <v>0</v>
      </c>
      <c r="V966" s="114">
        <f>ROUND(E966*U966,2)</f>
        <v>0</v>
      </c>
      <c r="W966" s="114"/>
      <c r="X966" s="114" t="s">
        <v>414</v>
      </c>
      <c r="Y966" s="114" t="s">
        <v>293</v>
      </c>
      <c r="Z966" s="107"/>
      <c r="AA966" s="107"/>
      <c r="AB966" s="107"/>
      <c r="AC966" s="107"/>
      <c r="AD966" s="107"/>
      <c r="AE966" s="107"/>
      <c r="AF966" s="107"/>
      <c r="AG966" s="107" t="s">
        <v>415</v>
      </c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</row>
    <row r="967" spans="1:60" outlineLevel="1">
      <c r="A967" s="130">
        <v>422</v>
      </c>
      <c r="B967" s="131" t="s">
        <v>1044</v>
      </c>
      <c r="C967" s="140" t="s">
        <v>1045</v>
      </c>
      <c r="D967" s="132" t="s">
        <v>347</v>
      </c>
      <c r="E967" s="133">
        <v>212</v>
      </c>
      <c r="F967" s="134"/>
      <c r="G967" s="135">
        <f>ROUND(E967*F967,2)</f>
        <v>0</v>
      </c>
      <c r="H967" s="134"/>
      <c r="I967" s="135">
        <f>ROUND(E967*H967,2)</f>
        <v>0</v>
      </c>
      <c r="J967" s="134"/>
      <c r="K967" s="135">
        <f>ROUND(E967*J967,2)</f>
        <v>0</v>
      </c>
      <c r="L967" s="135">
        <v>21</v>
      </c>
      <c r="M967" s="135">
        <f>G967*(1+L967/100)</f>
        <v>0</v>
      </c>
      <c r="N967" s="133">
        <v>0</v>
      </c>
      <c r="O967" s="133">
        <f>ROUND(E967*N967,2)</f>
        <v>0</v>
      </c>
      <c r="P967" s="133">
        <v>0</v>
      </c>
      <c r="Q967" s="133">
        <f>ROUND(E967*P967,2)</f>
        <v>0</v>
      </c>
      <c r="R967" s="135"/>
      <c r="S967" s="135" t="s">
        <v>290</v>
      </c>
      <c r="T967" s="136" t="s">
        <v>291</v>
      </c>
      <c r="U967" s="114">
        <v>0</v>
      </c>
      <c r="V967" s="114">
        <f>ROUND(E967*U967,2)</f>
        <v>0</v>
      </c>
      <c r="W967" s="114"/>
      <c r="X967" s="114" t="s">
        <v>414</v>
      </c>
      <c r="Y967" s="114" t="s">
        <v>293</v>
      </c>
      <c r="Z967" s="107"/>
      <c r="AA967" s="107"/>
      <c r="AB967" s="107"/>
      <c r="AC967" s="107"/>
      <c r="AD967" s="107"/>
      <c r="AE967" s="107"/>
      <c r="AF967" s="107"/>
      <c r="AG967" s="107" t="s">
        <v>415</v>
      </c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</row>
    <row r="968" spans="1:60" outlineLevel="1">
      <c r="A968" s="130">
        <v>423</v>
      </c>
      <c r="B968" s="131" t="s">
        <v>1046</v>
      </c>
      <c r="C968" s="140" t="s">
        <v>1047</v>
      </c>
      <c r="D968" s="132" t="s">
        <v>347</v>
      </c>
      <c r="E968" s="133">
        <v>11</v>
      </c>
      <c r="F968" s="134"/>
      <c r="G968" s="135">
        <f>ROUND(E968*F968,2)</f>
        <v>0</v>
      </c>
      <c r="H968" s="134"/>
      <c r="I968" s="135">
        <f>ROUND(E968*H968,2)</f>
        <v>0</v>
      </c>
      <c r="J968" s="134"/>
      <c r="K968" s="135">
        <f>ROUND(E968*J968,2)</f>
        <v>0</v>
      </c>
      <c r="L968" s="135">
        <v>21</v>
      </c>
      <c r="M968" s="135">
        <f>G968*(1+L968/100)</f>
        <v>0</v>
      </c>
      <c r="N968" s="133">
        <v>0</v>
      </c>
      <c r="O968" s="133">
        <f>ROUND(E968*N968,2)</f>
        <v>0</v>
      </c>
      <c r="P968" s="133">
        <v>0</v>
      </c>
      <c r="Q968" s="133">
        <f>ROUND(E968*P968,2)</f>
        <v>0</v>
      </c>
      <c r="R968" s="135"/>
      <c r="S968" s="135" t="s">
        <v>290</v>
      </c>
      <c r="T968" s="136" t="s">
        <v>291</v>
      </c>
      <c r="U968" s="114">
        <v>0</v>
      </c>
      <c r="V968" s="114">
        <f>ROUND(E968*U968,2)</f>
        <v>0</v>
      </c>
      <c r="W968" s="114"/>
      <c r="X968" s="114" t="s">
        <v>414</v>
      </c>
      <c r="Y968" s="114" t="s">
        <v>293</v>
      </c>
      <c r="Z968" s="107"/>
      <c r="AA968" s="107"/>
      <c r="AB968" s="107"/>
      <c r="AC968" s="107"/>
      <c r="AD968" s="107"/>
      <c r="AE968" s="107"/>
      <c r="AF968" s="107"/>
      <c r="AG968" s="107" t="s">
        <v>415</v>
      </c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</row>
    <row r="969" spans="1:60" outlineLevel="1">
      <c r="A969" s="130">
        <v>424</v>
      </c>
      <c r="B969" s="131" t="s">
        <v>1048</v>
      </c>
      <c r="C969" s="140" t="s">
        <v>1049</v>
      </c>
      <c r="D969" s="132" t="s">
        <v>347</v>
      </c>
      <c r="E969" s="133">
        <v>1</v>
      </c>
      <c r="F969" s="134"/>
      <c r="G969" s="135">
        <f>ROUND(E969*F969,2)</f>
        <v>0</v>
      </c>
      <c r="H969" s="134"/>
      <c r="I969" s="135">
        <f>ROUND(E969*H969,2)</f>
        <v>0</v>
      </c>
      <c r="J969" s="134"/>
      <c r="K969" s="135">
        <f>ROUND(E969*J969,2)</f>
        <v>0</v>
      </c>
      <c r="L969" s="135">
        <v>21</v>
      </c>
      <c r="M969" s="135">
        <f>G969*(1+L969/100)</f>
        <v>0</v>
      </c>
      <c r="N969" s="133">
        <v>0</v>
      </c>
      <c r="O969" s="133">
        <f>ROUND(E969*N969,2)</f>
        <v>0</v>
      </c>
      <c r="P969" s="133">
        <v>0</v>
      </c>
      <c r="Q969" s="133">
        <f>ROUND(E969*P969,2)</f>
        <v>0</v>
      </c>
      <c r="R969" s="135"/>
      <c r="S969" s="135" t="s">
        <v>290</v>
      </c>
      <c r="T969" s="136" t="s">
        <v>291</v>
      </c>
      <c r="U969" s="114">
        <v>0</v>
      </c>
      <c r="V969" s="114">
        <f>ROUND(E969*U969,2)</f>
        <v>0</v>
      </c>
      <c r="W969" s="114"/>
      <c r="X969" s="114" t="s">
        <v>414</v>
      </c>
      <c r="Y969" s="114" t="s">
        <v>293</v>
      </c>
      <c r="Z969" s="107"/>
      <c r="AA969" s="107"/>
      <c r="AB969" s="107"/>
      <c r="AC969" s="107"/>
      <c r="AD969" s="107"/>
      <c r="AE969" s="107"/>
      <c r="AF969" s="107"/>
      <c r="AG969" s="107" t="s">
        <v>415</v>
      </c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</row>
    <row r="970" spans="1:60" outlineLevel="1">
      <c r="A970" s="130">
        <v>425</v>
      </c>
      <c r="B970" s="131" t="s">
        <v>1050</v>
      </c>
      <c r="C970" s="140" t="s">
        <v>1051</v>
      </c>
      <c r="D970" s="132" t="s">
        <v>347</v>
      </c>
      <c r="E970" s="133">
        <v>1</v>
      </c>
      <c r="F970" s="134"/>
      <c r="G970" s="135">
        <f>ROUND(E970*F970,2)</f>
        <v>0</v>
      </c>
      <c r="H970" s="134"/>
      <c r="I970" s="135">
        <f>ROUND(E970*H970,2)</f>
        <v>0</v>
      </c>
      <c r="J970" s="134"/>
      <c r="K970" s="135">
        <f>ROUND(E970*J970,2)</f>
        <v>0</v>
      </c>
      <c r="L970" s="135">
        <v>21</v>
      </c>
      <c r="M970" s="135">
        <f>G970*(1+L970/100)</f>
        <v>0</v>
      </c>
      <c r="N970" s="133">
        <v>0</v>
      </c>
      <c r="O970" s="133">
        <f>ROUND(E970*N970,2)</f>
        <v>0</v>
      </c>
      <c r="P970" s="133">
        <v>0</v>
      </c>
      <c r="Q970" s="133">
        <f>ROUND(E970*P970,2)</f>
        <v>0</v>
      </c>
      <c r="R970" s="135"/>
      <c r="S970" s="135" t="s">
        <v>290</v>
      </c>
      <c r="T970" s="136" t="s">
        <v>291</v>
      </c>
      <c r="U970" s="114">
        <v>0</v>
      </c>
      <c r="V970" s="114">
        <f>ROUND(E970*U970,2)</f>
        <v>0</v>
      </c>
      <c r="W970" s="114"/>
      <c r="X970" s="114" t="s">
        <v>414</v>
      </c>
      <c r="Y970" s="114" t="s">
        <v>293</v>
      </c>
      <c r="Z970" s="107"/>
      <c r="AA970" s="107"/>
      <c r="AB970" s="107"/>
      <c r="AC970" s="107"/>
      <c r="AD970" s="107"/>
      <c r="AE970" s="107"/>
      <c r="AF970" s="107"/>
      <c r="AG970" s="107" t="s">
        <v>415</v>
      </c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</row>
    <row r="971" spans="1:60" outlineLevel="1">
      <c r="A971" s="130">
        <v>426</v>
      </c>
      <c r="B971" s="131" t="s">
        <v>1091</v>
      </c>
      <c r="C971" s="140" t="s">
        <v>1092</v>
      </c>
      <c r="D971" s="132" t="s">
        <v>347</v>
      </c>
      <c r="E971" s="133">
        <v>2</v>
      </c>
      <c r="F971" s="134"/>
      <c r="G971" s="135">
        <f>ROUND(E971*F971,2)</f>
        <v>0</v>
      </c>
      <c r="H971" s="134"/>
      <c r="I971" s="135">
        <f>ROUND(E971*H971,2)</f>
        <v>0</v>
      </c>
      <c r="J971" s="134"/>
      <c r="K971" s="135">
        <f>ROUND(E971*J971,2)</f>
        <v>0</v>
      </c>
      <c r="L971" s="135">
        <v>21</v>
      </c>
      <c r="M971" s="135">
        <f>G971*(1+L971/100)</f>
        <v>0</v>
      </c>
      <c r="N971" s="133">
        <v>0</v>
      </c>
      <c r="O971" s="133">
        <f>ROUND(E971*N971,2)</f>
        <v>0</v>
      </c>
      <c r="P971" s="133">
        <v>0</v>
      </c>
      <c r="Q971" s="133">
        <f>ROUND(E971*P971,2)</f>
        <v>0</v>
      </c>
      <c r="R971" s="135"/>
      <c r="S971" s="135" t="s">
        <v>290</v>
      </c>
      <c r="T971" s="136" t="s">
        <v>291</v>
      </c>
      <c r="U971" s="114">
        <v>0</v>
      </c>
      <c r="V971" s="114">
        <f>ROUND(E971*U971,2)</f>
        <v>0</v>
      </c>
      <c r="W971" s="114"/>
      <c r="X971" s="114" t="s">
        <v>414</v>
      </c>
      <c r="Y971" s="114" t="s">
        <v>293</v>
      </c>
      <c r="Z971" s="107"/>
      <c r="AA971" s="107"/>
      <c r="AB971" s="107"/>
      <c r="AC971" s="107"/>
      <c r="AD971" s="107"/>
      <c r="AE971" s="107"/>
      <c r="AF971" s="107"/>
      <c r="AG971" s="107" t="s">
        <v>415</v>
      </c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</row>
    <row r="972" spans="1:60" outlineLevel="1">
      <c r="A972" s="123">
        <v>427</v>
      </c>
      <c r="B972" s="124" t="s">
        <v>1052</v>
      </c>
      <c r="C972" s="139" t="s">
        <v>1053</v>
      </c>
      <c r="D972" s="125" t="s">
        <v>347</v>
      </c>
      <c r="E972" s="126">
        <v>4</v>
      </c>
      <c r="F972" s="127"/>
      <c r="G972" s="128">
        <f>ROUND(E972*F972,2)</f>
        <v>0</v>
      </c>
      <c r="H972" s="127"/>
      <c r="I972" s="128">
        <f>ROUND(E972*H972,2)</f>
        <v>0</v>
      </c>
      <c r="J972" s="127"/>
      <c r="K972" s="128">
        <f>ROUND(E972*J972,2)</f>
        <v>0</v>
      </c>
      <c r="L972" s="128">
        <v>21</v>
      </c>
      <c r="M972" s="128">
        <f>G972*(1+L972/100)</f>
        <v>0</v>
      </c>
      <c r="N972" s="126">
        <v>0</v>
      </c>
      <c r="O972" s="126">
        <f>ROUND(E972*N972,2)</f>
        <v>0</v>
      </c>
      <c r="P972" s="126">
        <v>0</v>
      </c>
      <c r="Q972" s="126">
        <f>ROUND(E972*P972,2)</f>
        <v>0</v>
      </c>
      <c r="R972" s="128"/>
      <c r="S972" s="128" t="s">
        <v>290</v>
      </c>
      <c r="T972" s="129" t="s">
        <v>291</v>
      </c>
      <c r="U972" s="114">
        <v>0</v>
      </c>
      <c r="V972" s="114">
        <f>ROUND(E972*U972,2)</f>
        <v>0</v>
      </c>
      <c r="W972" s="114"/>
      <c r="X972" s="114" t="s">
        <v>414</v>
      </c>
      <c r="Y972" s="114" t="s">
        <v>293</v>
      </c>
      <c r="Z972" s="107"/>
      <c r="AA972" s="107"/>
      <c r="AB972" s="107"/>
      <c r="AC972" s="107"/>
      <c r="AD972" s="107"/>
      <c r="AE972" s="107"/>
      <c r="AF972" s="107"/>
      <c r="AG972" s="107" t="s">
        <v>415</v>
      </c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</row>
    <row r="973" spans="1:60" outlineLevel="1">
      <c r="A973" s="110">
        <v>428</v>
      </c>
      <c r="B973" s="111" t="s">
        <v>1074</v>
      </c>
      <c r="C973" s="147" t="s">
        <v>1075</v>
      </c>
      <c r="D973" s="112" t="s">
        <v>24</v>
      </c>
      <c r="E973" s="145"/>
      <c r="F973" s="115"/>
      <c r="G973" s="114">
        <f>ROUND(E973*F973,2)</f>
        <v>0</v>
      </c>
      <c r="H973" s="115"/>
      <c r="I973" s="114">
        <f>ROUND(E973*H973,2)</f>
        <v>0</v>
      </c>
      <c r="J973" s="115"/>
      <c r="K973" s="114">
        <f>ROUND(E973*J973,2)</f>
        <v>0</v>
      </c>
      <c r="L973" s="114">
        <v>21</v>
      </c>
      <c r="M973" s="114">
        <f>G973*(1+L973/100)</f>
        <v>0</v>
      </c>
      <c r="N973" s="113">
        <v>0</v>
      </c>
      <c r="O973" s="113">
        <f>ROUND(E973*N973,2)</f>
        <v>0</v>
      </c>
      <c r="P973" s="113">
        <v>0</v>
      </c>
      <c r="Q973" s="113">
        <f>ROUND(E973*P973,2)</f>
        <v>0</v>
      </c>
      <c r="R973" s="114" t="s">
        <v>560</v>
      </c>
      <c r="S973" s="114" t="s">
        <v>310</v>
      </c>
      <c r="T973" s="114" t="s">
        <v>331</v>
      </c>
      <c r="U973" s="114">
        <v>0</v>
      </c>
      <c r="V973" s="114">
        <f>ROUND(E973*U973,2)</f>
        <v>0</v>
      </c>
      <c r="W973" s="114"/>
      <c r="X973" s="114" t="s">
        <v>448</v>
      </c>
      <c r="Y973" s="114" t="s">
        <v>293</v>
      </c>
      <c r="Z973" s="107"/>
      <c r="AA973" s="107"/>
      <c r="AB973" s="107"/>
      <c r="AC973" s="107"/>
      <c r="AD973" s="107"/>
      <c r="AE973" s="107"/>
      <c r="AF973" s="107"/>
      <c r="AG973" s="107" t="s">
        <v>449</v>
      </c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</row>
    <row r="974" spans="1:60">
      <c r="A974" s="117" t="s">
        <v>285</v>
      </c>
      <c r="B974" s="118" t="s">
        <v>177</v>
      </c>
      <c r="C974" s="138" t="s">
        <v>178</v>
      </c>
      <c r="D974" s="119"/>
      <c r="E974" s="120"/>
      <c r="F974" s="121"/>
      <c r="G974" s="121">
        <f>SUMIF(AG975:AG1004,"&lt;&gt;NOR",G975:G1004)</f>
        <v>0</v>
      </c>
      <c r="H974" s="121"/>
      <c r="I974" s="121">
        <f>SUM(I975:I1004)</f>
        <v>0</v>
      </c>
      <c r="J974" s="121"/>
      <c r="K974" s="121">
        <f>SUM(K975:K1004)</f>
        <v>0</v>
      </c>
      <c r="L974" s="121"/>
      <c r="M974" s="121">
        <f>SUM(M975:M1004)</f>
        <v>0</v>
      </c>
      <c r="N974" s="120"/>
      <c r="O974" s="120">
        <f>SUM(O975:O1004)</f>
        <v>0.10999999999999999</v>
      </c>
      <c r="P974" s="120"/>
      <c r="Q974" s="120">
        <f>SUM(Q975:Q1004)</f>
        <v>0</v>
      </c>
      <c r="R974" s="121"/>
      <c r="S974" s="121"/>
      <c r="T974" s="122"/>
      <c r="U974" s="116"/>
      <c r="V974" s="116">
        <f>SUM(V975:V1004)</f>
        <v>46.09</v>
      </c>
      <c r="W974" s="116"/>
      <c r="X974" s="116"/>
      <c r="Y974" s="116"/>
      <c r="AG974" t="s">
        <v>286</v>
      </c>
    </row>
    <row r="975" spans="1:60" outlineLevel="1">
      <c r="A975" s="130">
        <v>429</v>
      </c>
      <c r="B975" s="131" t="s">
        <v>735</v>
      </c>
      <c r="C975" s="140" t="s">
        <v>736</v>
      </c>
      <c r="D975" s="132" t="s">
        <v>347</v>
      </c>
      <c r="E975" s="133">
        <v>208</v>
      </c>
      <c r="F975" s="134"/>
      <c r="G975" s="135">
        <f>ROUND(E975*F975,2)</f>
        <v>0</v>
      </c>
      <c r="H975" s="134"/>
      <c r="I975" s="135">
        <f>ROUND(E975*H975,2)</f>
        <v>0</v>
      </c>
      <c r="J975" s="134"/>
      <c r="K975" s="135">
        <f>ROUND(E975*J975,2)</f>
        <v>0</v>
      </c>
      <c r="L975" s="135">
        <v>21</v>
      </c>
      <c r="M975" s="135">
        <f>G975*(1+L975/100)</f>
        <v>0</v>
      </c>
      <c r="N975" s="133">
        <v>0</v>
      </c>
      <c r="O975" s="133">
        <f>ROUND(E975*N975,2)</f>
        <v>0</v>
      </c>
      <c r="P975" s="133">
        <v>0</v>
      </c>
      <c r="Q975" s="133">
        <f>ROUND(E975*P975,2)</f>
        <v>0</v>
      </c>
      <c r="R975" s="135" t="s">
        <v>560</v>
      </c>
      <c r="S975" s="135" t="s">
        <v>310</v>
      </c>
      <c r="T975" s="136" t="s">
        <v>331</v>
      </c>
      <c r="U975" s="114">
        <v>0.05</v>
      </c>
      <c r="V975" s="114">
        <f>ROUND(E975*U975,2)</f>
        <v>10.4</v>
      </c>
      <c r="W975" s="114"/>
      <c r="X975" s="114" t="s">
        <v>332</v>
      </c>
      <c r="Y975" s="114" t="s">
        <v>293</v>
      </c>
      <c r="Z975" s="107"/>
      <c r="AA975" s="107"/>
      <c r="AB975" s="107"/>
      <c r="AC975" s="107"/>
      <c r="AD975" s="107"/>
      <c r="AE975" s="107"/>
      <c r="AF975" s="107"/>
      <c r="AG975" s="107" t="s">
        <v>333</v>
      </c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</row>
    <row r="976" spans="1:60" outlineLevel="1">
      <c r="A976" s="130">
        <v>430</v>
      </c>
      <c r="B976" s="131" t="s">
        <v>1022</v>
      </c>
      <c r="C976" s="140" t="s">
        <v>1023</v>
      </c>
      <c r="D976" s="132" t="s">
        <v>347</v>
      </c>
      <c r="E976" s="133">
        <v>118</v>
      </c>
      <c r="F976" s="134"/>
      <c r="G976" s="135">
        <f>ROUND(E976*F976,2)</f>
        <v>0</v>
      </c>
      <c r="H976" s="134"/>
      <c r="I976" s="135">
        <f>ROUND(E976*H976,2)</f>
        <v>0</v>
      </c>
      <c r="J976" s="134"/>
      <c r="K976" s="135">
        <f>ROUND(E976*J976,2)</f>
        <v>0</v>
      </c>
      <c r="L976" s="135">
        <v>21</v>
      </c>
      <c r="M976" s="135">
        <f>G976*(1+L976/100)</f>
        <v>0</v>
      </c>
      <c r="N976" s="133">
        <v>0</v>
      </c>
      <c r="O976" s="133">
        <f>ROUND(E976*N976,2)</f>
        <v>0</v>
      </c>
      <c r="P976" s="133">
        <v>0</v>
      </c>
      <c r="Q976" s="133">
        <f>ROUND(E976*P976,2)</f>
        <v>0</v>
      </c>
      <c r="R976" s="135" t="s">
        <v>560</v>
      </c>
      <c r="S976" s="135" t="s">
        <v>310</v>
      </c>
      <c r="T976" s="136" t="s">
        <v>331</v>
      </c>
      <c r="U976" s="114">
        <v>0.17</v>
      </c>
      <c r="V976" s="114">
        <f>ROUND(E976*U976,2)</f>
        <v>20.059999999999999</v>
      </c>
      <c r="W976" s="114"/>
      <c r="X976" s="114" t="s">
        <v>332</v>
      </c>
      <c r="Y976" s="114" t="s">
        <v>293</v>
      </c>
      <c r="Z976" s="107"/>
      <c r="AA976" s="107"/>
      <c r="AB976" s="107"/>
      <c r="AC976" s="107"/>
      <c r="AD976" s="107"/>
      <c r="AE976" s="107"/>
      <c r="AF976" s="107"/>
      <c r="AG976" s="107" t="s">
        <v>333</v>
      </c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</row>
    <row r="977" spans="1:60" outlineLevel="1">
      <c r="A977" s="130">
        <v>431</v>
      </c>
      <c r="B977" s="131" t="s">
        <v>1026</v>
      </c>
      <c r="C977" s="140" t="s">
        <v>1027</v>
      </c>
      <c r="D977" s="132" t="s">
        <v>347</v>
      </c>
      <c r="E977" s="133">
        <v>12</v>
      </c>
      <c r="F977" s="134"/>
      <c r="G977" s="135">
        <f>ROUND(E977*F977,2)</f>
        <v>0</v>
      </c>
      <c r="H977" s="134"/>
      <c r="I977" s="135">
        <f>ROUND(E977*H977,2)</f>
        <v>0</v>
      </c>
      <c r="J977" s="134"/>
      <c r="K977" s="135">
        <f>ROUND(E977*J977,2)</f>
        <v>0</v>
      </c>
      <c r="L977" s="135">
        <v>21</v>
      </c>
      <c r="M977" s="135">
        <f>G977*(1+L977/100)</f>
        <v>0</v>
      </c>
      <c r="N977" s="133">
        <v>0</v>
      </c>
      <c r="O977" s="133">
        <f>ROUND(E977*N977,2)</f>
        <v>0</v>
      </c>
      <c r="P977" s="133">
        <v>0</v>
      </c>
      <c r="Q977" s="133">
        <f>ROUND(E977*P977,2)</f>
        <v>0</v>
      </c>
      <c r="R977" s="135" t="s">
        <v>560</v>
      </c>
      <c r="S977" s="135" t="s">
        <v>310</v>
      </c>
      <c r="T977" s="136" t="s">
        <v>331</v>
      </c>
      <c r="U977" s="114">
        <v>0.21</v>
      </c>
      <c r="V977" s="114">
        <f>ROUND(E977*U977,2)</f>
        <v>2.52</v>
      </c>
      <c r="W977" s="114"/>
      <c r="X977" s="114" t="s">
        <v>332</v>
      </c>
      <c r="Y977" s="114" t="s">
        <v>293</v>
      </c>
      <c r="Z977" s="107"/>
      <c r="AA977" s="107"/>
      <c r="AB977" s="107"/>
      <c r="AC977" s="107"/>
      <c r="AD977" s="107"/>
      <c r="AE977" s="107"/>
      <c r="AF977" s="107"/>
      <c r="AG977" s="107" t="s">
        <v>333</v>
      </c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</row>
    <row r="978" spans="1:60" outlineLevel="1">
      <c r="A978" s="130">
        <v>432</v>
      </c>
      <c r="B978" s="131" t="s">
        <v>1030</v>
      </c>
      <c r="C978" s="140" t="s">
        <v>1031</v>
      </c>
      <c r="D978" s="132" t="s">
        <v>347</v>
      </c>
      <c r="E978" s="133">
        <v>8</v>
      </c>
      <c r="F978" s="134"/>
      <c r="G978" s="135">
        <f>ROUND(E978*F978,2)</f>
        <v>0</v>
      </c>
      <c r="H978" s="134"/>
      <c r="I978" s="135">
        <f>ROUND(E978*H978,2)</f>
        <v>0</v>
      </c>
      <c r="J978" s="134"/>
      <c r="K978" s="135">
        <f>ROUND(E978*J978,2)</f>
        <v>0</v>
      </c>
      <c r="L978" s="135">
        <v>21</v>
      </c>
      <c r="M978" s="135">
        <f>G978*(1+L978/100)</f>
        <v>0</v>
      </c>
      <c r="N978" s="133">
        <v>0</v>
      </c>
      <c r="O978" s="133">
        <f>ROUND(E978*N978,2)</f>
        <v>0</v>
      </c>
      <c r="P978" s="133">
        <v>0</v>
      </c>
      <c r="Q978" s="133">
        <f>ROUND(E978*P978,2)</f>
        <v>0</v>
      </c>
      <c r="R978" s="135" t="s">
        <v>560</v>
      </c>
      <c r="S978" s="135" t="s">
        <v>310</v>
      </c>
      <c r="T978" s="136" t="s">
        <v>331</v>
      </c>
      <c r="U978" s="114">
        <v>0.23</v>
      </c>
      <c r="V978" s="114">
        <f>ROUND(E978*U978,2)</f>
        <v>1.84</v>
      </c>
      <c r="W978" s="114"/>
      <c r="X978" s="114" t="s">
        <v>332</v>
      </c>
      <c r="Y978" s="114" t="s">
        <v>293</v>
      </c>
      <c r="Z978" s="107"/>
      <c r="AA978" s="107"/>
      <c r="AB978" s="107"/>
      <c r="AC978" s="107"/>
      <c r="AD978" s="107"/>
      <c r="AE978" s="107"/>
      <c r="AF978" s="107"/>
      <c r="AG978" s="107" t="s">
        <v>333</v>
      </c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</row>
    <row r="979" spans="1:60" outlineLevel="1">
      <c r="A979" s="130">
        <v>433</v>
      </c>
      <c r="B979" s="131" t="s">
        <v>1033</v>
      </c>
      <c r="C979" s="140" t="s">
        <v>1034</v>
      </c>
      <c r="D979" s="132" t="s">
        <v>347</v>
      </c>
      <c r="E979" s="133">
        <v>16</v>
      </c>
      <c r="F979" s="134"/>
      <c r="G979" s="135">
        <f>ROUND(E979*F979,2)</f>
        <v>0</v>
      </c>
      <c r="H979" s="134"/>
      <c r="I979" s="135">
        <f>ROUND(E979*H979,2)</f>
        <v>0</v>
      </c>
      <c r="J979" s="134"/>
      <c r="K979" s="135">
        <f>ROUND(E979*J979,2)</f>
        <v>0</v>
      </c>
      <c r="L979" s="135">
        <v>21</v>
      </c>
      <c r="M979" s="135">
        <f>G979*(1+L979/100)</f>
        <v>0</v>
      </c>
      <c r="N979" s="133">
        <v>0</v>
      </c>
      <c r="O979" s="133">
        <f>ROUND(E979*N979,2)</f>
        <v>0</v>
      </c>
      <c r="P979" s="133">
        <v>0</v>
      </c>
      <c r="Q979" s="133">
        <f>ROUND(E979*P979,2)</f>
        <v>0</v>
      </c>
      <c r="R979" s="135" t="s">
        <v>560</v>
      </c>
      <c r="S979" s="135" t="s">
        <v>310</v>
      </c>
      <c r="T979" s="136" t="s">
        <v>331</v>
      </c>
      <c r="U979" s="114">
        <v>0.26800000000000002</v>
      </c>
      <c r="V979" s="114">
        <f>ROUND(E979*U979,2)</f>
        <v>4.29</v>
      </c>
      <c r="W979" s="114"/>
      <c r="X979" s="114" t="s">
        <v>332</v>
      </c>
      <c r="Y979" s="114" t="s">
        <v>293</v>
      </c>
      <c r="Z979" s="107"/>
      <c r="AA979" s="107"/>
      <c r="AB979" s="107"/>
      <c r="AC979" s="107"/>
      <c r="AD979" s="107"/>
      <c r="AE979" s="107"/>
      <c r="AF979" s="107"/>
      <c r="AG979" s="107" t="s">
        <v>333</v>
      </c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</row>
    <row r="980" spans="1:60" outlineLevel="1">
      <c r="A980" s="130">
        <v>434</v>
      </c>
      <c r="B980" s="131" t="s">
        <v>1036</v>
      </c>
      <c r="C980" s="140" t="s">
        <v>1037</v>
      </c>
      <c r="D980" s="132" t="s">
        <v>347</v>
      </c>
      <c r="E980" s="133">
        <v>12</v>
      </c>
      <c r="F980" s="134"/>
      <c r="G980" s="135">
        <f>ROUND(E980*F980,2)</f>
        <v>0</v>
      </c>
      <c r="H980" s="134"/>
      <c r="I980" s="135">
        <f>ROUND(E980*H980,2)</f>
        <v>0</v>
      </c>
      <c r="J980" s="134"/>
      <c r="K980" s="135">
        <f>ROUND(E980*J980,2)</f>
        <v>0</v>
      </c>
      <c r="L980" s="135">
        <v>21</v>
      </c>
      <c r="M980" s="135">
        <f>G980*(1+L980/100)</f>
        <v>0</v>
      </c>
      <c r="N980" s="133">
        <v>0</v>
      </c>
      <c r="O980" s="133">
        <f>ROUND(E980*N980,2)</f>
        <v>0</v>
      </c>
      <c r="P980" s="133">
        <v>0</v>
      </c>
      <c r="Q980" s="133">
        <f>ROUND(E980*P980,2)</f>
        <v>0</v>
      </c>
      <c r="R980" s="135" t="s">
        <v>560</v>
      </c>
      <c r="S980" s="135" t="s">
        <v>310</v>
      </c>
      <c r="T980" s="136" t="s">
        <v>331</v>
      </c>
      <c r="U980" s="114">
        <v>0.42</v>
      </c>
      <c r="V980" s="114">
        <f>ROUND(E980*U980,2)</f>
        <v>5.04</v>
      </c>
      <c r="W980" s="114"/>
      <c r="X980" s="114" t="s">
        <v>332</v>
      </c>
      <c r="Y980" s="114" t="s">
        <v>293</v>
      </c>
      <c r="Z980" s="107"/>
      <c r="AA980" s="107"/>
      <c r="AB980" s="107"/>
      <c r="AC980" s="107"/>
      <c r="AD980" s="107"/>
      <c r="AE980" s="107"/>
      <c r="AF980" s="107"/>
      <c r="AG980" s="107" t="s">
        <v>333</v>
      </c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</row>
    <row r="981" spans="1:60" outlineLevel="1">
      <c r="A981" s="130">
        <v>435</v>
      </c>
      <c r="B981" s="131" t="s">
        <v>1070</v>
      </c>
      <c r="C981" s="140" t="s">
        <v>1071</v>
      </c>
      <c r="D981" s="132" t="s">
        <v>347</v>
      </c>
      <c r="E981" s="133">
        <v>8</v>
      </c>
      <c r="F981" s="134"/>
      <c r="G981" s="135">
        <f>ROUND(E981*F981,2)</f>
        <v>0</v>
      </c>
      <c r="H981" s="134"/>
      <c r="I981" s="135">
        <f>ROUND(E981*H981,2)</f>
        <v>0</v>
      </c>
      <c r="J981" s="134"/>
      <c r="K981" s="135">
        <f>ROUND(E981*J981,2)</f>
        <v>0</v>
      </c>
      <c r="L981" s="135">
        <v>21</v>
      </c>
      <c r="M981" s="135">
        <f>G981*(1+L981/100)</f>
        <v>0</v>
      </c>
      <c r="N981" s="133">
        <v>0</v>
      </c>
      <c r="O981" s="133">
        <f>ROUND(E981*N981,2)</f>
        <v>0</v>
      </c>
      <c r="P981" s="133">
        <v>0</v>
      </c>
      <c r="Q981" s="133">
        <f>ROUND(E981*P981,2)</f>
        <v>0</v>
      </c>
      <c r="R981" s="135"/>
      <c r="S981" s="135" t="s">
        <v>290</v>
      </c>
      <c r="T981" s="136" t="s">
        <v>291</v>
      </c>
      <c r="U981" s="114">
        <v>0.05</v>
      </c>
      <c r="V981" s="114">
        <f>ROUND(E981*U981,2)</f>
        <v>0.4</v>
      </c>
      <c r="W981" s="114"/>
      <c r="X981" s="114" t="s">
        <v>332</v>
      </c>
      <c r="Y981" s="114" t="s">
        <v>293</v>
      </c>
      <c r="Z981" s="107"/>
      <c r="AA981" s="107"/>
      <c r="AB981" s="107"/>
      <c r="AC981" s="107"/>
      <c r="AD981" s="107"/>
      <c r="AE981" s="107"/>
      <c r="AF981" s="107"/>
      <c r="AG981" s="107" t="s">
        <v>333</v>
      </c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</row>
    <row r="982" spans="1:60" ht="22.5" outlineLevel="1">
      <c r="A982" s="123">
        <v>436</v>
      </c>
      <c r="B982" s="124" t="s">
        <v>1101</v>
      </c>
      <c r="C982" s="139" t="s">
        <v>1102</v>
      </c>
      <c r="D982" s="125" t="s">
        <v>347</v>
      </c>
      <c r="E982" s="126">
        <v>1</v>
      </c>
      <c r="F982" s="127"/>
      <c r="G982" s="128">
        <f>ROUND(E982*F982,2)</f>
        <v>0</v>
      </c>
      <c r="H982" s="127"/>
      <c r="I982" s="128">
        <f>ROUND(E982*H982,2)</f>
        <v>0</v>
      </c>
      <c r="J982" s="127"/>
      <c r="K982" s="128">
        <f>ROUND(E982*J982,2)</f>
        <v>0</v>
      </c>
      <c r="L982" s="128">
        <v>21</v>
      </c>
      <c r="M982" s="128">
        <f>G982*(1+L982/100)</f>
        <v>0</v>
      </c>
      <c r="N982" s="126">
        <v>0</v>
      </c>
      <c r="O982" s="126">
        <f>ROUND(E982*N982,2)</f>
        <v>0</v>
      </c>
      <c r="P982" s="126">
        <v>0</v>
      </c>
      <c r="Q982" s="126">
        <f>ROUND(E982*P982,2)</f>
        <v>0</v>
      </c>
      <c r="R982" s="128"/>
      <c r="S982" s="128" t="s">
        <v>290</v>
      </c>
      <c r="T982" s="129" t="s">
        <v>291</v>
      </c>
      <c r="U982" s="114">
        <v>0</v>
      </c>
      <c r="V982" s="114">
        <f>ROUND(E982*U982,2)</f>
        <v>0</v>
      </c>
      <c r="W982" s="114"/>
      <c r="X982" s="114" t="s">
        <v>332</v>
      </c>
      <c r="Y982" s="114" t="s">
        <v>293</v>
      </c>
      <c r="Z982" s="107"/>
      <c r="AA982" s="107"/>
      <c r="AB982" s="107"/>
      <c r="AC982" s="107"/>
      <c r="AD982" s="107"/>
      <c r="AE982" s="107"/>
      <c r="AF982" s="107"/>
      <c r="AG982" s="107" t="s">
        <v>333</v>
      </c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</row>
    <row r="983" spans="1:60" outlineLevel="2">
      <c r="A983" s="110"/>
      <c r="B983" s="111"/>
      <c r="C983" s="198" t="s">
        <v>1007</v>
      </c>
      <c r="D983" s="199"/>
      <c r="E983" s="199"/>
      <c r="F983" s="199"/>
      <c r="G983" s="199"/>
      <c r="H983" s="114"/>
      <c r="I983" s="114"/>
      <c r="J983" s="114"/>
      <c r="K983" s="114"/>
      <c r="L983" s="114"/>
      <c r="M983" s="114"/>
      <c r="N983" s="113"/>
      <c r="O983" s="113"/>
      <c r="P983" s="113"/>
      <c r="Q983" s="113"/>
      <c r="R983" s="114"/>
      <c r="S983" s="114"/>
      <c r="T983" s="114"/>
      <c r="U983" s="114"/>
      <c r="V983" s="114"/>
      <c r="W983" s="114"/>
      <c r="X983" s="114"/>
      <c r="Y983" s="114"/>
      <c r="Z983" s="107"/>
      <c r="AA983" s="107"/>
      <c r="AB983" s="107"/>
      <c r="AC983" s="107"/>
      <c r="AD983" s="107"/>
      <c r="AE983" s="107"/>
      <c r="AF983" s="107"/>
      <c r="AG983" s="107" t="s">
        <v>296</v>
      </c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</row>
    <row r="984" spans="1:60" outlineLevel="3">
      <c r="A984" s="110"/>
      <c r="B984" s="111"/>
      <c r="C984" s="200" t="s">
        <v>1103</v>
      </c>
      <c r="D984" s="201"/>
      <c r="E984" s="201"/>
      <c r="F984" s="201"/>
      <c r="G984" s="201"/>
      <c r="H984" s="114"/>
      <c r="I984" s="114"/>
      <c r="J984" s="114"/>
      <c r="K984" s="114"/>
      <c r="L984" s="114"/>
      <c r="M984" s="114"/>
      <c r="N984" s="113"/>
      <c r="O984" s="113"/>
      <c r="P984" s="113"/>
      <c r="Q984" s="113"/>
      <c r="R984" s="114"/>
      <c r="S984" s="114"/>
      <c r="T984" s="114"/>
      <c r="U984" s="114"/>
      <c r="V984" s="114"/>
      <c r="W984" s="114"/>
      <c r="X984" s="114"/>
      <c r="Y984" s="114"/>
      <c r="Z984" s="107"/>
      <c r="AA984" s="107"/>
      <c r="AB984" s="107"/>
      <c r="AC984" s="107"/>
      <c r="AD984" s="107"/>
      <c r="AE984" s="107"/>
      <c r="AF984" s="107"/>
      <c r="AG984" s="107" t="s">
        <v>296</v>
      </c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</row>
    <row r="985" spans="1:60" ht="22.5" outlineLevel="1">
      <c r="A985" s="123">
        <v>437</v>
      </c>
      <c r="B985" s="124" t="s">
        <v>1104</v>
      </c>
      <c r="C985" s="139" t="s">
        <v>1105</v>
      </c>
      <c r="D985" s="125" t="s">
        <v>347</v>
      </c>
      <c r="E985" s="126">
        <v>1</v>
      </c>
      <c r="F985" s="127"/>
      <c r="G985" s="128">
        <f>ROUND(E985*F985,2)</f>
        <v>0</v>
      </c>
      <c r="H985" s="127"/>
      <c r="I985" s="128">
        <f>ROUND(E985*H985,2)</f>
        <v>0</v>
      </c>
      <c r="J985" s="127"/>
      <c r="K985" s="128">
        <f>ROUND(E985*J985,2)</f>
        <v>0</v>
      </c>
      <c r="L985" s="128">
        <v>21</v>
      </c>
      <c r="M985" s="128">
        <f>G985*(1+L985/100)</f>
        <v>0</v>
      </c>
      <c r="N985" s="126">
        <v>0</v>
      </c>
      <c r="O985" s="126">
        <f>ROUND(E985*N985,2)</f>
        <v>0</v>
      </c>
      <c r="P985" s="126">
        <v>0</v>
      </c>
      <c r="Q985" s="126">
        <f>ROUND(E985*P985,2)</f>
        <v>0</v>
      </c>
      <c r="R985" s="128"/>
      <c r="S985" s="128" t="s">
        <v>290</v>
      </c>
      <c r="T985" s="129" t="s">
        <v>291</v>
      </c>
      <c r="U985" s="114">
        <v>0</v>
      </c>
      <c r="V985" s="114">
        <f>ROUND(E985*U985,2)</f>
        <v>0</v>
      </c>
      <c r="W985" s="114"/>
      <c r="X985" s="114" t="s">
        <v>332</v>
      </c>
      <c r="Y985" s="114" t="s">
        <v>293</v>
      </c>
      <c r="Z985" s="107"/>
      <c r="AA985" s="107"/>
      <c r="AB985" s="107"/>
      <c r="AC985" s="107"/>
      <c r="AD985" s="107"/>
      <c r="AE985" s="107"/>
      <c r="AF985" s="107"/>
      <c r="AG985" s="107" t="s">
        <v>333</v>
      </c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</row>
    <row r="986" spans="1:60" outlineLevel="2">
      <c r="A986" s="110"/>
      <c r="B986" s="111"/>
      <c r="C986" s="198" t="s">
        <v>1011</v>
      </c>
      <c r="D986" s="199"/>
      <c r="E986" s="199"/>
      <c r="F986" s="199"/>
      <c r="G986" s="199"/>
      <c r="H986" s="114"/>
      <c r="I986" s="114"/>
      <c r="J986" s="114"/>
      <c r="K986" s="114"/>
      <c r="L986" s="114"/>
      <c r="M986" s="114"/>
      <c r="N986" s="113"/>
      <c r="O986" s="113"/>
      <c r="P986" s="113"/>
      <c r="Q986" s="113"/>
      <c r="R986" s="114"/>
      <c r="S986" s="114"/>
      <c r="T986" s="114"/>
      <c r="U986" s="114"/>
      <c r="V986" s="114"/>
      <c r="W986" s="114"/>
      <c r="X986" s="114"/>
      <c r="Y986" s="114"/>
      <c r="Z986" s="107"/>
      <c r="AA986" s="107"/>
      <c r="AB986" s="107"/>
      <c r="AC986" s="107"/>
      <c r="AD986" s="107"/>
      <c r="AE986" s="107"/>
      <c r="AF986" s="107"/>
      <c r="AG986" s="107" t="s">
        <v>296</v>
      </c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</row>
    <row r="987" spans="1:60" outlineLevel="3">
      <c r="A987" s="110"/>
      <c r="B987" s="111"/>
      <c r="C987" s="200" t="s">
        <v>1008</v>
      </c>
      <c r="D987" s="201"/>
      <c r="E987" s="201"/>
      <c r="F987" s="201"/>
      <c r="G987" s="201"/>
      <c r="H987" s="114"/>
      <c r="I987" s="114"/>
      <c r="J987" s="114"/>
      <c r="K987" s="114"/>
      <c r="L987" s="114"/>
      <c r="M987" s="114"/>
      <c r="N987" s="113"/>
      <c r="O987" s="113"/>
      <c r="P987" s="113"/>
      <c r="Q987" s="113"/>
      <c r="R987" s="114"/>
      <c r="S987" s="114"/>
      <c r="T987" s="114"/>
      <c r="U987" s="114"/>
      <c r="V987" s="114"/>
      <c r="W987" s="114"/>
      <c r="X987" s="114"/>
      <c r="Y987" s="114"/>
      <c r="Z987" s="107"/>
      <c r="AA987" s="107"/>
      <c r="AB987" s="107"/>
      <c r="AC987" s="107"/>
      <c r="AD987" s="107"/>
      <c r="AE987" s="107"/>
      <c r="AF987" s="107"/>
      <c r="AG987" s="107" t="s">
        <v>296</v>
      </c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</row>
    <row r="988" spans="1:60" outlineLevel="3">
      <c r="A988" s="110"/>
      <c r="B988" s="111"/>
      <c r="C988" s="200" t="s">
        <v>1013</v>
      </c>
      <c r="D988" s="201"/>
      <c r="E988" s="201"/>
      <c r="F988" s="201"/>
      <c r="G988" s="201"/>
      <c r="H988" s="114"/>
      <c r="I988" s="114"/>
      <c r="J988" s="114"/>
      <c r="K988" s="114"/>
      <c r="L988" s="114"/>
      <c r="M988" s="114"/>
      <c r="N988" s="113"/>
      <c r="O988" s="113"/>
      <c r="P988" s="113"/>
      <c r="Q988" s="113"/>
      <c r="R988" s="114"/>
      <c r="S988" s="114"/>
      <c r="T988" s="114"/>
      <c r="U988" s="114"/>
      <c r="V988" s="114"/>
      <c r="W988" s="114"/>
      <c r="X988" s="114"/>
      <c r="Y988" s="114"/>
      <c r="Z988" s="107"/>
      <c r="AA988" s="107"/>
      <c r="AB988" s="107"/>
      <c r="AC988" s="107"/>
      <c r="AD988" s="107"/>
      <c r="AE988" s="107"/>
      <c r="AF988" s="107"/>
      <c r="AG988" s="107" t="s">
        <v>296</v>
      </c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</row>
    <row r="989" spans="1:60" outlineLevel="3">
      <c r="A989" s="110"/>
      <c r="B989" s="111"/>
      <c r="C989" s="200" t="s">
        <v>1014</v>
      </c>
      <c r="D989" s="201"/>
      <c r="E989" s="201"/>
      <c r="F989" s="201"/>
      <c r="G989" s="201"/>
      <c r="H989" s="114"/>
      <c r="I989" s="114"/>
      <c r="J989" s="114"/>
      <c r="K989" s="114"/>
      <c r="L989" s="114"/>
      <c r="M989" s="114"/>
      <c r="N989" s="113"/>
      <c r="O989" s="113"/>
      <c r="P989" s="113"/>
      <c r="Q989" s="113"/>
      <c r="R989" s="114"/>
      <c r="S989" s="114"/>
      <c r="T989" s="114"/>
      <c r="U989" s="114"/>
      <c r="V989" s="114"/>
      <c r="W989" s="114"/>
      <c r="X989" s="114"/>
      <c r="Y989" s="114"/>
      <c r="Z989" s="107"/>
      <c r="AA989" s="107"/>
      <c r="AB989" s="107"/>
      <c r="AC989" s="107"/>
      <c r="AD989" s="107"/>
      <c r="AE989" s="107"/>
      <c r="AF989" s="107"/>
      <c r="AG989" s="107" t="s">
        <v>296</v>
      </c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</row>
    <row r="990" spans="1:60" outlineLevel="1">
      <c r="A990" s="130">
        <v>438</v>
      </c>
      <c r="B990" s="131" t="s">
        <v>1015</v>
      </c>
      <c r="C990" s="140" t="s">
        <v>1016</v>
      </c>
      <c r="D990" s="132" t="s">
        <v>289</v>
      </c>
      <c r="E990" s="133">
        <v>2</v>
      </c>
      <c r="F990" s="134"/>
      <c r="G990" s="135">
        <f>ROUND(E990*F990,2)</f>
        <v>0</v>
      </c>
      <c r="H990" s="134"/>
      <c r="I990" s="135">
        <f>ROUND(E990*H990,2)</f>
        <v>0</v>
      </c>
      <c r="J990" s="134"/>
      <c r="K990" s="135">
        <f>ROUND(E990*J990,2)</f>
        <v>0</v>
      </c>
      <c r="L990" s="135">
        <v>21</v>
      </c>
      <c r="M990" s="135">
        <f>G990*(1+L990/100)</f>
        <v>0</v>
      </c>
      <c r="N990" s="133">
        <v>5.6899999999999997E-3</v>
      </c>
      <c r="O990" s="133">
        <f>ROUND(E990*N990,2)</f>
        <v>0.01</v>
      </c>
      <c r="P990" s="133">
        <v>0</v>
      </c>
      <c r="Q990" s="133">
        <f>ROUND(E990*P990,2)</f>
        <v>0</v>
      </c>
      <c r="R990" s="135"/>
      <c r="S990" s="135" t="s">
        <v>290</v>
      </c>
      <c r="T990" s="136" t="s">
        <v>331</v>
      </c>
      <c r="U990" s="114">
        <v>0.77</v>
      </c>
      <c r="V990" s="114">
        <f>ROUND(E990*U990,2)</f>
        <v>1.54</v>
      </c>
      <c r="W990" s="114"/>
      <c r="X990" s="114" t="s">
        <v>332</v>
      </c>
      <c r="Y990" s="114" t="s">
        <v>293</v>
      </c>
      <c r="Z990" s="107"/>
      <c r="AA990" s="107"/>
      <c r="AB990" s="107"/>
      <c r="AC990" s="107"/>
      <c r="AD990" s="107"/>
      <c r="AE990" s="107"/>
      <c r="AF990" s="107"/>
      <c r="AG990" s="107" t="s">
        <v>333</v>
      </c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</row>
    <row r="991" spans="1:60" outlineLevel="1">
      <c r="A991" s="130">
        <v>439</v>
      </c>
      <c r="B991" s="131" t="s">
        <v>1054</v>
      </c>
      <c r="C991" s="140" t="s">
        <v>1055</v>
      </c>
      <c r="D991" s="132" t="s">
        <v>347</v>
      </c>
      <c r="E991" s="133">
        <v>10</v>
      </c>
      <c r="F991" s="134"/>
      <c r="G991" s="135">
        <f>ROUND(E991*F991,2)</f>
        <v>0</v>
      </c>
      <c r="H991" s="134"/>
      <c r="I991" s="135">
        <f>ROUND(E991*H991,2)</f>
        <v>0</v>
      </c>
      <c r="J991" s="134"/>
      <c r="K991" s="135">
        <f>ROUND(E991*J991,2)</f>
        <v>0</v>
      </c>
      <c r="L991" s="135">
        <v>21</v>
      </c>
      <c r="M991" s="135">
        <f>G991*(1+L991/100)</f>
        <v>0</v>
      </c>
      <c r="N991" s="133">
        <v>8.0000000000000007E-5</v>
      </c>
      <c r="O991" s="133">
        <f>ROUND(E991*N991,2)</f>
        <v>0</v>
      </c>
      <c r="P991" s="133">
        <v>0</v>
      </c>
      <c r="Q991" s="133">
        <f>ROUND(E991*P991,2)</f>
        <v>0</v>
      </c>
      <c r="R991" s="135" t="s">
        <v>413</v>
      </c>
      <c r="S991" s="135" t="s">
        <v>310</v>
      </c>
      <c r="T991" s="136" t="s">
        <v>331</v>
      </c>
      <c r="U991" s="114">
        <v>0</v>
      </c>
      <c r="V991" s="114">
        <f>ROUND(E991*U991,2)</f>
        <v>0</v>
      </c>
      <c r="W991" s="114"/>
      <c r="X991" s="114" t="s">
        <v>414</v>
      </c>
      <c r="Y991" s="114" t="s">
        <v>293</v>
      </c>
      <c r="Z991" s="107"/>
      <c r="AA991" s="107"/>
      <c r="AB991" s="107"/>
      <c r="AC991" s="107"/>
      <c r="AD991" s="107"/>
      <c r="AE991" s="107"/>
      <c r="AF991" s="107"/>
      <c r="AG991" s="107" t="s">
        <v>415</v>
      </c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</row>
    <row r="992" spans="1:60" outlineLevel="1">
      <c r="A992" s="130">
        <v>440</v>
      </c>
      <c r="B992" s="131" t="s">
        <v>1056</v>
      </c>
      <c r="C992" s="140" t="s">
        <v>1057</v>
      </c>
      <c r="D992" s="132" t="s">
        <v>347</v>
      </c>
      <c r="E992" s="133">
        <v>10</v>
      </c>
      <c r="F992" s="134"/>
      <c r="G992" s="135">
        <f>ROUND(E992*F992,2)</f>
        <v>0</v>
      </c>
      <c r="H992" s="134"/>
      <c r="I992" s="135">
        <f>ROUND(E992*H992,2)</f>
        <v>0</v>
      </c>
      <c r="J992" s="134"/>
      <c r="K992" s="135">
        <f>ROUND(E992*J992,2)</f>
        <v>0</v>
      </c>
      <c r="L992" s="135">
        <v>21</v>
      </c>
      <c r="M992" s="135">
        <f>G992*(1+L992/100)</f>
        <v>0</v>
      </c>
      <c r="N992" s="133">
        <v>1.9000000000000001E-4</v>
      </c>
      <c r="O992" s="133">
        <f>ROUND(E992*N992,2)</f>
        <v>0</v>
      </c>
      <c r="P992" s="133">
        <v>0</v>
      </c>
      <c r="Q992" s="133">
        <f>ROUND(E992*P992,2)</f>
        <v>0</v>
      </c>
      <c r="R992" s="135" t="s">
        <v>413</v>
      </c>
      <c r="S992" s="135" t="s">
        <v>310</v>
      </c>
      <c r="T992" s="136" t="s">
        <v>331</v>
      </c>
      <c r="U992" s="114">
        <v>0</v>
      </c>
      <c r="V992" s="114">
        <f>ROUND(E992*U992,2)</f>
        <v>0</v>
      </c>
      <c r="W992" s="114"/>
      <c r="X992" s="114" t="s">
        <v>414</v>
      </c>
      <c r="Y992" s="114" t="s">
        <v>293</v>
      </c>
      <c r="Z992" s="107"/>
      <c r="AA992" s="107"/>
      <c r="AB992" s="107"/>
      <c r="AC992" s="107"/>
      <c r="AD992" s="107"/>
      <c r="AE992" s="107"/>
      <c r="AF992" s="107"/>
      <c r="AG992" s="107" t="s">
        <v>415</v>
      </c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</row>
    <row r="993" spans="1:60" outlineLevel="1">
      <c r="A993" s="130">
        <v>441</v>
      </c>
      <c r="B993" s="131" t="s">
        <v>1001</v>
      </c>
      <c r="C993" s="140" t="s">
        <v>1002</v>
      </c>
      <c r="D993" s="132" t="s">
        <v>347</v>
      </c>
      <c r="E993" s="133">
        <v>30</v>
      </c>
      <c r="F993" s="134"/>
      <c r="G993" s="135">
        <f>ROUND(E993*F993,2)</f>
        <v>0</v>
      </c>
      <c r="H993" s="134"/>
      <c r="I993" s="135">
        <f>ROUND(E993*H993,2)</f>
        <v>0</v>
      </c>
      <c r="J993" s="134"/>
      <c r="K993" s="135">
        <f>ROUND(E993*J993,2)</f>
        <v>0</v>
      </c>
      <c r="L993" s="135">
        <v>21</v>
      </c>
      <c r="M993" s="135">
        <f>G993*(1+L993/100)</f>
        <v>0</v>
      </c>
      <c r="N993" s="133">
        <v>5.0000000000000001E-4</v>
      </c>
      <c r="O993" s="133">
        <f>ROUND(E993*N993,2)</f>
        <v>0.02</v>
      </c>
      <c r="P993" s="133">
        <v>0</v>
      </c>
      <c r="Q993" s="133">
        <f>ROUND(E993*P993,2)</f>
        <v>0</v>
      </c>
      <c r="R993" s="135" t="s">
        <v>413</v>
      </c>
      <c r="S993" s="135" t="s">
        <v>310</v>
      </c>
      <c r="T993" s="136" t="s">
        <v>331</v>
      </c>
      <c r="U993" s="114">
        <v>0</v>
      </c>
      <c r="V993" s="114">
        <f>ROUND(E993*U993,2)</f>
        <v>0</v>
      </c>
      <c r="W993" s="114"/>
      <c r="X993" s="114" t="s">
        <v>414</v>
      </c>
      <c r="Y993" s="114" t="s">
        <v>293</v>
      </c>
      <c r="Z993" s="107"/>
      <c r="AA993" s="107"/>
      <c r="AB993" s="107"/>
      <c r="AC993" s="107"/>
      <c r="AD993" s="107"/>
      <c r="AE993" s="107"/>
      <c r="AF993" s="107"/>
      <c r="AG993" s="107" t="s">
        <v>415</v>
      </c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</row>
    <row r="994" spans="1:60" ht="22.5" outlineLevel="1">
      <c r="A994" s="130">
        <v>442</v>
      </c>
      <c r="B994" s="131" t="s">
        <v>989</v>
      </c>
      <c r="C994" s="140" t="s">
        <v>990</v>
      </c>
      <c r="D994" s="132" t="s">
        <v>347</v>
      </c>
      <c r="E994" s="133">
        <v>88</v>
      </c>
      <c r="F994" s="134"/>
      <c r="G994" s="135">
        <f>ROUND(E994*F994,2)</f>
        <v>0</v>
      </c>
      <c r="H994" s="134"/>
      <c r="I994" s="135">
        <f>ROUND(E994*H994,2)</f>
        <v>0</v>
      </c>
      <c r="J994" s="134"/>
      <c r="K994" s="135">
        <f>ROUND(E994*J994,2)</f>
        <v>0</v>
      </c>
      <c r="L994" s="135">
        <v>21</v>
      </c>
      <c r="M994" s="135">
        <f>G994*(1+L994/100)</f>
        <v>0</v>
      </c>
      <c r="N994" s="133">
        <v>4.2999999999999999E-4</v>
      </c>
      <c r="O994" s="133">
        <f>ROUND(E994*N994,2)</f>
        <v>0.04</v>
      </c>
      <c r="P994" s="133">
        <v>0</v>
      </c>
      <c r="Q994" s="133">
        <f>ROUND(E994*P994,2)</f>
        <v>0</v>
      </c>
      <c r="R994" s="135" t="s">
        <v>413</v>
      </c>
      <c r="S994" s="135" t="s">
        <v>310</v>
      </c>
      <c r="T994" s="136" t="s">
        <v>331</v>
      </c>
      <c r="U994" s="114">
        <v>0</v>
      </c>
      <c r="V994" s="114">
        <f>ROUND(E994*U994,2)</f>
        <v>0</v>
      </c>
      <c r="W994" s="114"/>
      <c r="X994" s="114" t="s">
        <v>414</v>
      </c>
      <c r="Y994" s="114" t="s">
        <v>293</v>
      </c>
      <c r="Z994" s="107"/>
      <c r="AA994" s="107"/>
      <c r="AB994" s="107"/>
      <c r="AC994" s="107"/>
      <c r="AD994" s="107"/>
      <c r="AE994" s="107"/>
      <c r="AF994" s="107"/>
      <c r="AG994" s="107" t="s">
        <v>415</v>
      </c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</row>
    <row r="995" spans="1:60" ht="22.5" outlineLevel="1">
      <c r="A995" s="130">
        <v>443</v>
      </c>
      <c r="B995" s="131" t="s">
        <v>991</v>
      </c>
      <c r="C995" s="140" t="s">
        <v>992</v>
      </c>
      <c r="D995" s="132" t="s">
        <v>347</v>
      </c>
      <c r="E995" s="133">
        <v>12</v>
      </c>
      <c r="F995" s="134"/>
      <c r="G995" s="135">
        <f>ROUND(E995*F995,2)</f>
        <v>0</v>
      </c>
      <c r="H995" s="134"/>
      <c r="I995" s="135">
        <f>ROUND(E995*H995,2)</f>
        <v>0</v>
      </c>
      <c r="J995" s="134"/>
      <c r="K995" s="135">
        <f>ROUND(E995*J995,2)</f>
        <v>0</v>
      </c>
      <c r="L995" s="135">
        <v>21</v>
      </c>
      <c r="M995" s="135">
        <f>G995*(1+L995/100)</f>
        <v>0</v>
      </c>
      <c r="N995" s="133">
        <v>5.2999999999999998E-4</v>
      </c>
      <c r="O995" s="133">
        <f>ROUND(E995*N995,2)</f>
        <v>0.01</v>
      </c>
      <c r="P995" s="133">
        <v>0</v>
      </c>
      <c r="Q995" s="133">
        <f>ROUND(E995*P995,2)</f>
        <v>0</v>
      </c>
      <c r="R995" s="135" t="s">
        <v>413</v>
      </c>
      <c r="S995" s="135" t="s">
        <v>310</v>
      </c>
      <c r="T995" s="136" t="s">
        <v>331</v>
      </c>
      <c r="U995" s="114">
        <v>0</v>
      </c>
      <c r="V995" s="114">
        <f>ROUND(E995*U995,2)</f>
        <v>0</v>
      </c>
      <c r="W995" s="114"/>
      <c r="X995" s="114" t="s">
        <v>414</v>
      </c>
      <c r="Y995" s="114" t="s">
        <v>293</v>
      </c>
      <c r="Z995" s="107"/>
      <c r="AA995" s="107"/>
      <c r="AB995" s="107"/>
      <c r="AC995" s="107"/>
      <c r="AD995" s="107"/>
      <c r="AE995" s="107"/>
      <c r="AF995" s="107"/>
      <c r="AG995" s="107" t="s">
        <v>415</v>
      </c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</row>
    <row r="996" spans="1:60" ht="22.5" outlineLevel="1">
      <c r="A996" s="130">
        <v>444</v>
      </c>
      <c r="B996" s="131" t="s">
        <v>993</v>
      </c>
      <c r="C996" s="140" t="s">
        <v>994</v>
      </c>
      <c r="D996" s="132" t="s">
        <v>347</v>
      </c>
      <c r="E996" s="133">
        <v>8</v>
      </c>
      <c r="F996" s="134"/>
      <c r="G996" s="135">
        <f>ROUND(E996*F996,2)</f>
        <v>0</v>
      </c>
      <c r="H996" s="134"/>
      <c r="I996" s="135">
        <f>ROUND(E996*H996,2)</f>
        <v>0</v>
      </c>
      <c r="J996" s="134"/>
      <c r="K996" s="135">
        <f>ROUND(E996*J996,2)</f>
        <v>0</v>
      </c>
      <c r="L996" s="135">
        <v>21</v>
      </c>
      <c r="M996" s="135">
        <f>G996*(1+L996/100)</f>
        <v>0</v>
      </c>
      <c r="N996" s="133">
        <v>8.4000000000000003E-4</v>
      </c>
      <c r="O996" s="133">
        <f>ROUND(E996*N996,2)</f>
        <v>0.01</v>
      </c>
      <c r="P996" s="133">
        <v>0</v>
      </c>
      <c r="Q996" s="133">
        <f>ROUND(E996*P996,2)</f>
        <v>0</v>
      </c>
      <c r="R996" s="135" t="s">
        <v>413</v>
      </c>
      <c r="S996" s="135" t="s">
        <v>310</v>
      </c>
      <c r="T996" s="136" t="s">
        <v>331</v>
      </c>
      <c r="U996" s="114">
        <v>0</v>
      </c>
      <c r="V996" s="114">
        <f>ROUND(E996*U996,2)</f>
        <v>0</v>
      </c>
      <c r="W996" s="114"/>
      <c r="X996" s="114" t="s">
        <v>414</v>
      </c>
      <c r="Y996" s="114" t="s">
        <v>293</v>
      </c>
      <c r="Z996" s="107"/>
      <c r="AA996" s="107"/>
      <c r="AB996" s="107"/>
      <c r="AC996" s="107"/>
      <c r="AD996" s="107"/>
      <c r="AE996" s="107"/>
      <c r="AF996" s="107"/>
      <c r="AG996" s="107" t="s">
        <v>415</v>
      </c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</row>
    <row r="997" spans="1:60" ht="22.5" outlineLevel="1">
      <c r="A997" s="130">
        <v>445</v>
      </c>
      <c r="B997" s="131" t="s">
        <v>995</v>
      </c>
      <c r="C997" s="140" t="s">
        <v>996</v>
      </c>
      <c r="D997" s="132" t="s">
        <v>347</v>
      </c>
      <c r="E997" s="133">
        <v>8</v>
      </c>
      <c r="F997" s="134"/>
      <c r="G997" s="135">
        <f>ROUND(E997*F997,2)</f>
        <v>0</v>
      </c>
      <c r="H997" s="134"/>
      <c r="I997" s="135">
        <f>ROUND(E997*H997,2)</f>
        <v>0</v>
      </c>
      <c r="J997" s="134"/>
      <c r="K997" s="135">
        <f>ROUND(E997*J997,2)</f>
        <v>0</v>
      </c>
      <c r="L997" s="135">
        <v>21</v>
      </c>
      <c r="M997" s="135">
        <f>G997*(1+L997/100)</f>
        <v>0</v>
      </c>
      <c r="N997" s="133">
        <v>1.2800000000000001E-3</v>
      </c>
      <c r="O997" s="133">
        <f>ROUND(E997*N997,2)</f>
        <v>0.01</v>
      </c>
      <c r="P997" s="133">
        <v>0</v>
      </c>
      <c r="Q997" s="133">
        <f>ROUND(E997*P997,2)</f>
        <v>0</v>
      </c>
      <c r="R997" s="135" t="s">
        <v>413</v>
      </c>
      <c r="S997" s="135" t="s">
        <v>310</v>
      </c>
      <c r="T997" s="136" t="s">
        <v>331</v>
      </c>
      <c r="U997" s="114">
        <v>0</v>
      </c>
      <c r="V997" s="114">
        <f>ROUND(E997*U997,2)</f>
        <v>0</v>
      </c>
      <c r="W997" s="114"/>
      <c r="X997" s="114" t="s">
        <v>414</v>
      </c>
      <c r="Y997" s="114" t="s">
        <v>293</v>
      </c>
      <c r="Z997" s="107"/>
      <c r="AA997" s="107"/>
      <c r="AB997" s="107"/>
      <c r="AC997" s="107"/>
      <c r="AD997" s="107"/>
      <c r="AE997" s="107"/>
      <c r="AF997" s="107"/>
      <c r="AG997" s="107" t="s">
        <v>415</v>
      </c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</row>
    <row r="998" spans="1:60" ht="22.5" outlineLevel="1">
      <c r="A998" s="130">
        <v>446</v>
      </c>
      <c r="B998" s="131" t="s">
        <v>997</v>
      </c>
      <c r="C998" s="140" t="s">
        <v>998</v>
      </c>
      <c r="D998" s="132" t="s">
        <v>347</v>
      </c>
      <c r="E998" s="133">
        <v>4</v>
      </c>
      <c r="F998" s="134"/>
      <c r="G998" s="135">
        <f>ROUND(E998*F998,2)</f>
        <v>0</v>
      </c>
      <c r="H998" s="134"/>
      <c r="I998" s="135">
        <f>ROUND(E998*H998,2)</f>
        <v>0</v>
      </c>
      <c r="J998" s="134"/>
      <c r="K998" s="135">
        <f>ROUND(E998*J998,2)</f>
        <v>0</v>
      </c>
      <c r="L998" s="135">
        <v>21</v>
      </c>
      <c r="M998" s="135">
        <f>G998*(1+L998/100)</f>
        <v>0</v>
      </c>
      <c r="N998" s="133">
        <v>2.8500000000000001E-3</v>
      </c>
      <c r="O998" s="133">
        <f>ROUND(E998*N998,2)</f>
        <v>0.01</v>
      </c>
      <c r="P998" s="133">
        <v>0</v>
      </c>
      <c r="Q998" s="133">
        <f>ROUND(E998*P998,2)</f>
        <v>0</v>
      </c>
      <c r="R998" s="135" t="s">
        <v>413</v>
      </c>
      <c r="S998" s="135" t="s">
        <v>310</v>
      </c>
      <c r="T998" s="136" t="s">
        <v>331</v>
      </c>
      <c r="U998" s="114">
        <v>0</v>
      </c>
      <c r="V998" s="114">
        <f>ROUND(E998*U998,2)</f>
        <v>0</v>
      </c>
      <c r="W998" s="114"/>
      <c r="X998" s="114" t="s">
        <v>414</v>
      </c>
      <c r="Y998" s="114" t="s">
        <v>293</v>
      </c>
      <c r="Z998" s="107"/>
      <c r="AA998" s="107"/>
      <c r="AB998" s="107"/>
      <c r="AC998" s="107"/>
      <c r="AD998" s="107"/>
      <c r="AE998" s="107"/>
      <c r="AF998" s="107"/>
      <c r="AG998" s="107" t="s">
        <v>415</v>
      </c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</row>
    <row r="999" spans="1:60" outlineLevel="1">
      <c r="A999" s="130">
        <v>447</v>
      </c>
      <c r="B999" s="131" t="s">
        <v>1044</v>
      </c>
      <c r="C999" s="140" t="s">
        <v>1045</v>
      </c>
      <c r="D999" s="132" t="s">
        <v>347</v>
      </c>
      <c r="E999" s="133">
        <v>384</v>
      </c>
      <c r="F999" s="134"/>
      <c r="G999" s="135">
        <f>ROUND(E999*F999,2)</f>
        <v>0</v>
      </c>
      <c r="H999" s="134"/>
      <c r="I999" s="135">
        <f>ROUND(E999*H999,2)</f>
        <v>0</v>
      </c>
      <c r="J999" s="134"/>
      <c r="K999" s="135">
        <f>ROUND(E999*J999,2)</f>
        <v>0</v>
      </c>
      <c r="L999" s="135">
        <v>21</v>
      </c>
      <c r="M999" s="135">
        <f>G999*(1+L999/100)</f>
        <v>0</v>
      </c>
      <c r="N999" s="133">
        <v>0</v>
      </c>
      <c r="O999" s="133">
        <f>ROUND(E999*N999,2)</f>
        <v>0</v>
      </c>
      <c r="P999" s="133">
        <v>0</v>
      </c>
      <c r="Q999" s="133">
        <f>ROUND(E999*P999,2)</f>
        <v>0</v>
      </c>
      <c r="R999" s="135"/>
      <c r="S999" s="135" t="s">
        <v>290</v>
      </c>
      <c r="T999" s="136" t="s">
        <v>291</v>
      </c>
      <c r="U999" s="114">
        <v>0</v>
      </c>
      <c r="V999" s="114">
        <f>ROUND(E999*U999,2)</f>
        <v>0</v>
      </c>
      <c r="W999" s="114"/>
      <c r="X999" s="114" t="s">
        <v>414</v>
      </c>
      <c r="Y999" s="114" t="s">
        <v>293</v>
      </c>
      <c r="Z999" s="107"/>
      <c r="AA999" s="107"/>
      <c r="AB999" s="107"/>
      <c r="AC999" s="107"/>
      <c r="AD999" s="107"/>
      <c r="AE999" s="107"/>
      <c r="AF999" s="107"/>
      <c r="AG999" s="107" t="s">
        <v>415</v>
      </c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</row>
    <row r="1000" spans="1:60" outlineLevel="1">
      <c r="A1000" s="130">
        <v>448</v>
      </c>
      <c r="B1000" s="131" t="s">
        <v>1046</v>
      </c>
      <c r="C1000" s="140" t="s">
        <v>1047</v>
      </c>
      <c r="D1000" s="132" t="s">
        <v>347</v>
      </c>
      <c r="E1000" s="133">
        <v>24</v>
      </c>
      <c r="F1000" s="134"/>
      <c r="G1000" s="135">
        <f>ROUND(E1000*F1000,2)</f>
        <v>0</v>
      </c>
      <c r="H1000" s="134"/>
      <c r="I1000" s="135">
        <f>ROUND(E1000*H1000,2)</f>
        <v>0</v>
      </c>
      <c r="J1000" s="134"/>
      <c r="K1000" s="135">
        <f>ROUND(E1000*J1000,2)</f>
        <v>0</v>
      </c>
      <c r="L1000" s="135">
        <v>21</v>
      </c>
      <c r="M1000" s="135">
        <f>G1000*(1+L1000/100)</f>
        <v>0</v>
      </c>
      <c r="N1000" s="133">
        <v>0</v>
      </c>
      <c r="O1000" s="133">
        <f>ROUND(E1000*N1000,2)</f>
        <v>0</v>
      </c>
      <c r="P1000" s="133">
        <v>0</v>
      </c>
      <c r="Q1000" s="133">
        <f>ROUND(E1000*P1000,2)</f>
        <v>0</v>
      </c>
      <c r="R1000" s="135"/>
      <c r="S1000" s="135" t="s">
        <v>290</v>
      </c>
      <c r="T1000" s="136" t="s">
        <v>291</v>
      </c>
      <c r="U1000" s="114">
        <v>0</v>
      </c>
      <c r="V1000" s="114">
        <f>ROUND(E1000*U1000,2)</f>
        <v>0</v>
      </c>
      <c r="W1000" s="114"/>
      <c r="X1000" s="114" t="s">
        <v>414</v>
      </c>
      <c r="Y1000" s="114" t="s">
        <v>293</v>
      </c>
      <c r="Z1000" s="107"/>
      <c r="AA1000" s="107"/>
      <c r="AB1000" s="107"/>
      <c r="AC1000" s="107"/>
      <c r="AD1000" s="107"/>
      <c r="AE1000" s="107"/>
      <c r="AF1000" s="107"/>
      <c r="AG1000" s="107" t="s">
        <v>415</v>
      </c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</row>
    <row r="1001" spans="1:60" outlineLevel="1">
      <c r="A1001" s="130">
        <v>449</v>
      </c>
      <c r="B1001" s="131" t="s">
        <v>1048</v>
      </c>
      <c r="C1001" s="140" t="s">
        <v>1049</v>
      </c>
      <c r="D1001" s="132" t="s">
        <v>347</v>
      </c>
      <c r="E1001" s="133">
        <v>16</v>
      </c>
      <c r="F1001" s="134"/>
      <c r="G1001" s="135">
        <f>ROUND(E1001*F1001,2)</f>
        <v>0</v>
      </c>
      <c r="H1001" s="134"/>
      <c r="I1001" s="135">
        <f>ROUND(E1001*H1001,2)</f>
        <v>0</v>
      </c>
      <c r="J1001" s="134"/>
      <c r="K1001" s="135">
        <f>ROUND(E1001*J1001,2)</f>
        <v>0</v>
      </c>
      <c r="L1001" s="135">
        <v>21</v>
      </c>
      <c r="M1001" s="135">
        <f>G1001*(1+L1001/100)</f>
        <v>0</v>
      </c>
      <c r="N1001" s="133">
        <v>0</v>
      </c>
      <c r="O1001" s="133">
        <f>ROUND(E1001*N1001,2)</f>
        <v>0</v>
      </c>
      <c r="P1001" s="133">
        <v>0</v>
      </c>
      <c r="Q1001" s="133">
        <f>ROUND(E1001*P1001,2)</f>
        <v>0</v>
      </c>
      <c r="R1001" s="135"/>
      <c r="S1001" s="135" t="s">
        <v>290</v>
      </c>
      <c r="T1001" s="136" t="s">
        <v>291</v>
      </c>
      <c r="U1001" s="114">
        <v>0</v>
      </c>
      <c r="V1001" s="114">
        <f>ROUND(E1001*U1001,2)</f>
        <v>0</v>
      </c>
      <c r="W1001" s="114"/>
      <c r="X1001" s="114" t="s">
        <v>414</v>
      </c>
      <c r="Y1001" s="114" t="s">
        <v>293</v>
      </c>
      <c r="Z1001" s="107"/>
      <c r="AA1001" s="107"/>
      <c r="AB1001" s="107"/>
      <c r="AC1001" s="107"/>
      <c r="AD1001" s="107"/>
      <c r="AE1001" s="107"/>
      <c r="AF1001" s="107"/>
      <c r="AG1001" s="107" t="s">
        <v>415</v>
      </c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</row>
    <row r="1002" spans="1:60" outlineLevel="1">
      <c r="A1002" s="130">
        <v>450</v>
      </c>
      <c r="B1002" s="131" t="s">
        <v>1050</v>
      </c>
      <c r="C1002" s="140" t="s">
        <v>1051</v>
      </c>
      <c r="D1002" s="132" t="s">
        <v>347</v>
      </c>
      <c r="E1002" s="133">
        <v>12</v>
      </c>
      <c r="F1002" s="134"/>
      <c r="G1002" s="135">
        <f>ROUND(E1002*F1002,2)</f>
        <v>0</v>
      </c>
      <c r="H1002" s="134"/>
      <c r="I1002" s="135">
        <f>ROUND(E1002*H1002,2)</f>
        <v>0</v>
      </c>
      <c r="J1002" s="134"/>
      <c r="K1002" s="135">
        <f>ROUND(E1002*J1002,2)</f>
        <v>0</v>
      </c>
      <c r="L1002" s="135">
        <v>21</v>
      </c>
      <c r="M1002" s="135">
        <f>G1002*(1+L1002/100)</f>
        <v>0</v>
      </c>
      <c r="N1002" s="133">
        <v>0</v>
      </c>
      <c r="O1002" s="133">
        <f>ROUND(E1002*N1002,2)</f>
        <v>0</v>
      </c>
      <c r="P1002" s="133">
        <v>0</v>
      </c>
      <c r="Q1002" s="133">
        <f>ROUND(E1002*P1002,2)</f>
        <v>0</v>
      </c>
      <c r="R1002" s="135"/>
      <c r="S1002" s="135" t="s">
        <v>290</v>
      </c>
      <c r="T1002" s="136" t="s">
        <v>291</v>
      </c>
      <c r="U1002" s="114">
        <v>0</v>
      </c>
      <c r="V1002" s="114">
        <f>ROUND(E1002*U1002,2)</f>
        <v>0</v>
      </c>
      <c r="W1002" s="114"/>
      <c r="X1002" s="114" t="s">
        <v>414</v>
      </c>
      <c r="Y1002" s="114" t="s">
        <v>293</v>
      </c>
      <c r="Z1002" s="107"/>
      <c r="AA1002" s="107"/>
      <c r="AB1002" s="107"/>
      <c r="AC1002" s="107"/>
      <c r="AD1002" s="107"/>
      <c r="AE1002" s="107"/>
      <c r="AF1002" s="107"/>
      <c r="AG1002" s="107" t="s">
        <v>415</v>
      </c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</row>
    <row r="1003" spans="1:60" outlineLevel="1">
      <c r="A1003" s="123">
        <v>451</v>
      </c>
      <c r="B1003" s="124" t="s">
        <v>1052</v>
      </c>
      <c r="C1003" s="139" t="s">
        <v>1053</v>
      </c>
      <c r="D1003" s="125" t="s">
        <v>347</v>
      </c>
      <c r="E1003" s="126">
        <v>8</v>
      </c>
      <c r="F1003" s="127"/>
      <c r="G1003" s="128">
        <f>ROUND(E1003*F1003,2)</f>
        <v>0</v>
      </c>
      <c r="H1003" s="127"/>
      <c r="I1003" s="128">
        <f>ROUND(E1003*H1003,2)</f>
        <v>0</v>
      </c>
      <c r="J1003" s="127"/>
      <c r="K1003" s="128">
        <f>ROUND(E1003*J1003,2)</f>
        <v>0</v>
      </c>
      <c r="L1003" s="128">
        <v>21</v>
      </c>
      <c r="M1003" s="128">
        <f>G1003*(1+L1003/100)</f>
        <v>0</v>
      </c>
      <c r="N1003" s="126">
        <v>0</v>
      </c>
      <c r="O1003" s="126">
        <f>ROUND(E1003*N1003,2)</f>
        <v>0</v>
      </c>
      <c r="P1003" s="126">
        <v>0</v>
      </c>
      <c r="Q1003" s="126">
        <f>ROUND(E1003*P1003,2)</f>
        <v>0</v>
      </c>
      <c r="R1003" s="128"/>
      <c r="S1003" s="128" t="s">
        <v>290</v>
      </c>
      <c r="T1003" s="129" t="s">
        <v>291</v>
      </c>
      <c r="U1003" s="114">
        <v>0</v>
      </c>
      <c r="V1003" s="114">
        <f>ROUND(E1003*U1003,2)</f>
        <v>0</v>
      </c>
      <c r="W1003" s="114"/>
      <c r="X1003" s="114" t="s">
        <v>414</v>
      </c>
      <c r="Y1003" s="114" t="s">
        <v>293</v>
      </c>
      <c r="Z1003" s="107"/>
      <c r="AA1003" s="107"/>
      <c r="AB1003" s="107"/>
      <c r="AC1003" s="107"/>
      <c r="AD1003" s="107"/>
      <c r="AE1003" s="107"/>
      <c r="AF1003" s="107"/>
      <c r="AG1003" s="107" t="s">
        <v>415</v>
      </c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</row>
    <row r="1004" spans="1:60" outlineLevel="1">
      <c r="A1004" s="110">
        <v>452</v>
      </c>
      <c r="B1004" s="111" t="s">
        <v>1124</v>
      </c>
      <c r="C1004" s="147" t="s">
        <v>1125</v>
      </c>
      <c r="D1004" s="112" t="s">
        <v>24</v>
      </c>
      <c r="E1004" s="145"/>
      <c r="F1004" s="115"/>
      <c r="G1004" s="114">
        <f>ROUND(E1004*F1004,2)</f>
        <v>0</v>
      </c>
      <c r="H1004" s="115"/>
      <c r="I1004" s="114">
        <f>ROUND(E1004*H1004,2)</f>
        <v>0</v>
      </c>
      <c r="J1004" s="115"/>
      <c r="K1004" s="114">
        <f>ROUND(E1004*J1004,2)</f>
        <v>0</v>
      </c>
      <c r="L1004" s="114">
        <v>21</v>
      </c>
      <c r="M1004" s="114">
        <f>G1004*(1+L1004/100)</f>
        <v>0</v>
      </c>
      <c r="N1004" s="113">
        <v>0</v>
      </c>
      <c r="O1004" s="113">
        <f>ROUND(E1004*N1004,2)</f>
        <v>0</v>
      </c>
      <c r="P1004" s="113">
        <v>0</v>
      </c>
      <c r="Q1004" s="113">
        <f>ROUND(E1004*P1004,2)</f>
        <v>0</v>
      </c>
      <c r="R1004" s="114" t="s">
        <v>560</v>
      </c>
      <c r="S1004" s="114" t="s">
        <v>310</v>
      </c>
      <c r="T1004" s="114" t="s">
        <v>331</v>
      </c>
      <c r="U1004" s="114">
        <v>0</v>
      </c>
      <c r="V1004" s="114">
        <f>ROUND(E1004*U1004,2)</f>
        <v>0</v>
      </c>
      <c r="W1004" s="114"/>
      <c r="X1004" s="114" t="s">
        <v>448</v>
      </c>
      <c r="Y1004" s="114" t="s">
        <v>293</v>
      </c>
      <c r="Z1004" s="107"/>
      <c r="AA1004" s="107"/>
      <c r="AB1004" s="107"/>
      <c r="AC1004" s="107"/>
      <c r="AD1004" s="107"/>
      <c r="AE1004" s="107"/>
      <c r="AF1004" s="107"/>
      <c r="AG1004" s="107" t="s">
        <v>449</v>
      </c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</row>
    <row r="1005" spans="1:60">
      <c r="A1005" s="117" t="s">
        <v>285</v>
      </c>
      <c r="B1005" s="118" t="s">
        <v>179</v>
      </c>
      <c r="C1005" s="138" t="s">
        <v>180</v>
      </c>
      <c r="D1005" s="119"/>
      <c r="E1005" s="120"/>
      <c r="F1005" s="121"/>
      <c r="G1005" s="121">
        <f>SUMIF(AG1006:AG1027,"&lt;&gt;NOR",G1006:G1027)</f>
        <v>0</v>
      </c>
      <c r="H1005" s="121"/>
      <c r="I1005" s="121">
        <f>SUM(I1006:I1027)</f>
        <v>0</v>
      </c>
      <c r="J1005" s="121"/>
      <c r="K1005" s="121">
        <f>SUM(K1006:K1027)</f>
        <v>0</v>
      </c>
      <c r="L1005" s="121"/>
      <c r="M1005" s="121">
        <f>SUM(M1006:M1027)</f>
        <v>0</v>
      </c>
      <c r="N1005" s="120"/>
      <c r="O1005" s="120">
        <f>SUM(O1006:O1027)</f>
        <v>0.04</v>
      </c>
      <c r="P1005" s="120"/>
      <c r="Q1005" s="120">
        <f>SUM(Q1006:Q1027)</f>
        <v>0</v>
      </c>
      <c r="R1005" s="121"/>
      <c r="S1005" s="121"/>
      <c r="T1005" s="122"/>
      <c r="U1005" s="116"/>
      <c r="V1005" s="116">
        <f>SUM(V1006:V1027)</f>
        <v>6.8100000000000005</v>
      </c>
      <c r="W1005" s="116"/>
      <c r="X1005" s="116"/>
      <c r="Y1005" s="116"/>
      <c r="AG1005" t="s">
        <v>286</v>
      </c>
    </row>
    <row r="1006" spans="1:60" outlineLevel="1">
      <c r="A1006" s="130">
        <v>453</v>
      </c>
      <c r="B1006" s="131" t="s">
        <v>735</v>
      </c>
      <c r="C1006" s="140" t="s">
        <v>736</v>
      </c>
      <c r="D1006" s="132" t="s">
        <v>347</v>
      </c>
      <c r="E1006" s="133">
        <v>2</v>
      </c>
      <c r="F1006" s="134"/>
      <c r="G1006" s="135">
        <f>ROUND(E1006*F1006,2)</f>
        <v>0</v>
      </c>
      <c r="H1006" s="134"/>
      <c r="I1006" s="135">
        <f>ROUND(E1006*H1006,2)</f>
        <v>0</v>
      </c>
      <c r="J1006" s="134"/>
      <c r="K1006" s="135">
        <f>ROUND(E1006*J1006,2)</f>
        <v>0</v>
      </c>
      <c r="L1006" s="135">
        <v>21</v>
      </c>
      <c r="M1006" s="135">
        <f>G1006*(1+L1006/100)</f>
        <v>0</v>
      </c>
      <c r="N1006" s="133">
        <v>0</v>
      </c>
      <c r="O1006" s="133">
        <f>ROUND(E1006*N1006,2)</f>
        <v>0</v>
      </c>
      <c r="P1006" s="133">
        <v>0</v>
      </c>
      <c r="Q1006" s="133">
        <f>ROUND(E1006*P1006,2)</f>
        <v>0</v>
      </c>
      <c r="R1006" s="135" t="s">
        <v>560</v>
      </c>
      <c r="S1006" s="135" t="s">
        <v>310</v>
      </c>
      <c r="T1006" s="136" t="s">
        <v>331</v>
      </c>
      <c r="U1006" s="114">
        <v>0.05</v>
      </c>
      <c r="V1006" s="114">
        <f>ROUND(E1006*U1006,2)</f>
        <v>0.1</v>
      </c>
      <c r="W1006" s="114"/>
      <c r="X1006" s="114" t="s">
        <v>332</v>
      </c>
      <c r="Y1006" s="114" t="s">
        <v>293</v>
      </c>
      <c r="Z1006" s="107"/>
      <c r="AA1006" s="107"/>
      <c r="AB1006" s="107"/>
      <c r="AC1006" s="107"/>
      <c r="AD1006" s="107"/>
      <c r="AE1006" s="107"/>
      <c r="AF1006" s="107"/>
      <c r="AG1006" s="107" t="s">
        <v>333</v>
      </c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</row>
    <row r="1007" spans="1:60" outlineLevel="1">
      <c r="A1007" s="130">
        <v>454</v>
      </c>
      <c r="B1007" s="131" t="s">
        <v>1022</v>
      </c>
      <c r="C1007" s="140" t="s">
        <v>1023</v>
      </c>
      <c r="D1007" s="132" t="s">
        <v>347</v>
      </c>
      <c r="E1007" s="133">
        <v>1</v>
      </c>
      <c r="F1007" s="134"/>
      <c r="G1007" s="135">
        <f>ROUND(E1007*F1007,2)</f>
        <v>0</v>
      </c>
      <c r="H1007" s="134"/>
      <c r="I1007" s="135">
        <f>ROUND(E1007*H1007,2)</f>
        <v>0</v>
      </c>
      <c r="J1007" s="134"/>
      <c r="K1007" s="135">
        <f>ROUND(E1007*J1007,2)</f>
        <v>0</v>
      </c>
      <c r="L1007" s="135">
        <v>21</v>
      </c>
      <c r="M1007" s="135">
        <f>G1007*(1+L1007/100)</f>
        <v>0</v>
      </c>
      <c r="N1007" s="133">
        <v>0</v>
      </c>
      <c r="O1007" s="133">
        <f>ROUND(E1007*N1007,2)</f>
        <v>0</v>
      </c>
      <c r="P1007" s="133">
        <v>0</v>
      </c>
      <c r="Q1007" s="133">
        <f>ROUND(E1007*P1007,2)</f>
        <v>0</v>
      </c>
      <c r="R1007" s="135" t="s">
        <v>560</v>
      </c>
      <c r="S1007" s="135" t="s">
        <v>310</v>
      </c>
      <c r="T1007" s="136" t="s">
        <v>331</v>
      </c>
      <c r="U1007" s="114">
        <v>0.17</v>
      </c>
      <c r="V1007" s="114">
        <f>ROUND(E1007*U1007,2)</f>
        <v>0.17</v>
      </c>
      <c r="W1007" s="114"/>
      <c r="X1007" s="114" t="s">
        <v>332</v>
      </c>
      <c r="Y1007" s="114" t="s">
        <v>293</v>
      </c>
      <c r="Z1007" s="107"/>
      <c r="AA1007" s="107"/>
      <c r="AB1007" s="107"/>
      <c r="AC1007" s="107"/>
      <c r="AD1007" s="107"/>
      <c r="AE1007" s="107"/>
      <c r="AF1007" s="107"/>
      <c r="AG1007" s="107" t="s">
        <v>333</v>
      </c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</row>
    <row r="1008" spans="1:60" outlineLevel="1">
      <c r="A1008" s="130">
        <v>455</v>
      </c>
      <c r="B1008" s="131" t="s">
        <v>1026</v>
      </c>
      <c r="C1008" s="140" t="s">
        <v>1027</v>
      </c>
      <c r="D1008" s="132" t="s">
        <v>347</v>
      </c>
      <c r="E1008" s="133">
        <v>3</v>
      </c>
      <c r="F1008" s="134"/>
      <c r="G1008" s="135">
        <f>ROUND(E1008*F1008,2)</f>
        <v>0</v>
      </c>
      <c r="H1008" s="134"/>
      <c r="I1008" s="135">
        <f>ROUND(E1008*H1008,2)</f>
        <v>0</v>
      </c>
      <c r="J1008" s="134"/>
      <c r="K1008" s="135">
        <f>ROUND(E1008*J1008,2)</f>
        <v>0</v>
      </c>
      <c r="L1008" s="135">
        <v>21</v>
      </c>
      <c r="M1008" s="135">
        <f>G1008*(1+L1008/100)</f>
        <v>0</v>
      </c>
      <c r="N1008" s="133">
        <v>0</v>
      </c>
      <c r="O1008" s="133">
        <f>ROUND(E1008*N1008,2)</f>
        <v>0</v>
      </c>
      <c r="P1008" s="133">
        <v>0</v>
      </c>
      <c r="Q1008" s="133">
        <f>ROUND(E1008*P1008,2)</f>
        <v>0</v>
      </c>
      <c r="R1008" s="135" t="s">
        <v>560</v>
      </c>
      <c r="S1008" s="135" t="s">
        <v>310</v>
      </c>
      <c r="T1008" s="136" t="s">
        <v>331</v>
      </c>
      <c r="U1008" s="114">
        <v>0.21</v>
      </c>
      <c r="V1008" s="114">
        <f>ROUND(E1008*U1008,2)</f>
        <v>0.63</v>
      </c>
      <c r="W1008" s="114"/>
      <c r="X1008" s="114" t="s">
        <v>332</v>
      </c>
      <c r="Y1008" s="114" t="s">
        <v>293</v>
      </c>
      <c r="Z1008" s="107"/>
      <c r="AA1008" s="107"/>
      <c r="AB1008" s="107"/>
      <c r="AC1008" s="107"/>
      <c r="AD1008" s="107"/>
      <c r="AE1008" s="107"/>
      <c r="AF1008" s="107"/>
      <c r="AG1008" s="107" t="s">
        <v>333</v>
      </c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</row>
    <row r="1009" spans="1:60" outlineLevel="1">
      <c r="A1009" s="130">
        <v>456</v>
      </c>
      <c r="B1009" s="131" t="s">
        <v>1030</v>
      </c>
      <c r="C1009" s="140" t="s">
        <v>1031</v>
      </c>
      <c r="D1009" s="132" t="s">
        <v>347</v>
      </c>
      <c r="E1009" s="133">
        <v>9</v>
      </c>
      <c r="F1009" s="134"/>
      <c r="G1009" s="135">
        <f>ROUND(E1009*F1009,2)</f>
        <v>0</v>
      </c>
      <c r="H1009" s="134"/>
      <c r="I1009" s="135">
        <f>ROUND(E1009*H1009,2)</f>
        <v>0</v>
      </c>
      <c r="J1009" s="134"/>
      <c r="K1009" s="135">
        <f>ROUND(E1009*J1009,2)</f>
        <v>0</v>
      </c>
      <c r="L1009" s="135">
        <v>21</v>
      </c>
      <c r="M1009" s="135">
        <f>G1009*(1+L1009/100)</f>
        <v>0</v>
      </c>
      <c r="N1009" s="133">
        <v>0</v>
      </c>
      <c r="O1009" s="133">
        <f>ROUND(E1009*N1009,2)</f>
        <v>0</v>
      </c>
      <c r="P1009" s="133">
        <v>0</v>
      </c>
      <c r="Q1009" s="133">
        <f>ROUND(E1009*P1009,2)</f>
        <v>0</v>
      </c>
      <c r="R1009" s="135" t="s">
        <v>560</v>
      </c>
      <c r="S1009" s="135" t="s">
        <v>310</v>
      </c>
      <c r="T1009" s="136" t="s">
        <v>331</v>
      </c>
      <c r="U1009" s="114">
        <v>0.23</v>
      </c>
      <c r="V1009" s="114">
        <f>ROUND(E1009*U1009,2)</f>
        <v>2.0699999999999998</v>
      </c>
      <c r="W1009" s="114"/>
      <c r="X1009" s="114" t="s">
        <v>332</v>
      </c>
      <c r="Y1009" s="114" t="s">
        <v>293</v>
      </c>
      <c r="Z1009" s="107"/>
      <c r="AA1009" s="107"/>
      <c r="AB1009" s="107"/>
      <c r="AC1009" s="107"/>
      <c r="AD1009" s="107"/>
      <c r="AE1009" s="107"/>
      <c r="AF1009" s="107"/>
      <c r="AG1009" s="107" t="s">
        <v>333</v>
      </c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</row>
    <row r="1010" spans="1:60" outlineLevel="1">
      <c r="A1010" s="130">
        <v>457</v>
      </c>
      <c r="B1010" s="131" t="s">
        <v>1033</v>
      </c>
      <c r="C1010" s="140" t="s">
        <v>1034</v>
      </c>
      <c r="D1010" s="132" t="s">
        <v>347</v>
      </c>
      <c r="E1010" s="133">
        <v>4</v>
      </c>
      <c r="F1010" s="134"/>
      <c r="G1010" s="135">
        <f>ROUND(E1010*F1010,2)</f>
        <v>0</v>
      </c>
      <c r="H1010" s="134"/>
      <c r="I1010" s="135">
        <f>ROUND(E1010*H1010,2)</f>
        <v>0</v>
      </c>
      <c r="J1010" s="134"/>
      <c r="K1010" s="135">
        <f>ROUND(E1010*J1010,2)</f>
        <v>0</v>
      </c>
      <c r="L1010" s="135">
        <v>21</v>
      </c>
      <c r="M1010" s="135">
        <f>G1010*(1+L1010/100)</f>
        <v>0</v>
      </c>
      <c r="N1010" s="133">
        <v>0</v>
      </c>
      <c r="O1010" s="133">
        <f>ROUND(E1010*N1010,2)</f>
        <v>0</v>
      </c>
      <c r="P1010" s="133">
        <v>0</v>
      </c>
      <c r="Q1010" s="133">
        <f>ROUND(E1010*P1010,2)</f>
        <v>0</v>
      </c>
      <c r="R1010" s="135" t="s">
        <v>560</v>
      </c>
      <c r="S1010" s="135" t="s">
        <v>310</v>
      </c>
      <c r="T1010" s="136" t="s">
        <v>331</v>
      </c>
      <c r="U1010" s="114">
        <v>0.26800000000000002</v>
      </c>
      <c r="V1010" s="114">
        <f>ROUND(E1010*U1010,2)</f>
        <v>1.07</v>
      </c>
      <c r="W1010" s="114"/>
      <c r="X1010" s="114" t="s">
        <v>332</v>
      </c>
      <c r="Y1010" s="114" t="s">
        <v>293</v>
      </c>
      <c r="Z1010" s="107"/>
      <c r="AA1010" s="107"/>
      <c r="AB1010" s="107"/>
      <c r="AC1010" s="107"/>
      <c r="AD1010" s="107"/>
      <c r="AE1010" s="107"/>
      <c r="AF1010" s="107"/>
      <c r="AG1010" s="107" t="s">
        <v>333</v>
      </c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</row>
    <row r="1011" spans="1:60" ht="22.5" outlineLevel="1">
      <c r="A1011" s="123">
        <v>458</v>
      </c>
      <c r="B1011" s="124" t="s">
        <v>1128</v>
      </c>
      <c r="C1011" s="139" t="s">
        <v>1129</v>
      </c>
      <c r="D1011" s="125" t="s">
        <v>347</v>
      </c>
      <c r="E1011" s="126">
        <v>1</v>
      </c>
      <c r="F1011" s="127"/>
      <c r="G1011" s="128">
        <f>ROUND(E1011*F1011,2)</f>
        <v>0</v>
      </c>
      <c r="H1011" s="127"/>
      <c r="I1011" s="128">
        <f>ROUND(E1011*H1011,2)</f>
        <v>0</v>
      </c>
      <c r="J1011" s="127"/>
      <c r="K1011" s="128">
        <f>ROUND(E1011*J1011,2)</f>
        <v>0</v>
      </c>
      <c r="L1011" s="128">
        <v>21</v>
      </c>
      <c r="M1011" s="128">
        <f>G1011*(1+L1011/100)</f>
        <v>0</v>
      </c>
      <c r="N1011" s="126">
        <v>0</v>
      </c>
      <c r="O1011" s="126">
        <f>ROUND(E1011*N1011,2)</f>
        <v>0</v>
      </c>
      <c r="P1011" s="126">
        <v>0</v>
      </c>
      <c r="Q1011" s="126">
        <f>ROUND(E1011*P1011,2)</f>
        <v>0</v>
      </c>
      <c r="R1011" s="128"/>
      <c r="S1011" s="128" t="s">
        <v>290</v>
      </c>
      <c r="T1011" s="129" t="s">
        <v>291</v>
      </c>
      <c r="U1011" s="114">
        <v>0</v>
      </c>
      <c r="V1011" s="114">
        <f>ROUND(E1011*U1011,2)</f>
        <v>0</v>
      </c>
      <c r="W1011" s="114"/>
      <c r="X1011" s="114" t="s">
        <v>332</v>
      </c>
      <c r="Y1011" s="114" t="s">
        <v>293</v>
      </c>
      <c r="Z1011" s="107"/>
      <c r="AA1011" s="107"/>
      <c r="AB1011" s="107"/>
      <c r="AC1011" s="107"/>
      <c r="AD1011" s="107"/>
      <c r="AE1011" s="107"/>
      <c r="AF1011" s="107"/>
      <c r="AG1011" s="107" t="s">
        <v>333</v>
      </c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</row>
    <row r="1012" spans="1:60" outlineLevel="2">
      <c r="A1012" s="110"/>
      <c r="B1012" s="111"/>
      <c r="C1012" s="198" t="s">
        <v>1007</v>
      </c>
      <c r="D1012" s="199"/>
      <c r="E1012" s="199"/>
      <c r="F1012" s="199"/>
      <c r="G1012" s="199"/>
      <c r="H1012" s="114"/>
      <c r="I1012" s="114"/>
      <c r="J1012" s="114"/>
      <c r="K1012" s="114"/>
      <c r="L1012" s="114"/>
      <c r="M1012" s="114"/>
      <c r="N1012" s="113"/>
      <c r="O1012" s="113"/>
      <c r="P1012" s="113"/>
      <c r="Q1012" s="113"/>
      <c r="R1012" s="114"/>
      <c r="S1012" s="114"/>
      <c r="T1012" s="114"/>
      <c r="U1012" s="114"/>
      <c r="V1012" s="114"/>
      <c r="W1012" s="114"/>
      <c r="X1012" s="114"/>
      <c r="Y1012" s="114"/>
      <c r="Z1012" s="107"/>
      <c r="AA1012" s="107"/>
      <c r="AB1012" s="107"/>
      <c r="AC1012" s="107"/>
      <c r="AD1012" s="107"/>
      <c r="AE1012" s="107"/>
      <c r="AF1012" s="107"/>
      <c r="AG1012" s="107" t="s">
        <v>296</v>
      </c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</row>
    <row r="1013" spans="1:60" outlineLevel="3">
      <c r="A1013" s="110"/>
      <c r="B1013" s="111"/>
      <c r="C1013" s="200" t="s">
        <v>1008</v>
      </c>
      <c r="D1013" s="201"/>
      <c r="E1013" s="201"/>
      <c r="F1013" s="201"/>
      <c r="G1013" s="201"/>
      <c r="H1013" s="114"/>
      <c r="I1013" s="114"/>
      <c r="J1013" s="114"/>
      <c r="K1013" s="114"/>
      <c r="L1013" s="114"/>
      <c r="M1013" s="114"/>
      <c r="N1013" s="113"/>
      <c r="O1013" s="113"/>
      <c r="P1013" s="113"/>
      <c r="Q1013" s="113"/>
      <c r="R1013" s="114"/>
      <c r="S1013" s="114"/>
      <c r="T1013" s="114"/>
      <c r="U1013" s="114"/>
      <c r="V1013" s="114"/>
      <c r="W1013" s="114"/>
      <c r="X1013" s="114"/>
      <c r="Y1013" s="114"/>
      <c r="Z1013" s="107"/>
      <c r="AA1013" s="107"/>
      <c r="AB1013" s="107"/>
      <c r="AC1013" s="107"/>
      <c r="AD1013" s="107"/>
      <c r="AE1013" s="107"/>
      <c r="AF1013" s="107"/>
      <c r="AG1013" s="107" t="s">
        <v>296</v>
      </c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</row>
    <row r="1014" spans="1:60" ht="22.5" outlineLevel="1">
      <c r="A1014" s="123">
        <v>459</v>
      </c>
      <c r="B1014" s="124" t="s">
        <v>1130</v>
      </c>
      <c r="C1014" s="139" t="s">
        <v>1131</v>
      </c>
      <c r="D1014" s="125" t="s">
        <v>347</v>
      </c>
      <c r="E1014" s="126">
        <v>1</v>
      </c>
      <c r="F1014" s="127"/>
      <c r="G1014" s="128">
        <f>ROUND(E1014*F1014,2)</f>
        <v>0</v>
      </c>
      <c r="H1014" s="127"/>
      <c r="I1014" s="128">
        <f>ROUND(E1014*H1014,2)</f>
        <v>0</v>
      </c>
      <c r="J1014" s="127"/>
      <c r="K1014" s="128">
        <f>ROUND(E1014*J1014,2)</f>
        <v>0</v>
      </c>
      <c r="L1014" s="128">
        <v>21</v>
      </c>
      <c r="M1014" s="128">
        <f>G1014*(1+L1014/100)</f>
        <v>0</v>
      </c>
      <c r="N1014" s="126">
        <v>0</v>
      </c>
      <c r="O1014" s="126">
        <f>ROUND(E1014*N1014,2)</f>
        <v>0</v>
      </c>
      <c r="P1014" s="126">
        <v>0</v>
      </c>
      <c r="Q1014" s="126">
        <f>ROUND(E1014*P1014,2)</f>
        <v>0</v>
      </c>
      <c r="R1014" s="128"/>
      <c r="S1014" s="128" t="s">
        <v>290</v>
      </c>
      <c r="T1014" s="129" t="s">
        <v>291</v>
      </c>
      <c r="U1014" s="114">
        <v>0</v>
      </c>
      <c r="V1014" s="114">
        <f>ROUND(E1014*U1014,2)</f>
        <v>0</v>
      </c>
      <c r="W1014" s="114"/>
      <c r="X1014" s="114" t="s">
        <v>332</v>
      </c>
      <c r="Y1014" s="114" t="s">
        <v>293</v>
      </c>
      <c r="Z1014" s="107"/>
      <c r="AA1014" s="107"/>
      <c r="AB1014" s="107"/>
      <c r="AC1014" s="107"/>
      <c r="AD1014" s="107"/>
      <c r="AE1014" s="107"/>
      <c r="AF1014" s="107"/>
      <c r="AG1014" s="107" t="s">
        <v>333</v>
      </c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</row>
    <row r="1015" spans="1:60" outlineLevel="2">
      <c r="A1015" s="110"/>
      <c r="B1015" s="111"/>
      <c r="C1015" s="198" t="s">
        <v>1132</v>
      </c>
      <c r="D1015" s="199"/>
      <c r="E1015" s="199"/>
      <c r="F1015" s="199"/>
      <c r="G1015" s="199"/>
      <c r="H1015" s="114"/>
      <c r="I1015" s="114"/>
      <c r="J1015" s="114"/>
      <c r="K1015" s="114"/>
      <c r="L1015" s="114"/>
      <c r="M1015" s="114"/>
      <c r="N1015" s="113"/>
      <c r="O1015" s="113"/>
      <c r="P1015" s="113"/>
      <c r="Q1015" s="113"/>
      <c r="R1015" s="114"/>
      <c r="S1015" s="114"/>
      <c r="T1015" s="114"/>
      <c r="U1015" s="114"/>
      <c r="V1015" s="114"/>
      <c r="W1015" s="114"/>
      <c r="X1015" s="114"/>
      <c r="Y1015" s="114"/>
      <c r="Z1015" s="107"/>
      <c r="AA1015" s="107"/>
      <c r="AB1015" s="107"/>
      <c r="AC1015" s="107"/>
      <c r="AD1015" s="107"/>
      <c r="AE1015" s="107"/>
      <c r="AF1015" s="107"/>
      <c r="AG1015" s="107" t="s">
        <v>296</v>
      </c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</row>
    <row r="1016" spans="1:60" outlineLevel="3">
      <c r="A1016" s="110"/>
      <c r="B1016" s="111"/>
      <c r="C1016" s="200" t="s">
        <v>1008</v>
      </c>
      <c r="D1016" s="201"/>
      <c r="E1016" s="201"/>
      <c r="F1016" s="201"/>
      <c r="G1016" s="201"/>
      <c r="H1016" s="114"/>
      <c r="I1016" s="114"/>
      <c r="J1016" s="114"/>
      <c r="K1016" s="114"/>
      <c r="L1016" s="114"/>
      <c r="M1016" s="114"/>
      <c r="N1016" s="113"/>
      <c r="O1016" s="113"/>
      <c r="P1016" s="113"/>
      <c r="Q1016" s="113"/>
      <c r="R1016" s="114"/>
      <c r="S1016" s="114"/>
      <c r="T1016" s="114"/>
      <c r="U1016" s="114"/>
      <c r="V1016" s="114"/>
      <c r="W1016" s="114"/>
      <c r="X1016" s="114"/>
      <c r="Y1016" s="114"/>
      <c r="Z1016" s="107"/>
      <c r="AA1016" s="107"/>
      <c r="AB1016" s="107"/>
      <c r="AC1016" s="107"/>
      <c r="AD1016" s="107"/>
      <c r="AE1016" s="107"/>
      <c r="AF1016" s="107"/>
      <c r="AG1016" s="107" t="s">
        <v>296</v>
      </c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</row>
    <row r="1017" spans="1:60" outlineLevel="3">
      <c r="A1017" s="110"/>
      <c r="B1017" s="111"/>
      <c r="C1017" s="200" t="s">
        <v>1013</v>
      </c>
      <c r="D1017" s="201"/>
      <c r="E1017" s="201"/>
      <c r="F1017" s="201"/>
      <c r="G1017" s="201"/>
      <c r="H1017" s="114"/>
      <c r="I1017" s="114"/>
      <c r="J1017" s="114"/>
      <c r="K1017" s="114"/>
      <c r="L1017" s="114"/>
      <c r="M1017" s="114"/>
      <c r="N1017" s="113"/>
      <c r="O1017" s="113"/>
      <c r="P1017" s="113"/>
      <c r="Q1017" s="113"/>
      <c r="R1017" s="114"/>
      <c r="S1017" s="114"/>
      <c r="T1017" s="114"/>
      <c r="U1017" s="114"/>
      <c r="V1017" s="114"/>
      <c r="W1017" s="114"/>
      <c r="X1017" s="114"/>
      <c r="Y1017" s="114"/>
      <c r="Z1017" s="107"/>
      <c r="AA1017" s="107"/>
      <c r="AB1017" s="107"/>
      <c r="AC1017" s="107"/>
      <c r="AD1017" s="107"/>
      <c r="AE1017" s="107"/>
      <c r="AF1017" s="107"/>
      <c r="AG1017" s="107" t="s">
        <v>296</v>
      </c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</row>
    <row r="1018" spans="1:60" outlineLevel="1">
      <c r="A1018" s="130">
        <v>460</v>
      </c>
      <c r="B1018" s="131" t="s">
        <v>1015</v>
      </c>
      <c r="C1018" s="140" t="s">
        <v>1016</v>
      </c>
      <c r="D1018" s="132" t="s">
        <v>289</v>
      </c>
      <c r="E1018" s="133">
        <v>3</v>
      </c>
      <c r="F1018" s="134"/>
      <c r="G1018" s="135">
        <f>ROUND(E1018*F1018,2)</f>
        <v>0</v>
      </c>
      <c r="H1018" s="134"/>
      <c r="I1018" s="135">
        <f>ROUND(E1018*H1018,2)</f>
        <v>0</v>
      </c>
      <c r="J1018" s="134"/>
      <c r="K1018" s="135">
        <f>ROUND(E1018*J1018,2)</f>
        <v>0</v>
      </c>
      <c r="L1018" s="135">
        <v>21</v>
      </c>
      <c r="M1018" s="135">
        <f>G1018*(1+L1018/100)</f>
        <v>0</v>
      </c>
      <c r="N1018" s="133">
        <v>5.6899999999999997E-3</v>
      </c>
      <c r="O1018" s="133">
        <f>ROUND(E1018*N1018,2)</f>
        <v>0.02</v>
      </c>
      <c r="P1018" s="133">
        <v>0</v>
      </c>
      <c r="Q1018" s="133">
        <f>ROUND(E1018*P1018,2)</f>
        <v>0</v>
      </c>
      <c r="R1018" s="135"/>
      <c r="S1018" s="135" t="s">
        <v>290</v>
      </c>
      <c r="T1018" s="136" t="s">
        <v>331</v>
      </c>
      <c r="U1018" s="114">
        <v>0.77</v>
      </c>
      <c r="V1018" s="114">
        <f>ROUND(E1018*U1018,2)</f>
        <v>2.31</v>
      </c>
      <c r="W1018" s="114"/>
      <c r="X1018" s="114" t="s">
        <v>332</v>
      </c>
      <c r="Y1018" s="114" t="s">
        <v>293</v>
      </c>
      <c r="Z1018" s="107"/>
      <c r="AA1018" s="107"/>
      <c r="AB1018" s="107"/>
      <c r="AC1018" s="107"/>
      <c r="AD1018" s="107"/>
      <c r="AE1018" s="107"/>
      <c r="AF1018" s="107"/>
      <c r="AG1018" s="107" t="s">
        <v>333</v>
      </c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</row>
    <row r="1019" spans="1:60" outlineLevel="1">
      <c r="A1019" s="130">
        <v>461</v>
      </c>
      <c r="B1019" s="131" t="s">
        <v>1054</v>
      </c>
      <c r="C1019" s="140" t="s">
        <v>1055</v>
      </c>
      <c r="D1019" s="132" t="s">
        <v>347</v>
      </c>
      <c r="E1019" s="133">
        <v>6</v>
      </c>
      <c r="F1019" s="134"/>
      <c r="G1019" s="135">
        <f>ROUND(E1019*F1019,2)</f>
        <v>0</v>
      </c>
      <c r="H1019" s="134"/>
      <c r="I1019" s="135">
        <f>ROUND(E1019*H1019,2)</f>
        <v>0</v>
      </c>
      <c r="J1019" s="134"/>
      <c r="K1019" s="135">
        <f>ROUND(E1019*J1019,2)</f>
        <v>0</v>
      </c>
      <c r="L1019" s="135">
        <v>21</v>
      </c>
      <c r="M1019" s="135">
        <f>G1019*(1+L1019/100)</f>
        <v>0</v>
      </c>
      <c r="N1019" s="133">
        <v>8.0000000000000007E-5</v>
      </c>
      <c r="O1019" s="133">
        <f>ROUND(E1019*N1019,2)</f>
        <v>0</v>
      </c>
      <c r="P1019" s="133">
        <v>0</v>
      </c>
      <c r="Q1019" s="133">
        <f>ROUND(E1019*P1019,2)</f>
        <v>0</v>
      </c>
      <c r="R1019" s="135" t="s">
        <v>413</v>
      </c>
      <c r="S1019" s="135" t="s">
        <v>310</v>
      </c>
      <c r="T1019" s="136" t="s">
        <v>331</v>
      </c>
      <c r="U1019" s="114">
        <v>0</v>
      </c>
      <c r="V1019" s="114">
        <f>ROUND(E1019*U1019,2)</f>
        <v>0</v>
      </c>
      <c r="W1019" s="114"/>
      <c r="X1019" s="114" t="s">
        <v>414</v>
      </c>
      <c r="Y1019" s="114" t="s">
        <v>293</v>
      </c>
      <c r="Z1019" s="107"/>
      <c r="AA1019" s="107"/>
      <c r="AB1019" s="107"/>
      <c r="AC1019" s="107"/>
      <c r="AD1019" s="107"/>
      <c r="AE1019" s="107"/>
      <c r="AF1019" s="107"/>
      <c r="AG1019" s="107" t="s">
        <v>415</v>
      </c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</row>
    <row r="1020" spans="1:60" outlineLevel="1">
      <c r="A1020" s="130">
        <v>462</v>
      </c>
      <c r="B1020" s="131" t="s">
        <v>1056</v>
      </c>
      <c r="C1020" s="140" t="s">
        <v>1057</v>
      </c>
      <c r="D1020" s="132" t="s">
        <v>347</v>
      </c>
      <c r="E1020" s="133">
        <v>6</v>
      </c>
      <c r="F1020" s="134"/>
      <c r="G1020" s="135">
        <f>ROUND(E1020*F1020,2)</f>
        <v>0</v>
      </c>
      <c r="H1020" s="134"/>
      <c r="I1020" s="135">
        <f>ROUND(E1020*H1020,2)</f>
        <v>0</v>
      </c>
      <c r="J1020" s="134"/>
      <c r="K1020" s="135">
        <f>ROUND(E1020*J1020,2)</f>
        <v>0</v>
      </c>
      <c r="L1020" s="135">
        <v>21</v>
      </c>
      <c r="M1020" s="135">
        <f>G1020*(1+L1020/100)</f>
        <v>0</v>
      </c>
      <c r="N1020" s="133">
        <v>1.9000000000000001E-4</v>
      </c>
      <c r="O1020" s="133">
        <f>ROUND(E1020*N1020,2)</f>
        <v>0</v>
      </c>
      <c r="P1020" s="133">
        <v>0</v>
      </c>
      <c r="Q1020" s="133">
        <f>ROUND(E1020*P1020,2)</f>
        <v>0</v>
      </c>
      <c r="R1020" s="135" t="s">
        <v>413</v>
      </c>
      <c r="S1020" s="135" t="s">
        <v>310</v>
      </c>
      <c r="T1020" s="136" t="s">
        <v>331</v>
      </c>
      <c r="U1020" s="114">
        <v>0</v>
      </c>
      <c r="V1020" s="114">
        <f>ROUND(E1020*U1020,2)</f>
        <v>0</v>
      </c>
      <c r="W1020" s="114"/>
      <c r="X1020" s="114" t="s">
        <v>414</v>
      </c>
      <c r="Y1020" s="114" t="s">
        <v>293</v>
      </c>
      <c r="Z1020" s="107"/>
      <c r="AA1020" s="107"/>
      <c r="AB1020" s="107"/>
      <c r="AC1020" s="107"/>
      <c r="AD1020" s="107"/>
      <c r="AE1020" s="107"/>
      <c r="AF1020" s="107"/>
      <c r="AG1020" s="107" t="s">
        <v>415</v>
      </c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</row>
    <row r="1021" spans="1:60" ht="22.5" outlineLevel="1">
      <c r="A1021" s="130">
        <v>463</v>
      </c>
      <c r="B1021" s="131" t="s">
        <v>989</v>
      </c>
      <c r="C1021" s="140" t="s">
        <v>990</v>
      </c>
      <c r="D1021" s="132" t="s">
        <v>347</v>
      </c>
      <c r="E1021" s="133">
        <v>1</v>
      </c>
      <c r="F1021" s="134"/>
      <c r="G1021" s="135">
        <f>ROUND(E1021*F1021,2)</f>
        <v>0</v>
      </c>
      <c r="H1021" s="134"/>
      <c r="I1021" s="135">
        <f>ROUND(E1021*H1021,2)</f>
        <v>0</v>
      </c>
      <c r="J1021" s="134"/>
      <c r="K1021" s="135">
        <f>ROUND(E1021*J1021,2)</f>
        <v>0</v>
      </c>
      <c r="L1021" s="135">
        <v>21</v>
      </c>
      <c r="M1021" s="135">
        <f>G1021*(1+L1021/100)</f>
        <v>0</v>
      </c>
      <c r="N1021" s="133">
        <v>4.2999999999999999E-4</v>
      </c>
      <c r="O1021" s="133">
        <f>ROUND(E1021*N1021,2)</f>
        <v>0</v>
      </c>
      <c r="P1021" s="133">
        <v>0</v>
      </c>
      <c r="Q1021" s="133">
        <f>ROUND(E1021*P1021,2)</f>
        <v>0</v>
      </c>
      <c r="R1021" s="135" t="s">
        <v>413</v>
      </c>
      <c r="S1021" s="135" t="s">
        <v>310</v>
      </c>
      <c r="T1021" s="136" t="s">
        <v>331</v>
      </c>
      <c r="U1021" s="114">
        <v>0</v>
      </c>
      <c r="V1021" s="114">
        <f>ROUND(E1021*U1021,2)</f>
        <v>0</v>
      </c>
      <c r="W1021" s="114"/>
      <c r="X1021" s="114" t="s">
        <v>414</v>
      </c>
      <c r="Y1021" s="114" t="s">
        <v>293</v>
      </c>
      <c r="Z1021" s="107"/>
      <c r="AA1021" s="107"/>
      <c r="AB1021" s="107"/>
      <c r="AC1021" s="107"/>
      <c r="AD1021" s="107"/>
      <c r="AE1021" s="107"/>
      <c r="AF1021" s="107"/>
      <c r="AG1021" s="107" t="s">
        <v>415</v>
      </c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</row>
    <row r="1022" spans="1:60" ht="22.5" outlineLevel="1">
      <c r="A1022" s="130">
        <v>464</v>
      </c>
      <c r="B1022" s="131" t="s">
        <v>991</v>
      </c>
      <c r="C1022" s="140" t="s">
        <v>992</v>
      </c>
      <c r="D1022" s="132" t="s">
        <v>347</v>
      </c>
      <c r="E1022" s="133">
        <v>3</v>
      </c>
      <c r="F1022" s="134"/>
      <c r="G1022" s="135">
        <f>ROUND(E1022*F1022,2)</f>
        <v>0</v>
      </c>
      <c r="H1022" s="134"/>
      <c r="I1022" s="135">
        <f>ROUND(E1022*H1022,2)</f>
        <v>0</v>
      </c>
      <c r="J1022" s="134"/>
      <c r="K1022" s="135">
        <f>ROUND(E1022*J1022,2)</f>
        <v>0</v>
      </c>
      <c r="L1022" s="135">
        <v>21</v>
      </c>
      <c r="M1022" s="135">
        <f>G1022*(1+L1022/100)</f>
        <v>0</v>
      </c>
      <c r="N1022" s="133">
        <v>5.2999999999999998E-4</v>
      </c>
      <c r="O1022" s="133">
        <f>ROUND(E1022*N1022,2)</f>
        <v>0</v>
      </c>
      <c r="P1022" s="133">
        <v>0</v>
      </c>
      <c r="Q1022" s="133">
        <f>ROUND(E1022*P1022,2)</f>
        <v>0</v>
      </c>
      <c r="R1022" s="135" t="s">
        <v>413</v>
      </c>
      <c r="S1022" s="135" t="s">
        <v>310</v>
      </c>
      <c r="T1022" s="136" t="s">
        <v>331</v>
      </c>
      <c r="U1022" s="114">
        <v>0</v>
      </c>
      <c r="V1022" s="114">
        <f>ROUND(E1022*U1022,2)</f>
        <v>0</v>
      </c>
      <c r="W1022" s="114"/>
      <c r="X1022" s="114" t="s">
        <v>414</v>
      </c>
      <c r="Y1022" s="114" t="s">
        <v>293</v>
      </c>
      <c r="Z1022" s="107"/>
      <c r="AA1022" s="107"/>
      <c r="AB1022" s="107"/>
      <c r="AC1022" s="107"/>
      <c r="AD1022" s="107"/>
      <c r="AE1022" s="107"/>
      <c r="AF1022" s="107"/>
      <c r="AG1022" s="107" t="s">
        <v>415</v>
      </c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</row>
    <row r="1023" spans="1:60" ht="22.5" outlineLevel="1">
      <c r="A1023" s="130">
        <v>465</v>
      </c>
      <c r="B1023" s="131" t="s">
        <v>993</v>
      </c>
      <c r="C1023" s="140" t="s">
        <v>994</v>
      </c>
      <c r="D1023" s="132" t="s">
        <v>347</v>
      </c>
      <c r="E1023" s="133">
        <v>7</v>
      </c>
      <c r="F1023" s="134"/>
      <c r="G1023" s="135">
        <f>ROUND(E1023*F1023,2)</f>
        <v>0</v>
      </c>
      <c r="H1023" s="134"/>
      <c r="I1023" s="135">
        <f>ROUND(E1023*H1023,2)</f>
        <v>0</v>
      </c>
      <c r="J1023" s="134"/>
      <c r="K1023" s="135">
        <f>ROUND(E1023*J1023,2)</f>
        <v>0</v>
      </c>
      <c r="L1023" s="135">
        <v>21</v>
      </c>
      <c r="M1023" s="135">
        <f>G1023*(1+L1023/100)</f>
        <v>0</v>
      </c>
      <c r="N1023" s="133">
        <v>8.4000000000000003E-4</v>
      </c>
      <c r="O1023" s="133">
        <f>ROUND(E1023*N1023,2)</f>
        <v>0.01</v>
      </c>
      <c r="P1023" s="133">
        <v>0</v>
      </c>
      <c r="Q1023" s="133">
        <f>ROUND(E1023*P1023,2)</f>
        <v>0</v>
      </c>
      <c r="R1023" s="135" t="s">
        <v>413</v>
      </c>
      <c r="S1023" s="135" t="s">
        <v>310</v>
      </c>
      <c r="T1023" s="136" t="s">
        <v>331</v>
      </c>
      <c r="U1023" s="114">
        <v>0</v>
      </c>
      <c r="V1023" s="114">
        <f>ROUND(E1023*U1023,2)</f>
        <v>0</v>
      </c>
      <c r="W1023" s="114"/>
      <c r="X1023" s="114" t="s">
        <v>414</v>
      </c>
      <c r="Y1023" s="114" t="s">
        <v>293</v>
      </c>
      <c r="Z1023" s="107"/>
      <c r="AA1023" s="107"/>
      <c r="AB1023" s="107"/>
      <c r="AC1023" s="107"/>
      <c r="AD1023" s="107"/>
      <c r="AE1023" s="107"/>
      <c r="AF1023" s="107"/>
      <c r="AG1023" s="107" t="s">
        <v>415</v>
      </c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</row>
    <row r="1024" spans="1:60" ht="22.5" outlineLevel="1">
      <c r="A1024" s="130">
        <v>466</v>
      </c>
      <c r="B1024" s="131" t="s">
        <v>1076</v>
      </c>
      <c r="C1024" s="140" t="s">
        <v>1077</v>
      </c>
      <c r="D1024" s="132" t="s">
        <v>347</v>
      </c>
      <c r="E1024" s="133">
        <v>4</v>
      </c>
      <c r="F1024" s="134"/>
      <c r="G1024" s="135">
        <f>ROUND(E1024*F1024,2)</f>
        <v>0</v>
      </c>
      <c r="H1024" s="134"/>
      <c r="I1024" s="135">
        <f>ROUND(E1024*H1024,2)</f>
        <v>0</v>
      </c>
      <c r="J1024" s="134"/>
      <c r="K1024" s="135">
        <f>ROUND(E1024*J1024,2)</f>
        <v>0</v>
      </c>
      <c r="L1024" s="135">
        <v>21</v>
      </c>
      <c r="M1024" s="135">
        <f>G1024*(1+L1024/100)</f>
        <v>0</v>
      </c>
      <c r="N1024" s="133">
        <v>1.6100000000000001E-3</v>
      </c>
      <c r="O1024" s="133">
        <f>ROUND(E1024*N1024,2)</f>
        <v>0.01</v>
      </c>
      <c r="P1024" s="133">
        <v>0</v>
      </c>
      <c r="Q1024" s="133">
        <f>ROUND(E1024*P1024,2)</f>
        <v>0</v>
      </c>
      <c r="R1024" s="135" t="s">
        <v>413</v>
      </c>
      <c r="S1024" s="135" t="s">
        <v>310</v>
      </c>
      <c r="T1024" s="136" t="s">
        <v>331</v>
      </c>
      <c r="U1024" s="114">
        <v>0</v>
      </c>
      <c r="V1024" s="114">
        <f>ROUND(E1024*U1024,2)</f>
        <v>0</v>
      </c>
      <c r="W1024" s="114"/>
      <c r="X1024" s="114" t="s">
        <v>414</v>
      </c>
      <c r="Y1024" s="114" t="s">
        <v>293</v>
      </c>
      <c r="Z1024" s="107"/>
      <c r="AA1024" s="107"/>
      <c r="AB1024" s="107"/>
      <c r="AC1024" s="107"/>
      <c r="AD1024" s="107"/>
      <c r="AE1024" s="107"/>
      <c r="AF1024" s="107"/>
      <c r="AG1024" s="107" t="s">
        <v>415</v>
      </c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</row>
    <row r="1025" spans="1:60" outlineLevel="1">
      <c r="A1025" s="130">
        <v>467</v>
      </c>
      <c r="B1025" s="131" t="s">
        <v>1042</v>
      </c>
      <c r="C1025" s="140" t="s">
        <v>1043</v>
      </c>
      <c r="D1025" s="132" t="s">
        <v>347</v>
      </c>
      <c r="E1025" s="133">
        <v>4</v>
      </c>
      <c r="F1025" s="134"/>
      <c r="G1025" s="135">
        <f>ROUND(E1025*F1025,2)</f>
        <v>0</v>
      </c>
      <c r="H1025" s="134"/>
      <c r="I1025" s="135">
        <f>ROUND(E1025*H1025,2)</f>
        <v>0</v>
      </c>
      <c r="J1025" s="134"/>
      <c r="K1025" s="135">
        <f>ROUND(E1025*J1025,2)</f>
        <v>0</v>
      </c>
      <c r="L1025" s="135">
        <v>21</v>
      </c>
      <c r="M1025" s="135">
        <f>G1025*(1+L1025/100)</f>
        <v>0</v>
      </c>
      <c r="N1025" s="133">
        <v>0</v>
      </c>
      <c r="O1025" s="133">
        <f>ROUND(E1025*N1025,2)</f>
        <v>0</v>
      </c>
      <c r="P1025" s="133">
        <v>0</v>
      </c>
      <c r="Q1025" s="133">
        <f>ROUND(E1025*P1025,2)</f>
        <v>0</v>
      </c>
      <c r="R1025" s="135"/>
      <c r="S1025" s="135" t="s">
        <v>290</v>
      </c>
      <c r="T1025" s="136" t="s">
        <v>291</v>
      </c>
      <c r="U1025" s="114">
        <v>0</v>
      </c>
      <c r="V1025" s="114">
        <f>ROUND(E1025*U1025,2)</f>
        <v>0</v>
      </c>
      <c r="W1025" s="114"/>
      <c r="X1025" s="114" t="s">
        <v>414</v>
      </c>
      <c r="Y1025" s="114" t="s">
        <v>293</v>
      </c>
      <c r="Z1025" s="107"/>
      <c r="AA1025" s="107"/>
      <c r="AB1025" s="107"/>
      <c r="AC1025" s="107"/>
      <c r="AD1025" s="107"/>
      <c r="AE1025" s="107"/>
      <c r="AF1025" s="107"/>
      <c r="AG1025" s="107" t="s">
        <v>415</v>
      </c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</row>
    <row r="1026" spans="1:60" outlineLevel="1">
      <c r="A1026" s="130">
        <v>468</v>
      </c>
      <c r="B1026" s="131" t="s">
        <v>2634</v>
      </c>
      <c r="C1026" s="140" t="s">
        <v>2635</v>
      </c>
      <c r="D1026" s="132" t="s">
        <v>347</v>
      </c>
      <c r="E1026" s="133">
        <v>1</v>
      </c>
      <c r="F1026" s="134"/>
      <c r="G1026" s="135">
        <f>ROUND(E1026*F1026,2)</f>
        <v>0</v>
      </c>
      <c r="H1026" s="134"/>
      <c r="I1026" s="135">
        <f>ROUND(E1026*H1026,2)</f>
        <v>0</v>
      </c>
      <c r="J1026" s="134"/>
      <c r="K1026" s="135">
        <f>ROUND(E1026*J1026,2)</f>
        <v>0</v>
      </c>
      <c r="L1026" s="135">
        <v>21</v>
      </c>
      <c r="M1026" s="135">
        <f>G1026*(1+L1026/100)</f>
        <v>0</v>
      </c>
      <c r="N1026" s="133">
        <v>4.6000000000000001E-4</v>
      </c>
      <c r="O1026" s="133">
        <f>ROUND(E1026*N1026,2)</f>
        <v>0</v>
      </c>
      <c r="P1026" s="133">
        <v>0</v>
      </c>
      <c r="Q1026" s="133">
        <f>ROUND(E1026*P1026,2)</f>
        <v>0</v>
      </c>
      <c r="R1026" s="135" t="s">
        <v>560</v>
      </c>
      <c r="S1026" s="135" t="s">
        <v>310</v>
      </c>
      <c r="T1026" s="136" t="s">
        <v>331</v>
      </c>
      <c r="U1026" s="114">
        <v>0.22700000000000001</v>
      </c>
      <c r="V1026" s="114">
        <f>ROUND(E1026*U1026,2)</f>
        <v>0.23</v>
      </c>
      <c r="W1026" s="114"/>
      <c r="X1026" s="114" t="s">
        <v>332</v>
      </c>
      <c r="Y1026" s="114" t="s">
        <v>293</v>
      </c>
      <c r="Z1026" s="107"/>
      <c r="AA1026" s="107"/>
      <c r="AB1026" s="107"/>
      <c r="AC1026" s="107"/>
      <c r="AD1026" s="107"/>
      <c r="AE1026" s="107"/>
      <c r="AF1026" s="107"/>
      <c r="AG1026" s="107" t="s">
        <v>333</v>
      </c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</row>
    <row r="1027" spans="1:60" outlineLevel="1">
      <c r="A1027" s="130">
        <v>469</v>
      </c>
      <c r="B1027" s="131" t="s">
        <v>2636</v>
      </c>
      <c r="C1027" s="140" t="s">
        <v>2637</v>
      </c>
      <c r="D1027" s="132" t="s">
        <v>347</v>
      </c>
      <c r="E1027" s="133">
        <v>1</v>
      </c>
      <c r="F1027" s="134"/>
      <c r="G1027" s="135">
        <f>ROUND(E1027*F1027,2)</f>
        <v>0</v>
      </c>
      <c r="H1027" s="134"/>
      <c r="I1027" s="135">
        <f>ROUND(E1027*H1027,2)</f>
        <v>0</v>
      </c>
      <c r="J1027" s="134"/>
      <c r="K1027" s="135">
        <f>ROUND(E1027*J1027,2)</f>
        <v>0</v>
      </c>
      <c r="L1027" s="135">
        <v>21</v>
      </c>
      <c r="M1027" s="135">
        <f>G1027*(1+L1027/100)</f>
        <v>0</v>
      </c>
      <c r="N1027" s="133">
        <v>3.4000000000000002E-4</v>
      </c>
      <c r="O1027" s="133">
        <f>ROUND(E1027*N1027,2)</f>
        <v>0</v>
      </c>
      <c r="P1027" s="133">
        <v>0</v>
      </c>
      <c r="Q1027" s="133">
        <f>ROUND(E1027*P1027,2)</f>
        <v>0</v>
      </c>
      <c r="R1027" s="135" t="s">
        <v>560</v>
      </c>
      <c r="S1027" s="135" t="s">
        <v>310</v>
      </c>
      <c r="T1027" s="136" t="s">
        <v>331</v>
      </c>
      <c r="U1027" s="114">
        <v>0.22700000000000001</v>
      </c>
      <c r="V1027" s="114">
        <f>ROUND(E1027*U1027,2)</f>
        <v>0.23</v>
      </c>
      <c r="W1027" s="114"/>
      <c r="X1027" s="114" t="s">
        <v>332</v>
      </c>
      <c r="Y1027" s="114" t="s">
        <v>293</v>
      </c>
      <c r="Z1027" s="107"/>
      <c r="AA1027" s="107"/>
      <c r="AB1027" s="107"/>
      <c r="AC1027" s="107"/>
      <c r="AD1027" s="107"/>
      <c r="AE1027" s="107"/>
      <c r="AF1027" s="107"/>
      <c r="AG1027" s="107" t="s">
        <v>333</v>
      </c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</row>
    <row r="1028" spans="1:60">
      <c r="A1028" s="117" t="s">
        <v>285</v>
      </c>
      <c r="B1028" s="118" t="s">
        <v>181</v>
      </c>
      <c r="C1028" s="138" t="s">
        <v>182</v>
      </c>
      <c r="D1028" s="119"/>
      <c r="E1028" s="120"/>
      <c r="F1028" s="121"/>
      <c r="G1028" s="121">
        <f>SUMIF(AG1029:AG1029,"&lt;&gt;NOR",G1029:G1029)</f>
        <v>0</v>
      </c>
      <c r="H1028" s="121"/>
      <c r="I1028" s="121">
        <f>SUM(I1029:I1029)</f>
        <v>0</v>
      </c>
      <c r="J1028" s="121"/>
      <c r="K1028" s="121">
        <f>SUM(K1029:K1029)</f>
        <v>0</v>
      </c>
      <c r="L1028" s="121"/>
      <c r="M1028" s="121">
        <f>SUM(M1029:M1029)</f>
        <v>0</v>
      </c>
      <c r="N1028" s="120"/>
      <c r="O1028" s="120">
        <f>SUM(O1029:O1029)</f>
        <v>0</v>
      </c>
      <c r="P1028" s="120"/>
      <c r="Q1028" s="120">
        <f>SUM(Q1029:Q1029)</f>
        <v>0</v>
      </c>
      <c r="R1028" s="121"/>
      <c r="S1028" s="121"/>
      <c r="T1028" s="122"/>
      <c r="U1028" s="116"/>
      <c r="V1028" s="116">
        <f>SUM(V1029:V1029)</f>
        <v>0</v>
      </c>
      <c r="W1028" s="116"/>
      <c r="X1028" s="116"/>
      <c r="Y1028" s="116"/>
      <c r="AG1028" t="s">
        <v>286</v>
      </c>
    </row>
    <row r="1029" spans="1:60" outlineLevel="1">
      <c r="A1029" s="130">
        <v>470</v>
      </c>
      <c r="B1029" s="131" t="s">
        <v>1044</v>
      </c>
      <c r="C1029" s="140" t="s">
        <v>1045</v>
      </c>
      <c r="D1029" s="132" t="s">
        <v>347</v>
      </c>
      <c r="E1029" s="133">
        <v>2</v>
      </c>
      <c r="F1029" s="134"/>
      <c r="G1029" s="135">
        <f>ROUND(E1029*F1029,2)</f>
        <v>0</v>
      </c>
      <c r="H1029" s="134"/>
      <c r="I1029" s="135">
        <f>ROUND(E1029*H1029,2)</f>
        <v>0</v>
      </c>
      <c r="J1029" s="134"/>
      <c r="K1029" s="135">
        <f>ROUND(E1029*J1029,2)</f>
        <v>0</v>
      </c>
      <c r="L1029" s="135">
        <v>21</v>
      </c>
      <c r="M1029" s="135">
        <f>G1029*(1+L1029/100)</f>
        <v>0</v>
      </c>
      <c r="N1029" s="133">
        <v>0</v>
      </c>
      <c r="O1029" s="133">
        <f>ROUND(E1029*N1029,2)</f>
        <v>0</v>
      </c>
      <c r="P1029" s="133">
        <v>0</v>
      </c>
      <c r="Q1029" s="133">
        <f>ROUND(E1029*P1029,2)</f>
        <v>0</v>
      </c>
      <c r="R1029" s="135"/>
      <c r="S1029" s="135" t="s">
        <v>290</v>
      </c>
      <c r="T1029" s="136" t="s">
        <v>291</v>
      </c>
      <c r="U1029" s="114">
        <v>0</v>
      </c>
      <c r="V1029" s="114">
        <f>ROUND(E1029*U1029,2)</f>
        <v>0</v>
      </c>
      <c r="W1029" s="114"/>
      <c r="X1029" s="114" t="s">
        <v>414</v>
      </c>
      <c r="Y1029" s="114" t="s">
        <v>293</v>
      </c>
      <c r="Z1029" s="107"/>
      <c r="AA1029" s="107"/>
      <c r="AB1029" s="107"/>
      <c r="AC1029" s="107"/>
      <c r="AD1029" s="107"/>
      <c r="AE1029" s="107"/>
      <c r="AF1029" s="107"/>
      <c r="AG1029" s="107" t="s">
        <v>415</v>
      </c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</row>
    <row r="1030" spans="1:60">
      <c r="A1030" s="117" t="s">
        <v>285</v>
      </c>
      <c r="B1030" s="118" t="s">
        <v>179</v>
      </c>
      <c r="C1030" s="138" t="s">
        <v>180</v>
      </c>
      <c r="D1030" s="119"/>
      <c r="E1030" s="120"/>
      <c r="F1030" s="121"/>
      <c r="G1030" s="121">
        <f>SUMIF(AG1031:AG1034,"&lt;&gt;NOR",G1031:G1034)</f>
        <v>0</v>
      </c>
      <c r="H1030" s="121"/>
      <c r="I1030" s="121">
        <f>SUM(I1031:I1034)</f>
        <v>0</v>
      </c>
      <c r="J1030" s="121"/>
      <c r="K1030" s="121">
        <f>SUM(K1031:K1034)</f>
        <v>0</v>
      </c>
      <c r="L1030" s="121"/>
      <c r="M1030" s="121">
        <f>SUM(M1031:M1034)</f>
        <v>0</v>
      </c>
      <c r="N1030" s="120"/>
      <c r="O1030" s="120">
        <f>SUM(O1031:O1034)</f>
        <v>0</v>
      </c>
      <c r="P1030" s="120"/>
      <c r="Q1030" s="120">
        <f>SUM(Q1031:Q1034)</f>
        <v>0</v>
      </c>
      <c r="R1030" s="121"/>
      <c r="S1030" s="121"/>
      <c r="T1030" s="122"/>
      <c r="U1030" s="116"/>
      <c r="V1030" s="116">
        <f>SUM(V1031:V1034)</f>
        <v>0</v>
      </c>
      <c r="W1030" s="116"/>
      <c r="X1030" s="116"/>
      <c r="Y1030" s="116"/>
      <c r="AG1030" t="s">
        <v>286</v>
      </c>
    </row>
    <row r="1031" spans="1:60" outlineLevel="1">
      <c r="A1031" s="130">
        <v>471</v>
      </c>
      <c r="B1031" s="131" t="s">
        <v>1044</v>
      </c>
      <c r="C1031" s="140" t="s">
        <v>1045</v>
      </c>
      <c r="D1031" s="132" t="s">
        <v>347</v>
      </c>
      <c r="E1031" s="133">
        <v>6</v>
      </c>
      <c r="F1031" s="134"/>
      <c r="G1031" s="135">
        <f>ROUND(E1031*F1031,2)</f>
        <v>0</v>
      </c>
      <c r="H1031" s="134"/>
      <c r="I1031" s="135">
        <f>ROUND(E1031*H1031,2)</f>
        <v>0</v>
      </c>
      <c r="J1031" s="134"/>
      <c r="K1031" s="135">
        <f>ROUND(E1031*J1031,2)</f>
        <v>0</v>
      </c>
      <c r="L1031" s="135">
        <v>21</v>
      </c>
      <c r="M1031" s="135">
        <f>G1031*(1+L1031/100)</f>
        <v>0</v>
      </c>
      <c r="N1031" s="133">
        <v>0</v>
      </c>
      <c r="O1031" s="133">
        <f>ROUND(E1031*N1031,2)</f>
        <v>0</v>
      </c>
      <c r="P1031" s="133">
        <v>0</v>
      </c>
      <c r="Q1031" s="133">
        <f>ROUND(E1031*P1031,2)</f>
        <v>0</v>
      </c>
      <c r="R1031" s="135"/>
      <c r="S1031" s="135" t="s">
        <v>290</v>
      </c>
      <c r="T1031" s="136" t="s">
        <v>291</v>
      </c>
      <c r="U1031" s="114">
        <v>0</v>
      </c>
      <c r="V1031" s="114">
        <f>ROUND(E1031*U1031,2)</f>
        <v>0</v>
      </c>
      <c r="W1031" s="114"/>
      <c r="X1031" s="114" t="s">
        <v>414</v>
      </c>
      <c r="Y1031" s="114" t="s">
        <v>293</v>
      </c>
      <c r="Z1031" s="107"/>
      <c r="AA1031" s="107"/>
      <c r="AB1031" s="107"/>
      <c r="AC1031" s="107"/>
      <c r="AD1031" s="107"/>
      <c r="AE1031" s="107"/>
      <c r="AF1031" s="107"/>
      <c r="AG1031" s="107" t="s">
        <v>415</v>
      </c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</row>
    <row r="1032" spans="1:60" outlineLevel="1">
      <c r="A1032" s="130">
        <v>472</v>
      </c>
      <c r="B1032" s="131" t="s">
        <v>1046</v>
      </c>
      <c r="C1032" s="140" t="s">
        <v>1047</v>
      </c>
      <c r="D1032" s="132" t="s">
        <v>347</v>
      </c>
      <c r="E1032" s="133">
        <v>10</v>
      </c>
      <c r="F1032" s="134"/>
      <c r="G1032" s="135">
        <f>ROUND(E1032*F1032,2)</f>
        <v>0</v>
      </c>
      <c r="H1032" s="134"/>
      <c r="I1032" s="135">
        <f>ROUND(E1032*H1032,2)</f>
        <v>0</v>
      </c>
      <c r="J1032" s="134"/>
      <c r="K1032" s="135">
        <f>ROUND(E1032*J1032,2)</f>
        <v>0</v>
      </c>
      <c r="L1032" s="135">
        <v>21</v>
      </c>
      <c r="M1032" s="135">
        <f>G1032*(1+L1032/100)</f>
        <v>0</v>
      </c>
      <c r="N1032" s="133">
        <v>0</v>
      </c>
      <c r="O1032" s="133">
        <f>ROUND(E1032*N1032,2)</f>
        <v>0</v>
      </c>
      <c r="P1032" s="133">
        <v>0</v>
      </c>
      <c r="Q1032" s="133">
        <f>ROUND(E1032*P1032,2)</f>
        <v>0</v>
      </c>
      <c r="R1032" s="135"/>
      <c r="S1032" s="135" t="s">
        <v>290</v>
      </c>
      <c r="T1032" s="136" t="s">
        <v>291</v>
      </c>
      <c r="U1032" s="114">
        <v>0</v>
      </c>
      <c r="V1032" s="114">
        <f>ROUND(E1032*U1032,2)</f>
        <v>0</v>
      </c>
      <c r="W1032" s="114"/>
      <c r="X1032" s="114" t="s">
        <v>414</v>
      </c>
      <c r="Y1032" s="114" t="s">
        <v>293</v>
      </c>
      <c r="Z1032" s="107"/>
      <c r="AA1032" s="107"/>
      <c r="AB1032" s="107"/>
      <c r="AC1032" s="107"/>
      <c r="AD1032" s="107"/>
      <c r="AE1032" s="107"/>
      <c r="AF1032" s="107"/>
      <c r="AG1032" s="107" t="s">
        <v>415</v>
      </c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</row>
    <row r="1033" spans="1:60" outlineLevel="1">
      <c r="A1033" s="123">
        <v>473</v>
      </c>
      <c r="B1033" s="124" t="s">
        <v>1048</v>
      </c>
      <c r="C1033" s="139" t="s">
        <v>1049</v>
      </c>
      <c r="D1033" s="125" t="s">
        <v>347</v>
      </c>
      <c r="E1033" s="126">
        <v>2</v>
      </c>
      <c r="F1033" s="127"/>
      <c r="G1033" s="128">
        <f>ROUND(E1033*F1033,2)</f>
        <v>0</v>
      </c>
      <c r="H1033" s="127"/>
      <c r="I1033" s="128">
        <f>ROUND(E1033*H1033,2)</f>
        <v>0</v>
      </c>
      <c r="J1033" s="127"/>
      <c r="K1033" s="128">
        <f>ROUND(E1033*J1033,2)</f>
        <v>0</v>
      </c>
      <c r="L1033" s="128">
        <v>21</v>
      </c>
      <c r="M1033" s="128">
        <f>G1033*(1+L1033/100)</f>
        <v>0</v>
      </c>
      <c r="N1033" s="126">
        <v>0</v>
      </c>
      <c r="O1033" s="126">
        <f>ROUND(E1033*N1033,2)</f>
        <v>0</v>
      </c>
      <c r="P1033" s="126">
        <v>0</v>
      </c>
      <c r="Q1033" s="126">
        <f>ROUND(E1033*P1033,2)</f>
        <v>0</v>
      </c>
      <c r="R1033" s="128"/>
      <c r="S1033" s="128" t="s">
        <v>290</v>
      </c>
      <c r="T1033" s="129" t="s">
        <v>291</v>
      </c>
      <c r="U1033" s="114">
        <v>0</v>
      </c>
      <c r="V1033" s="114">
        <f>ROUND(E1033*U1033,2)</f>
        <v>0</v>
      </c>
      <c r="W1033" s="114"/>
      <c r="X1033" s="114" t="s">
        <v>414</v>
      </c>
      <c r="Y1033" s="114" t="s">
        <v>293</v>
      </c>
      <c r="Z1033" s="107"/>
      <c r="AA1033" s="107"/>
      <c r="AB1033" s="107"/>
      <c r="AC1033" s="107"/>
      <c r="AD1033" s="107"/>
      <c r="AE1033" s="107"/>
      <c r="AF1033" s="107"/>
      <c r="AG1033" s="107" t="s">
        <v>415</v>
      </c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</row>
    <row r="1034" spans="1:60" outlineLevel="1">
      <c r="A1034" s="110">
        <v>474</v>
      </c>
      <c r="B1034" s="111" t="s">
        <v>1124</v>
      </c>
      <c r="C1034" s="147" t="s">
        <v>1125</v>
      </c>
      <c r="D1034" s="112" t="s">
        <v>24</v>
      </c>
      <c r="E1034" s="145"/>
      <c r="F1034" s="115"/>
      <c r="G1034" s="114">
        <f>ROUND(E1034*F1034,2)</f>
        <v>0</v>
      </c>
      <c r="H1034" s="115"/>
      <c r="I1034" s="114">
        <f>ROUND(E1034*H1034,2)</f>
        <v>0</v>
      </c>
      <c r="J1034" s="115"/>
      <c r="K1034" s="114">
        <f>ROUND(E1034*J1034,2)</f>
        <v>0</v>
      </c>
      <c r="L1034" s="114">
        <v>21</v>
      </c>
      <c r="M1034" s="114">
        <f>G1034*(1+L1034/100)</f>
        <v>0</v>
      </c>
      <c r="N1034" s="113">
        <v>0</v>
      </c>
      <c r="O1034" s="113">
        <f>ROUND(E1034*N1034,2)</f>
        <v>0</v>
      </c>
      <c r="P1034" s="113">
        <v>0</v>
      </c>
      <c r="Q1034" s="113">
        <f>ROUND(E1034*P1034,2)</f>
        <v>0</v>
      </c>
      <c r="R1034" s="114" t="s">
        <v>560</v>
      </c>
      <c r="S1034" s="114" t="s">
        <v>310</v>
      </c>
      <c r="T1034" s="114" t="s">
        <v>331</v>
      </c>
      <c r="U1034" s="114">
        <v>0</v>
      </c>
      <c r="V1034" s="114">
        <f>ROUND(E1034*U1034,2)</f>
        <v>0</v>
      </c>
      <c r="W1034" s="114"/>
      <c r="X1034" s="114" t="s">
        <v>448</v>
      </c>
      <c r="Y1034" s="114" t="s">
        <v>293</v>
      </c>
      <c r="Z1034" s="107"/>
      <c r="AA1034" s="107"/>
      <c r="AB1034" s="107"/>
      <c r="AC1034" s="107"/>
      <c r="AD1034" s="107"/>
      <c r="AE1034" s="107"/>
      <c r="AF1034" s="107"/>
      <c r="AG1034" s="107" t="s">
        <v>449</v>
      </c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</row>
    <row r="1035" spans="1:60">
      <c r="A1035" s="267" t="s">
        <v>285</v>
      </c>
      <c r="B1035" s="268" t="s">
        <v>181</v>
      </c>
      <c r="C1035" s="269" t="s">
        <v>182</v>
      </c>
      <c r="D1035" s="273"/>
      <c r="E1035" s="274"/>
      <c r="F1035" s="275"/>
      <c r="G1035" s="275">
        <f>SUMIF(AG1036:AG1036,"&lt;&gt;NOR",G1036:G1036)</f>
        <v>0</v>
      </c>
      <c r="H1035" s="275"/>
      <c r="I1035" s="275">
        <f>SUM(I1036:I1036)</f>
        <v>0</v>
      </c>
      <c r="J1035" s="275"/>
      <c r="K1035" s="275">
        <f>SUM(K1036:K1036)</f>
        <v>0</v>
      </c>
      <c r="L1035" s="275"/>
      <c r="M1035" s="275">
        <f>SUM(M1036:M1036)</f>
        <v>0</v>
      </c>
      <c r="N1035" s="274"/>
      <c r="O1035" s="274">
        <f>SUM(O1036:O1036)</f>
        <v>0</v>
      </c>
      <c r="P1035" s="274"/>
      <c r="Q1035" s="274">
        <f>SUM(Q1036:Q1036)</f>
        <v>0</v>
      </c>
      <c r="R1035" s="275"/>
      <c r="S1035" s="275"/>
      <c r="T1035" s="272"/>
      <c r="U1035" s="116"/>
      <c r="V1035" s="116">
        <f>SUM(V1036:V1036)</f>
        <v>0</v>
      </c>
      <c r="W1035" s="116"/>
      <c r="X1035" s="116"/>
      <c r="Y1035" s="116"/>
      <c r="AG1035" t="s">
        <v>286</v>
      </c>
    </row>
    <row r="1036" spans="1:60" outlineLevel="1">
      <c r="A1036" s="110">
        <v>475</v>
      </c>
      <c r="B1036" s="111" t="s">
        <v>1124</v>
      </c>
      <c r="C1036" s="147" t="s">
        <v>1125</v>
      </c>
      <c r="D1036" s="112" t="s">
        <v>24</v>
      </c>
      <c r="E1036" s="145"/>
      <c r="F1036" s="115"/>
      <c r="G1036" s="114">
        <f>ROUND(E1036*F1036,2)</f>
        <v>0</v>
      </c>
      <c r="H1036" s="115"/>
      <c r="I1036" s="114">
        <f>ROUND(E1036*H1036,2)</f>
        <v>0</v>
      </c>
      <c r="J1036" s="115"/>
      <c r="K1036" s="114">
        <f>ROUND(E1036*J1036,2)</f>
        <v>0</v>
      </c>
      <c r="L1036" s="114">
        <v>21</v>
      </c>
      <c r="M1036" s="114">
        <f>G1036*(1+L1036/100)</f>
        <v>0</v>
      </c>
      <c r="N1036" s="113">
        <v>0</v>
      </c>
      <c r="O1036" s="113">
        <f>ROUND(E1036*N1036,2)</f>
        <v>0</v>
      </c>
      <c r="P1036" s="113">
        <v>0</v>
      </c>
      <c r="Q1036" s="113">
        <f>ROUND(E1036*P1036,2)</f>
        <v>0</v>
      </c>
      <c r="R1036" s="114" t="s">
        <v>560</v>
      </c>
      <c r="S1036" s="114" t="s">
        <v>310</v>
      </c>
      <c r="T1036" s="114" t="s">
        <v>331</v>
      </c>
      <c r="U1036" s="114">
        <v>0</v>
      </c>
      <c r="V1036" s="114">
        <f>ROUND(E1036*U1036,2)</f>
        <v>0</v>
      </c>
      <c r="W1036" s="114"/>
      <c r="X1036" s="114" t="s">
        <v>448</v>
      </c>
      <c r="Y1036" s="114" t="s">
        <v>293</v>
      </c>
      <c r="Z1036" s="107"/>
      <c r="AA1036" s="107"/>
      <c r="AB1036" s="107"/>
      <c r="AC1036" s="107"/>
      <c r="AD1036" s="107"/>
      <c r="AE1036" s="107"/>
      <c r="AF1036" s="107"/>
      <c r="AG1036" s="107" t="s">
        <v>449</v>
      </c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</row>
    <row r="1037" spans="1:60">
      <c r="A1037" s="3"/>
      <c r="B1037" s="4"/>
      <c r="C1037" s="141"/>
      <c r="D1037" s="6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AE1037">
        <v>12</v>
      </c>
      <c r="AF1037">
        <v>21</v>
      </c>
      <c r="AG1037" t="s">
        <v>271</v>
      </c>
    </row>
    <row r="1038" spans="1:60">
      <c r="A1038" s="267"/>
      <c r="B1038" s="268" t="s">
        <v>14</v>
      </c>
      <c r="C1038" s="269"/>
      <c r="D1038" s="270"/>
      <c r="E1038" s="271"/>
      <c r="F1038" s="271"/>
      <c r="G1038" s="272">
        <f>G8+G21+G34+G47+G56+G64+G108+G115+G158+G165+G207+G214+G240+G247+G256+G317+G370+G425+G469+G486+G502+G518+G537+G550+G563+G615+G675+G721+G734+G747+G783+G820+G849+G860+G869+G900+G940+G974+G1005+G1028+G1030+G1035</f>
        <v>0</v>
      </c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AE1038">
        <f>SUMIF(L7:L1036,AE1037,G7:G1036)</f>
        <v>0</v>
      </c>
      <c r="AF1038">
        <f>SUMIF(L7:L1036,AF1037,G7:G1036)</f>
        <v>0</v>
      </c>
      <c r="AG1038" t="s">
        <v>325</v>
      </c>
    </row>
    <row r="1039" spans="1:60">
      <c r="C1039" s="142"/>
      <c r="D1039" s="10"/>
      <c r="AG1039" t="s">
        <v>326</v>
      </c>
    </row>
    <row r="1040" spans="1:60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z4CoPJkxVPy4VAcUZYMostjmC+hOqj0YRNx8IcB8Jsn/M5ZG6V+ro16Fykqewkdyu/Fz0qk7vfJerxkVqVtEDg==" saltValue="NEUbvqGBG7iF791XC4YcnA==" spinCount="100000" sheet="1" formatRows="0"/>
  <mergeCells count="516">
    <mergeCell ref="C19:G19"/>
    <mergeCell ref="C24:G24"/>
    <mergeCell ref="C26:G26"/>
    <mergeCell ref="C32:G32"/>
    <mergeCell ref="C37:G37"/>
    <mergeCell ref="C39:G39"/>
    <mergeCell ref="A1:G1"/>
    <mergeCell ref="C2:G2"/>
    <mergeCell ref="C3:G3"/>
    <mergeCell ref="C4:G4"/>
    <mergeCell ref="C11:G11"/>
    <mergeCell ref="C13:G13"/>
    <mergeCell ref="C67:G67"/>
    <mergeCell ref="C69:G69"/>
    <mergeCell ref="C70:G70"/>
    <mergeCell ref="C72:G72"/>
    <mergeCell ref="C73:G73"/>
    <mergeCell ref="C75:G75"/>
    <mergeCell ref="C45:G45"/>
    <mergeCell ref="C49:G49"/>
    <mergeCell ref="C54:G54"/>
    <mergeCell ref="C58:G58"/>
    <mergeCell ref="C62:G62"/>
    <mergeCell ref="C66:G66"/>
    <mergeCell ref="C85:G85"/>
    <mergeCell ref="C87:G87"/>
    <mergeCell ref="C88:G88"/>
    <mergeCell ref="C90:G90"/>
    <mergeCell ref="C91:G91"/>
    <mergeCell ref="C96:G96"/>
    <mergeCell ref="C76:G76"/>
    <mergeCell ref="C78:G78"/>
    <mergeCell ref="C79:G79"/>
    <mergeCell ref="C81:G81"/>
    <mergeCell ref="C82:G82"/>
    <mergeCell ref="C84:G84"/>
    <mergeCell ref="C111:G111"/>
    <mergeCell ref="C113:G113"/>
    <mergeCell ref="C114:G114"/>
    <mergeCell ref="C117:G117"/>
    <mergeCell ref="C118:G118"/>
    <mergeCell ref="C120:G120"/>
    <mergeCell ref="C98:G98"/>
    <mergeCell ref="C100:G100"/>
    <mergeCell ref="C103:G103"/>
    <mergeCell ref="C105:G105"/>
    <mergeCell ref="C107:G107"/>
    <mergeCell ref="C110:G110"/>
    <mergeCell ref="C130:G130"/>
    <mergeCell ref="C132:G132"/>
    <mergeCell ref="C133:G133"/>
    <mergeCell ref="C135:G135"/>
    <mergeCell ref="C136:G136"/>
    <mergeCell ref="C138:G138"/>
    <mergeCell ref="C121:G121"/>
    <mergeCell ref="C123:G123"/>
    <mergeCell ref="C124:G124"/>
    <mergeCell ref="C126:G126"/>
    <mergeCell ref="C127:G127"/>
    <mergeCell ref="C129:G129"/>
    <mergeCell ref="C153:G153"/>
    <mergeCell ref="C155:G155"/>
    <mergeCell ref="C157:G157"/>
    <mergeCell ref="C160:G160"/>
    <mergeCell ref="C161:G161"/>
    <mergeCell ref="C163:G163"/>
    <mergeCell ref="C139:G139"/>
    <mergeCell ref="C141:G141"/>
    <mergeCell ref="C142:G142"/>
    <mergeCell ref="C147:G147"/>
    <mergeCell ref="C149:G149"/>
    <mergeCell ref="C151:G151"/>
    <mergeCell ref="C174:G174"/>
    <mergeCell ref="C176:G176"/>
    <mergeCell ref="C177:G177"/>
    <mergeCell ref="C179:G179"/>
    <mergeCell ref="C180:G180"/>
    <mergeCell ref="C182:G182"/>
    <mergeCell ref="C164:G164"/>
    <mergeCell ref="C167:G167"/>
    <mergeCell ref="C168:G168"/>
    <mergeCell ref="C170:G170"/>
    <mergeCell ref="C171:G171"/>
    <mergeCell ref="C173:G173"/>
    <mergeCell ref="C192:G192"/>
    <mergeCell ref="C196:G196"/>
    <mergeCell ref="C198:G198"/>
    <mergeCell ref="C200:G200"/>
    <mergeCell ref="C202:G202"/>
    <mergeCell ref="C204:G204"/>
    <mergeCell ref="C183:G183"/>
    <mergeCell ref="C185:G185"/>
    <mergeCell ref="C186:G186"/>
    <mergeCell ref="C188:G188"/>
    <mergeCell ref="C189:G189"/>
    <mergeCell ref="C191:G191"/>
    <mergeCell ref="C217:G217"/>
    <mergeCell ref="C219:G219"/>
    <mergeCell ref="C220:G220"/>
    <mergeCell ref="C222:G222"/>
    <mergeCell ref="C223:G223"/>
    <mergeCell ref="C225:G225"/>
    <mergeCell ref="C206:G206"/>
    <mergeCell ref="C209:G209"/>
    <mergeCell ref="C210:G210"/>
    <mergeCell ref="C212:G212"/>
    <mergeCell ref="C213:G213"/>
    <mergeCell ref="C216:G216"/>
    <mergeCell ref="C237:G237"/>
    <mergeCell ref="C239:G239"/>
    <mergeCell ref="C242:G242"/>
    <mergeCell ref="C243:G243"/>
    <mergeCell ref="C245:G245"/>
    <mergeCell ref="C246:G246"/>
    <mergeCell ref="C226:G226"/>
    <mergeCell ref="C228:G228"/>
    <mergeCell ref="C229:G229"/>
    <mergeCell ref="C231:G231"/>
    <mergeCell ref="C233:G233"/>
    <mergeCell ref="C235:G235"/>
    <mergeCell ref="C259:G259"/>
    <mergeCell ref="C261:G261"/>
    <mergeCell ref="C262:G262"/>
    <mergeCell ref="C263:G263"/>
    <mergeCell ref="C264:G264"/>
    <mergeCell ref="C266:G266"/>
    <mergeCell ref="C249:G249"/>
    <mergeCell ref="C250:G250"/>
    <mergeCell ref="C252:G252"/>
    <mergeCell ref="C253:G253"/>
    <mergeCell ref="C255:G255"/>
    <mergeCell ref="C258:G258"/>
    <mergeCell ref="C274:G274"/>
    <mergeCell ref="C276:G276"/>
    <mergeCell ref="C277:G277"/>
    <mergeCell ref="C278:G278"/>
    <mergeCell ref="C279:G279"/>
    <mergeCell ref="C281:G281"/>
    <mergeCell ref="C267:G267"/>
    <mergeCell ref="C268:G268"/>
    <mergeCell ref="C269:G269"/>
    <mergeCell ref="C271:G271"/>
    <mergeCell ref="C272:G272"/>
    <mergeCell ref="C273:G273"/>
    <mergeCell ref="C293:G293"/>
    <mergeCell ref="C295:G295"/>
    <mergeCell ref="C296:G296"/>
    <mergeCell ref="C298:G298"/>
    <mergeCell ref="C299:G299"/>
    <mergeCell ref="C301:G301"/>
    <mergeCell ref="C282:G282"/>
    <mergeCell ref="C283:G283"/>
    <mergeCell ref="C284:G284"/>
    <mergeCell ref="C286:G286"/>
    <mergeCell ref="C288:G288"/>
    <mergeCell ref="C292:G292"/>
    <mergeCell ref="C311:G311"/>
    <mergeCell ref="C313:G313"/>
    <mergeCell ref="C314:G314"/>
    <mergeCell ref="C316:G316"/>
    <mergeCell ref="C319:G319"/>
    <mergeCell ref="C320:G320"/>
    <mergeCell ref="C302:G302"/>
    <mergeCell ref="C304:G304"/>
    <mergeCell ref="C305:G305"/>
    <mergeCell ref="C307:G307"/>
    <mergeCell ref="C308:G308"/>
    <mergeCell ref="C310:G310"/>
    <mergeCell ref="C329:G329"/>
    <mergeCell ref="C330:G330"/>
    <mergeCell ref="C331:G331"/>
    <mergeCell ref="C332:G332"/>
    <mergeCell ref="C334:G334"/>
    <mergeCell ref="C335:G335"/>
    <mergeCell ref="C321:G321"/>
    <mergeCell ref="C322:G322"/>
    <mergeCell ref="C324:G324"/>
    <mergeCell ref="C325:G325"/>
    <mergeCell ref="C326:G326"/>
    <mergeCell ref="C327:G327"/>
    <mergeCell ref="C344:G344"/>
    <mergeCell ref="C348:G348"/>
    <mergeCell ref="C349:G349"/>
    <mergeCell ref="C351:G351"/>
    <mergeCell ref="C352:G352"/>
    <mergeCell ref="C354:G354"/>
    <mergeCell ref="C336:G336"/>
    <mergeCell ref="C337:G337"/>
    <mergeCell ref="C339:G339"/>
    <mergeCell ref="C340:G340"/>
    <mergeCell ref="C341:G341"/>
    <mergeCell ref="C342:G342"/>
    <mergeCell ref="C364:G364"/>
    <mergeCell ref="C366:G366"/>
    <mergeCell ref="C367:G367"/>
    <mergeCell ref="C369:G369"/>
    <mergeCell ref="C372:G372"/>
    <mergeCell ref="C373:G373"/>
    <mergeCell ref="C355:G355"/>
    <mergeCell ref="C357:G357"/>
    <mergeCell ref="C358:G358"/>
    <mergeCell ref="C360:G360"/>
    <mergeCell ref="C361:G361"/>
    <mergeCell ref="C363:G363"/>
    <mergeCell ref="C382:G382"/>
    <mergeCell ref="C383:G383"/>
    <mergeCell ref="C384:G384"/>
    <mergeCell ref="C385:G385"/>
    <mergeCell ref="C387:G387"/>
    <mergeCell ref="C388:G388"/>
    <mergeCell ref="C374:G374"/>
    <mergeCell ref="C375:G375"/>
    <mergeCell ref="C377:G377"/>
    <mergeCell ref="C378:G378"/>
    <mergeCell ref="C379:G379"/>
    <mergeCell ref="C380:G380"/>
    <mergeCell ref="C397:G397"/>
    <mergeCell ref="C399:G399"/>
    <mergeCell ref="C403:G403"/>
    <mergeCell ref="C404:G404"/>
    <mergeCell ref="C406:G406"/>
    <mergeCell ref="C407:G407"/>
    <mergeCell ref="C389:G389"/>
    <mergeCell ref="C390:G390"/>
    <mergeCell ref="C392:G392"/>
    <mergeCell ref="C393:G393"/>
    <mergeCell ref="C394:G394"/>
    <mergeCell ref="C395:G395"/>
    <mergeCell ref="C418:G418"/>
    <mergeCell ref="C419:G419"/>
    <mergeCell ref="C421:G421"/>
    <mergeCell ref="C422:G422"/>
    <mergeCell ref="C424:G424"/>
    <mergeCell ref="C427:G427"/>
    <mergeCell ref="C409:G409"/>
    <mergeCell ref="C410:G410"/>
    <mergeCell ref="C412:G412"/>
    <mergeCell ref="C413:G413"/>
    <mergeCell ref="C415:G415"/>
    <mergeCell ref="C416:G416"/>
    <mergeCell ref="C435:G435"/>
    <mergeCell ref="C437:G437"/>
    <mergeCell ref="C438:G438"/>
    <mergeCell ref="C439:G439"/>
    <mergeCell ref="C440:G440"/>
    <mergeCell ref="C442:G442"/>
    <mergeCell ref="C428:G428"/>
    <mergeCell ref="C429:G429"/>
    <mergeCell ref="C430:G430"/>
    <mergeCell ref="C432:G432"/>
    <mergeCell ref="C433:G433"/>
    <mergeCell ref="C434:G434"/>
    <mergeCell ref="C454:G454"/>
    <mergeCell ref="C456:G456"/>
    <mergeCell ref="C457:G457"/>
    <mergeCell ref="C459:G459"/>
    <mergeCell ref="C460:G460"/>
    <mergeCell ref="C462:G462"/>
    <mergeCell ref="C443:G443"/>
    <mergeCell ref="C444:G444"/>
    <mergeCell ref="C445:G445"/>
    <mergeCell ref="C447:G447"/>
    <mergeCell ref="C449:G449"/>
    <mergeCell ref="C453:G453"/>
    <mergeCell ref="C473:G473"/>
    <mergeCell ref="C474:G474"/>
    <mergeCell ref="C476:G476"/>
    <mergeCell ref="C478:G478"/>
    <mergeCell ref="C482:G482"/>
    <mergeCell ref="C483:G483"/>
    <mergeCell ref="C463:G463"/>
    <mergeCell ref="C465:G465"/>
    <mergeCell ref="C466:G466"/>
    <mergeCell ref="C468:G468"/>
    <mergeCell ref="C471:G471"/>
    <mergeCell ref="C472:G472"/>
    <mergeCell ref="C496:G496"/>
    <mergeCell ref="C498:G498"/>
    <mergeCell ref="C501:G501"/>
    <mergeCell ref="C504:G504"/>
    <mergeCell ref="C505:G505"/>
    <mergeCell ref="C507:G507"/>
    <mergeCell ref="C485:G485"/>
    <mergeCell ref="C488:G488"/>
    <mergeCell ref="C489:G489"/>
    <mergeCell ref="C491:G491"/>
    <mergeCell ref="C492:G492"/>
    <mergeCell ref="C494:G494"/>
    <mergeCell ref="C521:G521"/>
    <mergeCell ref="C523:G523"/>
    <mergeCell ref="C524:G524"/>
    <mergeCell ref="C526:G526"/>
    <mergeCell ref="C527:G527"/>
    <mergeCell ref="C529:G529"/>
    <mergeCell ref="C508:G508"/>
    <mergeCell ref="C510:G510"/>
    <mergeCell ref="C512:G512"/>
    <mergeCell ref="C514:G514"/>
    <mergeCell ref="C517:G517"/>
    <mergeCell ref="C520:G520"/>
    <mergeCell ref="C544:G544"/>
    <mergeCell ref="C546:G546"/>
    <mergeCell ref="C549:G549"/>
    <mergeCell ref="C552:G552"/>
    <mergeCell ref="C553:G553"/>
    <mergeCell ref="C555:G555"/>
    <mergeCell ref="C531:G531"/>
    <mergeCell ref="C533:G533"/>
    <mergeCell ref="C536:G536"/>
    <mergeCell ref="C539:G539"/>
    <mergeCell ref="C540:G540"/>
    <mergeCell ref="C542:G542"/>
    <mergeCell ref="C572:G572"/>
    <mergeCell ref="C574:G574"/>
    <mergeCell ref="C576:G576"/>
    <mergeCell ref="C578:G578"/>
    <mergeCell ref="C580:G580"/>
    <mergeCell ref="C582:G582"/>
    <mergeCell ref="C557:G557"/>
    <mergeCell ref="C559:G559"/>
    <mergeCell ref="C562:G562"/>
    <mergeCell ref="C566:G566"/>
    <mergeCell ref="C568:G568"/>
    <mergeCell ref="C570:G570"/>
    <mergeCell ref="C597:G597"/>
    <mergeCell ref="C598:G598"/>
    <mergeCell ref="C599:G599"/>
    <mergeCell ref="C600:G600"/>
    <mergeCell ref="C601:G601"/>
    <mergeCell ref="C603:G603"/>
    <mergeCell ref="C587:G587"/>
    <mergeCell ref="C589:G589"/>
    <mergeCell ref="C590:G590"/>
    <mergeCell ref="C592:G592"/>
    <mergeCell ref="C593:G593"/>
    <mergeCell ref="C595:G595"/>
    <mergeCell ref="C614:G614"/>
    <mergeCell ref="C617:G617"/>
    <mergeCell ref="C619:G619"/>
    <mergeCell ref="C621:G621"/>
    <mergeCell ref="C623:G623"/>
    <mergeCell ref="C625:G625"/>
    <mergeCell ref="C604:G604"/>
    <mergeCell ref="C606:G606"/>
    <mergeCell ref="C608:G608"/>
    <mergeCell ref="C609:G609"/>
    <mergeCell ref="C611:G611"/>
    <mergeCell ref="C612:G612"/>
    <mergeCell ref="C642:G642"/>
    <mergeCell ref="C644:G644"/>
    <mergeCell ref="C646:G646"/>
    <mergeCell ref="C647:G647"/>
    <mergeCell ref="C649:G649"/>
    <mergeCell ref="C650:G650"/>
    <mergeCell ref="C627:G627"/>
    <mergeCell ref="C629:G629"/>
    <mergeCell ref="C631:G631"/>
    <mergeCell ref="C633:G633"/>
    <mergeCell ref="C635:G635"/>
    <mergeCell ref="C637:G637"/>
    <mergeCell ref="C660:G660"/>
    <mergeCell ref="C661:G661"/>
    <mergeCell ref="C663:G663"/>
    <mergeCell ref="C664:G664"/>
    <mergeCell ref="C666:G666"/>
    <mergeCell ref="C668:G668"/>
    <mergeCell ref="C652:G652"/>
    <mergeCell ref="C653:G653"/>
    <mergeCell ref="C655:G655"/>
    <mergeCell ref="C657:G657"/>
    <mergeCell ref="C658:G658"/>
    <mergeCell ref="C659:G659"/>
    <mergeCell ref="C681:G681"/>
    <mergeCell ref="C683:G683"/>
    <mergeCell ref="C685:G685"/>
    <mergeCell ref="C687:G687"/>
    <mergeCell ref="C689:G689"/>
    <mergeCell ref="C691:G691"/>
    <mergeCell ref="C669:G669"/>
    <mergeCell ref="C671:G671"/>
    <mergeCell ref="C672:G672"/>
    <mergeCell ref="C674:G674"/>
    <mergeCell ref="C677:G677"/>
    <mergeCell ref="C679:G679"/>
    <mergeCell ref="C706:G706"/>
    <mergeCell ref="C707:G707"/>
    <mergeCell ref="C708:G708"/>
    <mergeCell ref="C709:G709"/>
    <mergeCell ref="C710:G710"/>
    <mergeCell ref="C712:G712"/>
    <mergeCell ref="C696:G696"/>
    <mergeCell ref="C698:G698"/>
    <mergeCell ref="C699:G699"/>
    <mergeCell ref="C701:G701"/>
    <mergeCell ref="C702:G702"/>
    <mergeCell ref="C704:G704"/>
    <mergeCell ref="C728:G728"/>
    <mergeCell ref="C729:G729"/>
    <mergeCell ref="C731:G731"/>
    <mergeCell ref="C733:G733"/>
    <mergeCell ref="C736:G736"/>
    <mergeCell ref="C741:G741"/>
    <mergeCell ref="C713:G713"/>
    <mergeCell ref="C715:G715"/>
    <mergeCell ref="C717:G717"/>
    <mergeCell ref="C718:G718"/>
    <mergeCell ref="C720:G720"/>
    <mergeCell ref="C723:G723"/>
    <mergeCell ref="C753:G753"/>
    <mergeCell ref="C754:G754"/>
    <mergeCell ref="C755:G755"/>
    <mergeCell ref="C756:G756"/>
    <mergeCell ref="C758:G758"/>
    <mergeCell ref="C760:G760"/>
    <mergeCell ref="C742:G742"/>
    <mergeCell ref="C744:G744"/>
    <mergeCell ref="C746:G746"/>
    <mergeCell ref="C749:G749"/>
    <mergeCell ref="C750:G750"/>
    <mergeCell ref="C751:G751"/>
    <mergeCell ref="C775:G775"/>
    <mergeCell ref="C777:G777"/>
    <mergeCell ref="C778:G778"/>
    <mergeCell ref="C779:G779"/>
    <mergeCell ref="C781:G781"/>
    <mergeCell ref="C785:G785"/>
    <mergeCell ref="C762:G762"/>
    <mergeCell ref="C764:G764"/>
    <mergeCell ref="C766:G766"/>
    <mergeCell ref="C768:G768"/>
    <mergeCell ref="C770:G770"/>
    <mergeCell ref="C772:G772"/>
    <mergeCell ref="C799:G799"/>
    <mergeCell ref="C801:G801"/>
    <mergeCell ref="C803:G803"/>
    <mergeCell ref="C805:G805"/>
    <mergeCell ref="C807:G807"/>
    <mergeCell ref="C809:G809"/>
    <mergeCell ref="C787:G787"/>
    <mergeCell ref="C789:G789"/>
    <mergeCell ref="C791:G791"/>
    <mergeCell ref="C793:G793"/>
    <mergeCell ref="C795:G795"/>
    <mergeCell ref="C797:G797"/>
    <mergeCell ref="C826:G826"/>
    <mergeCell ref="C828:G828"/>
    <mergeCell ref="C830:G830"/>
    <mergeCell ref="C832:G832"/>
    <mergeCell ref="C834:G834"/>
    <mergeCell ref="C836:G836"/>
    <mergeCell ref="C811:G811"/>
    <mergeCell ref="C814:G814"/>
    <mergeCell ref="C816:G816"/>
    <mergeCell ref="C818:G818"/>
    <mergeCell ref="C822:G822"/>
    <mergeCell ref="C824:G824"/>
    <mergeCell ref="C853:G853"/>
    <mergeCell ref="C855:G855"/>
    <mergeCell ref="C858:G858"/>
    <mergeCell ref="C862:G862"/>
    <mergeCell ref="C864:G864"/>
    <mergeCell ref="C867:G867"/>
    <mergeCell ref="C838:G838"/>
    <mergeCell ref="C840:G840"/>
    <mergeCell ref="C842:G842"/>
    <mergeCell ref="C845:G845"/>
    <mergeCell ref="C847:G847"/>
    <mergeCell ref="C851:G851"/>
    <mergeCell ref="C879:G879"/>
    <mergeCell ref="C880:G880"/>
    <mergeCell ref="C882:G882"/>
    <mergeCell ref="C883:G883"/>
    <mergeCell ref="C884:G884"/>
    <mergeCell ref="C885:G885"/>
    <mergeCell ref="C873:G873"/>
    <mergeCell ref="C874:G874"/>
    <mergeCell ref="C875:G875"/>
    <mergeCell ref="C876:G876"/>
    <mergeCell ref="C877:G877"/>
    <mergeCell ref="C878:G878"/>
    <mergeCell ref="C894:G894"/>
    <mergeCell ref="C895:G895"/>
    <mergeCell ref="C896:G896"/>
    <mergeCell ref="C897:G897"/>
    <mergeCell ref="C898:G898"/>
    <mergeCell ref="C899:G899"/>
    <mergeCell ref="C887:G887"/>
    <mergeCell ref="C888:G888"/>
    <mergeCell ref="C889:G889"/>
    <mergeCell ref="C890:G890"/>
    <mergeCell ref="C891:G891"/>
    <mergeCell ref="C892:G892"/>
    <mergeCell ref="C919:G919"/>
    <mergeCell ref="C950:G950"/>
    <mergeCell ref="C951:G951"/>
    <mergeCell ref="C953:G953"/>
    <mergeCell ref="C954:G954"/>
    <mergeCell ref="C955:G955"/>
    <mergeCell ref="C911:G911"/>
    <mergeCell ref="C913:G913"/>
    <mergeCell ref="C914:G914"/>
    <mergeCell ref="C916:G916"/>
    <mergeCell ref="C917:G917"/>
    <mergeCell ref="C918:G918"/>
    <mergeCell ref="C989:G989"/>
    <mergeCell ref="C1012:G1012"/>
    <mergeCell ref="C1013:G1013"/>
    <mergeCell ref="C1015:G1015"/>
    <mergeCell ref="C1016:G1016"/>
    <mergeCell ref="C1017:G1017"/>
    <mergeCell ref="C956:G956"/>
    <mergeCell ref="C983:G983"/>
    <mergeCell ref="C984:G984"/>
    <mergeCell ref="C986:G986"/>
    <mergeCell ref="C987:G987"/>
    <mergeCell ref="C988:G98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AEF7-B2B7-4645-B9DC-36CB5A015B0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/>
  <cols>
    <col min="1" max="1" width="3.42578125" customWidth="1"/>
    <col min="2" max="2" width="12.5703125" style="95" customWidth="1"/>
    <col min="3" max="3" width="63.28515625" style="9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02" t="s">
        <v>327</v>
      </c>
      <c r="B1" s="202"/>
      <c r="C1" s="202"/>
      <c r="D1" s="202"/>
      <c r="E1" s="202"/>
      <c r="F1" s="202"/>
      <c r="G1" s="202"/>
      <c r="AG1" t="s">
        <v>256</v>
      </c>
    </row>
    <row r="2" spans="1:60" ht="24.95" customHeight="1">
      <c r="A2" s="250" t="s">
        <v>252</v>
      </c>
      <c r="B2" s="251" t="s">
        <v>5</v>
      </c>
      <c r="C2" s="254" t="s">
        <v>6</v>
      </c>
      <c r="D2" s="255"/>
      <c r="E2" s="255"/>
      <c r="F2" s="255"/>
      <c r="G2" s="256"/>
      <c r="AG2" t="s">
        <v>257</v>
      </c>
    </row>
    <row r="3" spans="1:60" ht="24.95" customHeight="1">
      <c r="A3" s="250" t="s">
        <v>253</v>
      </c>
      <c r="B3" s="251" t="s">
        <v>52</v>
      </c>
      <c r="C3" s="254" t="s">
        <v>53</v>
      </c>
      <c r="D3" s="255"/>
      <c r="E3" s="255"/>
      <c r="F3" s="255"/>
      <c r="G3" s="256"/>
      <c r="AC3" s="95" t="s">
        <v>257</v>
      </c>
      <c r="AG3" t="s">
        <v>259</v>
      </c>
    </row>
    <row r="4" spans="1:60" ht="24.95" customHeight="1">
      <c r="A4" s="257" t="s">
        <v>254</v>
      </c>
      <c r="B4" s="258" t="s">
        <v>54</v>
      </c>
      <c r="C4" s="259" t="s">
        <v>50</v>
      </c>
      <c r="D4" s="260"/>
      <c r="E4" s="260"/>
      <c r="F4" s="260"/>
      <c r="G4" s="261"/>
      <c r="AG4" t="s">
        <v>260</v>
      </c>
    </row>
    <row r="5" spans="1:60">
      <c r="D5" s="10"/>
    </row>
    <row r="6" spans="1:60" ht="38.25">
      <c r="A6" s="262" t="s">
        <v>261</v>
      </c>
      <c r="B6" s="263" t="s">
        <v>262</v>
      </c>
      <c r="C6" s="263" t="s">
        <v>263</v>
      </c>
      <c r="D6" s="264" t="s">
        <v>264</v>
      </c>
      <c r="E6" s="262" t="s">
        <v>265</v>
      </c>
      <c r="F6" s="265" t="s">
        <v>266</v>
      </c>
      <c r="G6" s="262" t="s">
        <v>14</v>
      </c>
      <c r="H6" s="266" t="s">
        <v>267</v>
      </c>
      <c r="I6" s="266" t="s">
        <v>268</v>
      </c>
      <c r="J6" s="266" t="s">
        <v>269</v>
      </c>
      <c r="K6" s="266" t="s">
        <v>270</v>
      </c>
      <c r="L6" s="266" t="s">
        <v>271</v>
      </c>
      <c r="M6" s="266" t="s">
        <v>272</v>
      </c>
      <c r="N6" s="266" t="s">
        <v>273</v>
      </c>
      <c r="O6" s="266" t="s">
        <v>274</v>
      </c>
      <c r="P6" s="266" t="s">
        <v>275</v>
      </c>
      <c r="Q6" s="266" t="s">
        <v>276</v>
      </c>
      <c r="R6" s="266" t="s">
        <v>277</v>
      </c>
      <c r="S6" s="266" t="s">
        <v>278</v>
      </c>
      <c r="T6" s="266" t="s">
        <v>279</v>
      </c>
      <c r="U6" s="266" t="s">
        <v>280</v>
      </c>
      <c r="V6" s="266" t="s">
        <v>281</v>
      </c>
      <c r="W6" s="266" t="s">
        <v>282</v>
      </c>
      <c r="X6" s="266" t="s">
        <v>283</v>
      </c>
      <c r="Y6" s="266" t="s">
        <v>284</v>
      </c>
    </row>
    <row r="7" spans="1:60" hidden="1">
      <c r="A7" s="3"/>
      <c r="B7" s="4"/>
      <c r="C7" s="4"/>
      <c r="D7" s="6"/>
      <c r="E7" s="108"/>
      <c r="F7" s="109"/>
      <c r="G7" s="109"/>
      <c r="H7" s="109"/>
      <c r="I7" s="109"/>
      <c r="J7" s="109"/>
      <c r="K7" s="109"/>
      <c r="L7" s="109"/>
      <c r="M7" s="109"/>
      <c r="N7" s="108"/>
      <c r="O7" s="108"/>
      <c r="P7" s="108"/>
      <c r="Q7" s="108"/>
      <c r="R7" s="109"/>
      <c r="S7" s="109"/>
      <c r="T7" s="109"/>
      <c r="U7" s="109"/>
      <c r="V7" s="109"/>
      <c r="W7" s="109"/>
      <c r="X7" s="109"/>
      <c r="Y7" s="109"/>
    </row>
    <row r="8" spans="1:60">
      <c r="A8" s="117" t="s">
        <v>285</v>
      </c>
      <c r="B8" s="118" t="s">
        <v>71</v>
      </c>
      <c r="C8" s="138" t="s">
        <v>72</v>
      </c>
      <c r="D8" s="119"/>
      <c r="E8" s="120"/>
      <c r="F8" s="121"/>
      <c r="G8" s="121">
        <f>SUMIF(AG9:AG97,"&lt;&gt;NOR",G9:G97)</f>
        <v>0</v>
      </c>
      <c r="H8" s="121"/>
      <c r="I8" s="121">
        <f>SUM(I9:I97)</f>
        <v>0</v>
      </c>
      <c r="J8" s="121"/>
      <c r="K8" s="121">
        <f>SUM(K9:K97)</f>
        <v>0</v>
      </c>
      <c r="L8" s="121"/>
      <c r="M8" s="121">
        <f>SUM(M9:M97)</f>
        <v>0</v>
      </c>
      <c r="N8" s="120"/>
      <c r="O8" s="120">
        <f>SUM(O9:O97)</f>
        <v>5.73</v>
      </c>
      <c r="P8" s="120"/>
      <c r="Q8" s="120">
        <f>SUM(Q9:Q97)</f>
        <v>0</v>
      </c>
      <c r="R8" s="121"/>
      <c r="S8" s="121"/>
      <c r="T8" s="122"/>
      <c r="U8" s="116"/>
      <c r="V8" s="116">
        <f>SUM(V9:V97)</f>
        <v>492.3599999999999</v>
      </c>
      <c r="W8" s="116"/>
      <c r="X8" s="116"/>
      <c r="Y8" s="116"/>
      <c r="AG8" t="s">
        <v>286</v>
      </c>
    </row>
    <row r="9" spans="1:60" ht="22.5" outlineLevel="1">
      <c r="A9" s="123">
        <v>1</v>
      </c>
      <c r="B9" s="124" t="s">
        <v>2638</v>
      </c>
      <c r="C9" s="139" t="s">
        <v>2639</v>
      </c>
      <c r="D9" s="125" t="s">
        <v>347</v>
      </c>
      <c r="E9" s="126">
        <v>6</v>
      </c>
      <c r="F9" s="127"/>
      <c r="G9" s="128">
        <f>ROUND(E9*F9,2)</f>
        <v>0</v>
      </c>
      <c r="H9" s="127"/>
      <c r="I9" s="128">
        <f>ROUND(E9*H9,2)</f>
        <v>0</v>
      </c>
      <c r="J9" s="127"/>
      <c r="K9" s="128">
        <f>ROUND(E9*J9,2)</f>
        <v>0</v>
      </c>
      <c r="L9" s="128">
        <v>21</v>
      </c>
      <c r="M9" s="128">
        <f>G9*(1+L9/100)</f>
        <v>0</v>
      </c>
      <c r="N9" s="126">
        <v>1.277E-2</v>
      </c>
      <c r="O9" s="126">
        <f>ROUND(E9*N9,2)</f>
        <v>0.08</v>
      </c>
      <c r="P9" s="126">
        <v>0</v>
      </c>
      <c r="Q9" s="126">
        <f>ROUND(E9*P9,2)</f>
        <v>0</v>
      </c>
      <c r="R9" s="128" t="s">
        <v>1184</v>
      </c>
      <c r="S9" s="128" t="s">
        <v>310</v>
      </c>
      <c r="T9" s="129" t="s">
        <v>331</v>
      </c>
      <c r="U9" s="114">
        <v>0.16069</v>
      </c>
      <c r="V9" s="114">
        <f>ROUND(E9*U9,2)</f>
        <v>0.96</v>
      </c>
      <c r="W9" s="114"/>
      <c r="X9" s="114" t="s">
        <v>332</v>
      </c>
      <c r="Y9" s="114" t="s">
        <v>293</v>
      </c>
      <c r="Z9" s="107"/>
      <c r="AA9" s="107"/>
      <c r="AB9" s="107"/>
      <c r="AC9" s="107"/>
      <c r="AD9" s="107"/>
      <c r="AE9" s="107"/>
      <c r="AF9" s="107"/>
      <c r="AG9" s="107" t="s">
        <v>333</v>
      </c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</row>
    <row r="10" spans="1:60" outlineLevel="2">
      <c r="A10" s="110"/>
      <c r="B10" s="111"/>
      <c r="C10" s="203" t="s">
        <v>1185</v>
      </c>
      <c r="D10" s="204"/>
      <c r="E10" s="204"/>
      <c r="F10" s="204"/>
      <c r="G10" s="204"/>
      <c r="H10" s="114"/>
      <c r="I10" s="114"/>
      <c r="J10" s="114"/>
      <c r="K10" s="114"/>
      <c r="L10" s="114"/>
      <c r="M10" s="114"/>
      <c r="N10" s="113"/>
      <c r="O10" s="113"/>
      <c r="P10" s="113"/>
      <c r="Q10" s="113"/>
      <c r="R10" s="114"/>
      <c r="S10" s="114"/>
      <c r="T10" s="114"/>
      <c r="U10" s="114"/>
      <c r="V10" s="114"/>
      <c r="W10" s="114"/>
      <c r="X10" s="114"/>
      <c r="Y10" s="114"/>
      <c r="Z10" s="107"/>
      <c r="AA10" s="107"/>
      <c r="AB10" s="107"/>
      <c r="AC10" s="107"/>
      <c r="AD10" s="107"/>
      <c r="AE10" s="107"/>
      <c r="AF10" s="107"/>
      <c r="AG10" s="107" t="s">
        <v>451</v>
      </c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</row>
    <row r="11" spans="1:60" outlineLevel="2">
      <c r="A11" s="110"/>
      <c r="B11" s="111"/>
      <c r="C11" s="146" t="s">
        <v>2640</v>
      </c>
      <c r="D11" s="143"/>
      <c r="E11" s="144">
        <v>6</v>
      </c>
      <c r="F11" s="114"/>
      <c r="G11" s="114"/>
      <c r="H11" s="114"/>
      <c r="I11" s="114"/>
      <c r="J11" s="114"/>
      <c r="K11" s="114"/>
      <c r="L11" s="114"/>
      <c r="M11" s="114"/>
      <c r="N11" s="113"/>
      <c r="O11" s="113"/>
      <c r="P11" s="113"/>
      <c r="Q11" s="113"/>
      <c r="R11" s="114"/>
      <c r="S11" s="114"/>
      <c r="T11" s="114"/>
      <c r="U11" s="114"/>
      <c r="V11" s="114"/>
      <c r="W11" s="114"/>
      <c r="X11" s="114"/>
      <c r="Y11" s="114"/>
      <c r="Z11" s="107"/>
      <c r="AA11" s="107"/>
      <c r="AB11" s="107"/>
      <c r="AC11" s="107"/>
      <c r="AD11" s="107"/>
      <c r="AE11" s="107"/>
      <c r="AF11" s="107"/>
      <c r="AG11" s="107" t="s">
        <v>341</v>
      </c>
      <c r="AH11" s="107">
        <v>5</v>
      </c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</row>
    <row r="12" spans="1:60" ht="22.5" outlineLevel="1">
      <c r="A12" s="123">
        <v>2</v>
      </c>
      <c r="B12" s="124" t="s">
        <v>1187</v>
      </c>
      <c r="C12" s="139" t="s">
        <v>1188</v>
      </c>
      <c r="D12" s="125" t="s">
        <v>347</v>
      </c>
      <c r="E12" s="126">
        <v>124</v>
      </c>
      <c r="F12" s="127"/>
      <c r="G12" s="128">
        <f>ROUND(E12*F12,2)</f>
        <v>0</v>
      </c>
      <c r="H12" s="127"/>
      <c r="I12" s="128">
        <f>ROUND(E12*H12,2)</f>
        <v>0</v>
      </c>
      <c r="J12" s="127"/>
      <c r="K12" s="128">
        <f>ROUND(E12*J12,2)</f>
        <v>0</v>
      </c>
      <c r="L12" s="128">
        <v>21</v>
      </c>
      <c r="M12" s="128">
        <f>G12*(1+L12/100)</f>
        <v>0</v>
      </c>
      <c r="N12" s="126">
        <v>6.2300000000000003E-3</v>
      </c>
      <c r="O12" s="126">
        <f>ROUND(E12*N12,2)</f>
        <v>0.77</v>
      </c>
      <c r="P12" s="126">
        <v>0</v>
      </c>
      <c r="Q12" s="126">
        <f>ROUND(E12*P12,2)</f>
        <v>0</v>
      </c>
      <c r="R12" s="128" t="s">
        <v>1184</v>
      </c>
      <c r="S12" s="128" t="s">
        <v>310</v>
      </c>
      <c r="T12" s="129" t="s">
        <v>331</v>
      </c>
      <c r="U12" s="114">
        <v>0.22125</v>
      </c>
      <c r="V12" s="114">
        <f>ROUND(E12*U12,2)</f>
        <v>27.44</v>
      </c>
      <c r="W12" s="114"/>
      <c r="X12" s="114" t="s">
        <v>332</v>
      </c>
      <c r="Y12" s="114" t="s">
        <v>293</v>
      </c>
      <c r="Z12" s="107"/>
      <c r="AA12" s="107"/>
      <c r="AB12" s="107"/>
      <c r="AC12" s="107"/>
      <c r="AD12" s="107"/>
      <c r="AE12" s="107"/>
      <c r="AF12" s="107"/>
      <c r="AG12" s="107" t="s">
        <v>333</v>
      </c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</row>
    <row r="13" spans="1:60" outlineLevel="2">
      <c r="A13" s="110"/>
      <c r="B13" s="111"/>
      <c r="C13" s="203" t="s">
        <v>1185</v>
      </c>
      <c r="D13" s="204"/>
      <c r="E13" s="204"/>
      <c r="F13" s="204"/>
      <c r="G13" s="204"/>
      <c r="H13" s="114"/>
      <c r="I13" s="114"/>
      <c r="J13" s="114"/>
      <c r="K13" s="114"/>
      <c r="L13" s="114"/>
      <c r="M13" s="114"/>
      <c r="N13" s="113"/>
      <c r="O13" s="113"/>
      <c r="P13" s="113"/>
      <c r="Q13" s="113"/>
      <c r="R13" s="114"/>
      <c r="S13" s="114"/>
      <c r="T13" s="114"/>
      <c r="U13" s="114"/>
      <c r="V13" s="114"/>
      <c r="W13" s="114"/>
      <c r="X13" s="114"/>
      <c r="Y13" s="114"/>
      <c r="Z13" s="107"/>
      <c r="AA13" s="107"/>
      <c r="AB13" s="107"/>
      <c r="AC13" s="107"/>
      <c r="AD13" s="107"/>
      <c r="AE13" s="107"/>
      <c r="AF13" s="107"/>
      <c r="AG13" s="107" t="s">
        <v>451</v>
      </c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</row>
    <row r="14" spans="1:60" outlineLevel="2">
      <c r="A14" s="110"/>
      <c r="B14" s="111"/>
      <c r="C14" s="146" t="s">
        <v>2641</v>
      </c>
      <c r="D14" s="143"/>
      <c r="E14" s="144">
        <v>124</v>
      </c>
      <c r="F14" s="114"/>
      <c r="G14" s="114"/>
      <c r="H14" s="114"/>
      <c r="I14" s="114"/>
      <c r="J14" s="114"/>
      <c r="K14" s="114"/>
      <c r="L14" s="114"/>
      <c r="M14" s="114"/>
      <c r="N14" s="113"/>
      <c r="O14" s="113"/>
      <c r="P14" s="113"/>
      <c r="Q14" s="113"/>
      <c r="R14" s="114"/>
      <c r="S14" s="114"/>
      <c r="T14" s="114"/>
      <c r="U14" s="114"/>
      <c r="V14" s="114"/>
      <c r="W14" s="114"/>
      <c r="X14" s="114"/>
      <c r="Y14" s="114"/>
      <c r="Z14" s="107"/>
      <c r="AA14" s="107"/>
      <c r="AB14" s="107"/>
      <c r="AC14" s="107"/>
      <c r="AD14" s="107"/>
      <c r="AE14" s="107"/>
      <c r="AF14" s="107"/>
      <c r="AG14" s="107" t="s">
        <v>341</v>
      </c>
      <c r="AH14" s="107">
        <v>5</v>
      </c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</row>
    <row r="15" spans="1:60" ht="22.5" outlineLevel="1">
      <c r="A15" s="123">
        <v>3</v>
      </c>
      <c r="B15" s="124" t="s">
        <v>1190</v>
      </c>
      <c r="C15" s="139" t="s">
        <v>1191</v>
      </c>
      <c r="D15" s="125" t="s">
        <v>1169</v>
      </c>
      <c r="E15" s="126">
        <v>1.5</v>
      </c>
      <c r="F15" s="127"/>
      <c r="G15" s="128">
        <f>ROUND(E15*F15,2)</f>
        <v>0</v>
      </c>
      <c r="H15" s="127"/>
      <c r="I15" s="128">
        <f>ROUND(E15*H15,2)</f>
        <v>0</v>
      </c>
      <c r="J15" s="127"/>
      <c r="K15" s="128">
        <f>ROUND(E15*J15,2)</f>
        <v>0</v>
      </c>
      <c r="L15" s="128">
        <v>21</v>
      </c>
      <c r="M15" s="128">
        <f>G15*(1+L15/100)</f>
        <v>0</v>
      </c>
      <c r="N15" s="126">
        <v>0.24815000000000001</v>
      </c>
      <c r="O15" s="126">
        <f>ROUND(E15*N15,2)</f>
        <v>0.37</v>
      </c>
      <c r="P15" s="126">
        <v>0</v>
      </c>
      <c r="Q15" s="126">
        <f>ROUND(E15*P15,2)</f>
        <v>0</v>
      </c>
      <c r="R15" s="128" t="s">
        <v>1184</v>
      </c>
      <c r="S15" s="128" t="s">
        <v>310</v>
      </c>
      <c r="T15" s="129" t="s">
        <v>331</v>
      </c>
      <c r="U15" s="114">
        <v>0.81100000000000005</v>
      </c>
      <c r="V15" s="114">
        <f>ROUND(E15*U15,2)</f>
        <v>1.22</v>
      </c>
      <c r="W15" s="114"/>
      <c r="X15" s="114" t="s">
        <v>332</v>
      </c>
      <c r="Y15" s="114" t="s">
        <v>293</v>
      </c>
      <c r="Z15" s="107"/>
      <c r="AA15" s="107"/>
      <c r="AB15" s="107"/>
      <c r="AC15" s="107"/>
      <c r="AD15" s="107"/>
      <c r="AE15" s="107"/>
      <c r="AF15" s="107"/>
      <c r="AG15" s="107" t="s">
        <v>333</v>
      </c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</row>
    <row r="16" spans="1:60" outlineLevel="2">
      <c r="A16" s="110"/>
      <c r="B16" s="111"/>
      <c r="C16" s="203" t="s">
        <v>1185</v>
      </c>
      <c r="D16" s="204"/>
      <c r="E16" s="204"/>
      <c r="F16" s="204"/>
      <c r="G16" s="204"/>
      <c r="H16" s="114"/>
      <c r="I16" s="114"/>
      <c r="J16" s="114"/>
      <c r="K16" s="114"/>
      <c r="L16" s="114"/>
      <c r="M16" s="114"/>
      <c r="N16" s="113"/>
      <c r="O16" s="113"/>
      <c r="P16" s="113"/>
      <c r="Q16" s="113"/>
      <c r="R16" s="114"/>
      <c r="S16" s="114"/>
      <c r="T16" s="114"/>
      <c r="U16" s="114"/>
      <c r="V16" s="114"/>
      <c r="W16" s="114"/>
      <c r="X16" s="114"/>
      <c r="Y16" s="114"/>
      <c r="Z16" s="107"/>
      <c r="AA16" s="107"/>
      <c r="AB16" s="107"/>
      <c r="AC16" s="107"/>
      <c r="AD16" s="107"/>
      <c r="AE16" s="107"/>
      <c r="AF16" s="107"/>
      <c r="AG16" s="107" t="s">
        <v>451</v>
      </c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</row>
    <row r="17" spans="1:60" outlineLevel="2">
      <c r="A17" s="110"/>
      <c r="B17" s="111"/>
      <c r="C17" s="146" t="s">
        <v>2642</v>
      </c>
      <c r="D17" s="143"/>
      <c r="E17" s="144">
        <v>1.5</v>
      </c>
      <c r="F17" s="114"/>
      <c r="G17" s="114"/>
      <c r="H17" s="114"/>
      <c r="I17" s="114"/>
      <c r="J17" s="114"/>
      <c r="K17" s="114"/>
      <c r="L17" s="114"/>
      <c r="M17" s="114"/>
      <c r="N17" s="113"/>
      <c r="O17" s="113"/>
      <c r="P17" s="113"/>
      <c r="Q17" s="113"/>
      <c r="R17" s="114"/>
      <c r="S17" s="114"/>
      <c r="T17" s="114"/>
      <c r="U17" s="114"/>
      <c r="V17" s="114"/>
      <c r="W17" s="114"/>
      <c r="X17" s="114"/>
      <c r="Y17" s="114"/>
      <c r="Z17" s="107"/>
      <c r="AA17" s="107"/>
      <c r="AB17" s="107"/>
      <c r="AC17" s="107"/>
      <c r="AD17" s="107"/>
      <c r="AE17" s="107"/>
      <c r="AF17" s="107"/>
      <c r="AG17" s="107" t="s">
        <v>341</v>
      </c>
      <c r="AH17" s="107">
        <v>5</v>
      </c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</row>
    <row r="18" spans="1:60" ht="33.75" outlineLevel="1">
      <c r="A18" s="123">
        <v>4</v>
      </c>
      <c r="B18" s="124" t="s">
        <v>1400</v>
      </c>
      <c r="C18" s="139" t="s">
        <v>1401</v>
      </c>
      <c r="D18" s="125" t="s">
        <v>1169</v>
      </c>
      <c r="E18" s="126">
        <v>29.083500000000001</v>
      </c>
      <c r="F18" s="127"/>
      <c r="G18" s="128">
        <f>ROUND(E18*F18,2)</f>
        <v>0</v>
      </c>
      <c r="H18" s="127"/>
      <c r="I18" s="128">
        <f>ROUND(E18*H18,2)</f>
        <v>0</v>
      </c>
      <c r="J18" s="127"/>
      <c r="K18" s="128">
        <f>ROUND(E18*J18,2)</f>
        <v>0</v>
      </c>
      <c r="L18" s="128">
        <v>21</v>
      </c>
      <c r="M18" s="128">
        <f>G18*(1+L18/100)</f>
        <v>0</v>
      </c>
      <c r="N18" s="126">
        <v>1.337E-2</v>
      </c>
      <c r="O18" s="126">
        <f>ROUND(E18*N18,2)</f>
        <v>0.39</v>
      </c>
      <c r="P18" s="126">
        <v>0</v>
      </c>
      <c r="Q18" s="126">
        <f>ROUND(E18*P18,2)</f>
        <v>0</v>
      </c>
      <c r="R18" s="128" t="s">
        <v>1195</v>
      </c>
      <c r="S18" s="128" t="s">
        <v>310</v>
      </c>
      <c r="T18" s="129" t="s">
        <v>331</v>
      </c>
      <c r="U18" s="114">
        <v>0.8</v>
      </c>
      <c r="V18" s="114">
        <f>ROUND(E18*U18,2)</f>
        <v>23.27</v>
      </c>
      <c r="W18" s="114"/>
      <c r="X18" s="114" t="s">
        <v>332</v>
      </c>
      <c r="Y18" s="114" t="s">
        <v>293</v>
      </c>
      <c r="Z18" s="107"/>
      <c r="AA18" s="107"/>
      <c r="AB18" s="107"/>
      <c r="AC18" s="107"/>
      <c r="AD18" s="107"/>
      <c r="AE18" s="107"/>
      <c r="AF18" s="107"/>
      <c r="AG18" s="107" t="s">
        <v>333</v>
      </c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</row>
    <row r="19" spans="1:60" outlineLevel="2">
      <c r="A19" s="110"/>
      <c r="B19" s="111"/>
      <c r="C19" s="146" t="s">
        <v>1402</v>
      </c>
      <c r="D19" s="143"/>
      <c r="E19" s="144"/>
      <c r="F19" s="114"/>
      <c r="G19" s="114"/>
      <c r="H19" s="114"/>
      <c r="I19" s="114"/>
      <c r="J19" s="114"/>
      <c r="K19" s="114"/>
      <c r="L19" s="114"/>
      <c r="M19" s="114"/>
      <c r="N19" s="113"/>
      <c r="O19" s="113"/>
      <c r="P19" s="113"/>
      <c r="Q19" s="113"/>
      <c r="R19" s="114"/>
      <c r="S19" s="114"/>
      <c r="T19" s="114"/>
      <c r="U19" s="114"/>
      <c r="V19" s="114"/>
      <c r="W19" s="114"/>
      <c r="X19" s="114"/>
      <c r="Y19" s="114"/>
      <c r="Z19" s="107"/>
      <c r="AA19" s="107"/>
      <c r="AB19" s="107"/>
      <c r="AC19" s="107"/>
      <c r="AD19" s="107"/>
      <c r="AE19" s="107"/>
      <c r="AF19" s="107"/>
      <c r="AG19" s="107" t="s">
        <v>341</v>
      </c>
      <c r="AH19" s="107">
        <v>0</v>
      </c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</row>
    <row r="20" spans="1:60" outlineLevel="3">
      <c r="A20" s="110"/>
      <c r="B20" s="111"/>
      <c r="C20" s="146" t="s">
        <v>2643</v>
      </c>
      <c r="D20" s="143"/>
      <c r="E20" s="144">
        <v>29.083500000000001</v>
      </c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4"/>
      <c r="S20" s="114"/>
      <c r="T20" s="114"/>
      <c r="U20" s="114"/>
      <c r="V20" s="114"/>
      <c r="W20" s="114"/>
      <c r="X20" s="114"/>
      <c r="Y20" s="114"/>
      <c r="Z20" s="107"/>
      <c r="AA20" s="107"/>
      <c r="AB20" s="107"/>
      <c r="AC20" s="107"/>
      <c r="AD20" s="107"/>
      <c r="AE20" s="107"/>
      <c r="AF20" s="107"/>
      <c r="AG20" s="107" t="s">
        <v>341</v>
      </c>
      <c r="AH20" s="107">
        <v>0</v>
      </c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</row>
    <row r="21" spans="1:60" ht="22.5" outlineLevel="1">
      <c r="A21" s="123">
        <v>5</v>
      </c>
      <c r="B21" s="124" t="s">
        <v>1324</v>
      </c>
      <c r="C21" s="139" t="s">
        <v>1325</v>
      </c>
      <c r="D21" s="125" t="s">
        <v>347</v>
      </c>
      <c r="E21" s="126">
        <v>4</v>
      </c>
      <c r="F21" s="127"/>
      <c r="G21" s="128">
        <f>ROUND(E21*F21,2)</f>
        <v>0</v>
      </c>
      <c r="H21" s="127"/>
      <c r="I21" s="128">
        <f>ROUND(E21*H21,2)</f>
        <v>0</v>
      </c>
      <c r="J21" s="127"/>
      <c r="K21" s="128">
        <f>ROUND(E21*J21,2)</f>
        <v>0</v>
      </c>
      <c r="L21" s="128">
        <v>21</v>
      </c>
      <c r="M21" s="128">
        <f>G21*(1+L21/100)</f>
        <v>0</v>
      </c>
      <c r="N21" s="126">
        <v>5.203E-2</v>
      </c>
      <c r="O21" s="126">
        <f>ROUND(E21*N21,2)</f>
        <v>0.21</v>
      </c>
      <c r="P21" s="126">
        <v>0</v>
      </c>
      <c r="Q21" s="126">
        <f>ROUND(E21*P21,2)</f>
        <v>0</v>
      </c>
      <c r="R21" s="128" t="s">
        <v>1184</v>
      </c>
      <c r="S21" s="128" t="s">
        <v>310</v>
      </c>
      <c r="T21" s="129" t="s">
        <v>331</v>
      </c>
      <c r="U21" s="114">
        <v>1.01</v>
      </c>
      <c r="V21" s="114">
        <f>ROUND(E21*U21,2)</f>
        <v>4.04</v>
      </c>
      <c r="W21" s="114"/>
      <c r="X21" s="114" t="s">
        <v>332</v>
      </c>
      <c r="Y21" s="114" t="s">
        <v>293</v>
      </c>
      <c r="Z21" s="107"/>
      <c r="AA21" s="107"/>
      <c r="AB21" s="107"/>
      <c r="AC21" s="107"/>
      <c r="AD21" s="107"/>
      <c r="AE21" s="107"/>
      <c r="AF21" s="107"/>
      <c r="AG21" s="107" t="s">
        <v>333</v>
      </c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</row>
    <row r="22" spans="1:60" outlineLevel="2">
      <c r="A22" s="110"/>
      <c r="B22" s="111"/>
      <c r="C22" s="203" t="s">
        <v>1326</v>
      </c>
      <c r="D22" s="204"/>
      <c r="E22" s="204"/>
      <c r="F22" s="204"/>
      <c r="G22" s="204"/>
      <c r="H22" s="114"/>
      <c r="I22" s="114"/>
      <c r="J22" s="114"/>
      <c r="K22" s="114"/>
      <c r="L22" s="114"/>
      <c r="M22" s="114"/>
      <c r="N22" s="113"/>
      <c r="O22" s="113"/>
      <c r="P22" s="113"/>
      <c r="Q22" s="113"/>
      <c r="R22" s="114"/>
      <c r="S22" s="114"/>
      <c r="T22" s="114"/>
      <c r="U22" s="114"/>
      <c r="V22" s="114"/>
      <c r="W22" s="114"/>
      <c r="X22" s="114"/>
      <c r="Y22" s="114"/>
      <c r="Z22" s="107"/>
      <c r="AA22" s="107"/>
      <c r="AB22" s="107"/>
      <c r="AC22" s="107"/>
      <c r="AD22" s="107"/>
      <c r="AE22" s="107"/>
      <c r="AF22" s="107"/>
      <c r="AG22" s="107" t="s">
        <v>451</v>
      </c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</row>
    <row r="23" spans="1:60" outlineLevel="2">
      <c r="A23" s="110"/>
      <c r="B23" s="111"/>
      <c r="C23" s="146" t="s">
        <v>2644</v>
      </c>
      <c r="D23" s="143"/>
      <c r="E23" s="144">
        <v>4</v>
      </c>
      <c r="F23" s="114"/>
      <c r="G23" s="114"/>
      <c r="H23" s="114"/>
      <c r="I23" s="114"/>
      <c r="J23" s="114"/>
      <c r="K23" s="114"/>
      <c r="L23" s="114"/>
      <c r="M23" s="114"/>
      <c r="N23" s="113"/>
      <c r="O23" s="113"/>
      <c r="P23" s="113"/>
      <c r="Q23" s="113"/>
      <c r="R23" s="114"/>
      <c r="S23" s="114"/>
      <c r="T23" s="114"/>
      <c r="U23" s="114"/>
      <c r="V23" s="114"/>
      <c r="W23" s="114"/>
      <c r="X23" s="114"/>
      <c r="Y23" s="114"/>
      <c r="Z23" s="107"/>
      <c r="AA23" s="107"/>
      <c r="AB23" s="107"/>
      <c r="AC23" s="107"/>
      <c r="AD23" s="107"/>
      <c r="AE23" s="107"/>
      <c r="AF23" s="107"/>
      <c r="AG23" s="107" t="s">
        <v>341</v>
      </c>
      <c r="AH23" s="107">
        <v>5</v>
      </c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</row>
    <row r="24" spans="1:60" ht="22.5" outlineLevel="1">
      <c r="A24" s="123">
        <v>6</v>
      </c>
      <c r="B24" s="124" t="s">
        <v>1193</v>
      </c>
      <c r="C24" s="139" t="s">
        <v>1194</v>
      </c>
      <c r="D24" s="125" t="s">
        <v>1169</v>
      </c>
      <c r="E24" s="126">
        <v>16.155000000000001</v>
      </c>
      <c r="F24" s="127"/>
      <c r="G24" s="128">
        <f>ROUND(E24*F24,2)</f>
        <v>0</v>
      </c>
      <c r="H24" s="127"/>
      <c r="I24" s="128">
        <f>ROUND(E24*H24,2)</f>
        <v>0</v>
      </c>
      <c r="J24" s="127"/>
      <c r="K24" s="128">
        <f>ROUND(E24*J24,2)</f>
        <v>0</v>
      </c>
      <c r="L24" s="128">
        <v>21</v>
      </c>
      <c r="M24" s="128">
        <f>G24*(1+L24/100)</f>
        <v>0</v>
      </c>
      <c r="N24" s="126">
        <v>1.2149999999999999E-2</v>
      </c>
      <c r="O24" s="126">
        <f>ROUND(E24*N24,2)</f>
        <v>0.2</v>
      </c>
      <c r="P24" s="126">
        <v>0</v>
      </c>
      <c r="Q24" s="126">
        <f>ROUND(E24*P24,2)</f>
        <v>0</v>
      </c>
      <c r="R24" s="128" t="s">
        <v>1195</v>
      </c>
      <c r="S24" s="128" t="s">
        <v>310</v>
      </c>
      <c r="T24" s="129" t="s">
        <v>331</v>
      </c>
      <c r="U24" s="114">
        <v>1.01</v>
      </c>
      <c r="V24" s="114">
        <f>ROUND(E24*U24,2)</f>
        <v>16.32</v>
      </c>
      <c r="W24" s="114"/>
      <c r="X24" s="114" t="s">
        <v>332</v>
      </c>
      <c r="Y24" s="114" t="s">
        <v>293</v>
      </c>
      <c r="Z24" s="107"/>
      <c r="AA24" s="107"/>
      <c r="AB24" s="107"/>
      <c r="AC24" s="107"/>
      <c r="AD24" s="107"/>
      <c r="AE24" s="107"/>
      <c r="AF24" s="107"/>
      <c r="AG24" s="107" t="s">
        <v>333</v>
      </c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</row>
    <row r="25" spans="1:60" outlineLevel="2">
      <c r="A25" s="110"/>
      <c r="B25" s="111"/>
      <c r="C25" s="146" t="s">
        <v>2645</v>
      </c>
      <c r="D25" s="143"/>
      <c r="E25" s="144">
        <v>16.155000000000001</v>
      </c>
      <c r="F25" s="114"/>
      <c r="G25" s="114"/>
      <c r="H25" s="114"/>
      <c r="I25" s="114"/>
      <c r="J25" s="114"/>
      <c r="K25" s="114"/>
      <c r="L25" s="114"/>
      <c r="M25" s="114"/>
      <c r="N25" s="113"/>
      <c r="O25" s="113"/>
      <c r="P25" s="113"/>
      <c r="Q25" s="113"/>
      <c r="R25" s="114"/>
      <c r="S25" s="114"/>
      <c r="T25" s="114"/>
      <c r="U25" s="114"/>
      <c r="V25" s="114"/>
      <c r="W25" s="114"/>
      <c r="X25" s="114"/>
      <c r="Y25" s="114"/>
      <c r="Z25" s="107"/>
      <c r="AA25" s="107"/>
      <c r="AB25" s="107"/>
      <c r="AC25" s="107"/>
      <c r="AD25" s="107"/>
      <c r="AE25" s="107"/>
      <c r="AF25" s="107"/>
      <c r="AG25" s="107" t="s">
        <v>341</v>
      </c>
      <c r="AH25" s="107">
        <v>5</v>
      </c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</row>
    <row r="26" spans="1:60" outlineLevel="1">
      <c r="A26" s="123">
        <v>7</v>
      </c>
      <c r="B26" s="124" t="s">
        <v>1197</v>
      </c>
      <c r="C26" s="139" t="s">
        <v>1198</v>
      </c>
      <c r="D26" s="125" t="s">
        <v>347</v>
      </c>
      <c r="E26" s="126">
        <v>260</v>
      </c>
      <c r="F26" s="127"/>
      <c r="G26" s="128">
        <f>ROUND(E26*F26,2)</f>
        <v>0</v>
      </c>
      <c r="H26" s="127"/>
      <c r="I26" s="128">
        <f>ROUND(E26*H26,2)</f>
        <v>0</v>
      </c>
      <c r="J26" s="127"/>
      <c r="K26" s="128">
        <f>ROUND(E26*J26,2)</f>
        <v>0</v>
      </c>
      <c r="L26" s="128">
        <v>21</v>
      </c>
      <c r="M26" s="128">
        <f>G26*(1+L26/100)</f>
        <v>0</v>
      </c>
      <c r="N26" s="126">
        <v>3.2799999999999999E-3</v>
      </c>
      <c r="O26" s="126">
        <f>ROUND(E26*N26,2)</f>
        <v>0.85</v>
      </c>
      <c r="P26" s="126">
        <v>0</v>
      </c>
      <c r="Q26" s="126">
        <f>ROUND(E26*P26,2)</f>
        <v>0</v>
      </c>
      <c r="R26" s="128" t="s">
        <v>1184</v>
      </c>
      <c r="S26" s="128" t="s">
        <v>310</v>
      </c>
      <c r="T26" s="129" t="s">
        <v>331</v>
      </c>
      <c r="U26" s="114">
        <v>0.22498000000000001</v>
      </c>
      <c r="V26" s="114">
        <f>ROUND(E26*U26,2)</f>
        <v>58.49</v>
      </c>
      <c r="W26" s="114"/>
      <c r="X26" s="114" t="s">
        <v>332</v>
      </c>
      <c r="Y26" s="114" t="s">
        <v>293</v>
      </c>
      <c r="Z26" s="107"/>
      <c r="AA26" s="107"/>
      <c r="AB26" s="107"/>
      <c r="AC26" s="107"/>
      <c r="AD26" s="107"/>
      <c r="AE26" s="107"/>
      <c r="AF26" s="107"/>
      <c r="AG26" s="107" t="s">
        <v>333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</row>
    <row r="27" spans="1:60" outlineLevel="2">
      <c r="A27" s="110"/>
      <c r="B27" s="111"/>
      <c r="C27" s="203" t="s">
        <v>1199</v>
      </c>
      <c r="D27" s="204"/>
      <c r="E27" s="204"/>
      <c r="F27" s="204"/>
      <c r="G27" s="204"/>
      <c r="H27" s="114"/>
      <c r="I27" s="114"/>
      <c r="J27" s="114"/>
      <c r="K27" s="114"/>
      <c r="L27" s="114"/>
      <c r="M27" s="114"/>
      <c r="N27" s="113"/>
      <c r="O27" s="113"/>
      <c r="P27" s="113"/>
      <c r="Q27" s="113"/>
      <c r="R27" s="114"/>
      <c r="S27" s="114"/>
      <c r="T27" s="114"/>
      <c r="U27" s="114"/>
      <c r="V27" s="114"/>
      <c r="W27" s="114"/>
      <c r="X27" s="114"/>
      <c r="Y27" s="114"/>
      <c r="Z27" s="107"/>
      <c r="AA27" s="107"/>
      <c r="AB27" s="107"/>
      <c r="AC27" s="107"/>
      <c r="AD27" s="107"/>
      <c r="AE27" s="107"/>
      <c r="AF27" s="107"/>
      <c r="AG27" s="107" t="s">
        <v>451</v>
      </c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37" t="str">
        <f>C27</f>
        <v>jakoukoliv maltou, z pomocného pracovního lešení o výšce podlahy do 1900 mm a pro zatížení do 1,5 kPa,</v>
      </c>
      <c r="BB27" s="107"/>
      <c r="BC27" s="107"/>
      <c r="BD27" s="107"/>
      <c r="BE27" s="107"/>
      <c r="BF27" s="107"/>
      <c r="BG27" s="107"/>
      <c r="BH27" s="107"/>
    </row>
    <row r="28" spans="1:60" outlineLevel="2">
      <c r="A28" s="110"/>
      <c r="B28" s="111"/>
      <c r="C28" s="146" t="s">
        <v>2646</v>
      </c>
      <c r="D28" s="143"/>
      <c r="E28" s="144">
        <v>12</v>
      </c>
      <c r="F28" s="114"/>
      <c r="G28" s="114"/>
      <c r="H28" s="114"/>
      <c r="I28" s="114"/>
      <c r="J28" s="114"/>
      <c r="K28" s="114"/>
      <c r="L28" s="114"/>
      <c r="M28" s="114"/>
      <c r="N28" s="113"/>
      <c r="O28" s="113"/>
      <c r="P28" s="113"/>
      <c r="Q28" s="113"/>
      <c r="R28" s="114"/>
      <c r="S28" s="114"/>
      <c r="T28" s="114"/>
      <c r="U28" s="114"/>
      <c r="V28" s="114"/>
      <c r="W28" s="114"/>
      <c r="X28" s="114"/>
      <c r="Y28" s="114"/>
      <c r="Z28" s="107"/>
      <c r="AA28" s="107"/>
      <c r="AB28" s="107"/>
      <c r="AC28" s="107"/>
      <c r="AD28" s="107"/>
      <c r="AE28" s="107"/>
      <c r="AF28" s="107"/>
      <c r="AG28" s="107" t="s">
        <v>341</v>
      </c>
      <c r="AH28" s="107">
        <v>5</v>
      </c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</row>
    <row r="29" spans="1:60" outlineLevel="3">
      <c r="A29" s="110"/>
      <c r="B29" s="111"/>
      <c r="C29" s="146" t="s">
        <v>2647</v>
      </c>
      <c r="D29" s="143"/>
      <c r="E29" s="144">
        <v>248</v>
      </c>
      <c r="F29" s="114"/>
      <c r="G29" s="114"/>
      <c r="H29" s="114"/>
      <c r="I29" s="114"/>
      <c r="J29" s="114"/>
      <c r="K29" s="114"/>
      <c r="L29" s="114"/>
      <c r="M29" s="114"/>
      <c r="N29" s="113"/>
      <c r="O29" s="113"/>
      <c r="P29" s="113"/>
      <c r="Q29" s="113"/>
      <c r="R29" s="114"/>
      <c r="S29" s="114"/>
      <c r="T29" s="114"/>
      <c r="U29" s="114"/>
      <c r="V29" s="114"/>
      <c r="W29" s="114"/>
      <c r="X29" s="114"/>
      <c r="Y29" s="114"/>
      <c r="Z29" s="107"/>
      <c r="AA29" s="107"/>
      <c r="AB29" s="107"/>
      <c r="AC29" s="107"/>
      <c r="AD29" s="107"/>
      <c r="AE29" s="107"/>
      <c r="AF29" s="107"/>
      <c r="AG29" s="107" t="s">
        <v>341</v>
      </c>
      <c r="AH29" s="107">
        <v>5</v>
      </c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</row>
    <row r="30" spans="1:60" outlineLevel="1">
      <c r="A30" s="123">
        <v>8</v>
      </c>
      <c r="B30" s="124" t="s">
        <v>1202</v>
      </c>
      <c r="C30" s="139" t="s">
        <v>1203</v>
      </c>
      <c r="D30" s="125" t="s">
        <v>1169</v>
      </c>
      <c r="E30" s="126">
        <v>1.5</v>
      </c>
      <c r="F30" s="127"/>
      <c r="G30" s="128">
        <f>ROUND(E30*F30,2)</f>
        <v>0</v>
      </c>
      <c r="H30" s="127"/>
      <c r="I30" s="128">
        <f>ROUND(E30*H30,2)</f>
        <v>0</v>
      </c>
      <c r="J30" s="127"/>
      <c r="K30" s="128">
        <f>ROUND(E30*J30,2)</f>
        <v>0</v>
      </c>
      <c r="L30" s="128">
        <v>21</v>
      </c>
      <c r="M30" s="128">
        <f>G30*(1+L30/100)</f>
        <v>0</v>
      </c>
      <c r="N30" s="126">
        <v>4.7660000000000001E-2</v>
      </c>
      <c r="O30" s="126">
        <f>ROUND(E30*N30,2)</f>
        <v>7.0000000000000007E-2</v>
      </c>
      <c r="P30" s="126">
        <v>0</v>
      </c>
      <c r="Q30" s="126">
        <f>ROUND(E30*P30,2)</f>
        <v>0</v>
      </c>
      <c r="R30" s="128" t="s">
        <v>1195</v>
      </c>
      <c r="S30" s="128" t="s">
        <v>310</v>
      </c>
      <c r="T30" s="129" t="s">
        <v>331</v>
      </c>
      <c r="U30" s="114">
        <v>0.84</v>
      </c>
      <c r="V30" s="114">
        <f>ROUND(E30*U30,2)</f>
        <v>1.26</v>
      </c>
      <c r="W30" s="114"/>
      <c r="X30" s="114" t="s">
        <v>332</v>
      </c>
      <c r="Y30" s="114" t="s">
        <v>293</v>
      </c>
      <c r="Z30" s="107"/>
      <c r="AA30" s="107"/>
      <c r="AB30" s="107"/>
      <c r="AC30" s="107"/>
      <c r="AD30" s="107"/>
      <c r="AE30" s="107"/>
      <c r="AF30" s="107"/>
      <c r="AG30" s="107" t="s">
        <v>333</v>
      </c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</row>
    <row r="31" spans="1:60" outlineLevel="2">
      <c r="A31" s="110"/>
      <c r="B31" s="111"/>
      <c r="C31" s="146" t="s">
        <v>2642</v>
      </c>
      <c r="D31" s="143"/>
      <c r="E31" s="144">
        <v>1.5</v>
      </c>
      <c r="F31" s="114"/>
      <c r="G31" s="114"/>
      <c r="H31" s="114"/>
      <c r="I31" s="114"/>
      <c r="J31" s="114"/>
      <c r="K31" s="114"/>
      <c r="L31" s="114"/>
      <c r="M31" s="114"/>
      <c r="N31" s="113"/>
      <c r="O31" s="113"/>
      <c r="P31" s="113"/>
      <c r="Q31" s="113"/>
      <c r="R31" s="114"/>
      <c r="S31" s="114"/>
      <c r="T31" s="114"/>
      <c r="U31" s="114"/>
      <c r="V31" s="114"/>
      <c r="W31" s="114"/>
      <c r="X31" s="114"/>
      <c r="Y31" s="114"/>
      <c r="Z31" s="107"/>
      <c r="AA31" s="107"/>
      <c r="AB31" s="107"/>
      <c r="AC31" s="107"/>
      <c r="AD31" s="107"/>
      <c r="AE31" s="107"/>
      <c r="AF31" s="107"/>
      <c r="AG31" s="107" t="s">
        <v>341</v>
      </c>
      <c r="AH31" s="107">
        <v>5</v>
      </c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</row>
    <row r="32" spans="1:60" outlineLevel="1">
      <c r="A32" s="123">
        <v>9</v>
      </c>
      <c r="B32" s="124" t="s">
        <v>1231</v>
      </c>
      <c r="C32" s="139" t="s">
        <v>1232</v>
      </c>
      <c r="D32" s="125" t="s">
        <v>1169</v>
      </c>
      <c r="E32" s="126">
        <v>16.155000000000001</v>
      </c>
      <c r="F32" s="127"/>
      <c r="G32" s="128">
        <f>ROUND(E32*F32,2)</f>
        <v>0</v>
      </c>
      <c r="H32" s="127"/>
      <c r="I32" s="128">
        <f>ROUND(E32*H32,2)</f>
        <v>0</v>
      </c>
      <c r="J32" s="127"/>
      <c r="K32" s="128">
        <f>ROUND(E32*J32,2)</f>
        <v>0</v>
      </c>
      <c r="L32" s="128">
        <v>21</v>
      </c>
      <c r="M32" s="128">
        <f>G32*(1+L32/100)</f>
        <v>0</v>
      </c>
      <c r="N32" s="126">
        <v>5.9100000000000003E-3</v>
      </c>
      <c r="O32" s="126">
        <f>ROUND(E32*N32,2)</f>
        <v>0.1</v>
      </c>
      <c r="P32" s="126">
        <v>0</v>
      </c>
      <c r="Q32" s="126">
        <f>ROUND(E32*P32,2)</f>
        <v>0</v>
      </c>
      <c r="R32" s="128" t="s">
        <v>1233</v>
      </c>
      <c r="S32" s="128" t="s">
        <v>310</v>
      </c>
      <c r="T32" s="129" t="s">
        <v>331</v>
      </c>
      <c r="U32" s="114">
        <v>0.26</v>
      </c>
      <c r="V32" s="114">
        <f>ROUND(E32*U32,2)</f>
        <v>4.2</v>
      </c>
      <c r="W32" s="114"/>
      <c r="X32" s="114" t="s">
        <v>332</v>
      </c>
      <c r="Y32" s="114" t="s">
        <v>293</v>
      </c>
      <c r="Z32" s="107"/>
      <c r="AA32" s="107"/>
      <c r="AB32" s="107"/>
      <c r="AC32" s="107"/>
      <c r="AD32" s="107"/>
      <c r="AE32" s="107"/>
      <c r="AF32" s="107"/>
      <c r="AG32" s="107" t="s">
        <v>333</v>
      </c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</row>
    <row r="33" spans="1:60" outlineLevel="2">
      <c r="A33" s="110"/>
      <c r="B33" s="111"/>
      <c r="C33" s="146" t="s">
        <v>2648</v>
      </c>
      <c r="D33" s="143"/>
      <c r="E33" s="144">
        <v>16.155000000000001</v>
      </c>
      <c r="F33" s="114"/>
      <c r="G33" s="114"/>
      <c r="H33" s="114"/>
      <c r="I33" s="114"/>
      <c r="J33" s="114"/>
      <c r="K33" s="114"/>
      <c r="L33" s="114"/>
      <c r="M33" s="114"/>
      <c r="N33" s="113"/>
      <c r="O33" s="113"/>
      <c r="P33" s="113"/>
      <c r="Q33" s="113"/>
      <c r="R33" s="114"/>
      <c r="S33" s="114"/>
      <c r="T33" s="114"/>
      <c r="U33" s="114"/>
      <c r="V33" s="114"/>
      <c r="W33" s="114"/>
      <c r="X33" s="114"/>
      <c r="Y33" s="114"/>
      <c r="Z33" s="107"/>
      <c r="AA33" s="107"/>
      <c r="AB33" s="107"/>
      <c r="AC33" s="107"/>
      <c r="AD33" s="107"/>
      <c r="AE33" s="107"/>
      <c r="AF33" s="107"/>
      <c r="AG33" s="107" t="s">
        <v>341</v>
      </c>
      <c r="AH33" s="107">
        <v>5</v>
      </c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</row>
    <row r="34" spans="1:60" ht="56.25" outlineLevel="1">
      <c r="A34" s="123">
        <v>10</v>
      </c>
      <c r="B34" s="124" t="s">
        <v>1235</v>
      </c>
      <c r="C34" s="139" t="s">
        <v>1236</v>
      </c>
      <c r="D34" s="125" t="s">
        <v>1169</v>
      </c>
      <c r="E34" s="126">
        <v>979.14113999999995</v>
      </c>
      <c r="F34" s="127"/>
      <c r="G34" s="128">
        <f>ROUND(E34*F34,2)</f>
        <v>0</v>
      </c>
      <c r="H34" s="127"/>
      <c r="I34" s="128">
        <f>ROUND(E34*H34,2)</f>
        <v>0</v>
      </c>
      <c r="J34" s="127"/>
      <c r="K34" s="128">
        <f>ROUND(E34*J34,2)</f>
        <v>0</v>
      </c>
      <c r="L34" s="128">
        <v>21</v>
      </c>
      <c r="M34" s="128">
        <f>G34*(1+L34/100)</f>
        <v>0</v>
      </c>
      <c r="N34" s="126">
        <v>4.0000000000000003E-5</v>
      </c>
      <c r="O34" s="126">
        <f>ROUND(E34*N34,2)</f>
        <v>0.04</v>
      </c>
      <c r="P34" s="126">
        <v>0</v>
      </c>
      <c r="Q34" s="126">
        <f>ROUND(E34*P34,2)</f>
        <v>0</v>
      </c>
      <c r="R34" s="128" t="s">
        <v>1195</v>
      </c>
      <c r="S34" s="128" t="s">
        <v>310</v>
      </c>
      <c r="T34" s="129" t="s">
        <v>331</v>
      </c>
      <c r="U34" s="114">
        <v>0.31</v>
      </c>
      <c r="V34" s="114">
        <f>ROUND(E34*U34,2)</f>
        <v>303.52999999999997</v>
      </c>
      <c r="W34" s="114"/>
      <c r="X34" s="114" t="s">
        <v>332</v>
      </c>
      <c r="Y34" s="114" t="s">
        <v>293</v>
      </c>
      <c r="Z34" s="107"/>
      <c r="AA34" s="107"/>
      <c r="AB34" s="107"/>
      <c r="AC34" s="107"/>
      <c r="AD34" s="107"/>
      <c r="AE34" s="107"/>
      <c r="AF34" s="107"/>
      <c r="AG34" s="107" t="s">
        <v>333</v>
      </c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</row>
    <row r="35" spans="1:60" outlineLevel="2">
      <c r="A35" s="110"/>
      <c r="B35" s="111"/>
      <c r="C35" s="146" t="s">
        <v>2649</v>
      </c>
      <c r="D35" s="143"/>
      <c r="E35" s="144">
        <v>33.6</v>
      </c>
      <c r="F35" s="114"/>
      <c r="G35" s="114"/>
      <c r="H35" s="114"/>
      <c r="I35" s="114"/>
      <c r="J35" s="114"/>
      <c r="K35" s="114"/>
      <c r="L35" s="114"/>
      <c r="M35" s="114"/>
      <c r="N35" s="113"/>
      <c r="O35" s="113"/>
      <c r="P35" s="113"/>
      <c r="Q35" s="113"/>
      <c r="R35" s="114"/>
      <c r="S35" s="114"/>
      <c r="T35" s="114"/>
      <c r="U35" s="114"/>
      <c r="V35" s="114"/>
      <c r="W35" s="114"/>
      <c r="X35" s="114"/>
      <c r="Y35" s="114"/>
      <c r="Z35" s="107"/>
      <c r="AA35" s="107"/>
      <c r="AB35" s="107"/>
      <c r="AC35" s="107"/>
      <c r="AD35" s="107"/>
      <c r="AE35" s="107"/>
      <c r="AF35" s="107"/>
      <c r="AG35" s="107" t="s">
        <v>341</v>
      </c>
      <c r="AH35" s="107">
        <v>0</v>
      </c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</row>
    <row r="36" spans="1:60" outlineLevel="3">
      <c r="A36" s="110"/>
      <c r="B36" s="111"/>
      <c r="C36" s="146" t="s">
        <v>2650</v>
      </c>
      <c r="D36" s="143"/>
      <c r="E36" s="144">
        <v>64.947249999999997</v>
      </c>
      <c r="F36" s="114"/>
      <c r="G36" s="114"/>
      <c r="H36" s="114"/>
      <c r="I36" s="114"/>
      <c r="J36" s="114"/>
      <c r="K36" s="114"/>
      <c r="L36" s="114"/>
      <c r="M36" s="114"/>
      <c r="N36" s="113"/>
      <c r="O36" s="113"/>
      <c r="P36" s="113"/>
      <c r="Q36" s="113"/>
      <c r="R36" s="114"/>
      <c r="S36" s="114"/>
      <c r="T36" s="114"/>
      <c r="U36" s="114"/>
      <c r="V36" s="114"/>
      <c r="W36" s="114"/>
      <c r="X36" s="114"/>
      <c r="Y36" s="114"/>
      <c r="Z36" s="107"/>
      <c r="AA36" s="107"/>
      <c r="AB36" s="107"/>
      <c r="AC36" s="107"/>
      <c r="AD36" s="107"/>
      <c r="AE36" s="107"/>
      <c r="AF36" s="107"/>
      <c r="AG36" s="107" t="s">
        <v>341</v>
      </c>
      <c r="AH36" s="107">
        <v>0</v>
      </c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</row>
    <row r="37" spans="1:60" outlineLevel="3">
      <c r="A37" s="110"/>
      <c r="B37" s="111"/>
      <c r="C37" s="146" t="s">
        <v>2651</v>
      </c>
      <c r="D37" s="143"/>
      <c r="E37" s="144">
        <v>5.859</v>
      </c>
      <c r="F37" s="114"/>
      <c r="G37" s="114"/>
      <c r="H37" s="114"/>
      <c r="I37" s="114"/>
      <c r="J37" s="114"/>
      <c r="K37" s="114"/>
      <c r="L37" s="114"/>
      <c r="M37" s="114"/>
      <c r="N37" s="113"/>
      <c r="O37" s="113"/>
      <c r="P37" s="113"/>
      <c r="Q37" s="113"/>
      <c r="R37" s="114"/>
      <c r="S37" s="114"/>
      <c r="T37" s="114"/>
      <c r="U37" s="114"/>
      <c r="V37" s="114"/>
      <c r="W37" s="114"/>
      <c r="X37" s="114"/>
      <c r="Y37" s="114"/>
      <c r="Z37" s="107"/>
      <c r="AA37" s="107"/>
      <c r="AB37" s="107"/>
      <c r="AC37" s="107"/>
      <c r="AD37" s="107"/>
      <c r="AE37" s="107"/>
      <c r="AF37" s="107"/>
      <c r="AG37" s="107" t="s">
        <v>341</v>
      </c>
      <c r="AH37" s="107">
        <v>0</v>
      </c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</row>
    <row r="38" spans="1:60" outlineLevel="3">
      <c r="A38" s="110"/>
      <c r="B38" s="111"/>
      <c r="C38" s="146" t="s">
        <v>2652</v>
      </c>
      <c r="D38" s="143"/>
      <c r="E38" s="144">
        <v>48.962499999999999</v>
      </c>
      <c r="F38" s="114"/>
      <c r="G38" s="114"/>
      <c r="H38" s="114"/>
      <c r="I38" s="114"/>
      <c r="J38" s="114"/>
      <c r="K38" s="114"/>
      <c r="L38" s="114"/>
      <c r="M38" s="114"/>
      <c r="N38" s="113"/>
      <c r="O38" s="113"/>
      <c r="P38" s="113"/>
      <c r="Q38" s="113"/>
      <c r="R38" s="114"/>
      <c r="S38" s="114"/>
      <c r="T38" s="114"/>
      <c r="U38" s="114"/>
      <c r="V38" s="114"/>
      <c r="W38" s="114"/>
      <c r="X38" s="114"/>
      <c r="Y38" s="114"/>
      <c r="Z38" s="107"/>
      <c r="AA38" s="107"/>
      <c r="AB38" s="107"/>
      <c r="AC38" s="107"/>
      <c r="AD38" s="107"/>
      <c r="AE38" s="107"/>
      <c r="AF38" s="107"/>
      <c r="AG38" s="107" t="s">
        <v>341</v>
      </c>
      <c r="AH38" s="107">
        <v>0</v>
      </c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</row>
    <row r="39" spans="1:60" outlineLevel="3">
      <c r="A39" s="110"/>
      <c r="B39" s="111"/>
      <c r="C39" s="146" t="s">
        <v>2653</v>
      </c>
      <c r="D39" s="143"/>
      <c r="E39" s="144">
        <v>9.9288000000000007</v>
      </c>
      <c r="F39" s="114"/>
      <c r="G39" s="114"/>
      <c r="H39" s="114"/>
      <c r="I39" s="114"/>
      <c r="J39" s="114"/>
      <c r="K39" s="114"/>
      <c r="L39" s="114"/>
      <c r="M39" s="114"/>
      <c r="N39" s="113"/>
      <c r="O39" s="113"/>
      <c r="P39" s="113"/>
      <c r="Q39" s="113"/>
      <c r="R39" s="114"/>
      <c r="S39" s="114"/>
      <c r="T39" s="114"/>
      <c r="U39" s="114"/>
      <c r="V39" s="114"/>
      <c r="W39" s="114"/>
      <c r="X39" s="114"/>
      <c r="Y39" s="114"/>
      <c r="Z39" s="107"/>
      <c r="AA39" s="107"/>
      <c r="AB39" s="107"/>
      <c r="AC39" s="107"/>
      <c r="AD39" s="107"/>
      <c r="AE39" s="107"/>
      <c r="AF39" s="107"/>
      <c r="AG39" s="107" t="s">
        <v>341</v>
      </c>
      <c r="AH39" s="107">
        <v>0</v>
      </c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</row>
    <row r="40" spans="1:60" outlineLevel="3">
      <c r="A40" s="110"/>
      <c r="B40" s="111"/>
      <c r="C40" s="146" t="s">
        <v>2654</v>
      </c>
      <c r="D40" s="143"/>
      <c r="E40" s="144">
        <v>21.245000000000001</v>
      </c>
      <c r="F40" s="114"/>
      <c r="G40" s="114"/>
      <c r="H40" s="114"/>
      <c r="I40" s="114"/>
      <c r="J40" s="114"/>
      <c r="K40" s="114"/>
      <c r="L40" s="114"/>
      <c r="M40" s="114"/>
      <c r="N40" s="113"/>
      <c r="O40" s="113"/>
      <c r="P40" s="113"/>
      <c r="Q40" s="113"/>
      <c r="R40" s="114"/>
      <c r="S40" s="114"/>
      <c r="T40" s="114"/>
      <c r="U40" s="114"/>
      <c r="V40" s="114"/>
      <c r="W40" s="114"/>
      <c r="X40" s="114"/>
      <c r="Y40" s="114"/>
      <c r="Z40" s="107"/>
      <c r="AA40" s="107"/>
      <c r="AB40" s="107"/>
      <c r="AC40" s="107"/>
      <c r="AD40" s="107"/>
      <c r="AE40" s="107"/>
      <c r="AF40" s="107"/>
      <c r="AG40" s="107" t="s">
        <v>341</v>
      </c>
      <c r="AH40" s="107">
        <v>0</v>
      </c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</row>
    <row r="41" spans="1:60" outlineLevel="3">
      <c r="A41" s="110"/>
      <c r="B41" s="111"/>
      <c r="C41" s="146" t="s">
        <v>2655</v>
      </c>
      <c r="D41" s="143"/>
      <c r="E41" s="144">
        <v>17.010000000000002</v>
      </c>
      <c r="F41" s="114"/>
      <c r="G41" s="114"/>
      <c r="H41" s="114"/>
      <c r="I41" s="114"/>
      <c r="J41" s="114"/>
      <c r="K41" s="114"/>
      <c r="L41" s="114"/>
      <c r="M41" s="114"/>
      <c r="N41" s="113"/>
      <c r="O41" s="113"/>
      <c r="P41" s="113"/>
      <c r="Q41" s="113"/>
      <c r="R41" s="114"/>
      <c r="S41" s="114"/>
      <c r="T41" s="114"/>
      <c r="U41" s="114"/>
      <c r="V41" s="114"/>
      <c r="W41" s="114"/>
      <c r="X41" s="114"/>
      <c r="Y41" s="114"/>
      <c r="Z41" s="107"/>
      <c r="AA41" s="107"/>
      <c r="AB41" s="107"/>
      <c r="AC41" s="107"/>
      <c r="AD41" s="107"/>
      <c r="AE41" s="107"/>
      <c r="AF41" s="107"/>
      <c r="AG41" s="107" t="s">
        <v>341</v>
      </c>
      <c r="AH41" s="107">
        <v>0</v>
      </c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</row>
    <row r="42" spans="1:60" outlineLevel="3">
      <c r="A42" s="110"/>
      <c r="B42" s="111"/>
      <c r="C42" s="146" t="s">
        <v>2656</v>
      </c>
      <c r="D42" s="143"/>
      <c r="E42" s="144">
        <v>1.35</v>
      </c>
      <c r="F42" s="114"/>
      <c r="G42" s="114"/>
      <c r="H42" s="114"/>
      <c r="I42" s="114"/>
      <c r="J42" s="114"/>
      <c r="K42" s="114"/>
      <c r="L42" s="114"/>
      <c r="M42" s="114"/>
      <c r="N42" s="113"/>
      <c r="O42" s="113"/>
      <c r="P42" s="113"/>
      <c r="Q42" s="113"/>
      <c r="R42" s="114"/>
      <c r="S42" s="114"/>
      <c r="T42" s="114"/>
      <c r="U42" s="114"/>
      <c r="V42" s="114"/>
      <c r="W42" s="114"/>
      <c r="X42" s="114"/>
      <c r="Y42" s="114"/>
      <c r="Z42" s="107"/>
      <c r="AA42" s="107"/>
      <c r="AB42" s="107"/>
      <c r="AC42" s="107"/>
      <c r="AD42" s="107"/>
      <c r="AE42" s="107"/>
      <c r="AF42" s="107"/>
      <c r="AG42" s="107" t="s">
        <v>341</v>
      </c>
      <c r="AH42" s="107">
        <v>0</v>
      </c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</row>
    <row r="43" spans="1:60" outlineLevel="3">
      <c r="A43" s="110"/>
      <c r="B43" s="111"/>
      <c r="C43" s="146" t="s">
        <v>2657</v>
      </c>
      <c r="D43" s="143"/>
      <c r="E43" s="144">
        <v>1.35</v>
      </c>
      <c r="F43" s="114"/>
      <c r="G43" s="114"/>
      <c r="H43" s="114"/>
      <c r="I43" s="114"/>
      <c r="J43" s="114"/>
      <c r="K43" s="114"/>
      <c r="L43" s="114"/>
      <c r="M43" s="114"/>
      <c r="N43" s="113"/>
      <c r="O43" s="113"/>
      <c r="P43" s="113"/>
      <c r="Q43" s="113"/>
      <c r="R43" s="114"/>
      <c r="S43" s="114"/>
      <c r="T43" s="114"/>
      <c r="U43" s="114"/>
      <c r="V43" s="114"/>
      <c r="W43" s="114"/>
      <c r="X43" s="114"/>
      <c r="Y43" s="114"/>
      <c r="Z43" s="107"/>
      <c r="AA43" s="107"/>
      <c r="AB43" s="107"/>
      <c r="AC43" s="107"/>
      <c r="AD43" s="107"/>
      <c r="AE43" s="107"/>
      <c r="AF43" s="107"/>
      <c r="AG43" s="107" t="s">
        <v>341</v>
      </c>
      <c r="AH43" s="107">
        <v>0</v>
      </c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</row>
    <row r="44" spans="1:60" outlineLevel="3">
      <c r="A44" s="110"/>
      <c r="B44" s="111"/>
      <c r="C44" s="146" t="s">
        <v>2658</v>
      </c>
      <c r="D44" s="143"/>
      <c r="E44" s="144">
        <v>2.25</v>
      </c>
      <c r="F44" s="114"/>
      <c r="G44" s="114"/>
      <c r="H44" s="114"/>
      <c r="I44" s="114"/>
      <c r="J44" s="114"/>
      <c r="K44" s="114"/>
      <c r="L44" s="114"/>
      <c r="M44" s="114"/>
      <c r="N44" s="113"/>
      <c r="O44" s="113"/>
      <c r="P44" s="113"/>
      <c r="Q44" s="113"/>
      <c r="R44" s="114"/>
      <c r="S44" s="114"/>
      <c r="T44" s="114"/>
      <c r="U44" s="114"/>
      <c r="V44" s="114"/>
      <c r="W44" s="114"/>
      <c r="X44" s="114"/>
      <c r="Y44" s="114"/>
      <c r="Z44" s="107"/>
      <c r="AA44" s="107"/>
      <c r="AB44" s="107"/>
      <c r="AC44" s="107"/>
      <c r="AD44" s="107"/>
      <c r="AE44" s="107"/>
      <c r="AF44" s="107"/>
      <c r="AG44" s="107" t="s">
        <v>341</v>
      </c>
      <c r="AH44" s="107">
        <v>0</v>
      </c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</row>
    <row r="45" spans="1:60" outlineLevel="3">
      <c r="A45" s="110"/>
      <c r="B45" s="111"/>
      <c r="C45" s="146" t="s">
        <v>2659</v>
      </c>
      <c r="D45" s="143"/>
      <c r="E45" s="144">
        <v>2.45438</v>
      </c>
      <c r="F45" s="114"/>
      <c r="G45" s="114"/>
      <c r="H45" s="114"/>
      <c r="I45" s="114"/>
      <c r="J45" s="114"/>
      <c r="K45" s="114"/>
      <c r="L45" s="114"/>
      <c r="M45" s="114"/>
      <c r="N45" s="113"/>
      <c r="O45" s="113"/>
      <c r="P45" s="113"/>
      <c r="Q45" s="113"/>
      <c r="R45" s="114"/>
      <c r="S45" s="114"/>
      <c r="T45" s="114"/>
      <c r="U45" s="114"/>
      <c r="V45" s="114"/>
      <c r="W45" s="114"/>
      <c r="X45" s="114"/>
      <c r="Y45" s="114"/>
      <c r="Z45" s="107"/>
      <c r="AA45" s="107"/>
      <c r="AB45" s="107"/>
      <c r="AC45" s="107"/>
      <c r="AD45" s="107"/>
      <c r="AE45" s="107"/>
      <c r="AF45" s="107"/>
      <c r="AG45" s="107" t="s">
        <v>341</v>
      </c>
      <c r="AH45" s="107">
        <v>0</v>
      </c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</row>
    <row r="46" spans="1:60" outlineLevel="3">
      <c r="A46" s="110"/>
      <c r="B46" s="111"/>
      <c r="C46" s="146" t="s">
        <v>2660</v>
      </c>
      <c r="D46" s="143"/>
      <c r="E46" s="144">
        <v>9.5793800000000005</v>
      </c>
      <c r="F46" s="114"/>
      <c r="G46" s="114"/>
      <c r="H46" s="114"/>
      <c r="I46" s="114"/>
      <c r="J46" s="114"/>
      <c r="K46" s="114"/>
      <c r="L46" s="114"/>
      <c r="M46" s="114"/>
      <c r="N46" s="113"/>
      <c r="O46" s="113"/>
      <c r="P46" s="113"/>
      <c r="Q46" s="113"/>
      <c r="R46" s="114"/>
      <c r="S46" s="114"/>
      <c r="T46" s="114"/>
      <c r="U46" s="114"/>
      <c r="V46" s="114"/>
      <c r="W46" s="114"/>
      <c r="X46" s="114"/>
      <c r="Y46" s="114"/>
      <c r="Z46" s="107"/>
      <c r="AA46" s="107"/>
      <c r="AB46" s="107"/>
      <c r="AC46" s="107"/>
      <c r="AD46" s="107"/>
      <c r="AE46" s="107"/>
      <c r="AF46" s="107"/>
      <c r="AG46" s="107" t="s">
        <v>341</v>
      </c>
      <c r="AH46" s="107">
        <v>0</v>
      </c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</row>
    <row r="47" spans="1:60" outlineLevel="3">
      <c r="A47" s="110"/>
      <c r="B47" s="111"/>
      <c r="C47" s="146" t="s">
        <v>2661</v>
      </c>
      <c r="D47" s="143"/>
      <c r="E47" s="144">
        <v>9.5768799999999992</v>
      </c>
      <c r="F47" s="114"/>
      <c r="G47" s="114"/>
      <c r="H47" s="114"/>
      <c r="I47" s="114"/>
      <c r="J47" s="114"/>
      <c r="K47" s="114"/>
      <c r="L47" s="114"/>
      <c r="M47" s="114"/>
      <c r="N47" s="113"/>
      <c r="O47" s="113"/>
      <c r="P47" s="113"/>
      <c r="Q47" s="113"/>
      <c r="R47" s="114"/>
      <c r="S47" s="114"/>
      <c r="T47" s="114"/>
      <c r="U47" s="114"/>
      <c r="V47" s="114"/>
      <c r="W47" s="114"/>
      <c r="X47" s="114"/>
      <c r="Y47" s="114"/>
      <c r="Z47" s="107"/>
      <c r="AA47" s="107"/>
      <c r="AB47" s="107"/>
      <c r="AC47" s="107"/>
      <c r="AD47" s="107"/>
      <c r="AE47" s="107"/>
      <c r="AF47" s="107"/>
      <c r="AG47" s="107" t="s">
        <v>341</v>
      </c>
      <c r="AH47" s="107">
        <v>0</v>
      </c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</row>
    <row r="48" spans="1:60" outlineLevel="3">
      <c r="A48" s="110"/>
      <c r="B48" s="111"/>
      <c r="C48" s="146" t="s">
        <v>2662</v>
      </c>
      <c r="D48" s="143"/>
      <c r="E48" s="144">
        <v>5.6550000000000002</v>
      </c>
      <c r="F48" s="114"/>
      <c r="G48" s="114"/>
      <c r="H48" s="114"/>
      <c r="I48" s="114"/>
      <c r="J48" s="114"/>
      <c r="K48" s="114"/>
      <c r="L48" s="114"/>
      <c r="M48" s="114"/>
      <c r="N48" s="113"/>
      <c r="O48" s="113"/>
      <c r="P48" s="113"/>
      <c r="Q48" s="113"/>
      <c r="R48" s="114"/>
      <c r="S48" s="114"/>
      <c r="T48" s="114"/>
      <c r="U48" s="114"/>
      <c r="V48" s="114"/>
      <c r="W48" s="114"/>
      <c r="X48" s="114"/>
      <c r="Y48" s="114"/>
      <c r="Z48" s="107"/>
      <c r="AA48" s="107"/>
      <c r="AB48" s="107"/>
      <c r="AC48" s="107"/>
      <c r="AD48" s="107"/>
      <c r="AE48" s="107"/>
      <c r="AF48" s="107"/>
      <c r="AG48" s="107" t="s">
        <v>341</v>
      </c>
      <c r="AH48" s="107">
        <v>0</v>
      </c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</row>
    <row r="49" spans="1:60" outlineLevel="3">
      <c r="A49" s="110"/>
      <c r="B49" s="111"/>
      <c r="C49" s="146" t="s">
        <v>2663</v>
      </c>
      <c r="D49" s="143"/>
      <c r="E49" s="144">
        <v>11.025</v>
      </c>
      <c r="F49" s="114"/>
      <c r="G49" s="114"/>
      <c r="H49" s="114"/>
      <c r="I49" s="114"/>
      <c r="J49" s="114"/>
      <c r="K49" s="114"/>
      <c r="L49" s="114"/>
      <c r="M49" s="114"/>
      <c r="N49" s="113"/>
      <c r="O49" s="113"/>
      <c r="P49" s="113"/>
      <c r="Q49" s="113"/>
      <c r="R49" s="114"/>
      <c r="S49" s="114"/>
      <c r="T49" s="114"/>
      <c r="U49" s="114"/>
      <c r="V49" s="114"/>
      <c r="W49" s="114"/>
      <c r="X49" s="114"/>
      <c r="Y49" s="114"/>
      <c r="Z49" s="107"/>
      <c r="AA49" s="107"/>
      <c r="AB49" s="107"/>
      <c r="AC49" s="107"/>
      <c r="AD49" s="107"/>
      <c r="AE49" s="107"/>
      <c r="AF49" s="107"/>
      <c r="AG49" s="107" t="s">
        <v>341</v>
      </c>
      <c r="AH49" s="107">
        <v>0</v>
      </c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</row>
    <row r="50" spans="1:60" outlineLevel="3">
      <c r="A50" s="110"/>
      <c r="B50" s="111"/>
      <c r="C50" s="146" t="s">
        <v>2664</v>
      </c>
      <c r="D50" s="143"/>
      <c r="E50" s="144">
        <v>24.315000000000001</v>
      </c>
      <c r="F50" s="114"/>
      <c r="G50" s="114"/>
      <c r="H50" s="114"/>
      <c r="I50" s="114"/>
      <c r="J50" s="114"/>
      <c r="K50" s="114"/>
      <c r="L50" s="114"/>
      <c r="M50" s="114"/>
      <c r="N50" s="113"/>
      <c r="O50" s="113"/>
      <c r="P50" s="113"/>
      <c r="Q50" s="113"/>
      <c r="R50" s="114"/>
      <c r="S50" s="114"/>
      <c r="T50" s="114"/>
      <c r="U50" s="114"/>
      <c r="V50" s="114"/>
      <c r="W50" s="114"/>
      <c r="X50" s="114"/>
      <c r="Y50" s="114"/>
      <c r="Z50" s="107"/>
      <c r="AA50" s="107"/>
      <c r="AB50" s="107"/>
      <c r="AC50" s="107"/>
      <c r="AD50" s="107"/>
      <c r="AE50" s="107"/>
      <c r="AF50" s="107"/>
      <c r="AG50" s="107" t="s">
        <v>341</v>
      </c>
      <c r="AH50" s="107">
        <v>0</v>
      </c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</row>
    <row r="51" spans="1:60" outlineLevel="3">
      <c r="A51" s="110"/>
      <c r="B51" s="111"/>
      <c r="C51" s="146" t="s">
        <v>2665</v>
      </c>
      <c r="D51" s="143"/>
      <c r="E51" s="144">
        <v>46.271250000000002</v>
      </c>
      <c r="F51" s="114"/>
      <c r="G51" s="114"/>
      <c r="H51" s="114"/>
      <c r="I51" s="114"/>
      <c r="J51" s="114"/>
      <c r="K51" s="114"/>
      <c r="L51" s="114"/>
      <c r="M51" s="114"/>
      <c r="N51" s="113"/>
      <c r="O51" s="113"/>
      <c r="P51" s="113"/>
      <c r="Q51" s="113"/>
      <c r="R51" s="114"/>
      <c r="S51" s="114"/>
      <c r="T51" s="114"/>
      <c r="U51" s="114"/>
      <c r="V51" s="114"/>
      <c r="W51" s="114"/>
      <c r="X51" s="114"/>
      <c r="Y51" s="114"/>
      <c r="Z51" s="107"/>
      <c r="AA51" s="107"/>
      <c r="AB51" s="107"/>
      <c r="AC51" s="107"/>
      <c r="AD51" s="107"/>
      <c r="AE51" s="107"/>
      <c r="AF51" s="107"/>
      <c r="AG51" s="107" t="s">
        <v>341</v>
      </c>
      <c r="AH51" s="107">
        <v>0</v>
      </c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</row>
    <row r="52" spans="1:60" outlineLevel="3">
      <c r="A52" s="110"/>
      <c r="B52" s="111"/>
      <c r="C52" s="146" t="s">
        <v>2666</v>
      </c>
      <c r="D52" s="143"/>
      <c r="E52" s="144">
        <v>69.234999999999999</v>
      </c>
      <c r="F52" s="114"/>
      <c r="G52" s="114"/>
      <c r="H52" s="114"/>
      <c r="I52" s="114"/>
      <c r="J52" s="114"/>
      <c r="K52" s="114"/>
      <c r="L52" s="114"/>
      <c r="M52" s="114"/>
      <c r="N52" s="113"/>
      <c r="O52" s="113"/>
      <c r="P52" s="113"/>
      <c r="Q52" s="113"/>
      <c r="R52" s="114"/>
      <c r="S52" s="114"/>
      <c r="T52" s="114"/>
      <c r="U52" s="114"/>
      <c r="V52" s="114"/>
      <c r="W52" s="114"/>
      <c r="X52" s="114"/>
      <c r="Y52" s="114"/>
      <c r="Z52" s="107"/>
      <c r="AA52" s="107"/>
      <c r="AB52" s="107"/>
      <c r="AC52" s="107"/>
      <c r="AD52" s="107"/>
      <c r="AE52" s="107"/>
      <c r="AF52" s="107"/>
      <c r="AG52" s="107" t="s">
        <v>341</v>
      </c>
      <c r="AH52" s="107">
        <v>0</v>
      </c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</row>
    <row r="53" spans="1:60" outlineLevel="3">
      <c r="A53" s="110"/>
      <c r="B53" s="111"/>
      <c r="C53" s="146" t="s">
        <v>2667</v>
      </c>
      <c r="D53" s="143"/>
      <c r="E53" s="144">
        <v>17.57</v>
      </c>
      <c r="F53" s="114"/>
      <c r="G53" s="114"/>
      <c r="H53" s="114"/>
      <c r="I53" s="114"/>
      <c r="J53" s="114"/>
      <c r="K53" s="114"/>
      <c r="L53" s="114"/>
      <c r="M53" s="114"/>
      <c r="N53" s="113"/>
      <c r="O53" s="113"/>
      <c r="P53" s="113"/>
      <c r="Q53" s="113"/>
      <c r="R53" s="114"/>
      <c r="S53" s="114"/>
      <c r="T53" s="114"/>
      <c r="U53" s="114"/>
      <c r="V53" s="114"/>
      <c r="W53" s="114"/>
      <c r="X53" s="114"/>
      <c r="Y53" s="114"/>
      <c r="Z53" s="107"/>
      <c r="AA53" s="107"/>
      <c r="AB53" s="107"/>
      <c r="AC53" s="107"/>
      <c r="AD53" s="107"/>
      <c r="AE53" s="107"/>
      <c r="AF53" s="107"/>
      <c r="AG53" s="107" t="s">
        <v>341</v>
      </c>
      <c r="AH53" s="107">
        <v>0</v>
      </c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</row>
    <row r="54" spans="1:60" outlineLevel="3">
      <c r="A54" s="110"/>
      <c r="B54" s="111"/>
      <c r="C54" s="146" t="s">
        <v>2668</v>
      </c>
      <c r="D54" s="143"/>
      <c r="E54" s="144">
        <v>47.0625</v>
      </c>
      <c r="F54" s="114"/>
      <c r="G54" s="114"/>
      <c r="H54" s="114"/>
      <c r="I54" s="114"/>
      <c r="J54" s="114"/>
      <c r="K54" s="114"/>
      <c r="L54" s="114"/>
      <c r="M54" s="114"/>
      <c r="N54" s="113"/>
      <c r="O54" s="113"/>
      <c r="P54" s="113"/>
      <c r="Q54" s="113"/>
      <c r="R54" s="114"/>
      <c r="S54" s="114"/>
      <c r="T54" s="114"/>
      <c r="U54" s="114"/>
      <c r="V54" s="114"/>
      <c r="W54" s="114"/>
      <c r="X54" s="114"/>
      <c r="Y54" s="114"/>
      <c r="Z54" s="107"/>
      <c r="AA54" s="107"/>
      <c r="AB54" s="107"/>
      <c r="AC54" s="107"/>
      <c r="AD54" s="107"/>
      <c r="AE54" s="107"/>
      <c r="AF54" s="107"/>
      <c r="AG54" s="107" t="s">
        <v>341</v>
      </c>
      <c r="AH54" s="107">
        <v>0</v>
      </c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</row>
    <row r="55" spans="1:60" outlineLevel="3">
      <c r="A55" s="110"/>
      <c r="B55" s="111"/>
      <c r="C55" s="146" t="s">
        <v>2669</v>
      </c>
      <c r="D55" s="143"/>
      <c r="E55" s="144">
        <v>14.11875</v>
      </c>
      <c r="F55" s="114"/>
      <c r="G55" s="114"/>
      <c r="H55" s="114"/>
      <c r="I55" s="114"/>
      <c r="J55" s="114"/>
      <c r="K55" s="114"/>
      <c r="L55" s="114"/>
      <c r="M55" s="114"/>
      <c r="N55" s="113"/>
      <c r="O55" s="113"/>
      <c r="P55" s="113"/>
      <c r="Q55" s="113"/>
      <c r="R55" s="114"/>
      <c r="S55" s="114"/>
      <c r="T55" s="114"/>
      <c r="U55" s="114"/>
      <c r="V55" s="114"/>
      <c r="W55" s="114"/>
      <c r="X55" s="114"/>
      <c r="Y55" s="114"/>
      <c r="Z55" s="107"/>
      <c r="AA55" s="107"/>
      <c r="AB55" s="107"/>
      <c r="AC55" s="107"/>
      <c r="AD55" s="107"/>
      <c r="AE55" s="107"/>
      <c r="AF55" s="107"/>
      <c r="AG55" s="107" t="s">
        <v>341</v>
      </c>
      <c r="AH55" s="107">
        <v>0</v>
      </c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</row>
    <row r="56" spans="1:60" outlineLevel="3">
      <c r="A56" s="110"/>
      <c r="B56" s="111"/>
      <c r="C56" s="146" t="s">
        <v>2670</v>
      </c>
      <c r="D56" s="143"/>
      <c r="E56" s="144">
        <v>21.962499999999999</v>
      </c>
      <c r="F56" s="114"/>
      <c r="G56" s="114"/>
      <c r="H56" s="114"/>
      <c r="I56" s="114"/>
      <c r="J56" s="114"/>
      <c r="K56" s="114"/>
      <c r="L56" s="114"/>
      <c r="M56" s="114"/>
      <c r="N56" s="113"/>
      <c r="O56" s="113"/>
      <c r="P56" s="113"/>
      <c r="Q56" s="113"/>
      <c r="R56" s="114"/>
      <c r="S56" s="114"/>
      <c r="T56" s="114"/>
      <c r="U56" s="114"/>
      <c r="V56" s="114"/>
      <c r="W56" s="114"/>
      <c r="X56" s="114"/>
      <c r="Y56" s="114"/>
      <c r="Z56" s="107"/>
      <c r="AA56" s="107"/>
      <c r="AB56" s="107"/>
      <c r="AC56" s="107"/>
      <c r="AD56" s="107"/>
      <c r="AE56" s="107"/>
      <c r="AF56" s="107"/>
      <c r="AG56" s="107" t="s">
        <v>341</v>
      </c>
      <c r="AH56" s="107">
        <v>0</v>
      </c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</row>
    <row r="57" spans="1:60" outlineLevel="3">
      <c r="A57" s="110"/>
      <c r="B57" s="111"/>
      <c r="C57" s="146" t="s">
        <v>2671</v>
      </c>
      <c r="D57" s="143"/>
      <c r="E57" s="144">
        <v>9.2624999999999993</v>
      </c>
      <c r="F57" s="114"/>
      <c r="G57" s="114"/>
      <c r="H57" s="114"/>
      <c r="I57" s="114"/>
      <c r="J57" s="114"/>
      <c r="K57" s="114"/>
      <c r="L57" s="114"/>
      <c r="M57" s="114"/>
      <c r="N57" s="113"/>
      <c r="O57" s="113"/>
      <c r="P57" s="113"/>
      <c r="Q57" s="113"/>
      <c r="R57" s="114"/>
      <c r="S57" s="114"/>
      <c r="T57" s="114"/>
      <c r="U57" s="114"/>
      <c r="V57" s="114"/>
      <c r="W57" s="114"/>
      <c r="X57" s="114"/>
      <c r="Y57" s="114"/>
      <c r="Z57" s="107"/>
      <c r="AA57" s="107"/>
      <c r="AB57" s="107"/>
      <c r="AC57" s="107"/>
      <c r="AD57" s="107"/>
      <c r="AE57" s="107"/>
      <c r="AF57" s="107"/>
      <c r="AG57" s="107" t="s">
        <v>341</v>
      </c>
      <c r="AH57" s="107">
        <v>0</v>
      </c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</row>
    <row r="58" spans="1:60" outlineLevel="3">
      <c r="A58" s="110"/>
      <c r="B58" s="111"/>
      <c r="C58" s="146" t="s">
        <v>2672</v>
      </c>
      <c r="D58" s="143"/>
      <c r="E58" s="144">
        <v>16.7425</v>
      </c>
      <c r="F58" s="114"/>
      <c r="G58" s="114"/>
      <c r="H58" s="114"/>
      <c r="I58" s="114"/>
      <c r="J58" s="114"/>
      <c r="K58" s="114"/>
      <c r="L58" s="114"/>
      <c r="M58" s="114"/>
      <c r="N58" s="113"/>
      <c r="O58" s="113"/>
      <c r="P58" s="113"/>
      <c r="Q58" s="113"/>
      <c r="R58" s="114"/>
      <c r="S58" s="114"/>
      <c r="T58" s="114"/>
      <c r="U58" s="114"/>
      <c r="V58" s="114"/>
      <c r="W58" s="114"/>
      <c r="X58" s="114"/>
      <c r="Y58" s="114"/>
      <c r="Z58" s="107"/>
      <c r="AA58" s="107"/>
      <c r="AB58" s="107"/>
      <c r="AC58" s="107"/>
      <c r="AD58" s="107"/>
      <c r="AE58" s="107"/>
      <c r="AF58" s="107"/>
      <c r="AG58" s="107" t="s">
        <v>341</v>
      </c>
      <c r="AH58" s="107">
        <v>0</v>
      </c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</row>
    <row r="59" spans="1:60" outlineLevel="3">
      <c r="A59" s="110"/>
      <c r="B59" s="111"/>
      <c r="C59" s="146" t="s">
        <v>2673</v>
      </c>
      <c r="D59" s="143"/>
      <c r="E59" s="144">
        <v>5.7649999999999997</v>
      </c>
      <c r="F59" s="114"/>
      <c r="G59" s="114"/>
      <c r="H59" s="114"/>
      <c r="I59" s="114"/>
      <c r="J59" s="114"/>
      <c r="K59" s="114"/>
      <c r="L59" s="114"/>
      <c r="M59" s="114"/>
      <c r="N59" s="113"/>
      <c r="O59" s="113"/>
      <c r="P59" s="113"/>
      <c r="Q59" s="113"/>
      <c r="R59" s="114"/>
      <c r="S59" s="114"/>
      <c r="T59" s="114"/>
      <c r="U59" s="114"/>
      <c r="V59" s="114"/>
      <c r="W59" s="114"/>
      <c r="X59" s="114"/>
      <c r="Y59" s="114"/>
      <c r="Z59" s="107"/>
      <c r="AA59" s="107"/>
      <c r="AB59" s="107"/>
      <c r="AC59" s="107"/>
      <c r="AD59" s="107"/>
      <c r="AE59" s="107"/>
      <c r="AF59" s="107"/>
      <c r="AG59" s="107" t="s">
        <v>341</v>
      </c>
      <c r="AH59" s="107">
        <v>0</v>
      </c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</row>
    <row r="60" spans="1:60" outlineLevel="3">
      <c r="A60" s="110"/>
      <c r="B60" s="111"/>
      <c r="C60" s="146" t="s">
        <v>2674</v>
      </c>
      <c r="D60" s="143"/>
      <c r="E60" s="144">
        <v>3.17625</v>
      </c>
      <c r="F60" s="114"/>
      <c r="G60" s="114"/>
      <c r="H60" s="114"/>
      <c r="I60" s="114"/>
      <c r="J60" s="114"/>
      <c r="K60" s="114"/>
      <c r="L60" s="114"/>
      <c r="M60" s="114"/>
      <c r="N60" s="113"/>
      <c r="O60" s="113"/>
      <c r="P60" s="113"/>
      <c r="Q60" s="113"/>
      <c r="R60" s="114"/>
      <c r="S60" s="114"/>
      <c r="T60" s="114"/>
      <c r="U60" s="114"/>
      <c r="V60" s="114"/>
      <c r="W60" s="114"/>
      <c r="X60" s="114"/>
      <c r="Y60" s="114"/>
      <c r="Z60" s="107"/>
      <c r="AA60" s="107"/>
      <c r="AB60" s="107"/>
      <c r="AC60" s="107"/>
      <c r="AD60" s="107"/>
      <c r="AE60" s="107"/>
      <c r="AF60" s="107"/>
      <c r="AG60" s="107" t="s">
        <v>341</v>
      </c>
      <c r="AH60" s="107">
        <v>0</v>
      </c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</row>
    <row r="61" spans="1:60" outlineLevel="3">
      <c r="A61" s="110"/>
      <c r="B61" s="111"/>
      <c r="C61" s="146" t="s">
        <v>2675</v>
      </c>
      <c r="D61" s="143"/>
      <c r="E61" s="144">
        <v>2.2139899999999999</v>
      </c>
      <c r="F61" s="114"/>
      <c r="G61" s="114"/>
      <c r="H61" s="114"/>
      <c r="I61" s="114"/>
      <c r="J61" s="114"/>
      <c r="K61" s="114"/>
      <c r="L61" s="114"/>
      <c r="M61" s="114"/>
      <c r="N61" s="113"/>
      <c r="O61" s="113"/>
      <c r="P61" s="113"/>
      <c r="Q61" s="113"/>
      <c r="R61" s="114"/>
      <c r="S61" s="114"/>
      <c r="T61" s="114"/>
      <c r="U61" s="114"/>
      <c r="V61" s="114"/>
      <c r="W61" s="114"/>
      <c r="X61" s="114"/>
      <c r="Y61" s="114"/>
      <c r="Z61" s="107"/>
      <c r="AA61" s="107"/>
      <c r="AB61" s="107"/>
      <c r="AC61" s="107"/>
      <c r="AD61" s="107"/>
      <c r="AE61" s="107"/>
      <c r="AF61" s="107"/>
      <c r="AG61" s="107" t="s">
        <v>341</v>
      </c>
      <c r="AH61" s="107">
        <v>0</v>
      </c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</row>
    <row r="62" spans="1:60" outlineLevel="3">
      <c r="A62" s="110"/>
      <c r="B62" s="111"/>
      <c r="C62" s="146" t="s">
        <v>2676</v>
      </c>
      <c r="D62" s="143"/>
      <c r="E62" s="144">
        <v>21.875</v>
      </c>
      <c r="F62" s="114"/>
      <c r="G62" s="114"/>
      <c r="H62" s="114"/>
      <c r="I62" s="114"/>
      <c r="J62" s="114"/>
      <c r="K62" s="114"/>
      <c r="L62" s="114"/>
      <c r="M62" s="114"/>
      <c r="N62" s="113"/>
      <c r="O62" s="113"/>
      <c r="P62" s="113"/>
      <c r="Q62" s="113"/>
      <c r="R62" s="114"/>
      <c r="S62" s="114"/>
      <c r="T62" s="114"/>
      <c r="U62" s="114"/>
      <c r="V62" s="114"/>
      <c r="W62" s="114"/>
      <c r="X62" s="114"/>
      <c r="Y62" s="114"/>
      <c r="Z62" s="107"/>
      <c r="AA62" s="107"/>
      <c r="AB62" s="107"/>
      <c r="AC62" s="107"/>
      <c r="AD62" s="107"/>
      <c r="AE62" s="107"/>
      <c r="AF62" s="107"/>
      <c r="AG62" s="107" t="s">
        <v>341</v>
      </c>
      <c r="AH62" s="107">
        <v>0</v>
      </c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</row>
    <row r="63" spans="1:60" outlineLevel="3">
      <c r="A63" s="110"/>
      <c r="B63" s="111"/>
      <c r="C63" s="146" t="s">
        <v>2677</v>
      </c>
      <c r="D63" s="143"/>
      <c r="E63" s="144">
        <v>7.3237500000000004</v>
      </c>
      <c r="F63" s="114"/>
      <c r="G63" s="114"/>
      <c r="H63" s="114"/>
      <c r="I63" s="114"/>
      <c r="J63" s="114"/>
      <c r="K63" s="114"/>
      <c r="L63" s="114"/>
      <c r="M63" s="114"/>
      <c r="N63" s="113"/>
      <c r="O63" s="113"/>
      <c r="P63" s="113"/>
      <c r="Q63" s="113"/>
      <c r="R63" s="114"/>
      <c r="S63" s="114"/>
      <c r="T63" s="114"/>
      <c r="U63" s="114"/>
      <c r="V63" s="114"/>
      <c r="W63" s="114"/>
      <c r="X63" s="114"/>
      <c r="Y63" s="114"/>
      <c r="Z63" s="107"/>
      <c r="AA63" s="107"/>
      <c r="AB63" s="107"/>
      <c r="AC63" s="107"/>
      <c r="AD63" s="107"/>
      <c r="AE63" s="107"/>
      <c r="AF63" s="107"/>
      <c r="AG63" s="107" t="s">
        <v>341</v>
      </c>
      <c r="AH63" s="107">
        <v>0</v>
      </c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</row>
    <row r="64" spans="1:60" outlineLevel="3">
      <c r="A64" s="110"/>
      <c r="B64" s="111"/>
      <c r="C64" s="146" t="s">
        <v>2678</v>
      </c>
      <c r="D64" s="143"/>
      <c r="E64" s="144">
        <v>2.58413</v>
      </c>
      <c r="F64" s="114"/>
      <c r="G64" s="114"/>
      <c r="H64" s="114"/>
      <c r="I64" s="114"/>
      <c r="J64" s="114"/>
      <c r="K64" s="114"/>
      <c r="L64" s="114"/>
      <c r="M64" s="114"/>
      <c r="N64" s="113"/>
      <c r="O64" s="113"/>
      <c r="P64" s="113"/>
      <c r="Q64" s="113"/>
      <c r="R64" s="114"/>
      <c r="S64" s="114"/>
      <c r="T64" s="114"/>
      <c r="U64" s="114"/>
      <c r="V64" s="114"/>
      <c r="W64" s="114"/>
      <c r="X64" s="114"/>
      <c r="Y64" s="114"/>
      <c r="Z64" s="107"/>
      <c r="AA64" s="107"/>
      <c r="AB64" s="107"/>
      <c r="AC64" s="107"/>
      <c r="AD64" s="107"/>
      <c r="AE64" s="107"/>
      <c r="AF64" s="107"/>
      <c r="AG64" s="107" t="s">
        <v>341</v>
      </c>
      <c r="AH64" s="107">
        <v>0</v>
      </c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</row>
    <row r="65" spans="1:60" outlineLevel="3">
      <c r="A65" s="110"/>
      <c r="B65" s="111"/>
      <c r="C65" s="146" t="s">
        <v>2679</v>
      </c>
      <c r="D65" s="143"/>
      <c r="E65" s="144">
        <v>9.5181299999999993</v>
      </c>
      <c r="F65" s="114"/>
      <c r="G65" s="114"/>
      <c r="H65" s="114"/>
      <c r="I65" s="114"/>
      <c r="J65" s="114"/>
      <c r="K65" s="114"/>
      <c r="L65" s="114"/>
      <c r="M65" s="114"/>
      <c r="N65" s="113"/>
      <c r="O65" s="113"/>
      <c r="P65" s="113"/>
      <c r="Q65" s="113"/>
      <c r="R65" s="114"/>
      <c r="S65" s="114"/>
      <c r="T65" s="114"/>
      <c r="U65" s="114"/>
      <c r="V65" s="114"/>
      <c r="W65" s="114"/>
      <c r="X65" s="114"/>
      <c r="Y65" s="114"/>
      <c r="Z65" s="107"/>
      <c r="AA65" s="107"/>
      <c r="AB65" s="107"/>
      <c r="AC65" s="107"/>
      <c r="AD65" s="107"/>
      <c r="AE65" s="107"/>
      <c r="AF65" s="107"/>
      <c r="AG65" s="107" t="s">
        <v>341</v>
      </c>
      <c r="AH65" s="107">
        <v>0</v>
      </c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</row>
    <row r="66" spans="1:60" outlineLevel="3">
      <c r="A66" s="110"/>
      <c r="B66" s="111"/>
      <c r="C66" s="146" t="s">
        <v>2680</v>
      </c>
      <c r="D66" s="143"/>
      <c r="E66" s="144">
        <v>11.275</v>
      </c>
      <c r="F66" s="114"/>
      <c r="G66" s="114"/>
      <c r="H66" s="114"/>
      <c r="I66" s="114"/>
      <c r="J66" s="114"/>
      <c r="K66" s="114"/>
      <c r="L66" s="114"/>
      <c r="M66" s="114"/>
      <c r="N66" s="113"/>
      <c r="O66" s="113"/>
      <c r="P66" s="113"/>
      <c r="Q66" s="113"/>
      <c r="R66" s="114"/>
      <c r="S66" s="114"/>
      <c r="T66" s="114"/>
      <c r="U66" s="114"/>
      <c r="V66" s="114"/>
      <c r="W66" s="114"/>
      <c r="X66" s="114"/>
      <c r="Y66" s="114"/>
      <c r="Z66" s="107"/>
      <c r="AA66" s="107"/>
      <c r="AB66" s="107"/>
      <c r="AC66" s="107"/>
      <c r="AD66" s="107"/>
      <c r="AE66" s="107"/>
      <c r="AF66" s="107"/>
      <c r="AG66" s="107" t="s">
        <v>341</v>
      </c>
      <c r="AH66" s="107">
        <v>0</v>
      </c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</row>
    <row r="67" spans="1:60" outlineLevel="3">
      <c r="A67" s="110"/>
      <c r="B67" s="111"/>
      <c r="C67" s="146" t="s">
        <v>2681</v>
      </c>
      <c r="D67" s="143"/>
      <c r="E67" s="144">
        <v>1.1475</v>
      </c>
      <c r="F67" s="114"/>
      <c r="G67" s="114"/>
      <c r="H67" s="114"/>
      <c r="I67" s="114"/>
      <c r="J67" s="114"/>
      <c r="K67" s="114"/>
      <c r="L67" s="114"/>
      <c r="M67" s="114"/>
      <c r="N67" s="113"/>
      <c r="O67" s="113"/>
      <c r="P67" s="113"/>
      <c r="Q67" s="113"/>
      <c r="R67" s="114"/>
      <c r="S67" s="114"/>
      <c r="T67" s="114"/>
      <c r="U67" s="114"/>
      <c r="V67" s="114"/>
      <c r="W67" s="114"/>
      <c r="X67" s="114"/>
      <c r="Y67" s="114"/>
      <c r="Z67" s="107"/>
      <c r="AA67" s="107"/>
      <c r="AB67" s="107"/>
      <c r="AC67" s="107"/>
      <c r="AD67" s="107"/>
      <c r="AE67" s="107"/>
      <c r="AF67" s="107"/>
      <c r="AG67" s="107" t="s">
        <v>341</v>
      </c>
      <c r="AH67" s="107">
        <v>0</v>
      </c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</row>
    <row r="68" spans="1:60" outlineLevel="3">
      <c r="A68" s="110"/>
      <c r="B68" s="111"/>
      <c r="C68" s="146" t="s">
        <v>2682</v>
      </c>
      <c r="D68" s="143"/>
      <c r="E68" s="144">
        <v>1.49813</v>
      </c>
      <c r="F68" s="114"/>
      <c r="G68" s="114"/>
      <c r="H68" s="114"/>
      <c r="I68" s="114"/>
      <c r="J68" s="114"/>
      <c r="K68" s="114"/>
      <c r="L68" s="114"/>
      <c r="M68" s="114"/>
      <c r="N68" s="113"/>
      <c r="O68" s="113"/>
      <c r="P68" s="113"/>
      <c r="Q68" s="113"/>
      <c r="R68" s="114"/>
      <c r="S68" s="114"/>
      <c r="T68" s="114"/>
      <c r="U68" s="114"/>
      <c r="V68" s="114"/>
      <c r="W68" s="114"/>
      <c r="X68" s="114"/>
      <c r="Y68" s="114"/>
      <c r="Z68" s="107"/>
      <c r="AA68" s="107"/>
      <c r="AB68" s="107"/>
      <c r="AC68" s="107"/>
      <c r="AD68" s="107"/>
      <c r="AE68" s="107"/>
      <c r="AF68" s="107"/>
      <c r="AG68" s="107" t="s">
        <v>341</v>
      </c>
      <c r="AH68" s="107">
        <v>0</v>
      </c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</row>
    <row r="69" spans="1:60" outlineLevel="3">
      <c r="A69" s="110"/>
      <c r="B69" s="111"/>
      <c r="C69" s="146" t="s">
        <v>2683</v>
      </c>
      <c r="D69" s="143"/>
      <c r="E69" s="144">
        <v>15.66</v>
      </c>
      <c r="F69" s="114"/>
      <c r="G69" s="114"/>
      <c r="H69" s="114"/>
      <c r="I69" s="114"/>
      <c r="J69" s="114"/>
      <c r="K69" s="114"/>
      <c r="L69" s="114"/>
      <c r="M69" s="114"/>
      <c r="N69" s="113"/>
      <c r="O69" s="113"/>
      <c r="P69" s="113"/>
      <c r="Q69" s="113"/>
      <c r="R69" s="114"/>
      <c r="S69" s="114"/>
      <c r="T69" s="114"/>
      <c r="U69" s="114"/>
      <c r="V69" s="114"/>
      <c r="W69" s="114"/>
      <c r="X69" s="114"/>
      <c r="Y69" s="114"/>
      <c r="Z69" s="107"/>
      <c r="AA69" s="107"/>
      <c r="AB69" s="107"/>
      <c r="AC69" s="107"/>
      <c r="AD69" s="107"/>
      <c r="AE69" s="107"/>
      <c r="AF69" s="107"/>
      <c r="AG69" s="107" t="s">
        <v>341</v>
      </c>
      <c r="AH69" s="107">
        <v>0</v>
      </c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</row>
    <row r="70" spans="1:60" outlineLevel="3">
      <c r="A70" s="110"/>
      <c r="B70" s="111"/>
      <c r="C70" s="146" t="s">
        <v>2684</v>
      </c>
      <c r="D70" s="143"/>
      <c r="E70" s="144">
        <v>37.06</v>
      </c>
      <c r="F70" s="114"/>
      <c r="G70" s="114"/>
      <c r="H70" s="114"/>
      <c r="I70" s="114"/>
      <c r="J70" s="114"/>
      <c r="K70" s="114"/>
      <c r="L70" s="114"/>
      <c r="M70" s="114"/>
      <c r="N70" s="113"/>
      <c r="O70" s="113"/>
      <c r="P70" s="113"/>
      <c r="Q70" s="113"/>
      <c r="R70" s="114"/>
      <c r="S70" s="114"/>
      <c r="T70" s="114"/>
      <c r="U70" s="114"/>
      <c r="V70" s="114"/>
      <c r="W70" s="114"/>
      <c r="X70" s="114"/>
      <c r="Y70" s="114"/>
      <c r="Z70" s="107"/>
      <c r="AA70" s="107"/>
      <c r="AB70" s="107"/>
      <c r="AC70" s="107"/>
      <c r="AD70" s="107"/>
      <c r="AE70" s="107"/>
      <c r="AF70" s="107"/>
      <c r="AG70" s="107" t="s">
        <v>341</v>
      </c>
      <c r="AH70" s="107">
        <v>0</v>
      </c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</row>
    <row r="71" spans="1:60" outlineLevel="3">
      <c r="A71" s="110"/>
      <c r="B71" s="111"/>
      <c r="C71" s="146" t="s">
        <v>2685</v>
      </c>
      <c r="D71" s="143"/>
      <c r="E71" s="144">
        <v>23.738499999999998</v>
      </c>
      <c r="F71" s="114"/>
      <c r="G71" s="114"/>
      <c r="H71" s="114"/>
      <c r="I71" s="114"/>
      <c r="J71" s="114"/>
      <c r="K71" s="114"/>
      <c r="L71" s="114"/>
      <c r="M71" s="114"/>
      <c r="N71" s="113"/>
      <c r="O71" s="113"/>
      <c r="P71" s="113"/>
      <c r="Q71" s="113"/>
      <c r="R71" s="114"/>
      <c r="S71" s="114"/>
      <c r="T71" s="114"/>
      <c r="U71" s="114"/>
      <c r="V71" s="114"/>
      <c r="W71" s="114"/>
      <c r="X71" s="114"/>
      <c r="Y71" s="114"/>
      <c r="Z71" s="107"/>
      <c r="AA71" s="107"/>
      <c r="AB71" s="107"/>
      <c r="AC71" s="107"/>
      <c r="AD71" s="107"/>
      <c r="AE71" s="107"/>
      <c r="AF71" s="107"/>
      <c r="AG71" s="107" t="s">
        <v>341</v>
      </c>
      <c r="AH71" s="107">
        <v>0</v>
      </c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</row>
    <row r="72" spans="1:60" outlineLevel="3">
      <c r="A72" s="110"/>
      <c r="B72" s="111"/>
      <c r="C72" s="146" t="s">
        <v>2686</v>
      </c>
      <c r="D72" s="143"/>
      <c r="E72" s="144">
        <v>2.9946000000000002</v>
      </c>
      <c r="F72" s="114"/>
      <c r="G72" s="114"/>
      <c r="H72" s="114"/>
      <c r="I72" s="114"/>
      <c r="J72" s="114"/>
      <c r="K72" s="114"/>
      <c r="L72" s="114"/>
      <c r="M72" s="114"/>
      <c r="N72" s="113"/>
      <c r="O72" s="113"/>
      <c r="P72" s="113"/>
      <c r="Q72" s="113"/>
      <c r="R72" s="114"/>
      <c r="S72" s="114"/>
      <c r="T72" s="114"/>
      <c r="U72" s="114"/>
      <c r="V72" s="114"/>
      <c r="W72" s="114"/>
      <c r="X72" s="114"/>
      <c r="Y72" s="114"/>
      <c r="Z72" s="107"/>
      <c r="AA72" s="107"/>
      <c r="AB72" s="107"/>
      <c r="AC72" s="107"/>
      <c r="AD72" s="107"/>
      <c r="AE72" s="107"/>
      <c r="AF72" s="107"/>
      <c r="AG72" s="107" t="s">
        <v>341</v>
      </c>
      <c r="AH72" s="107">
        <v>0</v>
      </c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</row>
    <row r="73" spans="1:60" outlineLevel="3">
      <c r="A73" s="110"/>
      <c r="B73" s="111"/>
      <c r="C73" s="146" t="s">
        <v>2687</v>
      </c>
      <c r="D73" s="143"/>
      <c r="E73" s="144">
        <v>22.12763</v>
      </c>
      <c r="F73" s="114"/>
      <c r="G73" s="114"/>
      <c r="H73" s="114"/>
      <c r="I73" s="114"/>
      <c r="J73" s="114"/>
      <c r="K73" s="114"/>
      <c r="L73" s="114"/>
      <c r="M73" s="114"/>
      <c r="N73" s="113"/>
      <c r="O73" s="113"/>
      <c r="P73" s="113"/>
      <c r="Q73" s="113"/>
      <c r="R73" s="114"/>
      <c r="S73" s="114"/>
      <c r="T73" s="114"/>
      <c r="U73" s="114"/>
      <c r="V73" s="114"/>
      <c r="W73" s="114"/>
      <c r="X73" s="114"/>
      <c r="Y73" s="114"/>
      <c r="Z73" s="107"/>
      <c r="AA73" s="107"/>
      <c r="AB73" s="107"/>
      <c r="AC73" s="107"/>
      <c r="AD73" s="107"/>
      <c r="AE73" s="107"/>
      <c r="AF73" s="107"/>
      <c r="AG73" s="107" t="s">
        <v>341</v>
      </c>
      <c r="AH73" s="107">
        <v>0</v>
      </c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</row>
    <row r="74" spans="1:60" outlineLevel="3">
      <c r="A74" s="110"/>
      <c r="B74" s="111"/>
      <c r="C74" s="146" t="s">
        <v>2688</v>
      </c>
      <c r="D74" s="143"/>
      <c r="E74" s="144">
        <v>18.222750000000001</v>
      </c>
      <c r="F74" s="114"/>
      <c r="G74" s="114"/>
      <c r="H74" s="114"/>
      <c r="I74" s="114"/>
      <c r="J74" s="114"/>
      <c r="K74" s="114"/>
      <c r="L74" s="114"/>
      <c r="M74" s="114"/>
      <c r="N74" s="113"/>
      <c r="O74" s="113"/>
      <c r="P74" s="113"/>
      <c r="Q74" s="113"/>
      <c r="R74" s="114"/>
      <c r="S74" s="114"/>
      <c r="T74" s="114"/>
      <c r="U74" s="114"/>
      <c r="V74" s="114"/>
      <c r="W74" s="114"/>
      <c r="X74" s="114"/>
      <c r="Y74" s="114"/>
      <c r="Z74" s="107"/>
      <c r="AA74" s="107"/>
      <c r="AB74" s="107"/>
      <c r="AC74" s="107"/>
      <c r="AD74" s="107"/>
      <c r="AE74" s="107"/>
      <c r="AF74" s="107"/>
      <c r="AG74" s="107" t="s">
        <v>341</v>
      </c>
      <c r="AH74" s="107">
        <v>0</v>
      </c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</row>
    <row r="75" spans="1:60" outlineLevel="3">
      <c r="A75" s="110"/>
      <c r="B75" s="111"/>
      <c r="C75" s="146" t="s">
        <v>2689</v>
      </c>
      <c r="D75" s="143"/>
      <c r="E75" s="144">
        <v>14.217750000000001</v>
      </c>
      <c r="F75" s="114"/>
      <c r="G75" s="114"/>
      <c r="H75" s="114"/>
      <c r="I75" s="114"/>
      <c r="J75" s="114"/>
      <c r="K75" s="114"/>
      <c r="L75" s="114"/>
      <c r="M75" s="114"/>
      <c r="N75" s="113"/>
      <c r="O75" s="113"/>
      <c r="P75" s="113"/>
      <c r="Q75" s="113"/>
      <c r="R75" s="114"/>
      <c r="S75" s="114"/>
      <c r="T75" s="114"/>
      <c r="U75" s="114"/>
      <c r="V75" s="114"/>
      <c r="W75" s="114"/>
      <c r="X75" s="114"/>
      <c r="Y75" s="114"/>
      <c r="Z75" s="107"/>
      <c r="AA75" s="107"/>
      <c r="AB75" s="107"/>
      <c r="AC75" s="107"/>
      <c r="AD75" s="107"/>
      <c r="AE75" s="107"/>
      <c r="AF75" s="107"/>
      <c r="AG75" s="107" t="s">
        <v>341</v>
      </c>
      <c r="AH75" s="107">
        <v>0</v>
      </c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</row>
    <row r="76" spans="1:60" outlineLevel="3">
      <c r="A76" s="110"/>
      <c r="B76" s="111"/>
      <c r="C76" s="146" t="s">
        <v>2690</v>
      </c>
      <c r="D76" s="143"/>
      <c r="E76" s="144">
        <v>11.414249999999999</v>
      </c>
      <c r="F76" s="114"/>
      <c r="G76" s="114"/>
      <c r="H76" s="114"/>
      <c r="I76" s="114"/>
      <c r="J76" s="114"/>
      <c r="K76" s="114"/>
      <c r="L76" s="114"/>
      <c r="M76" s="114"/>
      <c r="N76" s="113"/>
      <c r="O76" s="113"/>
      <c r="P76" s="113"/>
      <c r="Q76" s="113"/>
      <c r="R76" s="114"/>
      <c r="S76" s="114"/>
      <c r="T76" s="114"/>
      <c r="U76" s="114"/>
      <c r="V76" s="114"/>
      <c r="W76" s="114"/>
      <c r="X76" s="114"/>
      <c r="Y76" s="114"/>
      <c r="Z76" s="107"/>
      <c r="AA76" s="107"/>
      <c r="AB76" s="107"/>
      <c r="AC76" s="107"/>
      <c r="AD76" s="107"/>
      <c r="AE76" s="107"/>
      <c r="AF76" s="107"/>
      <c r="AG76" s="107" t="s">
        <v>341</v>
      </c>
      <c r="AH76" s="107">
        <v>0</v>
      </c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</row>
    <row r="77" spans="1:60" outlineLevel="3">
      <c r="A77" s="110"/>
      <c r="B77" s="111"/>
      <c r="C77" s="146" t="s">
        <v>2691</v>
      </c>
      <c r="D77" s="143"/>
      <c r="E77" s="144">
        <v>19.12388</v>
      </c>
      <c r="F77" s="114"/>
      <c r="G77" s="114"/>
      <c r="H77" s="114"/>
      <c r="I77" s="114"/>
      <c r="J77" s="114"/>
      <c r="K77" s="114"/>
      <c r="L77" s="114"/>
      <c r="M77" s="114"/>
      <c r="N77" s="113"/>
      <c r="O77" s="113"/>
      <c r="P77" s="113"/>
      <c r="Q77" s="113"/>
      <c r="R77" s="114"/>
      <c r="S77" s="114"/>
      <c r="T77" s="114"/>
      <c r="U77" s="114"/>
      <c r="V77" s="114"/>
      <c r="W77" s="114"/>
      <c r="X77" s="114"/>
      <c r="Y77" s="114"/>
      <c r="Z77" s="107"/>
      <c r="AA77" s="107"/>
      <c r="AB77" s="107"/>
      <c r="AC77" s="107"/>
      <c r="AD77" s="107"/>
      <c r="AE77" s="107"/>
      <c r="AF77" s="107"/>
      <c r="AG77" s="107" t="s">
        <v>341</v>
      </c>
      <c r="AH77" s="107">
        <v>0</v>
      </c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</row>
    <row r="78" spans="1:60" outlineLevel="3">
      <c r="A78" s="110"/>
      <c r="B78" s="111"/>
      <c r="C78" s="146" t="s">
        <v>2692</v>
      </c>
      <c r="D78" s="143"/>
      <c r="E78" s="144">
        <v>21.167999999999999</v>
      </c>
      <c r="F78" s="114"/>
      <c r="G78" s="114"/>
      <c r="H78" s="114"/>
      <c r="I78" s="114"/>
      <c r="J78" s="114"/>
      <c r="K78" s="114"/>
      <c r="L78" s="114"/>
      <c r="M78" s="114"/>
      <c r="N78" s="113"/>
      <c r="O78" s="113"/>
      <c r="P78" s="113"/>
      <c r="Q78" s="113"/>
      <c r="R78" s="114"/>
      <c r="S78" s="114"/>
      <c r="T78" s="114"/>
      <c r="U78" s="114"/>
      <c r="V78" s="114"/>
      <c r="W78" s="114"/>
      <c r="X78" s="114"/>
      <c r="Y78" s="114"/>
      <c r="Z78" s="107"/>
      <c r="AA78" s="107"/>
      <c r="AB78" s="107"/>
      <c r="AC78" s="107"/>
      <c r="AD78" s="107"/>
      <c r="AE78" s="107"/>
      <c r="AF78" s="107"/>
      <c r="AG78" s="107" t="s">
        <v>341</v>
      </c>
      <c r="AH78" s="107">
        <v>0</v>
      </c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</row>
    <row r="79" spans="1:60" outlineLevel="3">
      <c r="A79" s="110"/>
      <c r="B79" s="111"/>
      <c r="C79" s="146" t="s">
        <v>2693</v>
      </c>
      <c r="D79" s="143"/>
      <c r="E79" s="144">
        <v>9.49</v>
      </c>
      <c r="F79" s="114"/>
      <c r="G79" s="114"/>
      <c r="H79" s="114"/>
      <c r="I79" s="114"/>
      <c r="J79" s="114"/>
      <c r="K79" s="114"/>
      <c r="L79" s="114"/>
      <c r="M79" s="114"/>
      <c r="N79" s="113"/>
      <c r="O79" s="113"/>
      <c r="P79" s="113"/>
      <c r="Q79" s="113"/>
      <c r="R79" s="114"/>
      <c r="S79" s="114"/>
      <c r="T79" s="114"/>
      <c r="U79" s="114"/>
      <c r="V79" s="114"/>
      <c r="W79" s="114"/>
      <c r="X79" s="114"/>
      <c r="Y79" s="114"/>
      <c r="Z79" s="107"/>
      <c r="AA79" s="107"/>
      <c r="AB79" s="107"/>
      <c r="AC79" s="107"/>
      <c r="AD79" s="107"/>
      <c r="AE79" s="107"/>
      <c r="AF79" s="107"/>
      <c r="AG79" s="107" t="s">
        <v>341</v>
      </c>
      <c r="AH79" s="107">
        <v>0</v>
      </c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</row>
    <row r="80" spans="1:60" outlineLevel="3">
      <c r="A80" s="110"/>
      <c r="B80" s="111"/>
      <c r="C80" s="146" t="s">
        <v>2694</v>
      </c>
      <c r="D80" s="143"/>
      <c r="E80" s="144">
        <v>22.083130000000001</v>
      </c>
      <c r="F80" s="114"/>
      <c r="G80" s="114"/>
      <c r="H80" s="114"/>
      <c r="I80" s="114"/>
      <c r="J80" s="114"/>
      <c r="K80" s="114"/>
      <c r="L80" s="114"/>
      <c r="M80" s="114"/>
      <c r="N80" s="113"/>
      <c r="O80" s="113"/>
      <c r="P80" s="113"/>
      <c r="Q80" s="113"/>
      <c r="R80" s="114"/>
      <c r="S80" s="114"/>
      <c r="T80" s="114"/>
      <c r="U80" s="114"/>
      <c r="V80" s="114"/>
      <c r="W80" s="114"/>
      <c r="X80" s="114"/>
      <c r="Y80" s="114"/>
      <c r="Z80" s="107"/>
      <c r="AA80" s="107"/>
      <c r="AB80" s="107"/>
      <c r="AC80" s="107"/>
      <c r="AD80" s="107"/>
      <c r="AE80" s="107"/>
      <c r="AF80" s="107"/>
      <c r="AG80" s="107" t="s">
        <v>341</v>
      </c>
      <c r="AH80" s="107">
        <v>0</v>
      </c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</row>
    <row r="81" spans="1:60" outlineLevel="3">
      <c r="A81" s="110"/>
      <c r="B81" s="111"/>
      <c r="C81" s="146" t="s">
        <v>2695</v>
      </c>
      <c r="D81" s="143"/>
      <c r="E81" s="144">
        <v>17.09938</v>
      </c>
      <c r="F81" s="114"/>
      <c r="G81" s="114"/>
      <c r="H81" s="114"/>
      <c r="I81" s="114"/>
      <c r="J81" s="114"/>
      <c r="K81" s="114"/>
      <c r="L81" s="114"/>
      <c r="M81" s="114"/>
      <c r="N81" s="113"/>
      <c r="O81" s="113"/>
      <c r="P81" s="113"/>
      <c r="Q81" s="113"/>
      <c r="R81" s="114"/>
      <c r="S81" s="114"/>
      <c r="T81" s="114"/>
      <c r="U81" s="114"/>
      <c r="V81" s="114"/>
      <c r="W81" s="114"/>
      <c r="X81" s="114"/>
      <c r="Y81" s="114"/>
      <c r="Z81" s="107"/>
      <c r="AA81" s="107"/>
      <c r="AB81" s="107"/>
      <c r="AC81" s="107"/>
      <c r="AD81" s="107"/>
      <c r="AE81" s="107"/>
      <c r="AF81" s="107"/>
      <c r="AG81" s="107" t="s">
        <v>341</v>
      </c>
      <c r="AH81" s="107">
        <v>0</v>
      </c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</row>
    <row r="82" spans="1:60" outlineLevel="3">
      <c r="A82" s="110"/>
      <c r="B82" s="111"/>
      <c r="C82" s="146" t="s">
        <v>2696</v>
      </c>
      <c r="D82" s="143"/>
      <c r="E82" s="144">
        <v>3.0525000000000002</v>
      </c>
      <c r="F82" s="114"/>
      <c r="G82" s="114"/>
      <c r="H82" s="114"/>
      <c r="I82" s="114"/>
      <c r="J82" s="114"/>
      <c r="K82" s="114"/>
      <c r="L82" s="114"/>
      <c r="M82" s="114"/>
      <c r="N82" s="113"/>
      <c r="O82" s="113"/>
      <c r="P82" s="113"/>
      <c r="Q82" s="113"/>
      <c r="R82" s="114"/>
      <c r="S82" s="114"/>
      <c r="T82" s="114"/>
      <c r="U82" s="114"/>
      <c r="V82" s="114"/>
      <c r="W82" s="114"/>
      <c r="X82" s="114"/>
      <c r="Y82" s="114"/>
      <c r="Z82" s="107"/>
      <c r="AA82" s="107"/>
      <c r="AB82" s="107"/>
      <c r="AC82" s="107"/>
      <c r="AD82" s="107"/>
      <c r="AE82" s="107"/>
      <c r="AF82" s="107"/>
      <c r="AG82" s="107" t="s">
        <v>341</v>
      </c>
      <c r="AH82" s="107">
        <v>0</v>
      </c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</row>
    <row r="83" spans="1:60" outlineLevel="3">
      <c r="A83" s="110"/>
      <c r="B83" s="111"/>
      <c r="C83" s="146" t="s">
        <v>2697</v>
      </c>
      <c r="D83" s="143"/>
      <c r="E83" s="144">
        <v>1.4850000000000001</v>
      </c>
      <c r="F83" s="114"/>
      <c r="G83" s="114"/>
      <c r="H83" s="114"/>
      <c r="I83" s="114"/>
      <c r="J83" s="114"/>
      <c r="K83" s="114"/>
      <c r="L83" s="114"/>
      <c r="M83" s="114"/>
      <c r="N83" s="113"/>
      <c r="O83" s="113"/>
      <c r="P83" s="113"/>
      <c r="Q83" s="113"/>
      <c r="R83" s="114"/>
      <c r="S83" s="114"/>
      <c r="T83" s="114"/>
      <c r="U83" s="114"/>
      <c r="V83" s="114"/>
      <c r="W83" s="114"/>
      <c r="X83" s="114"/>
      <c r="Y83" s="114"/>
      <c r="Z83" s="107"/>
      <c r="AA83" s="107"/>
      <c r="AB83" s="107"/>
      <c r="AC83" s="107"/>
      <c r="AD83" s="107"/>
      <c r="AE83" s="107"/>
      <c r="AF83" s="107"/>
      <c r="AG83" s="107" t="s">
        <v>341</v>
      </c>
      <c r="AH83" s="107">
        <v>0</v>
      </c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</row>
    <row r="84" spans="1:60" outlineLevel="3">
      <c r="A84" s="110"/>
      <c r="B84" s="111"/>
      <c r="C84" s="146" t="s">
        <v>2698</v>
      </c>
      <c r="D84" s="143"/>
      <c r="E84" s="144">
        <v>36.708750000000002</v>
      </c>
      <c r="F84" s="114"/>
      <c r="G84" s="114"/>
      <c r="H84" s="114"/>
      <c r="I84" s="114"/>
      <c r="J84" s="114"/>
      <c r="K84" s="114"/>
      <c r="L84" s="114"/>
      <c r="M84" s="114"/>
      <c r="N84" s="113"/>
      <c r="O84" s="113"/>
      <c r="P84" s="113"/>
      <c r="Q84" s="113"/>
      <c r="R84" s="114"/>
      <c r="S84" s="114"/>
      <c r="T84" s="114"/>
      <c r="U84" s="114"/>
      <c r="V84" s="114"/>
      <c r="W84" s="114"/>
      <c r="X84" s="114"/>
      <c r="Y84" s="114"/>
      <c r="Z84" s="107"/>
      <c r="AA84" s="107"/>
      <c r="AB84" s="107"/>
      <c r="AC84" s="107"/>
      <c r="AD84" s="107"/>
      <c r="AE84" s="107"/>
      <c r="AF84" s="107"/>
      <c r="AG84" s="107" t="s">
        <v>341</v>
      </c>
      <c r="AH84" s="107">
        <v>0</v>
      </c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</row>
    <row r="85" spans="1:60" outlineLevel="3">
      <c r="A85" s="110"/>
      <c r="B85" s="111"/>
      <c r="C85" s="146" t="s">
        <v>2699</v>
      </c>
      <c r="D85" s="143"/>
      <c r="E85" s="144">
        <v>4.05</v>
      </c>
      <c r="F85" s="114"/>
      <c r="G85" s="114"/>
      <c r="H85" s="114"/>
      <c r="I85" s="114"/>
      <c r="J85" s="114"/>
      <c r="K85" s="114"/>
      <c r="L85" s="114"/>
      <c r="M85" s="114"/>
      <c r="N85" s="113"/>
      <c r="O85" s="113"/>
      <c r="P85" s="113"/>
      <c r="Q85" s="113"/>
      <c r="R85" s="114"/>
      <c r="S85" s="114"/>
      <c r="T85" s="114"/>
      <c r="U85" s="114"/>
      <c r="V85" s="114"/>
      <c r="W85" s="114"/>
      <c r="X85" s="114"/>
      <c r="Y85" s="114"/>
      <c r="Z85" s="107"/>
      <c r="AA85" s="107"/>
      <c r="AB85" s="107"/>
      <c r="AC85" s="107"/>
      <c r="AD85" s="107"/>
      <c r="AE85" s="107"/>
      <c r="AF85" s="107"/>
      <c r="AG85" s="107" t="s">
        <v>341</v>
      </c>
      <c r="AH85" s="107">
        <v>0</v>
      </c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</row>
    <row r="86" spans="1:60" outlineLevel="3">
      <c r="A86" s="110"/>
      <c r="B86" s="111"/>
      <c r="C86" s="146" t="s">
        <v>2700</v>
      </c>
      <c r="D86" s="143"/>
      <c r="E86" s="144">
        <v>73.574380000000005</v>
      </c>
      <c r="F86" s="114"/>
      <c r="G86" s="114"/>
      <c r="H86" s="114"/>
      <c r="I86" s="114"/>
      <c r="J86" s="114"/>
      <c r="K86" s="114"/>
      <c r="L86" s="114"/>
      <c r="M86" s="114"/>
      <c r="N86" s="113"/>
      <c r="O86" s="113"/>
      <c r="P86" s="113"/>
      <c r="Q86" s="113"/>
      <c r="R86" s="114"/>
      <c r="S86" s="114"/>
      <c r="T86" s="114"/>
      <c r="U86" s="114"/>
      <c r="V86" s="114"/>
      <c r="W86" s="114"/>
      <c r="X86" s="114"/>
      <c r="Y86" s="114"/>
      <c r="Z86" s="107"/>
      <c r="AA86" s="107"/>
      <c r="AB86" s="107"/>
      <c r="AC86" s="107"/>
      <c r="AD86" s="107"/>
      <c r="AE86" s="107"/>
      <c r="AF86" s="107"/>
      <c r="AG86" s="107" t="s">
        <v>341</v>
      </c>
      <c r="AH86" s="107">
        <v>0</v>
      </c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</row>
    <row r="87" spans="1:60" outlineLevel="3">
      <c r="A87" s="110"/>
      <c r="B87" s="111"/>
      <c r="C87" s="146" t="s">
        <v>2701</v>
      </c>
      <c r="D87" s="143"/>
      <c r="E87" s="144">
        <v>48.160629999999998</v>
      </c>
      <c r="F87" s="114"/>
      <c r="G87" s="114"/>
      <c r="H87" s="114"/>
      <c r="I87" s="114"/>
      <c r="J87" s="114"/>
      <c r="K87" s="114"/>
      <c r="L87" s="114"/>
      <c r="M87" s="114"/>
      <c r="N87" s="113"/>
      <c r="O87" s="113"/>
      <c r="P87" s="113"/>
      <c r="Q87" s="113"/>
      <c r="R87" s="114"/>
      <c r="S87" s="114"/>
      <c r="T87" s="114"/>
      <c r="U87" s="114"/>
      <c r="V87" s="114"/>
      <c r="W87" s="114"/>
      <c r="X87" s="114"/>
      <c r="Y87" s="114"/>
      <c r="Z87" s="107"/>
      <c r="AA87" s="107"/>
      <c r="AB87" s="107"/>
      <c r="AC87" s="107"/>
      <c r="AD87" s="107"/>
      <c r="AE87" s="107"/>
      <c r="AF87" s="107"/>
      <c r="AG87" s="107" t="s">
        <v>341</v>
      </c>
      <c r="AH87" s="107">
        <v>0</v>
      </c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</row>
    <row r="88" spans="1:60" ht="22.5" outlineLevel="1">
      <c r="A88" s="123">
        <v>11</v>
      </c>
      <c r="B88" s="124" t="s">
        <v>1303</v>
      </c>
      <c r="C88" s="139" t="s">
        <v>1304</v>
      </c>
      <c r="D88" s="125" t="s">
        <v>347</v>
      </c>
      <c r="E88" s="126">
        <v>1</v>
      </c>
      <c r="F88" s="127"/>
      <c r="G88" s="128">
        <f>ROUND(E88*F88,2)</f>
        <v>0</v>
      </c>
      <c r="H88" s="127"/>
      <c r="I88" s="128">
        <f>ROUND(E88*H88,2)</f>
        <v>0</v>
      </c>
      <c r="J88" s="127"/>
      <c r="K88" s="128">
        <f>ROUND(E88*J88,2)</f>
        <v>0</v>
      </c>
      <c r="L88" s="128">
        <v>21</v>
      </c>
      <c r="M88" s="128">
        <f>G88*(1+L88/100)</f>
        <v>0</v>
      </c>
      <c r="N88" s="126">
        <v>1.5140000000000001E-2</v>
      </c>
      <c r="O88" s="126">
        <f>ROUND(E88*N88,2)</f>
        <v>0.02</v>
      </c>
      <c r="P88" s="126">
        <v>0</v>
      </c>
      <c r="Q88" s="126">
        <f>ROUND(E88*P88,2)</f>
        <v>0</v>
      </c>
      <c r="R88" s="128" t="s">
        <v>447</v>
      </c>
      <c r="S88" s="128" t="s">
        <v>310</v>
      </c>
      <c r="T88" s="129" t="s">
        <v>331</v>
      </c>
      <c r="U88" s="114">
        <v>1.39</v>
      </c>
      <c r="V88" s="114">
        <f>ROUND(E88*U88,2)</f>
        <v>1.39</v>
      </c>
      <c r="W88" s="114"/>
      <c r="X88" s="114" t="s">
        <v>332</v>
      </c>
      <c r="Y88" s="114" t="s">
        <v>293</v>
      </c>
      <c r="Z88" s="107"/>
      <c r="AA88" s="107"/>
      <c r="AB88" s="107"/>
      <c r="AC88" s="107"/>
      <c r="AD88" s="107"/>
      <c r="AE88" s="107"/>
      <c r="AF88" s="107"/>
      <c r="AG88" s="107" t="s">
        <v>333</v>
      </c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</row>
    <row r="89" spans="1:60" outlineLevel="2">
      <c r="A89" s="110"/>
      <c r="B89" s="111"/>
      <c r="C89" s="146" t="s">
        <v>2702</v>
      </c>
      <c r="D89" s="143"/>
      <c r="E89" s="144">
        <v>1</v>
      </c>
      <c r="F89" s="114"/>
      <c r="G89" s="114"/>
      <c r="H89" s="114"/>
      <c r="I89" s="114"/>
      <c r="J89" s="114"/>
      <c r="K89" s="114"/>
      <c r="L89" s="114"/>
      <c r="M89" s="114"/>
      <c r="N89" s="113"/>
      <c r="O89" s="113"/>
      <c r="P89" s="113"/>
      <c r="Q89" s="113"/>
      <c r="R89" s="114"/>
      <c r="S89" s="114"/>
      <c r="T89" s="114"/>
      <c r="U89" s="114"/>
      <c r="V89" s="114"/>
      <c r="W89" s="114"/>
      <c r="X89" s="114"/>
      <c r="Y89" s="114"/>
      <c r="Z89" s="107"/>
      <c r="AA89" s="107"/>
      <c r="AB89" s="107"/>
      <c r="AC89" s="107"/>
      <c r="AD89" s="107"/>
      <c r="AE89" s="107"/>
      <c r="AF89" s="107"/>
      <c r="AG89" s="107" t="s">
        <v>341</v>
      </c>
      <c r="AH89" s="107">
        <v>0</v>
      </c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</row>
    <row r="90" spans="1:60" outlineLevel="1">
      <c r="A90" s="123">
        <v>12</v>
      </c>
      <c r="B90" s="124" t="s">
        <v>1306</v>
      </c>
      <c r="C90" s="139" t="s">
        <v>1307</v>
      </c>
      <c r="D90" s="125" t="s">
        <v>330</v>
      </c>
      <c r="E90" s="126">
        <v>21.2</v>
      </c>
      <c r="F90" s="127"/>
      <c r="G90" s="128">
        <f>ROUND(E90*F90,2)</f>
        <v>0</v>
      </c>
      <c r="H90" s="127"/>
      <c r="I90" s="128">
        <f>ROUND(E90*H90,2)</f>
        <v>0</v>
      </c>
      <c r="J90" s="127"/>
      <c r="K90" s="128">
        <f>ROUND(E90*J90,2)</f>
        <v>0</v>
      </c>
      <c r="L90" s="128">
        <v>21</v>
      </c>
      <c r="M90" s="128">
        <f>G90*(1+L90/100)</f>
        <v>0</v>
      </c>
      <c r="N90" s="126">
        <v>8.1700000000000002E-3</v>
      </c>
      <c r="O90" s="126">
        <f>ROUND(E90*N90,2)</f>
        <v>0.17</v>
      </c>
      <c r="P90" s="126">
        <v>0</v>
      </c>
      <c r="Q90" s="126">
        <f>ROUND(E90*P90,2)</f>
        <v>0</v>
      </c>
      <c r="R90" s="128"/>
      <c r="S90" s="128" t="s">
        <v>290</v>
      </c>
      <c r="T90" s="129" t="s">
        <v>291</v>
      </c>
      <c r="U90" s="114">
        <v>0.19</v>
      </c>
      <c r="V90" s="114">
        <f>ROUND(E90*U90,2)</f>
        <v>4.03</v>
      </c>
      <c r="W90" s="114"/>
      <c r="X90" s="114" t="s">
        <v>332</v>
      </c>
      <c r="Y90" s="114" t="s">
        <v>293</v>
      </c>
      <c r="Z90" s="107"/>
      <c r="AA90" s="107"/>
      <c r="AB90" s="107"/>
      <c r="AC90" s="107"/>
      <c r="AD90" s="107"/>
      <c r="AE90" s="107"/>
      <c r="AF90" s="107"/>
      <c r="AG90" s="107" t="s">
        <v>333</v>
      </c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</row>
    <row r="91" spans="1:60" outlineLevel="2">
      <c r="A91" s="110"/>
      <c r="B91" s="111"/>
      <c r="C91" s="146" t="s">
        <v>2703</v>
      </c>
      <c r="D91" s="143"/>
      <c r="E91" s="144">
        <v>21.2</v>
      </c>
      <c r="F91" s="114"/>
      <c r="G91" s="114"/>
      <c r="H91" s="114"/>
      <c r="I91" s="114"/>
      <c r="J91" s="114"/>
      <c r="K91" s="114"/>
      <c r="L91" s="114"/>
      <c r="M91" s="114"/>
      <c r="N91" s="113"/>
      <c r="O91" s="113"/>
      <c r="P91" s="113"/>
      <c r="Q91" s="113"/>
      <c r="R91" s="114"/>
      <c r="S91" s="114"/>
      <c r="T91" s="114"/>
      <c r="U91" s="114"/>
      <c r="V91" s="114"/>
      <c r="W91" s="114"/>
      <c r="X91" s="114"/>
      <c r="Y91" s="114"/>
      <c r="Z91" s="107"/>
      <c r="AA91" s="107"/>
      <c r="AB91" s="107"/>
      <c r="AC91" s="107"/>
      <c r="AD91" s="107"/>
      <c r="AE91" s="107"/>
      <c r="AF91" s="107"/>
      <c r="AG91" s="107" t="s">
        <v>341</v>
      </c>
      <c r="AH91" s="107">
        <v>5</v>
      </c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</row>
    <row r="92" spans="1:60" outlineLevel="1">
      <c r="A92" s="123">
        <v>13</v>
      </c>
      <c r="B92" s="124" t="s">
        <v>1309</v>
      </c>
      <c r="C92" s="139" t="s">
        <v>1310</v>
      </c>
      <c r="D92" s="125" t="s">
        <v>330</v>
      </c>
      <c r="E92" s="126">
        <v>100.32</v>
      </c>
      <c r="F92" s="127"/>
      <c r="G92" s="128">
        <f>ROUND(E92*F92,2)</f>
        <v>0</v>
      </c>
      <c r="H92" s="127"/>
      <c r="I92" s="128">
        <f>ROUND(E92*H92,2)</f>
        <v>0</v>
      </c>
      <c r="J92" s="127"/>
      <c r="K92" s="128">
        <f>ROUND(E92*J92,2)</f>
        <v>0</v>
      </c>
      <c r="L92" s="128">
        <v>21</v>
      </c>
      <c r="M92" s="128">
        <f>G92*(1+L92/100)</f>
        <v>0</v>
      </c>
      <c r="N92" s="126">
        <v>2.4500000000000001E-2</v>
      </c>
      <c r="O92" s="126">
        <f>ROUND(E92*N92,2)</f>
        <v>2.46</v>
      </c>
      <c r="P92" s="126">
        <v>0</v>
      </c>
      <c r="Q92" s="126">
        <f>ROUND(E92*P92,2)</f>
        <v>0</v>
      </c>
      <c r="R92" s="128"/>
      <c r="S92" s="128" t="s">
        <v>290</v>
      </c>
      <c r="T92" s="129" t="s">
        <v>291</v>
      </c>
      <c r="U92" s="114">
        <v>0.27</v>
      </c>
      <c r="V92" s="114">
        <f>ROUND(E92*U92,2)</f>
        <v>27.09</v>
      </c>
      <c r="W92" s="114"/>
      <c r="X92" s="114" t="s">
        <v>332</v>
      </c>
      <c r="Y92" s="114" t="s">
        <v>293</v>
      </c>
      <c r="Z92" s="107"/>
      <c r="AA92" s="107"/>
      <c r="AB92" s="107"/>
      <c r="AC92" s="107"/>
      <c r="AD92" s="107"/>
      <c r="AE92" s="107"/>
      <c r="AF92" s="107"/>
      <c r="AG92" s="107" t="s">
        <v>333</v>
      </c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</row>
    <row r="93" spans="1:60" outlineLevel="2">
      <c r="A93" s="110"/>
      <c r="B93" s="111"/>
      <c r="C93" s="146" t="s">
        <v>2704</v>
      </c>
      <c r="D93" s="143"/>
      <c r="E93" s="144">
        <v>100.32</v>
      </c>
      <c r="F93" s="114"/>
      <c r="G93" s="114"/>
      <c r="H93" s="114"/>
      <c r="I93" s="114"/>
      <c r="J93" s="114"/>
      <c r="K93" s="114"/>
      <c r="L93" s="114"/>
      <c r="M93" s="114"/>
      <c r="N93" s="113"/>
      <c r="O93" s="113"/>
      <c r="P93" s="113"/>
      <c r="Q93" s="113"/>
      <c r="R93" s="114"/>
      <c r="S93" s="114"/>
      <c r="T93" s="114"/>
      <c r="U93" s="114"/>
      <c r="V93" s="114"/>
      <c r="W93" s="114"/>
      <c r="X93" s="114"/>
      <c r="Y93" s="114"/>
      <c r="Z93" s="107"/>
      <c r="AA93" s="107"/>
      <c r="AB93" s="107"/>
      <c r="AC93" s="107"/>
      <c r="AD93" s="107"/>
      <c r="AE93" s="107"/>
      <c r="AF93" s="107"/>
      <c r="AG93" s="107" t="s">
        <v>341</v>
      </c>
      <c r="AH93" s="107">
        <v>5</v>
      </c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</row>
    <row r="94" spans="1:60" ht="22.5" outlineLevel="1">
      <c r="A94" s="123">
        <v>14</v>
      </c>
      <c r="B94" s="124" t="s">
        <v>1312</v>
      </c>
      <c r="C94" s="139" t="s">
        <v>1313</v>
      </c>
      <c r="D94" s="125" t="s">
        <v>347</v>
      </c>
      <c r="E94" s="126">
        <v>10</v>
      </c>
      <c r="F94" s="127"/>
      <c r="G94" s="128">
        <f>ROUND(E94*F94,2)</f>
        <v>0</v>
      </c>
      <c r="H94" s="127"/>
      <c r="I94" s="128">
        <f>ROUND(E94*H94,2)</f>
        <v>0</v>
      </c>
      <c r="J94" s="127"/>
      <c r="K94" s="128">
        <f>ROUND(E94*J94,2)</f>
        <v>0</v>
      </c>
      <c r="L94" s="128">
        <v>21</v>
      </c>
      <c r="M94" s="128">
        <f>G94*(1+L94/100)</f>
        <v>0</v>
      </c>
      <c r="N94" s="126">
        <v>0</v>
      </c>
      <c r="O94" s="126">
        <f>ROUND(E94*N94,2)</f>
        <v>0</v>
      </c>
      <c r="P94" s="126">
        <v>0</v>
      </c>
      <c r="Q94" s="126">
        <f>ROUND(E94*P94,2)</f>
        <v>0</v>
      </c>
      <c r="R94" s="128"/>
      <c r="S94" s="128" t="s">
        <v>290</v>
      </c>
      <c r="T94" s="129" t="s">
        <v>291</v>
      </c>
      <c r="U94" s="114">
        <v>0.19</v>
      </c>
      <c r="V94" s="114">
        <f>ROUND(E94*U94,2)</f>
        <v>1.9</v>
      </c>
      <c r="W94" s="114"/>
      <c r="X94" s="114" t="s">
        <v>332</v>
      </c>
      <c r="Y94" s="114" t="s">
        <v>293</v>
      </c>
      <c r="Z94" s="107"/>
      <c r="AA94" s="107"/>
      <c r="AB94" s="107"/>
      <c r="AC94" s="107"/>
      <c r="AD94" s="107"/>
      <c r="AE94" s="107"/>
      <c r="AF94" s="107"/>
      <c r="AG94" s="107" t="s">
        <v>333</v>
      </c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</row>
    <row r="95" spans="1:60" outlineLevel="2">
      <c r="A95" s="110"/>
      <c r="B95" s="111"/>
      <c r="C95" s="146" t="s">
        <v>1394</v>
      </c>
      <c r="D95" s="143"/>
      <c r="E95" s="144">
        <v>10</v>
      </c>
      <c r="F95" s="114"/>
      <c r="G95" s="114"/>
      <c r="H95" s="114"/>
      <c r="I95" s="114"/>
      <c r="J95" s="114"/>
      <c r="K95" s="114"/>
      <c r="L95" s="114"/>
      <c r="M95" s="114"/>
      <c r="N95" s="113"/>
      <c r="O95" s="113"/>
      <c r="P95" s="113"/>
      <c r="Q95" s="113"/>
      <c r="R95" s="114"/>
      <c r="S95" s="114"/>
      <c r="T95" s="114"/>
      <c r="U95" s="114"/>
      <c r="V95" s="114"/>
      <c r="W95" s="114"/>
      <c r="X95" s="114"/>
      <c r="Y95" s="114"/>
      <c r="Z95" s="107"/>
      <c r="AA95" s="107"/>
      <c r="AB95" s="107"/>
      <c r="AC95" s="107"/>
      <c r="AD95" s="107"/>
      <c r="AE95" s="107"/>
      <c r="AF95" s="107"/>
      <c r="AG95" s="107" t="s">
        <v>341</v>
      </c>
      <c r="AH95" s="107">
        <v>0</v>
      </c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</row>
    <row r="96" spans="1:60" ht="22.5" outlineLevel="1">
      <c r="A96" s="123">
        <v>15</v>
      </c>
      <c r="B96" s="124" t="s">
        <v>1395</v>
      </c>
      <c r="C96" s="139" t="s">
        <v>1396</v>
      </c>
      <c r="D96" s="125" t="s">
        <v>353</v>
      </c>
      <c r="E96" s="126">
        <v>5.7197300000000002</v>
      </c>
      <c r="F96" s="127"/>
      <c r="G96" s="128">
        <f>ROUND(E96*F96,2)</f>
        <v>0</v>
      </c>
      <c r="H96" s="127"/>
      <c r="I96" s="128">
        <f>ROUND(E96*H96,2)</f>
        <v>0</v>
      </c>
      <c r="J96" s="127"/>
      <c r="K96" s="128">
        <f>ROUND(E96*J96,2)</f>
        <v>0</v>
      </c>
      <c r="L96" s="128">
        <v>21</v>
      </c>
      <c r="M96" s="128">
        <f>G96*(1+L96/100)</f>
        <v>0</v>
      </c>
      <c r="N96" s="126">
        <v>0</v>
      </c>
      <c r="O96" s="126">
        <f>ROUND(E96*N96,2)</f>
        <v>0</v>
      </c>
      <c r="P96" s="126">
        <v>0</v>
      </c>
      <c r="Q96" s="126">
        <f>ROUND(E96*P96,2)</f>
        <v>0</v>
      </c>
      <c r="R96" s="128" t="s">
        <v>1184</v>
      </c>
      <c r="S96" s="128" t="s">
        <v>310</v>
      </c>
      <c r="T96" s="129" t="s">
        <v>331</v>
      </c>
      <c r="U96" s="114">
        <v>3.01</v>
      </c>
      <c r="V96" s="114">
        <f>ROUND(E96*U96,2)</f>
        <v>17.22</v>
      </c>
      <c r="W96" s="114"/>
      <c r="X96" s="114" t="s">
        <v>448</v>
      </c>
      <c r="Y96" s="114" t="s">
        <v>293</v>
      </c>
      <c r="Z96" s="107"/>
      <c r="AA96" s="107"/>
      <c r="AB96" s="107"/>
      <c r="AC96" s="107"/>
      <c r="AD96" s="107"/>
      <c r="AE96" s="107"/>
      <c r="AF96" s="107"/>
      <c r="AG96" s="107" t="s">
        <v>449</v>
      </c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</row>
    <row r="97" spans="1:60" outlineLevel="2">
      <c r="A97" s="110"/>
      <c r="B97" s="111"/>
      <c r="C97" s="203" t="s">
        <v>1320</v>
      </c>
      <c r="D97" s="204"/>
      <c r="E97" s="204"/>
      <c r="F97" s="204"/>
      <c r="G97" s="204"/>
      <c r="H97" s="114"/>
      <c r="I97" s="114"/>
      <c r="J97" s="114"/>
      <c r="K97" s="114"/>
      <c r="L97" s="114"/>
      <c r="M97" s="114"/>
      <c r="N97" s="113"/>
      <c r="O97" s="113"/>
      <c r="P97" s="113"/>
      <c r="Q97" s="113"/>
      <c r="R97" s="114"/>
      <c r="S97" s="114"/>
      <c r="T97" s="114"/>
      <c r="U97" s="114"/>
      <c r="V97" s="114"/>
      <c r="W97" s="114"/>
      <c r="X97" s="114"/>
      <c r="Y97" s="114"/>
      <c r="Z97" s="107"/>
      <c r="AA97" s="107"/>
      <c r="AB97" s="107"/>
      <c r="AC97" s="107"/>
      <c r="AD97" s="107"/>
      <c r="AE97" s="107"/>
      <c r="AF97" s="107"/>
      <c r="AG97" s="107" t="s">
        <v>451</v>
      </c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</row>
    <row r="98" spans="1:60">
      <c r="A98" s="117" t="s">
        <v>285</v>
      </c>
      <c r="B98" s="118" t="s">
        <v>73</v>
      </c>
      <c r="C98" s="138" t="s">
        <v>74</v>
      </c>
      <c r="D98" s="119"/>
      <c r="E98" s="120"/>
      <c r="F98" s="121"/>
      <c r="G98" s="121">
        <f>SUMIF(AG99:AG205,"&lt;&gt;NOR",G99:G205)</f>
        <v>0</v>
      </c>
      <c r="H98" s="121"/>
      <c r="I98" s="121">
        <f>SUM(I99:I205)</f>
        <v>0</v>
      </c>
      <c r="J98" s="121"/>
      <c r="K98" s="121">
        <f>SUM(K99:K205)</f>
        <v>0</v>
      </c>
      <c r="L98" s="121"/>
      <c r="M98" s="121">
        <f>SUM(M99:M205)</f>
        <v>0</v>
      </c>
      <c r="N98" s="120"/>
      <c r="O98" s="120">
        <f>SUM(O99:O205)</f>
        <v>7.63</v>
      </c>
      <c r="P98" s="120"/>
      <c r="Q98" s="120">
        <f>SUM(Q99:Q205)</f>
        <v>0</v>
      </c>
      <c r="R98" s="121"/>
      <c r="S98" s="121"/>
      <c r="T98" s="122"/>
      <c r="U98" s="116"/>
      <c r="V98" s="116">
        <f>SUM(V99:V205)</f>
        <v>689.28</v>
      </c>
      <c r="W98" s="116"/>
      <c r="X98" s="116"/>
      <c r="Y98" s="116"/>
      <c r="AG98" t="s">
        <v>286</v>
      </c>
    </row>
    <row r="99" spans="1:60" ht="22.5" outlineLevel="1">
      <c r="A99" s="123">
        <v>16</v>
      </c>
      <c r="B99" s="124" t="s">
        <v>2638</v>
      </c>
      <c r="C99" s="139" t="s">
        <v>2639</v>
      </c>
      <c r="D99" s="125" t="s">
        <v>347</v>
      </c>
      <c r="E99" s="126">
        <v>2</v>
      </c>
      <c r="F99" s="127"/>
      <c r="G99" s="128">
        <f>ROUND(E99*F99,2)</f>
        <v>0</v>
      </c>
      <c r="H99" s="127"/>
      <c r="I99" s="128">
        <f>ROUND(E99*H99,2)</f>
        <v>0</v>
      </c>
      <c r="J99" s="127"/>
      <c r="K99" s="128">
        <f>ROUND(E99*J99,2)</f>
        <v>0</v>
      </c>
      <c r="L99" s="128">
        <v>21</v>
      </c>
      <c r="M99" s="128">
        <f>G99*(1+L99/100)</f>
        <v>0</v>
      </c>
      <c r="N99" s="126">
        <v>1.277E-2</v>
      </c>
      <c r="O99" s="126">
        <f>ROUND(E99*N99,2)</f>
        <v>0.03</v>
      </c>
      <c r="P99" s="126">
        <v>0</v>
      </c>
      <c r="Q99" s="126">
        <f>ROUND(E99*P99,2)</f>
        <v>0</v>
      </c>
      <c r="R99" s="128" t="s">
        <v>1184</v>
      </c>
      <c r="S99" s="128" t="s">
        <v>310</v>
      </c>
      <c r="T99" s="129" t="s">
        <v>331</v>
      </c>
      <c r="U99" s="114">
        <v>0.16069</v>
      </c>
      <c r="V99" s="114">
        <f>ROUND(E99*U99,2)</f>
        <v>0.32</v>
      </c>
      <c r="W99" s="114"/>
      <c r="X99" s="114" t="s">
        <v>332</v>
      </c>
      <c r="Y99" s="114" t="s">
        <v>293</v>
      </c>
      <c r="Z99" s="107"/>
      <c r="AA99" s="107"/>
      <c r="AB99" s="107"/>
      <c r="AC99" s="107"/>
      <c r="AD99" s="107"/>
      <c r="AE99" s="107"/>
      <c r="AF99" s="107"/>
      <c r="AG99" s="107" t="s">
        <v>333</v>
      </c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</row>
    <row r="100" spans="1:60" outlineLevel="2">
      <c r="A100" s="110"/>
      <c r="B100" s="111"/>
      <c r="C100" s="203" t="s">
        <v>1185</v>
      </c>
      <c r="D100" s="204"/>
      <c r="E100" s="204"/>
      <c r="F100" s="204"/>
      <c r="G100" s="204"/>
      <c r="H100" s="114"/>
      <c r="I100" s="114"/>
      <c r="J100" s="114"/>
      <c r="K100" s="114"/>
      <c r="L100" s="114"/>
      <c r="M100" s="114"/>
      <c r="N100" s="113"/>
      <c r="O100" s="113"/>
      <c r="P100" s="113"/>
      <c r="Q100" s="113"/>
      <c r="R100" s="114"/>
      <c r="S100" s="114"/>
      <c r="T100" s="114"/>
      <c r="U100" s="114"/>
      <c r="V100" s="114"/>
      <c r="W100" s="114"/>
      <c r="X100" s="114"/>
      <c r="Y100" s="114"/>
      <c r="Z100" s="107"/>
      <c r="AA100" s="107"/>
      <c r="AB100" s="107"/>
      <c r="AC100" s="107"/>
      <c r="AD100" s="107"/>
      <c r="AE100" s="107"/>
      <c r="AF100" s="107"/>
      <c r="AG100" s="107" t="s">
        <v>451</v>
      </c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</row>
    <row r="101" spans="1:60" outlineLevel="2">
      <c r="A101" s="110"/>
      <c r="B101" s="111"/>
      <c r="C101" s="146" t="s">
        <v>2705</v>
      </c>
      <c r="D101" s="143"/>
      <c r="E101" s="144">
        <v>2</v>
      </c>
      <c r="F101" s="114"/>
      <c r="G101" s="114"/>
      <c r="H101" s="114"/>
      <c r="I101" s="114"/>
      <c r="J101" s="114"/>
      <c r="K101" s="114"/>
      <c r="L101" s="114"/>
      <c r="M101" s="114"/>
      <c r="N101" s="113"/>
      <c r="O101" s="113"/>
      <c r="P101" s="113"/>
      <c r="Q101" s="113"/>
      <c r="R101" s="114"/>
      <c r="S101" s="114"/>
      <c r="T101" s="114"/>
      <c r="U101" s="114"/>
      <c r="V101" s="114"/>
      <c r="W101" s="114"/>
      <c r="X101" s="114"/>
      <c r="Y101" s="114"/>
      <c r="Z101" s="107"/>
      <c r="AA101" s="107"/>
      <c r="AB101" s="107"/>
      <c r="AC101" s="107"/>
      <c r="AD101" s="107"/>
      <c r="AE101" s="107"/>
      <c r="AF101" s="107"/>
      <c r="AG101" s="107" t="s">
        <v>341</v>
      </c>
      <c r="AH101" s="107">
        <v>5</v>
      </c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</row>
    <row r="102" spans="1:60" ht="22.5" outlineLevel="1">
      <c r="A102" s="123">
        <v>17</v>
      </c>
      <c r="B102" s="124" t="s">
        <v>1187</v>
      </c>
      <c r="C102" s="139" t="s">
        <v>1188</v>
      </c>
      <c r="D102" s="125" t="s">
        <v>347</v>
      </c>
      <c r="E102" s="126">
        <v>176</v>
      </c>
      <c r="F102" s="127"/>
      <c r="G102" s="128">
        <f>ROUND(E102*F102,2)</f>
        <v>0</v>
      </c>
      <c r="H102" s="127"/>
      <c r="I102" s="128">
        <f>ROUND(E102*H102,2)</f>
        <v>0</v>
      </c>
      <c r="J102" s="127"/>
      <c r="K102" s="128">
        <f>ROUND(E102*J102,2)</f>
        <v>0</v>
      </c>
      <c r="L102" s="128">
        <v>21</v>
      </c>
      <c r="M102" s="128">
        <f>G102*(1+L102/100)</f>
        <v>0</v>
      </c>
      <c r="N102" s="126">
        <v>6.2300000000000003E-3</v>
      </c>
      <c r="O102" s="126">
        <f>ROUND(E102*N102,2)</f>
        <v>1.1000000000000001</v>
      </c>
      <c r="P102" s="126">
        <v>0</v>
      </c>
      <c r="Q102" s="126">
        <f>ROUND(E102*P102,2)</f>
        <v>0</v>
      </c>
      <c r="R102" s="128" t="s">
        <v>1184</v>
      </c>
      <c r="S102" s="128" t="s">
        <v>310</v>
      </c>
      <c r="T102" s="129" t="s">
        <v>331</v>
      </c>
      <c r="U102" s="114">
        <v>0.22125</v>
      </c>
      <c r="V102" s="114">
        <f>ROUND(E102*U102,2)</f>
        <v>38.94</v>
      </c>
      <c r="W102" s="114"/>
      <c r="X102" s="114" t="s">
        <v>332</v>
      </c>
      <c r="Y102" s="114" t="s">
        <v>293</v>
      </c>
      <c r="Z102" s="107"/>
      <c r="AA102" s="107"/>
      <c r="AB102" s="107"/>
      <c r="AC102" s="107"/>
      <c r="AD102" s="107"/>
      <c r="AE102" s="107"/>
      <c r="AF102" s="107"/>
      <c r="AG102" s="107" t="s">
        <v>333</v>
      </c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</row>
    <row r="103" spans="1:60" outlineLevel="2">
      <c r="A103" s="110"/>
      <c r="B103" s="111"/>
      <c r="C103" s="203" t="s">
        <v>1185</v>
      </c>
      <c r="D103" s="204"/>
      <c r="E103" s="204"/>
      <c r="F103" s="204"/>
      <c r="G103" s="204"/>
      <c r="H103" s="114"/>
      <c r="I103" s="114"/>
      <c r="J103" s="114"/>
      <c r="K103" s="114"/>
      <c r="L103" s="114"/>
      <c r="M103" s="114"/>
      <c r="N103" s="113"/>
      <c r="O103" s="113"/>
      <c r="P103" s="113"/>
      <c r="Q103" s="113"/>
      <c r="R103" s="114"/>
      <c r="S103" s="114"/>
      <c r="T103" s="114"/>
      <c r="U103" s="114"/>
      <c r="V103" s="114"/>
      <c r="W103" s="114"/>
      <c r="X103" s="114"/>
      <c r="Y103" s="114"/>
      <c r="Z103" s="107"/>
      <c r="AA103" s="107"/>
      <c r="AB103" s="107"/>
      <c r="AC103" s="107"/>
      <c r="AD103" s="107"/>
      <c r="AE103" s="107"/>
      <c r="AF103" s="107"/>
      <c r="AG103" s="107" t="s">
        <v>451</v>
      </c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</row>
    <row r="104" spans="1:60" outlineLevel="2">
      <c r="A104" s="110"/>
      <c r="B104" s="111"/>
      <c r="C104" s="146" t="s">
        <v>2706</v>
      </c>
      <c r="D104" s="143"/>
      <c r="E104" s="144">
        <v>176</v>
      </c>
      <c r="F104" s="114"/>
      <c r="G104" s="114"/>
      <c r="H104" s="114"/>
      <c r="I104" s="114"/>
      <c r="J104" s="114"/>
      <c r="K104" s="114"/>
      <c r="L104" s="114"/>
      <c r="M104" s="114"/>
      <c r="N104" s="113"/>
      <c r="O104" s="113"/>
      <c r="P104" s="113"/>
      <c r="Q104" s="113"/>
      <c r="R104" s="114"/>
      <c r="S104" s="114"/>
      <c r="T104" s="114"/>
      <c r="U104" s="114"/>
      <c r="V104" s="114"/>
      <c r="W104" s="114"/>
      <c r="X104" s="114"/>
      <c r="Y104" s="114"/>
      <c r="Z104" s="107"/>
      <c r="AA104" s="107"/>
      <c r="AB104" s="107"/>
      <c r="AC104" s="107"/>
      <c r="AD104" s="107"/>
      <c r="AE104" s="107"/>
      <c r="AF104" s="107"/>
      <c r="AG104" s="107" t="s">
        <v>341</v>
      </c>
      <c r="AH104" s="107">
        <v>5</v>
      </c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</row>
    <row r="105" spans="1:60" ht="22.5" outlineLevel="1">
      <c r="A105" s="123">
        <v>18</v>
      </c>
      <c r="B105" s="124" t="s">
        <v>1190</v>
      </c>
      <c r="C105" s="139" t="s">
        <v>1191</v>
      </c>
      <c r="D105" s="125" t="s">
        <v>1169</v>
      </c>
      <c r="E105" s="126">
        <v>1.5</v>
      </c>
      <c r="F105" s="127"/>
      <c r="G105" s="128">
        <f>ROUND(E105*F105,2)</f>
        <v>0</v>
      </c>
      <c r="H105" s="127"/>
      <c r="I105" s="128">
        <f>ROUND(E105*H105,2)</f>
        <v>0</v>
      </c>
      <c r="J105" s="127"/>
      <c r="K105" s="128">
        <f>ROUND(E105*J105,2)</f>
        <v>0</v>
      </c>
      <c r="L105" s="128">
        <v>21</v>
      </c>
      <c r="M105" s="128">
        <f>G105*(1+L105/100)</f>
        <v>0</v>
      </c>
      <c r="N105" s="126">
        <v>0.24815000000000001</v>
      </c>
      <c r="O105" s="126">
        <f>ROUND(E105*N105,2)</f>
        <v>0.37</v>
      </c>
      <c r="P105" s="126">
        <v>0</v>
      </c>
      <c r="Q105" s="126">
        <f>ROUND(E105*P105,2)</f>
        <v>0</v>
      </c>
      <c r="R105" s="128" t="s">
        <v>1184</v>
      </c>
      <c r="S105" s="128" t="s">
        <v>310</v>
      </c>
      <c r="T105" s="129" t="s">
        <v>331</v>
      </c>
      <c r="U105" s="114">
        <v>0.81100000000000005</v>
      </c>
      <c r="V105" s="114">
        <f>ROUND(E105*U105,2)</f>
        <v>1.22</v>
      </c>
      <c r="W105" s="114"/>
      <c r="X105" s="114" t="s">
        <v>332</v>
      </c>
      <c r="Y105" s="114" t="s">
        <v>293</v>
      </c>
      <c r="Z105" s="107"/>
      <c r="AA105" s="107"/>
      <c r="AB105" s="107"/>
      <c r="AC105" s="107"/>
      <c r="AD105" s="107"/>
      <c r="AE105" s="107"/>
      <c r="AF105" s="107"/>
      <c r="AG105" s="107" t="s">
        <v>333</v>
      </c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</row>
    <row r="106" spans="1:60" outlineLevel="2">
      <c r="A106" s="110"/>
      <c r="B106" s="111"/>
      <c r="C106" s="203" t="s">
        <v>1185</v>
      </c>
      <c r="D106" s="204"/>
      <c r="E106" s="204"/>
      <c r="F106" s="204"/>
      <c r="G106" s="204"/>
      <c r="H106" s="114"/>
      <c r="I106" s="114"/>
      <c r="J106" s="114"/>
      <c r="K106" s="114"/>
      <c r="L106" s="114"/>
      <c r="M106" s="114"/>
      <c r="N106" s="113"/>
      <c r="O106" s="113"/>
      <c r="P106" s="113"/>
      <c r="Q106" s="113"/>
      <c r="R106" s="114"/>
      <c r="S106" s="114"/>
      <c r="T106" s="114"/>
      <c r="U106" s="114"/>
      <c r="V106" s="114"/>
      <c r="W106" s="114"/>
      <c r="X106" s="114"/>
      <c r="Y106" s="114"/>
      <c r="Z106" s="107"/>
      <c r="AA106" s="107"/>
      <c r="AB106" s="107"/>
      <c r="AC106" s="107"/>
      <c r="AD106" s="107"/>
      <c r="AE106" s="107"/>
      <c r="AF106" s="107"/>
      <c r="AG106" s="107" t="s">
        <v>451</v>
      </c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</row>
    <row r="107" spans="1:60" outlineLevel="2">
      <c r="A107" s="110"/>
      <c r="B107" s="111"/>
      <c r="C107" s="146" t="s">
        <v>2707</v>
      </c>
      <c r="D107" s="143"/>
      <c r="E107" s="144">
        <v>1.5</v>
      </c>
      <c r="F107" s="114"/>
      <c r="G107" s="114"/>
      <c r="H107" s="114"/>
      <c r="I107" s="114"/>
      <c r="J107" s="114"/>
      <c r="K107" s="114"/>
      <c r="L107" s="114"/>
      <c r="M107" s="114"/>
      <c r="N107" s="113"/>
      <c r="O107" s="113"/>
      <c r="P107" s="113"/>
      <c r="Q107" s="113"/>
      <c r="R107" s="114"/>
      <c r="S107" s="114"/>
      <c r="T107" s="114"/>
      <c r="U107" s="114"/>
      <c r="V107" s="114"/>
      <c r="W107" s="114"/>
      <c r="X107" s="114"/>
      <c r="Y107" s="114"/>
      <c r="Z107" s="107"/>
      <c r="AA107" s="107"/>
      <c r="AB107" s="107"/>
      <c r="AC107" s="107"/>
      <c r="AD107" s="107"/>
      <c r="AE107" s="107"/>
      <c r="AF107" s="107"/>
      <c r="AG107" s="107" t="s">
        <v>341</v>
      </c>
      <c r="AH107" s="107">
        <v>5</v>
      </c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</row>
    <row r="108" spans="1:60" ht="33.75" outlineLevel="1">
      <c r="A108" s="123">
        <v>19</v>
      </c>
      <c r="B108" s="124" t="s">
        <v>1400</v>
      </c>
      <c r="C108" s="139" t="s">
        <v>1401</v>
      </c>
      <c r="D108" s="125" t="s">
        <v>1169</v>
      </c>
      <c r="E108" s="126">
        <v>59.408999999999999</v>
      </c>
      <c r="F108" s="127"/>
      <c r="G108" s="128">
        <f>ROUND(E108*F108,2)</f>
        <v>0</v>
      </c>
      <c r="H108" s="127"/>
      <c r="I108" s="128">
        <f>ROUND(E108*H108,2)</f>
        <v>0</v>
      </c>
      <c r="J108" s="127"/>
      <c r="K108" s="128">
        <f>ROUND(E108*J108,2)</f>
        <v>0</v>
      </c>
      <c r="L108" s="128">
        <v>21</v>
      </c>
      <c r="M108" s="128">
        <f>G108*(1+L108/100)</f>
        <v>0</v>
      </c>
      <c r="N108" s="126">
        <v>1.337E-2</v>
      </c>
      <c r="O108" s="126">
        <f>ROUND(E108*N108,2)</f>
        <v>0.79</v>
      </c>
      <c r="P108" s="126">
        <v>0</v>
      </c>
      <c r="Q108" s="126">
        <f>ROUND(E108*P108,2)</f>
        <v>0</v>
      </c>
      <c r="R108" s="128" t="s">
        <v>1195</v>
      </c>
      <c r="S108" s="128" t="s">
        <v>310</v>
      </c>
      <c r="T108" s="129" t="s">
        <v>331</v>
      </c>
      <c r="U108" s="114">
        <v>0.8</v>
      </c>
      <c r="V108" s="114">
        <f>ROUND(E108*U108,2)</f>
        <v>47.53</v>
      </c>
      <c r="W108" s="114"/>
      <c r="X108" s="114" t="s">
        <v>332</v>
      </c>
      <c r="Y108" s="114" t="s">
        <v>293</v>
      </c>
      <c r="Z108" s="107"/>
      <c r="AA108" s="107"/>
      <c r="AB108" s="107"/>
      <c r="AC108" s="107"/>
      <c r="AD108" s="107"/>
      <c r="AE108" s="107"/>
      <c r="AF108" s="107"/>
      <c r="AG108" s="107" t="s">
        <v>333</v>
      </c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</row>
    <row r="109" spans="1:60" outlineLevel="2">
      <c r="A109" s="110"/>
      <c r="B109" s="111"/>
      <c r="C109" s="146" t="s">
        <v>1402</v>
      </c>
      <c r="D109" s="143"/>
      <c r="E109" s="144"/>
      <c r="F109" s="114"/>
      <c r="G109" s="114"/>
      <c r="H109" s="114"/>
      <c r="I109" s="114"/>
      <c r="J109" s="114"/>
      <c r="K109" s="114"/>
      <c r="L109" s="114"/>
      <c r="M109" s="114"/>
      <c r="N109" s="113"/>
      <c r="O109" s="113"/>
      <c r="P109" s="113"/>
      <c r="Q109" s="113"/>
      <c r="R109" s="114"/>
      <c r="S109" s="114"/>
      <c r="T109" s="114"/>
      <c r="U109" s="114"/>
      <c r="V109" s="114"/>
      <c r="W109" s="114"/>
      <c r="X109" s="114"/>
      <c r="Y109" s="114"/>
      <c r="Z109" s="107"/>
      <c r="AA109" s="107"/>
      <c r="AB109" s="107"/>
      <c r="AC109" s="107"/>
      <c r="AD109" s="107"/>
      <c r="AE109" s="107"/>
      <c r="AF109" s="107"/>
      <c r="AG109" s="107" t="s">
        <v>341</v>
      </c>
      <c r="AH109" s="107">
        <v>0</v>
      </c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</row>
    <row r="110" spans="1:60" outlineLevel="3">
      <c r="A110" s="110"/>
      <c r="B110" s="111"/>
      <c r="C110" s="146" t="s">
        <v>2708</v>
      </c>
      <c r="D110" s="143"/>
      <c r="E110" s="144">
        <v>22.977</v>
      </c>
      <c r="F110" s="114"/>
      <c r="G110" s="114"/>
      <c r="H110" s="114"/>
      <c r="I110" s="114"/>
      <c r="J110" s="114"/>
      <c r="K110" s="114"/>
      <c r="L110" s="114"/>
      <c r="M110" s="114"/>
      <c r="N110" s="113"/>
      <c r="O110" s="113"/>
      <c r="P110" s="113"/>
      <c r="Q110" s="113"/>
      <c r="R110" s="114"/>
      <c r="S110" s="114"/>
      <c r="T110" s="114"/>
      <c r="U110" s="114"/>
      <c r="V110" s="114"/>
      <c r="W110" s="114"/>
      <c r="X110" s="114"/>
      <c r="Y110" s="114"/>
      <c r="Z110" s="107"/>
      <c r="AA110" s="107"/>
      <c r="AB110" s="107"/>
      <c r="AC110" s="107"/>
      <c r="AD110" s="107"/>
      <c r="AE110" s="107"/>
      <c r="AF110" s="107"/>
      <c r="AG110" s="107" t="s">
        <v>341</v>
      </c>
      <c r="AH110" s="107">
        <v>0</v>
      </c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</row>
    <row r="111" spans="1:60" outlineLevel="3">
      <c r="A111" s="110"/>
      <c r="B111" s="111"/>
      <c r="C111" s="146" t="s">
        <v>2709</v>
      </c>
      <c r="D111" s="143"/>
      <c r="E111" s="144">
        <v>36.432000000000002</v>
      </c>
      <c r="F111" s="114"/>
      <c r="G111" s="114"/>
      <c r="H111" s="114"/>
      <c r="I111" s="114"/>
      <c r="J111" s="114"/>
      <c r="K111" s="114"/>
      <c r="L111" s="114"/>
      <c r="M111" s="114"/>
      <c r="N111" s="113"/>
      <c r="O111" s="113"/>
      <c r="P111" s="113"/>
      <c r="Q111" s="113"/>
      <c r="R111" s="114"/>
      <c r="S111" s="114"/>
      <c r="T111" s="114"/>
      <c r="U111" s="114"/>
      <c r="V111" s="114"/>
      <c r="W111" s="114"/>
      <c r="X111" s="114"/>
      <c r="Y111" s="114"/>
      <c r="Z111" s="107"/>
      <c r="AA111" s="107"/>
      <c r="AB111" s="107"/>
      <c r="AC111" s="107"/>
      <c r="AD111" s="107"/>
      <c r="AE111" s="107"/>
      <c r="AF111" s="107"/>
      <c r="AG111" s="107" t="s">
        <v>341</v>
      </c>
      <c r="AH111" s="107">
        <v>0</v>
      </c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</row>
    <row r="112" spans="1:60" ht="22.5" outlineLevel="1">
      <c r="A112" s="123">
        <v>20</v>
      </c>
      <c r="B112" s="124" t="s">
        <v>1324</v>
      </c>
      <c r="C112" s="139" t="s">
        <v>1325</v>
      </c>
      <c r="D112" s="125" t="s">
        <v>347</v>
      </c>
      <c r="E112" s="126">
        <v>4</v>
      </c>
      <c r="F112" s="127"/>
      <c r="G112" s="128">
        <f>ROUND(E112*F112,2)</f>
        <v>0</v>
      </c>
      <c r="H112" s="127"/>
      <c r="I112" s="128">
        <f>ROUND(E112*H112,2)</f>
        <v>0</v>
      </c>
      <c r="J112" s="127"/>
      <c r="K112" s="128">
        <f>ROUND(E112*J112,2)</f>
        <v>0</v>
      </c>
      <c r="L112" s="128">
        <v>21</v>
      </c>
      <c r="M112" s="128">
        <f>G112*(1+L112/100)</f>
        <v>0</v>
      </c>
      <c r="N112" s="126">
        <v>5.203E-2</v>
      </c>
      <c r="O112" s="126">
        <f>ROUND(E112*N112,2)</f>
        <v>0.21</v>
      </c>
      <c r="P112" s="126">
        <v>0</v>
      </c>
      <c r="Q112" s="126">
        <f>ROUND(E112*P112,2)</f>
        <v>0</v>
      </c>
      <c r="R112" s="128" t="s">
        <v>1184</v>
      </c>
      <c r="S112" s="128" t="s">
        <v>310</v>
      </c>
      <c r="T112" s="129" t="s">
        <v>331</v>
      </c>
      <c r="U112" s="114">
        <v>1.01</v>
      </c>
      <c r="V112" s="114">
        <f>ROUND(E112*U112,2)</f>
        <v>4.04</v>
      </c>
      <c r="W112" s="114"/>
      <c r="X112" s="114" t="s">
        <v>332</v>
      </c>
      <c r="Y112" s="114" t="s">
        <v>293</v>
      </c>
      <c r="Z112" s="107"/>
      <c r="AA112" s="107"/>
      <c r="AB112" s="107"/>
      <c r="AC112" s="107"/>
      <c r="AD112" s="107"/>
      <c r="AE112" s="107"/>
      <c r="AF112" s="107"/>
      <c r="AG112" s="107" t="s">
        <v>333</v>
      </c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</row>
    <row r="113" spans="1:60" outlineLevel="2">
      <c r="A113" s="110"/>
      <c r="B113" s="111"/>
      <c r="C113" s="203" t="s">
        <v>1326</v>
      </c>
      <c r="D113" s="204"/>
      <c r="E113" s="204"/>
      <c r="F113" s="204"/>
      <c r="G113" s="204"/>
      <c r="H113" s="114"/>
      <c r="I113" s="114"/>
      <c r="J113" s="114"/>
      <c r="K113" s="114"/>
      <c r="L113" s="114"/>
      <c r="M113" s="114"/>
      <c r="N113" s="113"/>
      <c r="O113" s="113"/>
      <c r="P113" s="113"/>
      <c r="Q113" s="113"/>
      <c r="R113" s="114"/>
      <c r="S113" s="114"/>
      <c r="T113" s="114"/>
      <c r="U113" s="114"/>
      <c r="V113" s="114"/>
      <c r="W113" s="114"/>
      <c r="X113" s="114"/>
      <c r="Y113" s="114"/>
      <c r="Z113" s="107"/>
      <c r="AA113" s="107"/>
      <c r="AB113" s="107"/>
      <c r="AC113" s="107"/>
      <c r="AD113" s="107"/>
      <c r="AE113" s="107"/>
      <c r="AF113" s="107"/>
      <c r="AG113" s="107" t="s">
        <v>451</v>
      </c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</row>
    <row r="114" spans="1:60" outlineLevel="2">
      <c r="A114" s="110"/>
      <c r="B114" s="111"/>
      <c r="C114" s="146" t="s">
        <v>2710</v>
      </c>
      <c r="D114" s="143"/>
      <c r="E114" s="144">
        <v>4</v>
      </c>
      <c r="F114" s="114"/>
      <c r="G114" s="114"/>
      <c r="H114" s="114"/>
      <c r="I114" s="114"/>
      <c r="J114" s="114"/>
      <c r="K114" s="114"/>
      <c r="L114" s="114"/>
      <c r="M114" s="114"/>
      <c r="N114" s="113"/>
      <c r="O114" s="113"/>
      <c r="P114" s="113"/>
      <c r="Q114" s="113"/>
      <c r="R114" s="114"/>
      <c r="S114" s="114"/>
      <c r="T114" s="114"/>
      <c r="U114" s="114"/>
      <c r="V114" s="114"/>
      <c r="W114" s="114"/>
      <c r="X114" s="114"/>
      <c r="Y114" s="114"/>
      <c r="Z114" s="107"/>
      <c r="AA114" s="107"/>
      <c r="AB114" s="107"/>
      <c r="AC114" s="107"/>
      <c r="AD114" s="107"/>
      <c r="AE114" s="107"/>
      <c r="AF114" s="107"/>
      <c r="AG114" s="107" t="s">
        <v>341</v>
      </c>
      <c r="AH114" s="107">
        <v>5</v>
      </c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</row>
    <row r="115" spans="1:60" outlineLevel="1">
      <c r="A115" s="123">
        <v>21</v>
      </c>
      <c r="B115" s="124" t="s">
        <v>1197</v>
      </c>
      <c r="C115" s="139" t="s">
        <v>1198</v>
      </c>
      <c r="D115" s="125" t="s">
        <v>347</v>
      </c>
      <c r="E115" s="126">
        <v>356</v>
      </c>
      <c r="F115" s="127"/>
      <c r="G115" s="128">
        <f>ROUND(E115*F115,2)</f>
        <v>0</v>
      </c>
      <c r="H115" s="127"/>
      <c r="I115" s="128">
        <f>ROUND(E115*H115,2)</f>
        <v>0</v>
      </c>
      <c r="J115" s="127"/>
      <c r="K115" s="128">
        <f>ROUND(E115*J115,2)</f>
        <v>0</v>
      </c>
      <c r="L115" s="128">
        <v>21</v>
      </c>
      <c r="M115" s="128">
        <f>G115*(1+L115/100)</f>
        <v>0</v>
      </c>
      <c r="N115" s="126">
        <v>3.2799999999999999E-3</v>
      </c>
      <c r="O115" s="126">
        <f>ROUND(E115*N115,2)</f>
        <v>1.17</v>
      </c>
      <c r="P115" s="126">
        <v>0</v>
      </c>
      <c r="Q115" s="126">
        <f>ROUND(E115*P115,2)</f>
        <v>0</v>
      </c>
      <c r="R115" s="128" t="s">
        <v>1184</v>
      </c>
      <c r="S115" s="128" t="s">
        <v>310</v>
      </c>
      <c r="T115" s="129" t="s">
        <v>331</v>
      </c>
      <c r="U115" s="114">
        <v>0.22498000000000001</v>
      </c>
      <c r="V115" s="114">
        <f>ROUND(E115*U115,2)</f>
        <v>80.09</v>
      </c>
      <c r="W115" s="114"/>
      <c r="X115" s="114" t="s">
        <v>332</v>
      </c>
      <c r="Y115" s="114" t="s">
        <v>293</v>
      </c>
      <c r="Z115" s="107"/>
      <c r="AA115" s="107"/>
      <c r="AB115" s="107"/>
      <c r="AC115" s="107"/>
      <c r="AD115" s="107"/>
      <c r="AE115" s="107"/>
      <c r="AF115" s="107"/>
      <c r="AG115" s="107" t="s">
        <v>333</v>
      </c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</row>
    <row r="116" spans="1:60" outlineLevel="2">
      <c r="A116" s="110"/>
      <c r="B116" s="111"/>
      <c r="C116" s="203" t="s">
        <v>1199</v>
      </c>
      <c r="D116" s="204"/>
      <c r="E116" s="204"/>
      <c r="F116" s="204"/>
      <c r="G116" s="204"/>
      <c r="H116" s="114"/>
      <c r="I116" s="114"/>
      <c r="J116" s="114"/>
      <c r="K116" s="114"/>
      <c r="L116" s="114"/>
      <c r="M116" s="114"/>
      <c r="N116" s="113"/>
      <c r="O116" s="113"/>
      <c r="P116" s="113"/>
      <c r="Q116" s="113"/>
      <c r="R116" s="114"/>
      <c r="S116" s="114"/>
      <c r="T116" s="114"/>
      <c r="U116" s="114"/>
      <c r="V116" s="114"/>
      <c r="W116" s="114"/>
      <c r="X116" s="114"/>
      <c r="Y116" s="114"/>
      <c r="Z116" s="107"/>
      <c r="AA116" s="107"/>
      <c r="AB116" s="107"/>
      <c r="AC116" s="107"/>
      <c r="AD116" s="107"/>
      <c r="AE116" s="107"/>
      <c r="AF116" s="107"/>
      <c r="AG116" s="107" t="s">
        <v>451</v>
      </c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37" t="str">
        <f>C116</f>
        <v>jakoukoliv maltou, z pomocného pracovního lešení o výšce podlahy do 1900 mm a pro zatížení do 1,5 kPa,</v>
      </c>
      <c r="BB116" s="107"/>
      <c r="BC116" s="107"/>
      <c r="BD116" s="107"/>
      <c r="BE116" s="107"/>
      <c r="BF116" s="107"/>
      <c r="BG116" s="107"/>
      <c r="BH116" s="107"/>
    </row>
    <row r="117" spans="1:60" outlineLevel="2">
      <c r="A117" s="110"/>
      <c r="B117" s="111"/>
      <c r="C117" s="146" t="s">
        <v>2711</v>
      </c>
      <c r="D117" s="143"/>
      <c r="E117" s="144">
        <v>4</v>
      </c>
      <c r="F117" s="114"/>
      <c r="G117" s="114"/>
      <c r="H117" s="114"/>
      <c r="I117" s="114"/>
      <c r="J117" s="114"/>
      <c r="K117" s="114"/>
      <c r="L117" s="114"/>
      <c r="M117" s="114"/>
      <c r="N117" s="113"/>
      <c r="O117" s="113"/>
      <c r="P117" s="113"/>
      <c r="Q117" s="113"/>
      <c r="R117" s="114"/>
      <c r="S117" s="114"/>
      <c r="T117" s="114"/>
      <c r="U117" s="114"/>
      <c r="V117" s="114"/>
      <c r="W117" s="114"/>
      <c r="X117" s="114"/>
      <c r="Y117" s="114"/>
      <c r="Z117" s="107"/>
      <c r="AA117" s="107"/>
      <c r="AB117" s="107"/>
      <c r="AC117" s="107"/>
      <c r="AD117" s="107"/>
      <c r="AE117" s="107"/>
      <c r="AF117" s="107"/>
      <c r="AG117" s="107" t="s">
        <v>341</v>
      </c>
      <c r="AH117" s="107">
        <v>5</v>
      </c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</row>
    <row r="118" spans="1:60" outlineLevel="3">
      <c r="A118" s="110"/>
      <c r="B118" s="111"/>
      <c r="C118" s="146" t="s">
        <v>2712</v>
      </c>
      <c r="D118" s="143"/>
      <c r="E118" s="144">
        <v>352</v>
      </c>
      <c r="F118" s="114"/>
      <c r="G118" s="114"/>
      <c r="H118" s="114"/>
      <c r="I118" s="114"/>
      <c r="J118" s="114"/>
      <c r="K118" s="114"/>
      <c r="L118" s="114"/>
      <c r="M118" s="114"/>
      <c r="N118" s="113"/>
      <c r="O118" s="113"/>
      <c r="P118" s="113"/>
      <c r="Q118" s="113"/>
      <c r="R118" s="114"/>
      <c r="S118" s="114"/>
      <c r="T118" s="114"/>
      <c r="U118" s="114"/>
      <c r="V118" s="114"/>
      <c r="W118" s="114"/>
      <c r="X118" s="114"/>
      <c r="Y118" s="114"/>
      <c r="Z118" s="107"/>
      <c r="AA118" s="107"/>
      <c r="AB118" s="107"/>
      <c r="AC118" s="107"/>
      <c r="AD118" s="107"/>
      <c r="AE118" s="107"/>
      <c r="AF118" s="107"/>
      <c r="AG118" s="107" t="s">
        <v>341</v>
      </c>
      <c r="AH118" s="107">
        <v>5</v>
      </c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</row>
    <row r="119" spans="1:60" outlineLevel="1">
      <c r="A119" s="123">
        <v>22</v>
      </c>
      <c r="B119" s="124" t="s">
        <v>1202</v>
      </c>
      <c r="C119" s="139" t="s">
        <v>1203</v>
      </c>
      <c r="D119" s="125" t="s">
        <v>1169</v>
      </c>
      <c r="E119" s="126">
        <v>1.5</v>
      </c>
      <c r="F119" s="127"/>
      <c r="G119" s="128">
        <f>ROUND(E119*F119,2)</f>
        <v>0</v>
      </c>
      <c r="H119" s="127"/>
      <c r="I119" s="128">
        <f>ROUND(E119*H119,2)</f>
        <v>0</v>
      </c>
      <c r="J119" s="127"/>
      <c r="K119" s="128">
        <f>ROUND(E119*J119,2)</f>
        <v>0</v>
      </c>
      <c r="L119" s="128">
        <v>21</v>
      </c>
      <c r="M119" s="128">
        <f>G119*(1+L119/100)</f>
        <v>0</v>
      </c>
      <c r="N119" s="126">
        <v>4.7660000000000001E-2</v>
      </c>
      <c r="O119" s="126">
        <f>ROUND(E119*N119,2)</f>
        <v>7.0000000000000007E-2</v>
      </c>
      <c r="P119" s="126">
        <v>0</v>
      </c>
      <c r="Q119" s="126">
        <f>ROUND(E119*P119,2)</f>
        <v>0</v>
      </c>
      <c r="R119" s="128" t="s">
        <v>1195</v>
      </c>
      <c r="S119" s="128" t="s">
        <v>310</v>
      </c>
      <c r="T119" s="129" t="s">
        <v>331</v>
      </c>
      <c r="U119" s="114">
        <v>0.84</v>
      </c>
      <c r="V119" s="114">
        <f>ROUND(E119*U119,2)</f>
        <v>1.26</v>
      </c>
      <c r="W119" s="114"/>
      <c r="X119" s="114" t="s">
        <v>332</v>
      </c>
      <c r="Y119" s="114" t="s">
        <v>293</v>
      </c>
      <c r="Z119" s="107"/>
      <c r="AA119" s="107"/>
      <c r="AB119" s="107"/>
      <c r="AC119" s="107"/>
      <c r="AD119" s="107"/>
      <c r="AE119" s="107"/>
      <c r="AF119" s="107"/>
      <c r="AG119" s="107" t="s">
        <v>333</v>
      </c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</row>
    <row r="120" spans="1:60" outlineLevel="2">
      <c r="A120" s="110"/>
      <c r="B120" s="111"/>
      <c r="C120" s="146" t="s">
        <v>2707</v>
      </c>
      <c r="D120" s="143"/>
      <c r="E120" s="144">
        <v>1.5</v>
      </c>
      <c r="F120" s="114"/>
      <c r="G120" s="114"/>
      <c r="H120" s="114"/>
      <c r="I120" s="114"/>
      <c r="J120" s="114"/>
      <c r="K120" s="114"/>
      <c r="L120" s="114"/>
      <c r="M120" s="114"/>
      <c r="N120" s="113"/>
      <c r="O120" s="113"/>
      <c r="P120" s="113"/>
      <c r="Q120" s="113"/>
      <c r="R120" s="114"/>
      <c r="S120" s="114"/>
      <c r="T120" s="114"/>
      <c r="U120" s="114"/>
      <c r="V120" s="114"/>
      <c r="W120" s="114"/>
      <c r="X120" s="114"/>
      <c r="Y120" s="114"/>
      <c r="Z120" s="107"/>
      <c r="AA120" s="107"/>
      <c r="AB120" s="107"/>
      <c r="AC120" s="107"/>
      <c r="AD120" s="107"/>
      <c r="AE120" s="107"/>
      <c r="AF120" s="107"/>
      <c r="AG120" s="107" t="s">
        <v>341</v>
      </c>
      <c r="AH120" s="107">
        <v>5</v>
      </c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</row>
    <row r="121" spans="1:60" ht="56.25" outlineLevel="1">
      <c r="A121" s="123">
        <v>23</v>
      </c>
      <c r="B121" s="124" t="s">
        <v>1333</v>
      </c>
      <c r="C121" s="139" t="s">
        <v>1334</v>
      </c>
      <c r="D121" s="125" t="s">
        <v>1169</v>
      </c>
      <c r="E121" s="126">
        <v>1269.29314</v>
      </c>
      <c r="F121" s="127"/>
      <c r="G121" s="128">
        <f>ROUND(E121*F121,2)</f>
        <v>0</v>
      </c>
      <c r="H121" s="127"/>
      <c r="I121" s="128">
        <f>ROUND(E121*H121,2)</f>
        <v>0</v>
      </c>
      <c r="J121" s="127"/>
      <c r="K121" s="128">
        <f>ROUND(E121*J121,2)</f>
        <v>0</v>
      </c>
      <c r="L121" s="128">
        <v>21</v>
      </c>
      <c r="M121" s="128">
        <f>G121*(1+L121/100)</f>
        <v>0</v>
      </c>
      <c r="N121" s="126">
        <v>4.0000000000000003E-5</v>
      </c>
      <c r="O121" s="126">
        <f>ROUND(E121*N121,2)</f>
        <v>0.05</v>
      </c>
      <c r="P121" s="126">
        <v>0</v>
      </c>
      <c r="Q121" s="126">
        <f>ROUND(E121*P121,2)</f>
        <v>0</v>
      </c>
      <c r="R121" s="128" t="s">
        <v>1195</v>
      </c>
      <c r="S121" s="128" t="s">
        <v>310</v>
      </c>
      <c r="T121" s="129" t="s">
        <v>331</v>
      </c>
      <c r="U121" s="114">
        <v>0.35</v>
      </c>
      <c r="V121" s="114">
        <f>ROUND(E121*U121,2)</f>
        <v>444.25</v>
      </c>
      <c r="W121" s="114"/>
      <c r="X121" s="114" t="s">
        <v>332</v>
      </c>
      <c r="Y121" s="114" t="s">
        <v>293</v>
      </c>
      <c r="Z121" s="107"/>
      <c r="AA121" s="107"/>
      <c r="AB121" s="107"/>
      <c r="AC121" s="107"/>
      <c r="AD121" s="107"/>
      <c r="AE121" s="107"/>
      <c r="AF121" s="107"/>
      <c r="AG121" s="107" t="s">
        <v>1329</v>
      </c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</row>
    <row r="122" spans="1:60" outlineLevel="2">
      <c r="A122" s="110"/>
      <c r="B122" s="111"/>
      <c r="C122" s="146" t="s">
        <v>2713</v>
      </c>
      <c r="D122" s="143"/>
      <c r="E122" s="144">
        <v>11.9475</v>
      </c>
      <c r="F122" s="114"/>
      <c r="G122" s="114"/>
      <c r="H122" s="114"/>
      <c r="I122" s="114"/>
      <c r="J122" s="114"/>
      <c r="K122" s="114"/>
      <c r="L122" s="114"/>
      <c r="M122" s="114"/>
      <c r="N122" s="113"/>
      <c r="O122" s="113"/>
      <c r="P122" s="113"/>
      <c r="Q122" s="113"/>
      <c r="R122" s="114"/>
      <c r="S122" s="114"/>
      <c r="T122" s="114"/>
      <c r="U122" s="114"/>
      <c r="V122" s="114"/>
      <c r="W122" s="114"/>
      <c r="X122" s="114"/>
      <c r="Y122" s="114"/>
      <c r="Z122" s="107"/>
      <c r="AA122" s="107"/>
      <c r="AB122" s="107"/>
      <c r="AC122" s="107"/>
      <c r="AD122" s="107"/>
      <c r="AE122" s="107"/>
      <c r="AF122" s="107"/>
      <c r="AG122" s="107" t="s">
        <v>341</v>
      </c>
      <c r="AH122" s="107">
        <v>0</v>
      </c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</row>
    <row r="123" spans="1:60" outlineLevel="3">
      <c r="A123" s="110"/>
      <c r="B123" s="111"/>
      <c r="C123" s="146" t="s">
        <v>2714</v>
      </c>
      <c r="D123" s="143"/>
      <c r="E123" s="144">
        <v>13.061249999999999</v>
      </c>
      <c r="F123" s="114"/>
      <c r="G123" s="114"/>
      <c r="H123" s="114"/>
      <c r="I123" s="114"/>
      <c r="J123" s="114"/>
      <c r="K123" s="114"/>
      <c r="L123" s="114"/>
      <c r="M123" s="114"/>
      <c r="N123" s="113"/>
      <c r="O123" s="113"/>
      <c r="P123" s="113"/>
      <c r="Q123" s="113"/>
      <c r="R123" s="114"/>
      <c r="S123" s="114"/>
      <c r="T123" s="114"/>
      <c r="U123" s="114"/>
      <c r="V123" s="114"/>
      <c r="W123" s="114"/>
      <c r="X123" s="114"/>
      <c r="Y123" s="114"/>
      <c r="Z123" s="107"/>
      <c r="AA123" s="107"/>
      <c r="AB123" s="107"/>
      <c r="AC123" s="107"/>
      <c r="AD123" s="107"/>
      <c r="AE123" s="107"/>
      <c r="AF123" s="107"/>
      <c r="AG123" s="107" t="s">
        <v>341</v>
      </c>
      <c r="AH123" s="107">
        <v>0</v>
      </c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</row>
    <row r="124" spans="1:60" outlineLevel="3">
      <c r="A124" s="110"/>
      <c r="B124" s="111"/>
      <c r="C124" s="146" t="s">
        <v>2715</v>
      </c>
      <c r="D124" s="143"/>
      <c r="E124" s="144">
        <v>11.84625</v>
      </c>
      <c r="F124" s="114"/>
      <c r="G124" s="114"/>
      <c r="H124" s="114"/>
      <c r="I124" s="114"/>
      <c r="J124" s="114"/>
      <c r="K124" s="114"/>
      <c r="L124" s="114"/>
      <c r="M124" s="114"/>
      <c r="N124" s="113"/>
      <c r="O124" s="113"/>
      <c r="P124" s="113"/>
      <c r="Q124" s="113"/>
      <c r="R124" s="114"/>
      <c r="S124" s="114"/>
      <c r="T124" s="114"/>
      <c r="U124" s="114"/>
      <c r="V124" s="114"/>
      <c r="W124" s="114"/>
      <c r="X124" s="114"/>
      <c r="Y124" s="114"/>
      <c r="Z124" s="107"/>
      <c r="AA124" s="107"/>
      <c r="AB124" s="107"/>
      <c r="AC124" s="107"/>
      <c r="AD124" s="107"/>
      <c r="AE124" s="107"/>
      <c r="AF124" s="107"/>
      <c r="AG124" s="107" t="s">
        <v>341</v>
      </c>
      <c r="AH124" s="107">
        <v>0</v>
      </c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</row>
    <row r="125" spans="1:60" outlineLevel="3">
      <c r="A125" s="110"/>
      <c r="B125" s="111"/>
      <c r="C125" s="146" t="s">
        <v>2716</v>
      </c>
      <c r="D125" s="143"/>
      <c r="E125" s="144">
        <v>1.1475</v>
      </c>
      <c r="F125" s="114"/>
      <c r="G125" s="114"/>
      <c r="H125" s="114"/>
      <c r="I125" s="114"/>
      <c r="J125" s="114"/>
      <c r="K125" s="114"/>
      <c r="L125" s="114"/>
      <c r="M125" s="114"/>
      <c r="N125" s="113"/>
      <c r="O125" s="113"/>
      <c r="P125" s="113"/>
      <c r="Q125" s="113"/>
      <c r="R125" s="114"/>
      <c r="S125" s="114"/>
      <c r="T125" s="114"/>
      <c r="U125" s="114"/>
      <c r="V125" s="114"/>
      <c r="W125" s="114"/>
      <c r="X125" s="114"/>
      <c r="Y125" s="114"/>
      <c r="Z125" s="107"/>
      <c r="AA125" s="107"/>
      <c r="AB125" s="107"/>
      <c r="AC125" s="107"/>
      <c r="AD125" s="107"/>
      <c r="AE125" s="107"/>
      <c r="AF125" s="107"/>
      <c r="AG125" s="107" t="s">
        <v>341</v>
      </c>
      <c r="AH125" s="107">
        <v>0</v>
      </c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</row>
    <row r="126" spans="1:60" outlineLevel="3">
      <c r="A126" s="110"/>
      <c r="B126" s="111"/>
      <c r="C126" s="146" t="s">
        <v>2717</v>
      </c>
      <c r="D126" s="143"/>
      <c r="E126" s="144">
        <v>1.1793800000000001</v>
      </c>
      <c r="F126" s="114"/>
      <c r="G126" s="114"/>
      <c r="H126" s="114"/>
      <c r="I126" s="114"/>
      <c r="J126" s="114"/>
      <c r="K126" s="114"/>
      <c r="L126" s="114"/>
      <c r="M126" s="114"/>
      <c r="N126" s="113"/>
      <c r="O126" s="113"/>
      <c r="P126" s="113"/>
      <c r="Q126" s="113"/>
      <c r="R126" s="114"/>
      <c r="S126" s="114"/>
      <c r="T126" s="114"/>
      <c r="U126" s="114"/>
      <c r="V126" s="114"/>
      <c r="W126" s="114"/>
      <c r="X126" s="114"/>
      <c r="Y126" s="114"/>
      <c r="Z126" s="107"/>
      <c r="AA126" s="107"/>
      <c r="AB126" s="107"/>
      <c r="AC126" s="107"/>
      <c r="AD126" s="107"/>
      <c r="AE126" s="107"/>
      <c r="AF126" s="107"/>
      <c r="AG126" s="107" t="s">
        <v>341</v>
      </c>
      <c r="AH126" s="107">
        <v>0</v>
      </c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</row>
    <row r="127" spans="1:60" outlineLevel="3">
      <c r="A127" s="110"/>
      <c r="B127" s="111"/>
      <c r="C127" s="146" t="s">
        <v>2718</v>
      </c>
      <c r="D127" s="143"/>
      <c r="E127" s="144">
        <v>1.1793800000000001</v>
      </c>
      <c r="F127" s="114"/>
      <c r="G127" s="114"/>
      <c r="H127" s="114"/>
      <c r="I127" s="114"/>
      <c r="J127" s="114"/>
      <c r="K127" s="114"/>
      <c r="L127" s="114"/>
      <c r="M127" s="114"/>
      <c r="N127" s="113"/>
      <c r="O127" s="113"/>
      <c r="P127" s="113"/>
      <c r="Q127" s="113"/>
      <c r="R127" s="114"/>
      <c r="S127" s="114"/>
      <c r="T127" s="114"/>
      <c r="U127" s="114"/>
      <c r="V127" s="114"/>
      <c r="W127" s="114"/>
      <c r="X127" s="114"/>
      <c r="Y127" s="114"/>
      <c r="Z127" s="107"/>
      <c r="AA127" s="107"/>
      <c r="AB127" s="107"/>
      <c r="AC127" s="107"/>
      <c r="AD127" s="107"/>
      <c r="AE127" s="107"/>
      <c r="AF127" s="107"/>
      <c r="AG127" s="107" t="s">
        <v>341</v>
      </c>
      <c r="AH127" s="107">
        <v>0</v>
      </c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</row>
    <row r="128" spans="1:60" outlineLevel="3">
      <c r="A128" s="110"/>
      <c r="B128" s="111"/>
      <c r="C128" s="146" t="s">
        <v>2719</v>
      </c>
      <c r="D128" s="143"/>
      <c r="E128" s="144">
        <v>1.1475</v>
      </c>
      <c r="F128" s="114"/>
      <c r="G128" s="114"/>
      <c r="H128" s="114"/>
      <c r="I128" s="114"/>
      <c r="J128" s="114"/>
      <c r="K128" s="114"/>
      <c r="L128" s="114"/>
      <c r="M128" s="114"/>
      <c r="N128" s="113"/>
      <c r="O128" s="113"/>
      <c r="P128" s="113"/>
      <c r="Q128" s="113"/>
      <c r="R128" s="114"/>
      <c r="S128" s="114"/>
      <c r="T128" s="114"/>
      <c r="U128" s="114"/>
      <c r="V128" s="114"/>
      <c r="W128" s="114"/>
      <c r="X128" s="114"/>
      <c r="Y128" s="114"/>
      <c r="Z128" s="107"/>
      <c r="AA128" s="107"/>
      <c r="AB128" s="107"/>
      <c r="AC128" s="107"/>
      <c r="AD128" s="107"/>
      <c r="AE128" s="107"/>
      <c r="AF128" s="107"/>
      <c r="AG128" s="107" t="s">
        <v>341</v>
      </c>
      <c r="AH128" s="107">
        <v>0</v>
      </c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</row>
    <row r="129" spans="1:60" outlineLevel="3">
      <c r="A129" s="110"/>
      <c r="B129" s="111"/>
      <c r="C129" s="146" t="s">
        <v>2720</v>
      </c>
      <c r="D129" s="143"/>
      <c r="E129" s="144">
        <v>2.73</v>
      </c>
      <c r="F129" s="114"/>
      <c r="G129" s="114"/>
      <c r="H129" s="114"/>
      <c r="I129" s="114"/>
      <c r="J129" s="114"/>
      <c r="K129" s="114"/>
      <c r="L129" s="114"/>
      <c r="M129" s="114"/>
      <c r="N129" s="113"/>
      <c r="O129" s="113"/>
      <c r="P129" s="113"/>
      <c r="Q129" s="113"/>
      <c r="R129" s="114"/>
      <c r="S129" s="114"/>
      <c r="T129" s="114"/>
      <c r="U129" s="114"/>
      <c r="V129" s="114"/>
      <c r="W129" s="114"/>
      <c r="X129" s="114"/>
      <c r="Y129" s="114"/>
      <c r="Z129" s="107"/>
      <c r="AA129" s="107"/>
      <c r="AB129" s="107"/>
      <c r="AC129" s="107"/>
      <c r="AD129" s="107"/>
      <c r="AE129" s="107"/>
      <c r="AF129" s="107"/>
      <c r="AG129" s="107" t="s">
        <v>341</v>
      </c>
      <c r="AH129" s="107">
        <v>0</v>
      </c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</row>
    <row r="130" spans="1:60" outlineLevel="3">
      <c r="A130" s="110"/>
      <c r="B130" s="111"/>
      <c r="C130" s="146" t="s">
        <v>2721</v>
      </c>
      <c r="D130" s="143"/>
      <c r="E130" s="144">
        <v>2.7650000000000001</v>
      </c>
      <c r="F130" s="114"/>
      <c r="G130" s="114"/>
      <c r="H130" s="114"/>
      <c r="I130" s="114"/>
      <c r="J130" s="114"/>
      <c r="K130" s="114"/>
      <c r="L130" s="114"/>
      <c r="M130" s="114"/>
      <c r="N130" s="113"/>
      <c r="O130" s="113"/>
      <c r="P130" s="113"/>
      <c r="Q130" s="113"/>
      <c r="R130" s="114"/>
      <c r="S130" s="114"/>
      <c r="T130" s="114"/>
      <c r="U130" s="114"/>
      <c r="V130" s="114"/>
      <c r="W130" s="114"/>
      <c r="X130" s="114"/>
      <c r="Y130" s="114"/>
      <c r="Z130" s="107"/>
      <c r="AA130" s="107"/>
      <c r="AB130" s="107"/>
      <c r="AC130" s="107"/>
      <c r="AD130" s="107"/>
      <c r="AE130" s="107"/>
      <c r="AF130" s="107"/>
      <c r="AG130" s="107" t="s">
        <v>341</v>
      </c>
      <c r="AH130" s="107">
        <v>0</v>
      </c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</row>
    <row r="131" spans="1:60" outlineLevel="3">
      <c r="A131" s="110"/>
      <c r="B131" s="111"/>
      <c r="C131" s="146" t="s">
        <v>2722</v>
      </c>
      <c r="D131" s="143"/>
      <c r="E131" s="144">
        <v>2.88</v>
      </c>
      <c r="F131" s="114"/>
      <c r="G131" s="114"/>
      <c r="H131" s="114"/>
      <c r="I131" s="114"/>
      <c r="J131" s="114"/>
      <c r="K131" s="114"/>
      <c r="L131" s="114"/>
      <c r="M131" s="114"/>
      <c r="N131" s="113"/>
      <c r="O131" s="113"/>
      <c r="P131" s="113"/>
      <c r="Q131" s="113"/>
      <c r="R131" s="114"/>
      <c r="S131" s="114"/>
      <c r="T131" s="114"/>
      <c r="U131" s="114"/>
      <c r="V131" s="114"/>
      <c r="W131" s="114"/>
      <c r="X131" s="114"/>
      <c r="Y131" s="114"/>
      <c r="Z131" s="107"/>
      <c r="AA131" s="107"/>
      <c r="AB131" s="107"/>
      <c r="AC131" s="107"/>
      <c r="AD131" s="107"/>
      <c r="AE131" s="107"/>
      <c r="AF131" s="107"/>
      <c r="AG131" s="107" t="s">
        <v>341</v>
      </c>
      <c r="AH131" s="107">
        <v>0</v>
      </c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</row>
    <row r="132" spans="1:60" outlineLevel="3">
      <c r="A132" s="110"/>
      <c r="B132" s="111"/>
      <c r="C132" s="146" t="s">
        <v>2723</v>
      </c>
      <c r="D132" s="143"/>
      <c r="E132" s="144">
        <v>131.05363</v>
      </c>
      <c r="F132" s="114"/>
      <c r="G132" s="114"/>
      <c r="H132" s="114"/>
      <c r="I132" s="114"/>
      <c r="J132" s="114"/>
      <c r="K132" s="114"/>
      <c r="L132" s="114"/>
      <c r="M132" s="114"/>
      <c r="N132" s="113"/>
      <c r="O132" s="113"/>
      <c r="P132" s="113"/>
      <c r="Q132" s="113"/>
      <c r="R132" s="114"/>
      <c r="S132" s="114"/>
      <c r="T132" s="114"/>
      <c r="U132" s="114"/>
      <c r="V132" s="114"/>
      <c r="W132" s="114"/>
      <c r="X132" s="114"/>
      <c r="Y132" s="114"/>
      <c r="Z132" s="107"/>
      <c r="AA132" s="107"/>
      <c r="AB132" s="107"/>
      <c r="AC132" s="107"/>
      <c r="AD132" s="107"/>
      <c r="AE132" s="107"/>
      <c r="AF132" s="107"/>
      <c r="AG132" s="107" t="s">
        <v>341</v>
      </c>
      <c r="AH132" s="107">
        <v>0</v>
      </c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</row>
    <row r="133" spans="1:60" outlineLevel="3">
      <c r="A133" s="110"/>
      <c r="B133" s="111"/>
      <c r="C133" s="146" t="s">
        <v>2724</v>
      </c>
      <c r="D133" s="143"/>
      <c r="E133" s="144">
        <v>53.651879999999998</v>
      </c>
      <c r="F133" s="114"/>
      <c r="G133" s="114"/>
      <c r="H133" s="114"/>
      <c r="I133" s="114"/>
      <c r="J133" s="114"/>
      <c r="K133" s="114"/>
      <c r="L133" s="114"/>
      <c r="M133" s="114"/>
      <c r="N133" s="113"/>
      <c r="O133" s="113"/>
      <c r="P133" s="113"/>
      <c r="Q133" s="113"/>
      <c r="R133" s="114"/>
      <c r="S133" s="114"/>
      <c r="T133" s="114"/>
      <c r="U133" s="114"/>
      <c r="V133" s="114"/>
      <c r="W133" s="114"/>
      <c r="X133" s="114"/>
      <c r="Y133" s="114"/>
      <c r="Z133" s="107"/>
      <c r="AA133" s="107"/>
      <c r="AB133" s="107"/>
      <c r="AC133" s="107"/>
      <c r="AD133" s="107"/>
      <c r="AE133" s="107"/>
      <c r="AF133" s="107"/>
      <c r="AG133" s="107" t="s">
        <v>341</v>
      </c>
      <c r="AH133" s="107">
        <v>0</v>
      </c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</row>
    <row r="134" spans="1:60" outlineLevel="3">
      <c r="A134" s="110"/>
      <c r="B134" s="111"/>
      <c r="C134" s="146" t="s">
        <v>2725</v>
      </c>
      <c r="D134" s="143"/>
      <c r="E134" s="144">
        <v>3.84375</v>
      </c>
      <c r="F134" s="114"/>
      <c r="G134" s="114"/>
      <c r="H134" s="114"/>
      <c r="I134" s="114"/>
      <c r="J134" s="114"/>
      <c r="K134" s="114"/>
      <c r="L134" s="114"/>
      <c r="M134" s="114"/>
      <c r="N134" s="113"/>
      <c r="O134" s="113"/>
      <c r="P134" s="113"/>
      <c r="Q134" s="113"/>
      <c r="R134" s="114"/>
      <c r="S134" s="114"/>
      <c r="T134" s="114"/>
      <c r="U134" s="114"/>
      <c r="V134" s="114"/>
      <c r="W134" s="114"/>
      <c r="X134" s="114"/>
      <c r="Y134" s="114"/>
      <c r="Z134" s="107"/>
      <c r="AA134" s="107"/>
      <c r="AB134" s="107"/>
      <c r="AC134" s="107"/>
      <c r="AD134" s="107"/>
      <c r="AE134" s="107"/>
      <c r="AF134" s="107"/>
      <c r="AG134" s="107" t="s">
        <v>341</v>
      </c>
      <c r="AH134" s="107">
        <v>0</v>
      </c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</row>
    <row r="135" spans="1:60" outlineLevel="3">
      <c r="A135" s="110"/>
      <c r="B135" s="111"/>
      <c r="C135" s="146" t="s">
        <v>2726</v>
      </c>
      <c r="D135" s="143"/>
      <c r="E135" s="144">
        <v>1.44</v>
      </c>
      <c r="F135" s="114"/>
      <c r="G135" s="114"/>
      <c r="H135" s="114"/>
      <c r="I135" s="114"/>
      <c r="J135" s="114"/>
      <c r="K135" s="114"/>
      <c r="L135" s="114"/>
      <c r="M135" s="114"/>
      <c r="N135" s="113"/>
      <c r="O135" s="113"/>
      <c r="P135" s="113"/>
      <c r="Q135" s="113"/>
      <c r="R135" s="114"/>
      <c r="S135" s="114"/>
      <c r="T135" s="114"/>
      <c r="U135" s="114"/>
      <c r="V135" s="114"/>
      <c r="W135" s="114"/>
      <c r="X135" s="114"/>
      <c r="Y135" s="114"/>
      <c r="Z135" s="107"/>
      <c r="AA135" s="107"/>
      <c r="AB135" s="107"/>
      <c r="AC135" s="107"/>
      <c r="AD135" s="107"/>
      <c r="AE135" s="107"/>
      <c r="AF135" s="107"/>
      <c r="AG135" s="107" t="s">
        <v>341</v>
      </c>
      <c r="AH135" s="107">
        <v>0</v>
      </c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</row>
    <row r="136" spans="1:60" outlineLevel="3">
      <c r="A136" s="110"/>
      <c r="B136" s="111"/>
      <c r="C136" s="146" t="s">
        <v>2727</v>
      </c>
      <c r="D136" s="143"/>
      <c r="E136" s="144">
        <v>1.44</v>
      </c>
      <c r="F136" s="114"/>
      <c r="G136" s="114"/>
      <c r="H136" s="114"/>
      <c r="I136" s="114"/>
      <c r="J136" s="114"/>
      <c r="K136" s="114"/>
      <c r="L136" s="114"/>
      <c r="M136" s="114"/>
      <c r="N136" s="113"/>
      <c r="O136" s="113"/>
      <c r="P136" s="113"/>
      <c r="Q136" s="113"/>
      <c r="R136" s="114"/>
      <c r="S136" s="114"/>
      <c r="T136" s="114"/>
      <c r="U136" s="114"/>
      <c r="V136" s="114"/>
      <c r="W136" s="114"/>
      <c r="X136" s="114"/>
      <c r="Y136" s="114"/>
      <c r="Z136" s="107"/>
      <c r="AA136" s="107"/>
      <c r="AB136" s="107"/>
      <c r="AC136" s="107"/>
      <c r="AD136" s="107"/>
      <c r="AE136" s="107"/>
      <c r="AF136" s="107"/>
      <c r="AG136" s="107" t="s">
        <v>341</v>
      </c>
      <c r="AH136" s="107">
        <v>0</v>
      </c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</row>
    <row r="137" spans="1:60" outlineLevel="3">
      <c r="A137" s="110"/>
      <c r="B137" s="111"/>
      <c r="C137" s="146" t="s">
        <v>2728</v>
      </c>
      <c r="D137" s="143"/>
      <c r="E137" s="144">
        <v>3.84375</v>
      </c>
      <c r="F137" s="114"/>
      <c r="G137" s="114"/>
      <c r="H137" s="114"/>
      <c r="I137" s="114"/>
      <c r="J137" s="114"/>
      <c r="K137" s="114"/>
      <c r="L137" s="114"/>
      <c r="M137" s="114"/>
      <c r="N137" s="113"/>
      <c r="O137" s="113"/>
      <c r="P137" s="113"/>
      <c r="Q137" s="113"/>
      <c r="R137" s="114"/>
      <c r="S137" s="114"/>
      <c r="T137" s="114"/>
      <c r="U137" s="114"/>
      <c r="V137" s="114"/>
      <c r="W137" s="114"/>
      <c r="X137" s="114"/>
      <c r="Y137" s="114"/>
      <c r="Z137" s="107"/>
      <c r="AA137" s="107"/>
      <c r="AB137" s="107"/>
      <c r="AC137" s="107"/>
      <c r="AD137" s="107"/>
      <c r="AE137" s="107"/>
      <c r="AF137" s="107"/>
      <c r="AG137" s="107" t="s">
        <v>341</v>
      </c>
      <c r="AH137" s="107">
        <v>0</v>
      </c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</row>
    <row r="138" spans="1:60" outlineLevel="3">
      <c r="A138" s="110"/>
      <c r="B138" s="111"/>
      <c r="C138" s="146" t="s">
        <v>2729</v>
      </c>
      <c r="D138" s="143"/>
      <c r="E138" s="144">
        <v>25.1</v>
      </c>
      <c r="F138" s="114"/>
      <c r="G138" s="114"/>
      <c r="H138" s="114"/>
      <c r="I138" s="114"/>
      <c r="J138" s="114"/>
      <c r="K138" s="114"/>
      <c r="L138" s="114"/>
      <c r="M138" s="114"/>
      <c r="N138" s="113"/>
      <c r="O138" s="113"/>
      <c r="P138" s="113"/>
      <c r="Q138" s="113"/>
      <c r="R138" s="114"/>
      <c r="S138" s="114"/>
      <c r="T138" s="114"/>
      <c r="U138" s="114"/>
      <c r="V138" s="114"/>
      <c r="W138" s="114"/>
      <c r="X138" s="114"/>
      <c r="Y138" s="114"/>
      <c r="Z138" s="107"/>
      <c r="AA138" s="107"/>
      <c r="AB138" s="107"/>
      <c r="AC138" s="107"/>
      <c r="AD138" s="107"/>
      <c r="AE138" s="107"/>
      <c r="AF138" s="107"/>
      <c r="AG138" s="107" t="s">
        <v>341</v>
      </c>
      <c r="AH138" s="107">
        <v>0</v>
      </c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</row>
    <row r="139" spans="1:60" outlineLevel="3">
      <c r="A139" s="110"/>
      <c r="B139" s="111"/>
      <c r="C139" s="146" t="s">
        <v>2730</v>
      </c>
      <c r="D139" s="143"/>
      <c r="E139" s="144">
        <v>23.217500000000001</v>
      </c>
      <c r="F139" s="114"/>
      <c r="G139" s="114"/>
      <c r="H139" s="114"/>
      <c r="I139" s="114"/>
      <c r="J139" s="114"/>
      <c r="K139" s="114"/>
      <c r="L139" s="114"/>
      <c r="M139" s="114"/>
      <c r="N139" s="113"/>
      <c r="O139" s="113"/>
      <c r="P139" s="113"/>
      <c r="Q139" s="113"/>
      <c r="R139" s="114"/>
      <c r="S139" s="114"/>
      <c r="T139" s="114"/>
      <c r="U139" s="114"/>
      <c r="V139" s="114"/>
      <c r="W139" s="114"/>
      <c r="X139" s="114"/>
      <c r="Y139" s="114"/>
      <c r="Z139" s="107"/>
      <c r="AA139" s="107"/>
      <c r="AB139" s="107"/>
      <c r="AC139" s="107"/>
      <c r="AD139" s="107"/>
      <c r="AE139" s="107"/>
      <c r="AF139" s="107"/>
      <c r="AG139" s="107" t="s">
        <v>341</v>
      </c>
      <c r="AH139" s="107">
        <v>0</v>
      </c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</row>
    <row r="140" spans="1:60" outlineLevel="3">
      <c r="A140" s="110"/>
      <c r="B140" s="111"/>
      <c r="C140" s="146" t="s">
        <v>2731</v>
      </c>
      <c r="D140" s="143"/>
      <c r="E140" s="144">
        <v>14.11875</v>
      </c>
      <c r="F140" s="114"/>
      <c r="G140" s="114"/>
      <c r="H140" s="114"/>
      <c r="I140" s="114"/>
      <c r="J140" s="114"/>
      <c r="K140" s="114"/>
      <c r="L140" s="114"/>
      <c r="M140" s="114"/>
      <c r="N140" s="113"/>
      <c r="O140" s="113"/>
      <c r="P140" s="113"/>
      <c r="Q140" s="113"/>
      <c r="R140" s="114"/>
      <c r="S140" s="114"/>
      <c r="T140" s="114"/>
      <c r="U140" s="114"/>
      <c r="V140" s="114"/>
      <c r="W140" s="114"/>
      <c r="X140" s="114"/>
      <c r="Y140" s="114"/>
      <c r="Z140" s="107"/>
      <c r="AA140" s="107"/>
      <c r="AB140" s="107"/>
      <c r="AC140" s="107"/>
      <c r="AD140" s="107"/>
      <c r="AE140" s="107"/>
      <c r="AF140" s="107"/>
      <c r="AG140" s="107" t="s">
        <v>341</v>
      </c>
      <c r="AH140" s="107">
        <v>0</v>
      </c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</row>
    <row r="141" spans="1:60" outlineLevel="3">
      <c r="A141" s="110"/>
      <c r="B141" s="111"/>
      <c r="C141" s="146" t="s">
        <v>2732</v>
      </c>
      <c r="D141" s="143"/>
      <c r="E141" s="144">
        <v>22.276250000000001</v>
      </c>
      <c r="F141" s="114"/>
      <c r="G141" s="114"/>
      <c r="H141" s="114"/>
      <c r="I141" s="114"/>
      <c r="J141" s="114"/>
      <c r="K141" s="114"/>
      <c r="L141" s="114"/>
      <c r="M141" s="114"/>
      <c r="N141" s="113"/>
      <c r="O141" s="113"/>
      <c r="P141" s="113"/>
      <c r="Q141" s="113"/>
      <c r="R141" s="114"/>
      <c r="S141" s="114"/>
      <c r="T141" s="114"/>
      <c r="U141" s="114"/>
      <c r="V141" s="114"/>
      <c r="W141" s="114"/>
      <c r="X141" s="114"/>
      <c r="Y141" s="114"/>
      <c r="Z141" s="107"/>
      <c r="AA141" s="107"/>
      <c r="AB141" s="107"/>
      <c r="AC141" s="107"/>
      <c r="AD141" s="107"/>
      <c r="AE141" s="107"/>
      <c r="AF141" s="107"/>
      <c r="AG141" s="107" t="s">
        <v>341</v>
      </c>
      <c r="AH141" s="107">
        <v>0</v>
      </c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</row>
    <row r="142" spans="1:60" outlineLevel="3">
      <c r="A142" s="110"/>
      <c r="B142" s="111"/>
      <c r="C142" s="146" t="s">
        <v>2733</v>
      </c>
      <c r="D142" s="143"/>
      <c r="E142" s="144">
        <v>25.1</v>
      </c>
      <c r="F142" s="114"/>
      <c r="G142" s="114"/>
      <c r="H142" s="114"/>
      <c r="I142" s="114"/>
      <c r="J142" s="114"/>
      <c r="K142" s="114"/>
      <c r="L142" s="114"/>
      <c r="M142" s="114"/>
      <c r="N142" s="113"/>
      <c r="O142" s="113"/>
      <c r="P142" s="113"/>
      <c r="Q142" s="113"/>
      <c r="R142" s="114"/>
      <c r="S142" s="114"/>
      <c r="T142" s="114"/>
      <c r="U142" s="114"/>
      <c r="V142" s="114"/>
      <c r="W142" s="114"/>
      <c r="X142" s="114"/>
      <c r="Y142" s="114"/>
      <c r="Z142" s="107"/>
      <c r="AA142" s="107"/>
      <c r="AB142" s="107"/>
      <c r="AC142" s="107"/>
      <c r="AD142" s="107"/>
      <c r="AE142" s="107"/>
      <c r="AF142" s="107"/>
      <c r="AG142" s="107" t="s">
        <v>341</v>
      </c>
      <c r="AH142" s="107">
        <v>0</v>
      </c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</row>
    <row r="143" spans="1:60" outlineLevel="3">
      <c r="A143" s="110"/>
      <c r="B143" s="111"/>
      <c r="C143" s="146" t="s">
        <v>2734</v>
      </c>
      <c r="D143" s="143"/>
      <c r="E143" s="144">
        <v>14.106249999999999</v>
      </c>
      <c r="F143" s="114"/>
      <c r="G143" s="114"/>
      <c r="H143" s="114"/>
      <c r="I143" s="114"/>
      <c r="J143" s="114"/>
      <c r="K143" s="114"/>
      <c r="L143" s="114"/>
      <c r="M143" s="114"/>
      <c r="N143" s="113"/>
      <c r="O143" s="113"/>
      <c r="P143" s="113"/>
      <c r="Q143" s="113"/>
      <c r="R143" s="114"/>
      <c r="S143" s="114"/>
      <c r="T143" s="114"/>
      <c r="U143" s="114"/>
      <c r="V143" s="114"/>
      <c r="W143" s="114"/>
      <c r="X143" s="114"/>
      <c r="Y143" s="114"/>
      <c r="Z143" s="107"/>
      <c r="AA143" s="107"/>
      <c r="AB143" s="107"/>
      <c r="AC143" s="107"/>
      <c r="AD143" s="107"/>
      <c r="AE143" s="107"/>
      <c r="AF143" s="107"/>
      <c r="AG143" s="107" t="s">
        <v>341</v>
      </c>
      <c r="AH143" s="107">
        <v>0</v>
      </c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</row>
    <row r="144" spans="1:60" outlineLevel="3">
      <c r="A144" s="110"/>
      <c r="B144" s="111"/>
      <c r="C144" s="146" t="s">
        <v>2735</v>
      </c>
      <c r="D144" s="143"/>
      <c r="E144" s="144">
        <v>14.3375</v>
      </c>
      <c r="F144" s="114"/>
      <c r="G144" s="114"/>
      <c r="H144" s="114"/>
      <c r="I144" s="114"/>
      <c r="J144" s="114"/>
      <c r="K144" s="114"/>
      <c r="L144" s="114"/>
      <c r="M144" s="114"/>
      <c r="N144" s="113"/>
      <c r="O144" s="113"/>
      <c r="P144" s="113"/>
      <c r="Q144" s="113"/>
      <c r="R144" s="114"/>
      <c r="S144" s="114"/>
      <c r="T144" s="114"/>
      <c r="U144" s="114"/>
      <c r="V144" s="114"/>
      <c r="W144" s="114"/>
      <c r="X144" s="114"/>
      <c r="Y144" s="114"/>
      <c r="Z144" s="107"/>
      <c r="AA144" s="107"/>
      <c r="AB144" s="107"/>
      <c r="AC144" s="107"/>
      <c r="AD144" s="107"/>
      <c r="AE144" s="107"/>
      <c r="AF144" s="107"/>
      <c r="AG144" s="107" t="s">
        <v>341</v>
      </c>
      <c r="AH144" s="107">
        <v>0</v>
      </c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</row>
    <row r="145" spans="1:60" outlineLevel="3">
      <c r="A145" s="110"/>
      <c r="B145" s="111"/>
      <c r="C145" s="146" t="s">
        <v>2736</v>
      </c>
      <c r="D145" s="143"/>
      <c r="E145" s="144">
        <v>35.564999999999998</v>
      </c>
      <c r="F145" s="114"/>
      <c r="G145" s="114"/>
      <c r="H145" s="114"/>
      <c r="I145" s="114"/>
      <c r="J145" s="114"/>
      <c r="K145" s="114"/>
      <c r="L145" s="114"/>
      <c r="M145" s="114"/>
      <c r="N145" s="113"/>
      <c r="O145" s="113"/>
      <c r="P145" s="113"/>
      <c r="Q145" s="113"/>
      <c r="R145" s="114"/>
      <c r="S145" s="114"/>
      <c r="T145" s="114"/>
      <c r="U145" s="114"/>
      <c r="V145" s="114"/>
      <c r="W145" s="114"/>
      <c r="X145" s="114"/>
      <c r="Y145" s="114"/>
      <c r="Z145" s="107"/>
      <c r="AA145" s="107"/>
      <c r="AB145" s="107"/>
      <c r="AC145" s="107"/>
      <c r="AD145" s="107"/>
      <c r="AE145" s="107"/>
      <c r="AF145" s="107"/>
      <c r="AG145" s="107" t="s">
        <v>341</v>
      </c>
      <c r="AH145" s="107">
        <v>0</v>
      </c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</row>
    <row r="146" spans="1:60" outlineLevel="3">
      <c r="A146" s="110"/>
      <c r="B146" s="111"/>
      <c r="C146" s="146" t="s">
        <v>2737</v>
      </c>
      <c r="D146" s="143"/>
      <c r="E146" s="144">
        <v>11.2875</v>
      </c>
      <c r="F146" s="114"/>
      <c r="G146" s="114"/>
      <c r="H146" s="114"/>
      <c r="I146" s="114"/>
      <c r="J146" s="114"/>
      <c r="K146" s="114"/>
      <c r="L146" s="114"/>
      <c r="M146" s="114"/>
      <c r="N146" s="113"/>
      <c r="O146" s="113"/>
      <c r="P146" s="113"/>
      <c r="Q146" s="113"/>
      <c r="R146" s="114"/>
      <c r="S146" s="114"/>
      <c r="T146" s="114"/>
      <c r="U146" s="114"/>
      <c r="V146" s="114"/>
      <c r="W146" s="114"/>
      <c r="X146" s="114"/>
      <c r="Y146" s="114"/>
      <c r="Z146" s="107"/>
      <c r="AA146" s="107"/>
      <c r="AB146" s="107"/>
      <c r="AC146" s="107"/>
      <c r="AD146" s="107"/>
      <c r="AE146" s="107"/>
      <c r="AF146" s="107"/>
      <c r="AG146" s="107" t="s">
        <v>341</v>
      </c>
      <c r="AH146" s="107">
        <v>0</v>
      </c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</row>
    <row r="147" spans="1:60" outlineLevel="3">
      <c r="A147" s="110"/>
      <c r="B147" s="111"/>
      <c r="C147" s="146" t="s">
        <v>2738</v>
      </c>
      <c r="D147" s="143"/>
      <c r="E147" s="144">
        <v>11.97113</v>
      </c>
      <c r="F147" s="114"/>
      <c r="G147" s="114"/>
      <c r="H147" s="114"/>
      <c r="I147" s="114"/>
      <c r="J147" s="114"/>
      <c r="K147" s="114"/>
      <c r="L147" s="114"/>
      <c r="M147" s="114"/>
      <c r="N147" s="113"/>
      <c r="O147" s="113"/>
      <c r="P147" s="113"/>
      <c r="Q147" s="113"/>
      <c r="R147" s="114"/>
      <c r="S147" s="114"/>
      <c r="T147" s="114"/>
      <c r="U147" s="114"/>
      <c r="V147" s="114"/>
      <c r="W147" s="114"/>
      <c r="X147" s="114"/>
      <c r="Y147" s="114"/>
      <c r="Z147" s="107"/>
      <c r="AA147" s="107"/>
      <c r="AB147" s="107"/>
      <c r="AC147" s="107"/>
      <c r="AD147" s="107"/>
      <c r="AE147" s="107"/>
      <c r="AF147" s="107"/>
      <c r="AG147" s="107" t="s">
        <v>341</v>
      </c>
      <c r="AH147" s="107">
        <v>0</v>
      </c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</row>
    <row r="148" spans="1:60" outlineLevel="3">
      <c r="A148" s="110"/>
      <c r="B148" s="111"/>
      <c r="C148" s="146" t="s">
        <v>2739</v>
      </c>
      <c r="D148" s="143"/>
      <c r="E148" s="144">
        <v>3.4926300000000001</v>
      </c>
      <c r="F148" s="114"/>
      <c r="G148" s="114"/>
      <c r="H148" s="114"/>
      <c r="I148" s="114"/>
      <c r="J148" s="114"/>
      <c r="K148" s="114"/>
      <c r="L148" s="114"/>
      <c r="M148" s="114"/>
      <c r="N148" s="113"/>
      <c r="O148" s="113"/>
      <c r="P148" s="113"/>
      <c r="Q148" s="113"/>
      <c r="R148" s="114"/>
      <c r="S148" s="114"/>
      <c r="T148" s="114"/>
      <c r="U148" s="114"/>
      <c r="V148" s="114"/>
      <c r="W148" s="114"/>
      <c r="X148" s="114"/>
      <c r="Y148" s="114"/>
      <c r="Z148" s="107"/>
      <c r="AA148" s="107"/>
      <c r="AB148" s="107"/>
      <c r="AC148" s="107"/>
      <c r="AD148" s="107"/>
      <c r="AE148" s="107"/>
      <c r="AF148" s="107"/>
      <c r="AG148" s="107" t="s">
        <v>341</v>
      </c>
      <c r="AH148" s="107">
        <v>0</v>
      </c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</row>
    <row r="149" spans="1:60" outlineLevel="3">
      <c r="A149" s="110"/>
      <c r="B149" s="111"/>
      <c r="C149" s="146" t="s">
        <v>2740</v>
      </c>
      <c r="D149" s="143"/>
      <c r="E149" s="144">
        <v>2.6475</v>
      </c>
      <c r="F149" s="114"/>
      <c r="G149" s="114"/>
      <c r="H149" s="114"/>
      <c r="I149" s="114"/>
      <c r="J149" s="114"/>
      <c r="K149" s="114"/>
      <c r="L149" s="114"/>
      <c r="M149" s="114"/>
      <c r="N149" s="113"/>
      <c r="O149" s="113"/>
      <c r="P149" s="113"/>
      <c r="Q149" s="113"/>
      <c r="R149" s="114"/>
      <c r="S149" s="114"/>
      <c r="T149" s="114"/>
      <c r="U149" s="114"/>
      <c r="V149" s="114"/>
      <c r="W149" s="114"/>
      <c r="X149" s="114"/>
      <c r="Y149" s="114"/>
      <c r="Z149" s="107"/>
      <c r="AA149" s="107"/>
      <c r="AB149" s="107"/>
      <c r="AC149" s="107"/>
      <c r="AD149" s="107"/>
      <c r="AE149" s="107"/>
      <c r="AF149" s="107"/>
      <c r="AG149" s="107" t="s">
        <v>341</v>
      </c>
      <c r="AH149" s="107">
        <v>0</v>
      </c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</row>
    <row r="150" spans="1:60" outlineLevel="3">
      <c r="A150" s="110"/>
      <c r="B150" s="111"/>
      <c r="C150" s="146" t="s">
        <v>2741</v>
      </c>
      <c r="D150" s="143"/>
      <c r="E150" s="144">
        <v>1.26</v>
      </c>
      <c r="F150" s="114"/>
      <c r="G150" s="114"/>
      <c r="H150" s="114"/>
      <c r="I150" s="114"/>
      <c r="J150" s="114"/>
      <c r="K150" s="114"/>
      <c r="L150" s="114"/>
      <c r="M150" s="114"/>
      <c r="N150" s="113"/>
      <c r="O150" s="113"/>
      <c r="P150" s="113"/>
      <c r="Q150" s="113"/>
      <c r="R150" s="114"/>
      <c r="S150" s="114"/>
      <c r="T150" s="114"/>
      <c r="U150" s="114"/>
      <c r="V150" s="114"/>
      <c r="W150" s="114"/>
      <c r="X150" s="114"/>
      <c r="Y150" s="114"/>
      <c r="Z150" s="107"/>
      <c r="AA150" s="107"/>
      <c r="AB150" s="107"/>
      <c r="AC150" s="107"/>
      <c r="AD150" s="107"/>
      <c r="AE150" s="107"/>
      <c r="AF150" s="107"/>
      <c r="AG150" s="107" t="s">
        <v>341</v>
      </c>
      <c r="AH150" s="107">
        <v>0</v>
      </c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</row>
    <row r="151" spans="1:60" outlineLevel="3">
      <c r="A151" s="110"/>
      <c r="B151" s="111"/>
      <c r="C151" s="146" t="s">
        <v>2742</v>
      </c>
      <c r="D151" s="143"/>
      <c r="E151" s="144">
        <v>2.87</v>
      </c>
      <c r="F151" s="114"/>
      <c r="G151" s="114"/>
      <c r="H151" s="114"/>
      <c r="I151" s="114"/>
      <c r="J151" s="114"/>
      <c r="K151" s="114"/>
      <c r="L151" s="114"/>
      <c r="M151" s="114"/>
      <c r="N151" s="113"/>
      <c r="O151" s="113"/>
      <c r="P151" s="113"/>
      <c r="Q151" s="113"/>
      <c r="R151" s="114"/>
      <c r="S151" s="114"/>
      <c r="T151" s="114"/>
      <c r="U151" s="114"/>
      <c r="V151" s="114"/>
      <c r="W151" s="114"/>
      <c r="X151" s="114"/>
      <c r="Y151" s="114"/>
      <c r="Z151" s="107"/>
      <c r="AA151" s="107"/>
      <c r="AB151" s="107"/>
      <c r="AC151" s="107"/>
      <c r="AD151" s="107"/>
      <c r="AE151" s="107"/>
      <c r="AF151" s="107"/>
      <c r="AG151" s="107" t="s">
        <v>341</v>
      </c>
      <c r="AH151" s="107">
        <v>0</v>
      </c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</row>
    <row r="152" spans="1:60" outlineLevel="3">
      <c r="A152" s="110"/>
      <c r="B152" s="111"/>
      <c r="C152" s="146" t="s">
        <v>2743</v>
      </c>
      <c r="D152" s="143"/>
      <c r="E152" s="144">
        <v>1.26</v>
      </c>
      <c r="F152" s="114"/>
      <c r="G152" s="114"/>
      <c r="H152" s="114"/>
      <c r="I152" s="114"/>
      <c r="J152" s="114"/>
      <c r="K152" s="114"/>
      <c r="L152" s="114"/>
      <c r="M152" s="114"/>
      <c r="N152" s="113"/>
      <c r="O152" s="113"/>
      <c r="P152" s="113"/>
      <c r="Q152" s="113"/>
      <c r="R152" s="114"/>
      <c r="S152" s="114"/>
      <c r="T152" s="114"/>
      <c r="U152" s="114"/>
      <c r="V152" s="114"/>
      <c r="W152" s="114"/>
      <c r="X152" s="114"/>
      <c r="Y152" s="114"/>
      <c r="Z152" s="107"/>
      <c r="AA152" s="107"/>
      <c r="AB152" s="107"/>
      <c r="AC152" s="107"/>
      <c r="AD152" s="107"/>
      <c r="AE152" s="107"/>
      <c r="AF152" s="107"/>
      <c r="AG152" s="107" t="s">
        <v>341</v>
      </c>
      <c r="AH152" s="107">
        <v>0</v>
      </c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</row>
    <row r="153" spans="1:60" outlineLevel="3">
      <c r="A153" s="110"/>
      <c r="B153" s="111"/>
      <c r="C153" s="146" t="s">
        <v>2744</v>
      </c>
      <c r="D153" s="143"/>
      <c r="E153" s="144">
        <v>31.65</v>
      </c>
      <c r="F153" s="114"/>
      <c r="G153" s="114"/>
      <c r="H153" s="114"/>
      <c r="I153" s="114"/>
      <c r="J153" s="114"/>
      <c r="K153" s="114"/>
      <c r="L153" s="114"/>
      <c r="M153" s="114"/>
      <c r="N153" s="113"/>
      <c r="O153" s="113"/>
      <c r="P153" s="113"/>
      <c r="Q153" s="113"/>
      <c r="R153" s="114"/>
      <c r="S153" s="114"/>
      <c r="T153" s="114"/>
      <c r="U153" s="114"/>
      <c r="V153" s="114"/>
      <c r="W153" s="114"/>
      <c r="X153" s="114"/>
      <c r="Y153" s="114"/>
      <c r="Z153" s="107"/>
      <c r="AA153" s="107"/>
      <c r="AB153" s="107"/>
      <c r="AC153" s="107"/>
      <c r="AD153" s="107"/>
      <c r="AE153" s="107"/>
      <c r="AF153" s="107"/>
      <c r="AG153" s="107" t="s">
        <v>341</v>
      </c>
      <c r="AH153" s="107">
        <v>0</v>
      </c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</row>
    <row r="154" spans="1:60" outlineLevel="3">
      <c r="A154" s="110"/>
      <c r="B154" s="111"/>
      <c r="C154" s="146" t="s">
        <v>2745</v>
      </c>
      <c r="D154" s="143"/>
      <c r="E154" s="144">
        <v>28.767499999999998</v>
      </c>
      <c r="F154" s="114"/>
      <c r="G154" s="114"/>
      <c r="H154" s="114"/>
      <c r="I154" s="114"/>
      <c r="J154" s="114"/>
      <c r="K154" s="114"/>
      <c r="L154" s="114"/>
      <c r="M154" s="114"/>
      <c r="N154" s="113"/>
      <c r="O154" s="113"/>
      <c r="P154" s="113"/>
      <c r="Q154" s="113"/>
      <c r="R154" s="114"/>
      <c r="S154" s="114"/>
      <c r="T154" s="114"/>
      <c r="U154" s="114"/>
      <c r="V154" s="114"/>
      <c r="W154" s="114"/>
      <c r="X154" s="114"/>
      <c r="Y154" s="114"/>
      <c r="Z154" s="107"/>
      <c r="AA154" s="107"/>
      <c r="AB154" s="107"/>
      <c r="AC154" s="107"/>
      <c r="AD154" s="107"/>
      <c r="AE154" s="107"/>
      <c r="AF154" s="107"/>
      <c r="AG154" s="107" t="s">
        <v>341</v>
      </c>
      <c r="AH154" s="107">
        <v>0</v>
      </c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</row>
    <row r="155" spans="1:60" outlineLevel="3">
      <c r="A155" s="110"/>
      <c r="B155" s="111"/>
      <c r="C155" s="146" t="s">
        <v>2746</v>
      </c>
      <c r="D155" s="143"/>
      <c r="E155" s="144">
        <v>15.21688</v>
      </c>
      <c r="F155" s="114"/>
      <c r="G155" s="114"/>
      <c r="H155" s="114"/>
      <c r="I155" s="114"/>
      <c r="J155" s="114"/>
      <c r="K155" s="114"/>
      <c r="L155" s="114"/>
      <c r="M155" s="114"/>
      <c r="N155" s="113"/>
      <c r="O155" s="113"/>
      <c r="P155" s="113"/>
      <c r="Q155" s="113"/>
      <c r="R155" s="114"/>
      <c r="S155" s="114"/>
      <c r="T155" s="114"/>
      <c r="U155" s="114"/>
      <c r="V155" s="114"/>
      <c r="W155" s="114"/>
      <c r="X155" s="114"/>
      <c r="Y155" s="114"/>
      <c r="Z155" s="107"/>
      <c r="AA155" s="107"/>
      <c r="AB155" s="107"/>
      <c r="AC155" s="107"/>
      <c r="AD155" s="107"/>
      <c r="AE155" s="107"/>
      <c r="AF155" s="107"/>
      <c r="AG155" s="107" t="s">
        <v>341</v>
      </c>
      <c r="AH155" s="107">
        <v>0</v>
      </c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</row>
    <row r="156" spans="1:60" outlineLevel="3">
      <c r="A156" s="110"/>
      <c r="B156" s="111"/>
      <c r="C156" s="146" t="s">
        <v>2747</v>
      </c>
      <c r="D156" s="143"/>
      <c r="E156" s="144">
        <v>38.905000000000001</v>
      </c>
      <c r="F156" s="114"/>
      <c r="G156" s="114"/>
      <c r="H156" s="114"/>
      <c r="I156" s="114"/>
      <c r="J156" s="114"/>
      <c r="K156" s="114"/>
      <c r="L156" s="114"/>
      <c r="M156" s="114"/>
      <c r="N156" s="113"/>
      <c r="O156" s="113"/>
      <c r="P156" s="113"/>
      <c r="Q156" s="113"/>
      <c r="R156" s="114"/>
      <c r="S156" s="114"/>
      <c r="T156" s="114"/>
      <c r="U156" s="114"/>
      <c r="V156" s="114"/>
      <c r="W156" s="114"/>
      <c r="X156" s="114"/>
      <c r="Y156" s="114"/>
      <c r="Z156" s="107"/>
      <c r="AA156" s="107"/>
      <c r="AB156" s="107"/>
      <c r="AC156" s="107"/>
      <c r="AD156" s="107"/>
      <c r="AE156" s="107"/>
      <c r="AF156" s="107"/>
      <c r="AG156" s="107" t="s">
        <v>341</v>
      </c>
      <c r="AH156" s="107">
        <v>0</v>
      </c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</row>
    <row r="157" spans="1:60" outlineLevel="3">
      <c r="A157" s="110"/>
      <c r="B157" s="111"/>
      <c r="C157" s="146" t="s">
        <v>2748</v>
      </c>
      <c r="D157" s="143"/>
      <c r="E157" s="144">
        <v>13.95</v>
      </c>
      <c r="F157" s="114"/>
      <c r="G157" s="114"/>
      <c r="H157" s="114"/>
      <c r="I157" s="114"/>
      <c r="J157" s="114"/>
      <c r="K157" s="114"/>
      <c r="L157" s="114"/>
      <c r="M157" s="114"/>
      <c r="N157" s="113"/>
      <c r="O157" s="113"/>
      <c r="P157" s="113"/>
      <c r="Q157" s="113"/>
      <c r="R157" s="114"/>
      <c r="S157" s="114"/>
      <c r="T157" s="114"/>
      <c r="U157" s="114"/>
      <c r="V157" s="114"/>
      <c r="W157" s="114"/>
      <c r="X157" s="114"/>
      <c r="Y157" s="114"/>
      <c r="Z157" s="107"/>
      <c r="AA157" s="107"/>
      <c r="AB157" s="107"/>
      <c r="AC157" s="107"/>
      <c r="AD157" s="107"/>
      <c r="AE157" s="107"/>
      <c r="AF157" s="107"/>
      <c r="AG157" s="107" t="s">
        <v>341</v>
      </c>
      <c r="AH157" s="107">
        <v>0</v>
      </c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</row>
    <row r="158" spans="1:60" outlineLevel="3">
      <c r="A158" s="110"/>
      <c r="B158" s="111"/>
      <c r="C158" s="146" t="s">
        <v>2749</v>
      </c>
      <c r="D158" s="143"/>
      <c r="E158" s="144">
        <v>146.23374999999999</v>
      </c>
      <c r="F158" s="114"/>
      <c r="G158" s="114"/>
      <c r="H158" s="114"/>
      <c r="I158" s="114"/>
      <c r="J158" s="114"/>
      <c r="K158" s="114"/>
      <c r="L158" s="114"/>
      <c r="M158" s="114"/>
      <c r="N158" s="113"/>
      <c r="O158" s="113"/>
      <c r="P158" s="113"/>
      <c r="Q158" s="113"/>
      <c r="R158" s="114"/>
      <c r="S158" s="114"/>
      <c r="T158" s="114"/>
      <c r="U158" s="114"/>
      <c r="V158" s="114"/>
      <c r="W158" s="114"/>
      <c r="X158" s="114"/>
      <c r="Y158" s="114"/>
      <c r="Z158" s="107"/>
      <c r="AA158" s="107"/>
      <c r="AB158" s="107"/>
      <c r="AC158" s="107"/>
      <c r="AD158" s="107"/>
      <c r="AE158" s="107"/>
      <c r="AF158" s="107"/>
      <c r="AG158" s="107" t="s">
        <v>341</v>
      </c>
      <c r="AH158" s="107">
        <v>0</v>
      </c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</row>
    <row r="159" spans="1:60" outlineLevel="3">
      <c r="A159" s="110"/>
      <c r="B159" s="111"/>
      <c r="C159" s="146" t="s">
        <v>2750</v>
      </c>
      <c r="D159" s="143"/>
      <c r="E159" s="144">
        <v>4.1399999999999997</v>
      </c>
      <c r="F159" s="114"/>
      <c r="G159" s="114"/>
      <c r="H159" s="114"/>
      <c r="I159" s="114"/>
      <c r="J159" s="114"/>
      <c r="K159" s="114"/>
      <c r="L159" s="114"/>
      <c r="M159" s="114"/>
      <c r="N159" s="113"/>
      <c r="O159" s="113"/>
      <c r="P159" s="113"/>
      <c r="Q159" s="113"/>
      <c r="R159" s="114"/>
      <c r="S159" s="114"/>
      <c r="T159" s="114"/>
      <c r="U159" s="114"/>
      <c r="V159" s="114"/>
      <c r="W159" s="114"/>
      <c r="X159" s="114"/>
      <c r="Y159" s="114"/>
      <c r="Z159" s="107"/>
      <c r="AA159" s="107"/>
      <c r="AB159" s="107"/>
      <c r="AC159" s="107"/>
      <c r="AD159" s="107"/>
      <c r="AE159" s="107"/>
      <c r="AF159" s="107"/>
      <c r="AG159" s="107" t="s">
        <v>341</v>
      </c>
      <c r="AH159" s="107">
        <v>0</v>
      </c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</row>
    <row r="160" spans="1:60" outlineLevel="3">
      <c r="A160" s="110"/>
      <c r="B160" s="111"/>
      <c r="C160" s="146" t="s">
        <v>2751</v>
      </c>
      <c r="D160" s="143"/>
      <c r="E160" s="144">
        <v>1.62</v>
      </c>
      <c r="F160" s="114"/>
      <c r="G160" s="114"/>
      <c r="H160" s="114"/>
      <c r="I160" s="114"/>
      <c r="J160" s="114"/>
      <c r="K160" s="114"/>
      <c r="L160" s="114"/>
      <c r="M160" s="114"/>
      <c r="N160" s="113"/>
      <c r="O160" s="113"/>
      <c r="P160" s="113"/>
      <c r="Q160" s="113"/>
      <c r="R160" s="114"/>
      <c r="S160" s="114"/>
      <c r="T160" s="114"/>
      <c r="U160" s="114"/>
      <c r="V160" s="114"/>
      <c r="W160" s="114"/>
      <c r="X160" s="114"/>
      <c r="Y160" s="114"/>
      <c r="Z160" s="107"/>
      <c r="AA160" s="107"/>
      <c r="AB160" s="107"/>
      <c r="AC160" s="107"/>
      <c r="AD160" s="107"/>
      <c r="AE160" s="107"/>
      <c r="AF160" s="107"/>
      <c r="AG160" s="107" t="s">
        <v>341</v>
      </c>
      <c r="AH160" s="107">
        <v>0</v>
      </c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</row>
    <row r="161" spans="1:60" outlineLevel="3">
      <c r="A161" s="110"/>
      <c r="B161" s="111"/>
      <c r="C161" s="146" t="s">
        <v>2752</v>
      </c>
      <c r="D161" s="143"/>
      <c r="E161" s="144">
        <v>3.24</v>
      </c>
      <c r="F161" s="114"/>
      <c r="G161" s="114"/>
      <c r="H161" s="114"/>
      <c r="I161" s="114"/>
      <c r="J161" s="114"/>
      <c r="K161" s="114"/>
      <c r="L161" s="114"/>
      <c r="M161" s="114"/>
      <c r="N161" s="113"/>
      <c r="O161" s="113"/>
      <c r="P161" s="113"/>
      <c r="Q161" s="113"/>
      <c r="R161" s="114"/>
      <c r="S161" s="114"/>
      <c r="T161" s="114"/>
      <c r="U161" s="114"/>
      <c r="V161" s="114"/>
      <c r="W161" s="114"/>
      <c r="X161" s="114"/>
      <c r="Y161" s="114"/>
      <c r="Z161" s="107"/>
      <c r="AA161" s="107"/>
      <c r="AB161" s="107"/>
      <c r="AC161" s="107"/>
      <c r="AD161" s="107"/>
      <c r="AE161" s="107"/>
      <c r="AF161" s="107"/>
      <c r="AG161" s="107" t="s">
        <v>341</v>
      </c>
      <c r="AH161" s="107">
        <v>0</v>
      </c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</row>
    <row r="162" spans="1:60" outlineLevel="3">
      <c r="A162" s="110"/>
      <c r="B162" s="111"/>
      <c r="C162" s="146" t="s">
        <v>2753</v>
      </c>
      <c r="D162" s="143"/>
      <c r="E162" s="144">
        <v>1.62</v>
      </c>
      <c r="F162" s="114"/>
      <c r="G162" s="114"/>
      <c r="H162" s="114"/>
      <c r="I162" s="114"/>
      <c r="J162" s="114"/>
      <c r="K162" s="114"/>
      <c r="L162" s="114"/>
      <c r="M162" s="114"/>
      <c r="N162" s="113"/>
      <c r="O162" s="113"/>
      <c r="P162" s="113"/>
      <c r="Q162" s="113"/>
      <c r="R162" s="114"/>
      <c r="S162" s="114"/>
      <c r="T162" s="114"/>
      <c r="U162" s="114"/>
      <c r="V162" s="114"/>
      <c r="W162" s="114"/>
      <c r="X162" s="114"/>
      <c r="Y162" s="114"/>
      <c r="Z162" s="107"/>
      <c r="AA162" s="107"/>
      <c r="AB162" s="107"/>
      <c r="AC162" s="107"/>
      <c r="AD162" s="107"/>
      <c r="AE162" s="107"/>
      <c r="AF162" s="107"/>
      <c r="AG162" s="107" t="s">
        <v>341</v>
      </c>
      <c r="AH162" s="107">
        <v>0</v>
      </c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</row>
    <row r="163" spans="1:60" outlineLevel="3">
      <c r="A163" s="110"/>
      <c r="B163" s="111"/>
      <c r="C163" s="146" t="s">
        <v>2754</v>
      </c>
      <c r="D163" s="143"/>
      <c r="E163" s="144">
        <v>3.78</v>
      </c>
      <c r="F163" s="114"/>
      <c r="G163" s="114"/>
      <c r="H163" s="114"/>
      <c r="I163" s="114"/>
      <c r="J163" s="114"/>
      <c r="K163" s="114"/>
      <c r="L163" s="114"/>
      <c r="M163" s="114"/>
      <c r="N163" s="113"/>
      <c r="O163" s="113"/>
      <c r="P163" s="113"/>
      <c r="Q163" s="113"/>
      <c r="R163" s="114"/>
      <c r="S163" s="114"/>
      <c r="T163" s="114"/>
      <c r="U163" s="114"/>
      <c r="V163" s="114"/>
      <c r="W163" s="114"/>
      <c r="X163" s="114"/>
      <c r="Y163" s="114"/>
      <c r="Z163" s="107"/>
      <c r="AA163" s="107"/>
      <c r="AB163" s="107"/>
      <c r="AC163" s="107"/>
      <c r="AD163" s="107"/>
      <c r="AE163" s="107"/>
      <c r="AF163" s="107"/>
      <c r="AG163" s="107" t="s">
        <v>341</v>
      </c>
      <c r="AH163" s="107">
        <v>0</v>
      </c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</row>
    <row r="164" spans="1:60" outlineLevel="3">
      <c r="A164" s="110"/>
      <c r="B164" s="111"/>
      <c r="C164" s="146" t="s">
        <v>2755</v>
      </c>
      <c r="D164" s="143"/>
      <c r="E164" s="144">
        <v>3.24</v>
      </c>
      <c r="F164" s="114"/>
      <c r="G164" s="114"/>
      <c r="H164" s="114"/>
      <c r="I164" s="114"/>
      <c r="J164" s="114"/>
      <c r="K164" s="114"/>
      <c r="L164" s="114"/>
      <c r="M164" s="114"/>
      <c r="N164" s="113"/>
      <c r="O164" s="113"/>
      <c r="P164" s="113"/>
      <c r="Q164" s="113"/>
      <c r="R164" s="114"/>
      <c r="S164" s="114"/>
      <c r="T164" s="114"/>
      <c r="U164" s="114"/>
      <c r="V164" s="114"/>
      <c r="W164" s="114"/>
      <c r="X164" s="114"/>
      <c r="Y164" s="114"/>
      <c r="Z164" s="107"/>
      <c r="AA164" s="107"/>
      <c r="AB164" s="107"/>
      <c r="AC164" s="107"/>
      <c r="AD164" s="107"/>
      <c r="AE164" s="107"/>
      <c r="AF164" s="107"/>
      <c r="AG164" s="107" t="s">
        <v>341</v>
      </c>
      <c r="AH164" s="107">
        <v>0</v>
      </c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</row>
    <row r="165" spans="1:60" outlineLevel="3">
      <c r="A165" s="110"/>
      <c r="B165" s="111"/>
      <c r="C165" s="146" t="s">
        <v>2756</v>
      </c>
      <c r="D165" s="143"/>
      <c r="E165" s="144">
        <v>4.05</v>
      </c>
      <c r="F165" s="114"/>
      <c r="G165" s="114"/>
      <c r="H165" s="114"/>
      <c r="I165" s="114"/>
      <c r="J165" s="114"/>
      <c r="K165" s="114"/>
      <c r="L165" s="114"/>
      <c r="M165" s="114"/>
      <c r="N165" s="113"/>
      <c r="O165" s="113"/>
      <c r="P165" s="113"/>
      <c r="Q165" s="113"/>
      <c r="R165" s="114"/>
      <c r="S165" s="114"/>
      <c r="T165" s="114"/>
      <c r="U165" s="114"/>
      <c r="V165" s="114"/>
      <c r="W165" s="114"/>
      <c r="X165" s="114"/>
      <c r="Y165" s="114"/>
      <c r="Z165" s="107"/>
      <c r="AA165" s="107"/>
      <c r="AB165" s="107"/>
      <c r="AC165" s="107"/>
      <c r="AD165" s="107"/>
      <c r="AE165" s="107"/>
      <c r="AF165" s="107"/>
      <c r="AG165" s="107" t="s">
        <v>341</v>
      </c>
      <c r="AH165" s="107">
        <v>0</v>
      </c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</row>
    <row r="166" spans="1:60" outlineLevel="3">
      <c r="A166" s="110"/>
      <c r="B166" s="111"/>
      <c r="C166" s="146" t="s">
        <v>2757</v>
      </c>
      <c r="D166" s="143"/>
      <c r="E166" s="144">
        <v>15.80875</v>
      </c>
      <c r="F166" s="114"/>
      <c r="G166" s="114"/>
      <c r="H166" s="114"/>
      <c r="I166" s="114"/>
      <c r="J166" s="114"/>
      <c r="K166" s="114"/>
      <c r="L166" s="114"/>
      <c r="M166" s="114"/>
      <c r="N166" s="113"/>
      <c r="O166" s="113"/>
      <c r="P166" s="113"/>
      <c r="Q166" s="113"/>
      <c r="R166" s="114"/>
      <c r="S166" s="114"/>
      <c r="T166" s="114"/>
      <c r="U166" s="114"/>
      <c r="V166" s="114"/>
      <c r="W166" s="114"/>
      <c r="X166" s="114"/>
      <c r="Y166" s="114"/>
      <c r="Z166" s="107"/>
      <c r="AA166" s="107"/>
      <c r="AB166" s="107"/>
      <c r="AC166" s="107"/>
      <c r="AD166" s="107"/>
      <c r="AE166" s="107"/>
      <c r="AF166" s="107"/>
      <c r="AG166" s="107" t="s">
        <v>341</v>
      </c>
      <c r="AH166" s="107">
        <v>0</v>
      </c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</row>
    <row r="167" spans="1:60" outlineLevel="3">
      <c r="A167" s="110"/>
      <c r="B167" s="111"/>
      <c r="C167" s="146" t="s">
        <v>2758</v>
      </c>
      <c r="D167" s="143"/>
      <c r="E167" s="144">
        <v>17.940000000000001</v>
      </c>
      <c r="F167" s="114"/>
      <c r="G167" s="114"/>
      <c r="H167" s="114"/>
      <c r="I167" s="114"/>
      <c r="J167" s="114"/>
      <c r="K167" s="114"/>
      <c r="L167" s="114"/>
      <c r="M167" s="114"/>
      <c r="N167" s="113"/>
      <c r="O167" s="113"/>
      <c r="P167" s="113"/>
      <c r="Q167" s="113"/>
      <c r="R167" s="114"/>
      <c r="S167" s="114"/>
      <c r="T167" s="114"/>
      <c r="U167" s="114"/>
      <c r="V167" s="114"/>
      <c r="W167" s="114"/>
      <c r="X167" s="114"/>
      <c r="Y167" s="114"/>
      <c r="Z167" s="107"/>
      <c r="AA167" s="107"/>
      <c r="AB167" s="107"/>
      <c r="AC167" s="107"/>
      <c r="AD167" s="107"/>
      <c r="AE167" s="107"/>
      <c r="AF167" s="107"/>
      <c r="AG167" s="107" t="s">
        <v>341</v>
      </c>
      <c r="AH167" s="107">
        <v>0</v>
      </c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</row>
    <row r="168" spans="1:60" outlineLevel="3">
      <c r="A168" s="110"/>
      <c r="B168" s="111"/>
      <c r="C168" s="146" t="s">
        <v>2759</v>
      </c>
      <c r="D168" s="143"/>
      <c r="E168" s="144">
        <v>6.4749999999999996</v>
      </c>
      <c r="F168" s="114"/>
      <c r="G168" s="114"/>
      <c r="H168" s="114"/>
      <c r="I168" s="114"/>
      <c r="J168" s="114"/>
      <c r="K168" s="114"/>
      <c r="L168" s="114"/>
      <c r="M168" s="114"/>
      <c r="N168" s="113"/>
      <c r="O168" s="113"/>
      <c r="P168" s="113"/>
      <c r="Q168" s="113"/>
      <c r="R168" s="114"/>
      <c r="S168" s="114"/>
      <c r="T168" s="114"/>
      <c r="U168" s="114"/>
      <c r="V168" s="114"/>
      <c r="W168" s="114"/>
      <c r="X168" s="114"/>
      <c r="Y168" s="114"/>
      <c r="Z168" s="107"/>
      <c r="AA168" s="107"/>
      <c r="AB168" s="107"/>
      <c r="AC168" s="107"/>
      <c r="AD168" s="107"/>
      <c r="AE168" s="107"/>
      <c r="AF168" s="107"/>
      <c r="AG168" s="107" t="s">
        <v>341</v>
      </c>
      <c r="AH168" s="107">
        <v>0</v>
      </c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</row>
    <row r="169" spans="1:60" outlineLevel="3">
      <c r="A169" s="110"/>
      <c r="B169" s="111"/>
      <c r="C169" s="146" t="s">
        <v>2760</v>
      </c>
      <c r="D169" s="143"/>
      <c r="E169" s="144">
        <v>17.324999999999999</v>
      </c>
      <c r="F169" s="114"/>
      <c r="G169" s="114"/>
      <c r="H169" s="114"/>
      <c r="I169" s="114"/>
      <c r="J169" s="114"/>
      <c r="K169" s="114"/>
      <c r="L169" s="114"/>
      <c r="M169" s="114"/>
      <c r="N169" s="113"/>
      <c r="O169" s="113"/>
      <c r="P169" s="113"/>
      <c r="Q169" s="113"/>
      <c r="R169" s="114"/>
      <c r="S169" s="114"/>
      <c r="T169" s="114"/>
      <c r="U169" s="114"/>
      <c r="V169" s="114"/>
      <c r="W169" s="114"/>
      <c r="X169" s="114"/>
      <c r="Y169" s="114"/>
      <c r="Z169" s="107"/>
      <c r="AA169" s="107"/>
      <c r="AB169" s="107"/>
      <c r="AC169" s="107"/>
      <c r="AD169" s="107"/>
      <c r="AE169" s="107"/>
      <c r="AF169" s="107"/>
      <c r="AG169" s="107" t="s">
        <v>341</v>
      </c>
      <c r="AH169" s="107">
        <v>0</v>
      </c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</row>
    <row r="170" spans="1:60" outlineLevel="3">
      <c r="A170" s="110"/>
      <c r="B170" s="111"/>
      <c r="C170" s="146" t="s">
        <v>2761</v>
      </c>
      <c r="D170" s="143"/>
      <c r="E170" s="144">
        <v>30.555</v>
      </c>
      <c r="F170" s="114"/>
      <c r="G170" s="114"/>
      <c r="H170" s="114"/>
      <c r="I170" s="114"/>
      <c r="J170" s="114"/>
      <c r="K170" s="114"/>
      <c r="L170" s="114"/>
      <c r="M170" s="114"/>
      <c r="N170" s="113"/>
      <c r="O170" s="113"/>
      <c r="P170" s="113"/>
      <c r="Q170" s="113"/>
      <c r="R170" s="114"/>
      <c r="S170" s="114"/>
      <c r="T170" s="114"/>
      <c r="U170" s="114"/>
      <c r="V170" s="114"/>
      <c r="W170" s="114"/>
      <c r="X170" s="114"/>
      <c r="Y170" s="114"/>
      <c r="Z170" s="107"/>
      <c r="AA170" s="107"/>
      <c r="AB170" s="107"/>
      <c r="AC170" s="107"/>
      <c r="AD170" s="107"/>
      <c r="AE170" s="107"/>
      <c r="AF170" s="107"/>
      <c r="AG170" s="107" t="s">
        <v>341</v>
      </c>
      <c r="AH170" s="107">
        <v>0</v>
      </c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</row>
    <row r="171" spans="1:60" outlineLevel="3">
      <c r="A171" s="110"/>
      <c r="B171" s="111"/>
      <c r="C171" s="146" t="s">
        <v>2762</v>
      </c>
      <c r="D171" s="143"/>
      <c r="E171" s="144">
        <v>12.69</v>
      </c>
      <c r="F171" s="114"/>
      <c r="G171" s="114"/>
      <c r="H171" s="114"/>
      <c r="I171" s="114"/>
      <c r="J171" s="114"/>
      <c r="K171" s="114"/>
      <c r="L171" s="114"/>
      <c r="M171" s="114"/>
      <c r="N171" s="113"/>
      <c r="O171" s="113"/>
      <c r="P171" s="113"/>
      <c r="Q171" s="113"/>
      <c r="R171" s="114"/>
      <c r="S171" s="114"/>
      <c r="T171" s="114"/>
      <c r="U171" s="114"/>
      <c r="V171" s="114"/>
      <c r="W171" s="114"/>
      <c r="X171" s="114"/>
      <c r="Y171" s="114"/>
      <c r="Z171" s="107"/>
      <c r="AA171" s="107"/>
      <c r="AB171" s="107"/>
      <c r="AC171" s="107"/>
      <c r="AD171" s="107"/>
      <c r="AE171" s="107"/>
      <c r="AF171" s="107"/>
      <c r="AG171" s="107" t="s">
        <v>341</v>
      </c>
      <c r="AH171" s="107">
        <v>0</v>
      </c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</row>
    <row r="172" spans="1:60" outlineLevel="3">
      <c r="A172" s="110"/>
      <c r="B172" s="111"/>
      <c r="C172" s="146" t="s">
        <v>2763</v>
      </c>
      <c r="D172" s="143"/>
      <c r="E172" s="144">
        <v>1.56</v>
      </c>
      <c r="F172" s="114"/>
      <c r="G172" s="114"/>
      <c r="H172" s="114"/>
      <c r="I172" s="114"/>
      <c r="J172" s="114"/>
      <c r="K172" s="114"/>
      <c r="L172" s="114"/>
      <c r="M172" s="114"/>
      <c r="N172" s="113"/>
      <c r="O172" s="113"/>
      <c r="P172" s="113"/>
      <c r="Q172" s="113"/>
      <c r="R172" s="114"/>
      <c r="S172" s="114"/>
      <c r="T172" s="114"/>
      <c r="U172" s="114"/>
      <c r="V172" s="114"/>
      <c r="W172" s="114"/>
      <c r="X172" s="114"/>
      <c r="Y172" s="114"/>
      <c r="Z172" s="107"/>
      <c r="AA172" s="107"/>
      <c r="AB172" s="107"/>
      <c r="AC172" s="107"/>
      <c r="AD172" s="107"/>
      <c r="AE172" s="107"/>
      <c r="AF172" s="107"/>
      <c r="AG172" s="107" t="s">
        <v>341</v>
      </c>
      <c r="AH172" s="107">
        <v>0</v>
      </c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</row>
    <row r="173" spans="1:60" outlineLevel="3">
      <c r="A173" s="110"/>
      <c r="B173" s="111"/>
      <c r="C173" s="146" t="s">
        <v>2764</v>
      </c>
      <c r="D173" s="143"/>
      <c r="E173" s="144">
        <v>2.2425000000000002</v>
      </c>
      <c r="F173" s="114"/>
      <c r="G173" s="114"/>
      <c r="H173" s="114"/>
      <c r="I173" s="114"/>
      <c r="J173" s="114"/>
      <c r="K173" s="114"/>
      <c r="L173" s="114"/>
      <c r="M173" s="114"/>
      <c r="N173" s="113"/>
      <c r="O173" s="113"/>
      <c r="P173" s="113"/>
      <c r="Q173" s="113"/>
      <c r="R173" s="114"/>
      <c r="S173" s="114"/>
      <c r="T173" s="114"/>
      <c r="U173" s="114"/>
      <c r="V173" s="114"/>
      <c r="W173" s="114"/>
      <c r="X173" s="114"/>
      <c r="Y173" s="114"/>
      <c r="Z173" s="107"/>
      <c r="AA173" s="107"/>
      <c r="AB173" s="107"/>
      <c r="AC173" s="107"/>
      <c r="AD173" s="107"/>
      <c r="AE173" s="107"/>
      <c r="AF173" s="107"/>
      <c r="AG173" s="107" t="s">
        <v>341</v>
      </c>
      <c r="AH173" s="107">
        <v>0</v>
      </c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</row>
    <row r="174" spans="1:60" outlineLevel="3">
      <c r="A174" s="110"/>
      <c r="B174" s="111"/>
      <c r="C174" s="146" t="s">
        <v>2765</v>
      </c>
      <c r="D174" s="143"/>
      <c r="E174" s="144">
        <v>2.2725</v>
      </c>
      <c r="F174" s="114"/>
      <c r="G174" s="114"/>
      <c r="H174" s="114"/>
      <c r="I174" s="114"/>
      <c r="J174" s="114"/>
      <c r="K174" s="114"/>
      <c r="L174" s="114"/>
      <c r="M174" s="114"/>
      <c r="N174" s="113"/>
      <c r="O174" s="113"/>
      <c r="P174" s="113"/>
      <c r="Q174" s="113"/>
      <c r="R174" s="114"/>
      <c r="S174" s="114"/>
      <c r="T174" s="114"/>
      <c r="U174" s="114"/>
      <c r="V174" s="114"/>
      <c r="W174" s="114"/>
      <c r="X174" s="114"/>
      <c r="Y174" s="114"/>
      <c r="Z174" s="107"/>
      <c r="AA174" s="107"/>
      <c r="AB174" s="107"/>
      <c r="AC174" s="107"/>
      <c r="AD174" s="107"/>
      <c r="AE174" s="107"/>
      <c r="AF174" s="107"/>
      <c r="AG174" s="107" t="s">
        <v>341</v>
      </c>
      <c r="AH174" s="107">
        <v>0</v>
      </c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</row>
    <row r="175" spans="1:60" outlineLevel="3">
      <c r="A175" s="110"/>
      <c r="B175" s="111"/>
      <c r="C175" s="146" t="s">
        <v>2766</v>
      </c>
      <c r="D175" s="143"/>
      <c r="E175" s="144">
        <v>1.93</v>
      </c>
      <c r="F175" s="114"/>
      <c r="G175" s="114"/>
      <c r="H175" s="114"/>
      <c r="I175" s="114"/>
      <c r="J175" s="114"/>
      <c r="K175" s="114"/>
      <c r="L175" s="114"/>
      <c r="M175" s="114"/>
      <c r="N175" s="113"/>
      <c r="O175" s="113"/>
      <c r="P175" s="113"/>
      <c r="Q175" s="113"/>
      <c r="R175" s="114"/>
      <c r="S175" s="114"/>
      <c r="T175" s="114"/>
      <c r="U175" s="114"/>
      <c r="V175" s="114"/>
      <c r="W175" s="114"/>
      <c r="X175" s="114"/>
      <c r="Y175" s="114"/>
      <c r="Z175" s="107"/>
      <c r="AA175" s="107"/>
      <c r="AB175" s="107"/>
      <c r="AC175" s="107"/>
      <c r="AD175" s="107"/>
      <c r="AE175" s="107"/>
      <c r="AF175" s="107"/>
      <c r="AG175" s="107" t="s">
        <v>341</v>
      </c>
      <c r="AH175" s="107">
        <v>0</v>
      </c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</row>
    <row r="176" spans="1:60" outlineLevel="3">
      <c r="A176" s="110"/>
      <c r="B176" s="111"/>
      <c r="C176" s="146" t="s">
        <v>2767</v>
      </c>
      <c r="D176" s="143"/>
      <c r="E176" s="144">
        <v>1.89</v>
      </c>
      <c r="F176" s="114"/>
      <c r="G176" s="114"/>
      <c r="H176" s="114"/>
      <c r="I176" s="114"/>
      <c r="J176" s="114"/>
      <c r="K176" s="114"/>
      <c r="L176" s="114"/>
      <c r="M176" s="114"/>
      <c r="N176" s="113"/>
      <c r="O176" s="113"/>
      <c r="P176" s="113"/>
      <c r="Q176" s="113"/>
      <c r="R176" s="114"/>
      <c r="S176" s="114"/>
      <c r="T176" s="114"/>
      <c r="U176" s="114"/>
      <c r="V176" s="114"/>
      <c r="W176" s="114"/>
      <c r="X176" s="114"/>
      <c r="Y176" s="114"/>
      <c r="Z176" s="107"/>
      <c r="AA176" s="107"/>
      <c r="AB176" s="107"/>
      <c r="AC176" s="107"/>
      <c r="AD176" s="107"/>
      <c r="AE176" s="107"/>
      <c r="AF176" s="107"/>
      <c r="AG176" s="107" t="s">
        <v>341</v>
      </c>
      <c r="AH176" s="107">
        <v>0</v>
      </c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</row>
    <row r="177" spans="1:60" outlineLevel="3">
      <c r="A177" s="110"/>
      <c r="B177" s="111"/>
      <c r="C177" s="146" t="s">
        <v>2768</v>
      </c>
      <c r="D177" s="143"/>
      <c r="E177" s="144">
        <v>54.252499999999998</v>
      </c>
      <c r="F177" s="114"/>
      <c r="G177" s="114"/>
      <c r="H177" s="114"/>
      <c r="I177" s="114"/>
      <c r="J177" s="114"/>
      <c r="K177" s="114"/>
      <c r="L177" s="114"/>
      <c r="M177" s="114"/>
      <c r="N177" s="113"/>
      <c r="O177" s="113"/>
      <c r="P177" s="113"/>
      <c r="Q177" s="113"/>
      <c r="R177" s="114"/>
      <c r="S177" s="114"/>
      <c r="T177" s="114"/>
      <c r="U177" s="114"/>
      <c r="V177" s="114"/>
      <c r="W177" s="114"/>
      <c r="X177" s="114"/>
      <c r="Y177" s="114"/>
      <c r="Z177" s="107"/>
      <c r="AA177" s="107"/>
      <c r="AB177" s="107"/>
      <c r="AC177" s="107"/>
      <c r="AD177" s="107"/>
      <c r="AE177" s="107"/>
      <c r="AF177" s="107"/>
      <c r="AG177" s="107" t="s">
        <v>341</v>
      </c>
      <c r="AH177" s="107">
        <v>0</v>
      </c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</row>
    <row r="178" spans="1:60" outlineLevel="3">
      <c r="A178" s="110"/>
      <c r="B178" s="111"/>
      <c r="C178" s="146" t="s">
        <v>2769</v>
      </c>
      <c r="D178" s="143"/>
      <c r="E178" s="144">
        <v>142.6875</v>
      </c>
      <c r="F178" s="114"/>
      <c r="G178" s="114"/>
      <c r="H178" s="114"/>
      <c r="I178" s="114"/>
      <c r="J178" s="114"/>
      <c r="K178" s="114"/>
      <c r="L178" s="114"/>
      <c r="M178" s="114"/>
      <c r="N178" s="113"/>
      <c r="O178" s="113"/>
      <c r="P178" s="113"/>
      <c r="Q178" s="113"/>
      <c r="R178" s="114"/>
      <c r="S178" s="114"/>
      <c r="T178" s="114"/>
      <c r="U178" s="114"/>
      <c r="V178" s="114"/>
      <c r="W178" s="114"/>
      <c r="X178" s="114"/>
      <c r="Y178" s="114"/>
      <c r="Z178" s="107"/>
      <c r="AA178" s="107"/>
      <c r="AB178" s="107"/>
      <c r="AC178" s="107"/>
      <c r="AD178" s="107"/>
      <c r="AE178" s="107"/>
      <c r="AF178" s="107"/>
      <c r="AG178" s="107" t="s">
        <v>341</v>
      </c>
      <c r="AH178" s="107">
        <v>0</v>
      </c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</row>
    <row r="179" spans="1:60" outlineLevel="3">
      <c r="A179" s="110"/>
      <c r="B179" s="111"/>
      <c r="C179" s="146" t="s">
        <v>2770</v>
      </c>
      <c r="D179" s="143"/>
      <c r="E179" s="144">
        <v>1.17</v>
      </c>
      <c r="F179" s="114"/>
      <c r="G179" s="114"/>
      <c r="H179" s="114"/>
      <c r="I179" s="114"/>
      <c r="J179" s="114"/>
      <c r="K179" s="114"/>
      <c r="L179" s="114"/>
      <c r="M179" s="114"/>
      <c r="N179" s="113"/>
      <c r="O179" s="113"/>
      <c r="P179" s="113"/>
      <c r="Q179" s="113"/>
      <c r="R179" s="114"/>
      <c r="S179" s="114"/>
      <c r="T179" s="114"/>
      <c r="U179" s="114"/>
      <c r="V179" s="114"/>
      <c r="W179" s="114"/>
      <c r="X179" s="114"/>
      <c r="Y179" s="114"/>
      <c r="Z179" s="107"/>
      <c r="AA179" s="107"/>
      <c r="AB179" s="107"/>
      <c r="AC179" s="107"/>
      <c r="AD179" s="107"/>
      <c r="AE179" s="107"/>
      <c r="AF179" s="107"/>
      <c r="AG179" s="107" t="s">
        <v>341</v>
      </c>
      <c r="AH179" s="107">
        <v>0</v>
      </c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</row>
    <row r="180" spans="1:60" outlineLevel="3">
      <c r="A180" s="110"/>
      <c r="B180" s="111"/>
      <c r="C180" s="146" t="s">
        <v>2771</v>
      </c>
      <c r="D180" s="143"/>
      <c r="E180" s="144">
        <v>1.17</v>
      </c>
      <c r="F180" s="114"/>
      <c r="G180" s="114"/>
      <c r="H180" s="114"/>
      <c r="I180" s="114"/>
      <c r="J180" s="114"/>
      <c r="K180" s="114"/>
      <c r="L180" s="114"/>
      <c r="M180" s="114"/>
      <c r="N180" s="113"/>
      <c r="O180" s="113"/>
      <c r="P180" s="113"/>
      <c r="Q180" s="113"/>
      <c r="R180" s="114"/>
      <c r="S180" s="114"/>
      <c r="T180" s="114"/>
      <c r="U180" s="114"/>
      <c r="V180" s="114"/>
      <c r="W180" s="114"/>
      <c r="X180" s="114"/>
      <c r="Y180" s="114"/>
      <c r="Z180" s="107"/>
      <c r="AA180" s="107"/>
      <c r="AB180" s="107"/>
      <c r="AC180" s="107"/>
      <c r="AD180" s="107"/>
      <c r="AE180" s="107"/>
      <c r="AF180" s="107"/>
      <c r="AG180" s="107" t="s">
        <v>341</v>
      </c>
      <c r="AH180" s="107">
        <v>0</v>
      </c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</row>
    <row r="181" spans="1:60" outlineLevel="3">
      <c r="A181" s="110"/>
      <c r="B181" s="111"/>
      <c r="C181" s="146" t="s">
        <v>2772</v>
      </c>
      <c r="D181" s="143"/>
      <c r="E181" s="144">
        <v>4.0425000000000004</v>
      </c>
      <c r="F181" s="114"/>
      <c r="G181" s="114"/>
      <c r="H181" s="114"/>
      <c r="I181" s="114"/>
      <c r="J181" s="114"/>
      <c r="K181" s="114"/>
      <c r="L181" s="114"/>
      <c r="M181" s="114"/>
      <c r="N181" s="113"/>
      <c r="O181" s="113"/>
      <c r="P181" s="113"/>
      <c r="Q181" s="113"/>
      <c r="R181" s="114"/>
      <c r="S181" s="114"/>
      <c r="T181" s="114"/>
      <c r="U181" s="114"/>
      <c r="V181" s="114"/>
      <c r="W181" s="114"/>
      <c r="X181" s="114"/>
      <c r="Y181" s="114"/>
      <c r="Z181" s="107"/>
      <c r="AA181" s="107"/>
      <c r="AB181" s="107"/>
      <c r="AC181" s="107"/>
      <c r="AD181" s="107"/>
      <c r="AE181" s="107"/>
      <c r="AF181" s="107"/>
      <c r="AG181" s="107" t="s">
        <v>341</v>
      </c>
      <c r="AH181" s="107">
        <v>0</v>
      </c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</row>
    <row r="182" spans="1:60" outlineLevel="3">
      <c r="A182" s="110"/>
      <c r="B182" s="111"/>
      <c r="C182" s="146" t="s">
        <v>2773</v>
      </c>
      <c r="D182" s="143"/>
      <c r="E182" s="144">
        <v>6.39</v>
      </c>
      <c r="F182" s="114"/>
      <c r="G182" s="114"/>
      <c r="H182" s="114"/>
      <c r="I182" s="114"/>
      <c r="J182" s="114"/>
      <c r="K182" s="114"/>
      <c r="L182" s="114"/>
      <c r="M182" s="114"/>
      <c r="N182" s="113"/>
      <c r="O182" s="113"/>
      <c r="P182" s="113"/>
      <c r="Q182" s="113"/>
      <c r="R182" s="114"/>
      <c r="S182" s="114"/>
      <c r="T182" s="114"/>
      <c r="U182" s="114"/>
      <c r="V182" s="114"/>
      <c r="W182" s="114"/>
      <c r="X182" s="114"/>
      <c r="Y182" s="114"/>
      <c r="Z182" s="107"/>
      <c r="AA182" s="107"/>
      <c r="AB182" s="107"/>
      <c r="AC182" s="107"/>
      <c r="AD182" s="107"/>
      <c r="AE182" s="107"/>
      <c r="AF182" s="107"/>
      <c r="AG182" s="107" t="s">
        <v>341</v>
      </c>
      <c r="AH182" s="107">
        <v>0</v>
      </c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</row>
    <row r="183" spans="1:60" outlineLevel="3">
      <c r="A183" s="110"/>
      <c r="B183" s="111"/>
      <c r="C183" s="146" t="s">
        <v>2774</v>
      </c>
      <c r="D183" s="143"/>
      <c r="E183" s="144">
        <v>15.975</v>
      </c>
      <c r="F183" s="114"/>
      <c r="G183" s="114"/>
      <c r="H183" s="114"/>
      <c r="I183" s="114"/>
      <c r="J183" s="114"/>
      <c r="K183" s="114"/>
      <c r="L183" s="114"/>
      <c r="M183" s="114"/>
      <c r="N183" s="113"/>
      <c r="O183" s="113"/>
      <c r="P183" s="113"/>
      <c r="Q183" s="113"/>
      <c r="R183" s="114"/>
      <c r="S183" s="114"/>
      <c r="T183" s="114"/>
      <c r="U183" s="114"/>
      <c r="V183" s="114"/>
      <c r="W183" s="114"/>
      <c r="X183" s="114"/>
      <c r="Y183" s="114"/>
      <c r="Z183" s="107"/>
      <c r="AA183" s="107"/>
      <c r="AB183" s="107"/>
      <c r="AC183" s="107"/>
      <c r="AD183" s="107"/>
      <c r="AE183" s="107"/>
      <c r="AF183" s="107"/>
      <c r="AG183" s="107" t="s">
        <v>341</v>
      </c>
      <c r="AH183" s="107">
        <v>0</v>
      </c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</row>
    <row r="184" spans="1:60" outlineLevel="3">
      <c r="A184" s="110"/>
      <c r="B184" s="111"/>
      <c r="C184" s="146" t="s">
        <v>2775</v>
      </c>
      <c r="D184" s="143"/>
      <c r="E184" s="144">
        <v>22.11938</v>
      </c>
      <c r="F184" s="114"/>
      <c r="G184" s="114"/>
      <c r="H184" s="114"/>
      <c r="I184" s="114"/>
      <c r="J184" s="114"/>
      <c r="K184" s="114"/>
      <c r="L184" s="114"/>
      <c r="M184" s="114"/>
      <c r="N184" s="113"/>
      <c r="O184" s="113"/>
      <c r="P184" s="113"/>
      <c r="Q184" s="113"/>
      <c r="R184" s="114"/>
      <c r="S184" s="114"/>
      <c r="T184" s="114"/>
      <c r="U184" s="114"/>
      <c r="V184" s="114"/>
      <c r="W184" s="114"/>
      <c r="X184" s="114"/>
      <c r="Y184" s="114"/>
      <c r="Z184" s="107"/>
      <c r="AA184" s="107"/>
      <c r="AB184" s="107"/>
      <c r="AC184" s="107"/>
      <c r="AD184" s="107"/>
      <c r="AE184" s="107"/>
      <c r="AF184" s="107"/>
      <c r="AG184" s="107" t="s">
        <v>341</v>
      </c>
      <c r="AH184" s="107">
        <v>0</v>
      </c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</row>
    <row r="185" spans="1:60" outlineLevel="3">
      <c r="A185" s="110"/>
      <c r="B185" s="111"/>
      <c r="C185" s="146" t="s">
        <v>2776</v>
      </c>
      <c r="D185" s="143"/>
      <c r="E185" s="144">
        <v>10.305</v>
      </c>
      <c r="F185" s="114"/>
      <c r="G185" s="114"/>
      <c r="H185" s="114"/>
      <c r="I185" s="114"/>
      <c r="J185" s="114"/>
      <c r="K185" s="114"/>
      <c r="L185" s="114"/>
      <c r="M185" s="114"/>
      <c r="N185" s="113"/>
      <c r="O185" s="113"/>
      <c r="P185" s="113"/>
      <c r="Q185" s="113"/>
      <c r="R185" s="114"/>
      <c r="S185" s="114"/>
      <c r="T185" s="114"/>
      <c r="U185" s="114"/>
      <c r="V185" s="114"/>
      <c r="W185" s="114"/>
      <c r="X185" s="114"/>
      <c r="Y185" s="114"/>
      <c r="Z185" s="107"/>
      <c r="AA185" s="107"/>
      <c r="AB185" s="107"/>
      <c r="AC185" s="107"/>
      <c r="AD185" s="107"/>
      <c r="AE185" s="107"/>
      <c r="AF185" s="107"/>
      <c r="AG185" s="107" t="s">
        <v>341</v>
      </c>
      <c r="AH185" s="107">
        <v>0</v>
      </c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</row>
    <row r="186" spans="1:60" outlineLevel="3">
      <c r="A186" s="110"/>
      <c r="B186" s="111"/>
      <c r="C186" s="146" t="s">
        <v>2777</v>
      </c>
      <c r="D186" s="143"/>
      <c r="E186" s="144">
        <v>16.001249999999999</v>
      </c>
      <c r="F186" s="114"/>
      <c r="G186" s="114"/>
      <c r="H186" s="114"/>
      <c r="I186" s="114"/>
      <c r="J186" s="114"/>
      <c r="K186" s="114"/>
      <c r="L186" s="114"/>
      <c r="M186" s="114"/>
      <c r="N186" s="113"/>
      <c r="O186" s="113"/>
      <c r="P186" s="113"/>
      <c r="Q186" s="113"/>
      <c r="R186" s="114"/>
      <c r="S186" s="114"/>
      <c r="T186" s="114"/>
      <c r="U186" s="114"/>
      <c r="V186" s="114"/>
      <c r="W186" s="114"/>
      <c r="X186" s="114"/>
      <c r="Y186" s="114"/>
      <c r="Z186" s="107"/>
      <c r="AA186" s="107"/>
      <c r="AB186" s="107"/>
      <c r="AC186" s="107"/>
      <c r="AD186" s="107"/>
      <c r="AE186" s="107"/>
      <c r="AF186" s="107"/>
      <c r="AG186" s="107" t="s">
        <v>341</v>
      </c>
      <c r="AH186" s="107">
        <v>0</v>
      </c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</row>
    <row r="187" spans="1:60" outlineLevel="3">
      <c r="A187" s="110"/>
      <c r="B187" s="111"/>
      <c r="C187" s="146" t="s">
        <v>2778</v>
      </c>
      <c r="D187" s="143"/>
      <c r="E187" s="144">
        <v>10.935</v>
      </c>
      <c r="F187" s="114"/>
      <c r="G187" s="114"/>
      <c r="H187" s="114"/>
      <c r="I187" s="114"/>
      <c r="J187" s="114"/>
      <c r="K187" s="114"/>
      <c r="L187" s="114"/>
      <c r="M187" s="114"/>
      <c r="N187" s="113"/>
      <c r="O187" s="113"/>
      <c r="P187" s="113"/>
      <c r="Q187" s="113"/>
      <c r="R187" s="114"/>
      <c r="S187" s="114"/>
      <c r="T187" s="114"/>
      <c r="U187" s="114"/>
      <c r="V187" s="114"/>
      <c r="W187" s="114"/>
      <c r="X187" s="114"/>
      <c r="Y187" s="114"/>
      <c r="Z187" s="107"/>
      <c r="AA187" s="107"/>
      <c r="AB187" s="107"/>
      <c r="AC187" s="107"/>
      <c r="AD187" s="107"/>
      <c r="AE187" s="107"/>
      <c r="AF187" s="107"/>
      <c r="AG187" s="107" t="s">
        <v>341</v>
      </c>
      <c r="AH187" s="107">
        <v>0</v>
      </c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</row>
    <row r="188" spans="1:60" outlineLevel="3">
      <c r="A188" s="110"/>
      <c r="B188" s="111"/>
      <c r="C188" s="146" t="s">
        <v>2779</v>
      </c>
      <c r="D188" s="143"/>
      <c r="E188" s="144">
        <v>3.645</v>
      </c>
      <c r="F188" s="114"/>
      <c r="G188" s="114"/>
      <c r="H188" s="114"/>
      <c r="I188" s="114"/>
      <c r="J188" s="114"/>
      <c r="K188" s="114"/>
      <c r="L188" s="114"/>
      <c r="M188" s="114"/>
      <c r="N188" s="113"/>
      <c r="O188" s="113"/>
      <c r="P188" s="113"/>
      <c r="Q188" s="113"/>
      <c r="R188" s="114"/>
      <c r="S188" s="114"/>
      <c r="T188" s="114"/>
      <c r="U188" s="114"/>
      <c r="V188" s="114"/>
      <c r="W188" s="114"/>
      <c r="X188" s="114"/>
      <c r="Y188" s="114"/>
      <c r="Z188" s="107"/>
      <c r="AA188" s="107"/>
      <c r="AB188" s="107"/>
      <c r="AC188" s="107"/>
      <c r="AD188" s="107"/>
      <c r="AE188" s="107"/>
      <c r="AF188" s="107"/>
      <c r="AG188" s="107" t="s">
        <v>341</v>
      </c>
      <c r="AH188" s="107">
        <v>0</v>
      </c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</row>
    <row r="189" spans="1:60" outlineLevel="3">
      <c r="A189" s="110"/>
      <c r="B189" s="111"/>
      <c r="C189" s="146" t="s">
        <v>2780</v>
      </c>
      <c r="D189" s="143"/>
      <c r="E189" s="144">
        <v>13.805</v>
      </c>
      <c r="F189" s="114"/>
      <c r="G189" s="114"/>
      <c r="H189" s="114"/>
      <c r="I189" s="114"/>
      <c r="J189" s="114"/>
      <c r="K189" s="114"/>
      <c r="L189" s="114"/>
      <c r="M189" s="114"/>
      <c r="N189" s="113"/>
      <c r="O189" s="113"/>
      <c r="P189" s="113"/>
      <c r="Q189" s="113"/>
      <c r="R189" s="114"/>
      <c r="S189" s="114"/>
      <c r="T189" s="114"/>
      <c r="U189" s="114"/>
      <c r="V189" s="114"/>
      <c r="W189" s="114"/>
      <c r="X189" s="114"/>
      <c r="Y189" s="114"/>
      <c r="Z189" s="107"/>
      <c r="AA189" s="107"/>
      <c r="AB189" s="107"/>
      <c r="AC189" s="107"/>
      <c r="AD189" s="107"/>
      <c r="AE189" s="107"/>
      <c r="AF189" s="107"/>
      <c r="AG189" s="107" t="s">
        <v>341</v>
      </c>
      <c r="AH189" s="107">
        <v>0</v>
      </c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</row>
    <row r="190" spans="1:60" outlineLevel="3">
      <c r="A190" s="110"/>
      <c r="B190" s="111"/>
      <c r="C190" s="146" t="s">
        <v>2781</v>
      </c>
      <c r="D190" s="143"/>
      <c r="E190" s="144">
        <v>6.58</v>
      </c>
      <c r="F190" s="114"/>
      <c r="G190" s="114"/>
      <c r="H190" s="114"/>
      <c r="I190" s="114"/>
      <c r="J190" s="114"/>
      <c r="K190" s="114"/>
      <c r="L190" s="114"/>
      <c r="M190" s="114"/>
      <c r="N190" s="113"/>
      <c r="O190" s="113"/>
      <c r="P190" s="113"/>
      <c r="Q190" s="113"/>
      <c r="R190" s="114"/>
      <c r="S190" s="114"/>
      <c r="T190" s="114"/>
      <c r="U190" s="114"/>
      <c r="V190" s="114"/>
      <c r="W190" s="114"/>
      <c r="X190" s="114"/>
      <c r="Y190" s="114"/>
      <c r="Z190" s="107"/>
      <c r="AA190" s="107"/>
      <c r="AB190" s="107"/>
      <c r="AC190" s="107"/>
      <c r="AD190" s="107"/>
      <c r="AE190" s="107"/>
      <c r="AF190" s="107"/>
      <c r="AG190" s="107" t="s">
        <v>341</v>
      </c>
      <c r="AH190" s="107">
        <v>0</v>
      </c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</row>
    <row r="191" spans="1:60" outlineLevel="3">
      <c r="A191" s="110"/>
      <c r="B191" s="111"/>
      <c r="C191" s="146" t="s">
        <v>2782</v>
      </c>
      <c r="D191" s="143"/>
      <c r="E191" s="144">
        <v>26.427340000000001</v>
      </c>
      <c r="F191" s="114"/>
      <c r="G191" s="114"/>
      <c r="H191" s="114"/>
      <c r="I191" s="114"/>
      <c r="J191" s="114"/>
      <c r="K191" s="114"/>
      <c r="L191" s="114"/>
      <c r="M191" s="114"/>
      <c r="N191" s="113"/>
      <c r="O191" s="113"/>
      <c r="P191" s="113"/>
      <c r="Q191" s="113"/>
      <c r="R191" s="114"/>
      <c r="S191" s="114"/>
      <c r="T191" s="114"/>
      <c r="U191" s="114"/>
      <c r="V191" s="114"/>
      <c r="W191" s="114"/>
      <c r="X191" s="114"/>
      <c r="Y191" s="114"/>
      <c r="Z191" s="107"/>
      <c r="AA191" s="107"/>
      <c r="AB191" s="107"/>
      <c r="AC191" s="107"/>
      <c r="AD191" s="107"/>
      <c r="AE191" s="107"/>
      <c r="AF191" s="107"/>
      <c r="AG191" s="107" t="s">
        <v>341</v>
      </c>
      <c r="AH191" s="107">
        <v>0</v>
      </c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</row>
    <row r="192" spans="1:60" outlineLevel="3">
      <c r="A192" s="110"/>
      <c r="B192" s="111"/>
      <c r="C192" s="146" t="s">
        <v>2783</v>
      </c>
      <c r="D192" s="143"/>
      <c r="E192" s="144">
        <v>26.0444</v>
      </c>
      <c r="F192" s="114"/>
      <c r="G192" s="114"/>
      <c r="H192" s="114"/>
      <c r="I192" s="114"/>
      <c r="J192" s="114"/>
      <c r="K192" s="114"/>
      <c r="L192" s="114"/>
      <c r="M192" s="114"/>
      <c r="N192" s="113"/>
      <c r="O192" s="113"/>
      <c r="P192" s="113"/>
      <c r="Q192" s="113"/>
      <c r="R192" s="114"/>
      <c r="S192" s="114"/>
      <c r="T192" s="114"/>
      <c r="U192" s="114"/>
      <c r="V192" s="114"/>
      <c r="W192" s="114"/>
      <c r="X192" s="114"/>
      <c r="Y192" s="114"/>
      <c r="Z192" s="107"/>
      <c r="AA192" s="107"/>
      <c r="AB192" s="107"/>
      <c r="AC192" s="107"/>
      <c r="AD192" s="107"/>
      <c r="AE192" s="107"/>
      <c r="AF192" s="107"/>
      <c r="AG192" s="107" t="s">
        <v>341</v>
      </c>
      <c r="AH192" s="107">
        <v>0</v>
      </c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</row>
    <row r="193" spans="1:60" outlineLevel="3">
      <c r="A193" s="110"/>
      <c r="B193" s="111"/>
      <c r="C193" s="146" t="s">
        <v>2784</v>
      </c>
      <c r="D193" s="143"/>
      <c r="E193" s="144">
        <v>1.7549999999999999</v>
      </c>
      <c r="F193" s="114"/>
      <c r="G193" s="114"/>
      <c r="H193" s="114"/>
      <c r="I193" s="114"/>
      <c r="J193" s="114"/>
      <c r="K193" s="114"/>
      <c r="L193" s="114"/>
      <c r="M193" s="114"/>
      <c r="N193" s="113"/>
      <c r="O193" s="113"/>
      <c r="P193" s="113"/>
      <c r="Q193" s="113"/>
      <c r="R193" s="114"/>
      <c r="S193" s="114"/>
      <c r="T193" s="114"/>
      <c r="U193" s="114"/>
      <c r="V193" s="114"/>
      <c r="W193" s="114"/>
      <c r="X193" s="114"/>
      <c r="Y193" s="114"/>
      <c r="Z193" s="107"/>
      <c r="AA193" s="107"/>
      <c r="AB193" s="107"/>
      <c r="AC193" s="107"/>
      <c r="AD193" s="107"/>
      <c r="AE193" s="107"/>
      <c r="AF193" s="107"/>
      <c r="AG193" s="107" t="s">
        <v>341</v>
      </c>
      <c r="AH193" s="107">
        <v>0</v>
      </c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</row>
    <row r="194" spans="1:60" outlineLevel="3">
      <c r="A194" s="110"/>
      <c r="B194" s="111"/>
      <c r="C194" s="146" t="s">
        <v>2785</v>
      </c>
      <c r="D194" s="143"/>
      <c r="E194" s="144">
        <v>15.74</v>
      </c>
      <c r="F194" s="114"/>
      <c r="G194" s="114"/>
      <c r="H194" s="114"/>
      <c r="I194" s="114"/>
      <c r="J194" s="114"/>
      <c r="K194" s="114"/>
      <c r="L194" s="114"/>
      <c r="M194" s="114"/>
      <c r="N194" s="113"/>
      <c r="O194" s="113"/>
      <c r="P194" s="113"/>
      <c r="Q194" s="113"/>
      <c r="R194" s="114"/>
      <c r="S194" s="114"/>
      <c r="T194" s="114"/>
      <c r="U194" s="114"/>
      <c r="V194" s="114"/>
      <c r="W194" s="114"/>
      <c r="X194" s="114"/>
      <c r="Y194" s="114"/>
      <c r="Z194" s="107"/>
      <c r="AA194" s="107"/>
      <c r="AB194" s="107"/>
      <c r="AC194" s="107"/>
      <c r="AD194" s="107"/>
      <c r="AE194" s="107"/>
      <c r="AF194" s="107"/>
      <c r="AG194" s="107" t="s">
        <v>341</v>
      </c>
      <c r="AH194" s="107">
        <v>0</v>
      </c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</row>
    <row r="195" spans="1:60" outlineLevel="3">
      <c r="A195" s="110"/>
      <c r="B195" s="111"/>
      <c r="C195" s="146" t="s">
        <v>2786</v>
      </c>
      <c r="D195" s="143"/>
      <c r="E195" s="144">
        <v>29.379650000000002</v>
      </c>
      <c r="F195" s="114"/>
      <c r="G195" s="114"/>
      <c r="H195" s="114"/>
      <c r="I195" s="114"/>
      <c r="J195" s="114"/>
      <c r="K195" s="114"/>
      <c r="L195" s="114"/>
      <c r="M195" s="114"/>
      <c r="N195" s="113"/>
      <c r="O195" s="113"/>
      <c r="P195" s="113"/>
      <c r="Q195" s="113"/>
      <c r="R195" s="114"/>
      <c r="S195" s="114"/>
      <c r="T195" s="114"/>
      <c r="U195" s="114"/>
      <c r="V195" s="114"/>
      <c r="W195" s="114"/>
      <c r="X195" s="114"/>
      <c r="Y195" s="114"/>
      <c r="Z195" s="107"/>
      <c r="AA195" s="107"/>
      <c r="AB195" s="107"/>
      <c r="AC195" s="107"/>
      <c r="AD195" s="107"/>
      <c r="AE195" s="107"/>
      <c r="AF195" s="107"/>
      <c r="AG195" s="107" t="s">
        <v>341</v>
      </c>
      <c r="AH195" s="107">
        <v>0</v>
      </c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</row>
    <row r="196" spans="1:60" ht="22.5" outlineLevel="1">
      <c r="A196" s="123">
        <v>24</v>
      </c>
      <c r="B196" s="124" t="s">
        <v>1303</v>
      </c>
      <c r="C196" s="139" t="s">
        <v>1304</v>
      </c>
      <c r="D196" s="125" t="s">
        <v>347</v>
      </c>
      <c r="E196" s="126">
        <v>1</v>
      </c>
      <c r="F196" s="127"/>
      <c r="G196" s="128">
        <f>ROUND(E196*F196,2)</f>
        <v>0</v>
      </c>
      <c r="H196" s="127"/>
      <c r="I196" s="128">
        <f>ROUND(E196*H196,2)</f>
        <v>0</v>
      </c>
      <c r="J196" s="127"/>
      <c r="K196" s="128">
        <f>ROUND(E196*J196,2)</f>
        <v>0</v>
      </c>
      <c r="L196" s="128">
        <v>21</v>
      </c>
      <c r="M196" s="128">
        <f>G196*(1+L196/100)</f>
        <v>0</v>
      </c>
      <c r="N196" s="126">
        <v>1.5140000000000001E-2</v>
      </c>
      <c r="O196" s="126">
        <f>ROUND(E196*N196,2)</f>
        <v>0.02</v>
      </c>
      <c r="P196" s="126">
        <v>0</v>
      </c>
      <c r="Q196" s="126">
        <f>ROUND(E196*P196,2)</f>
        <v>0</v>
      </c>
      <c r="R196" s="128" t="s">
        <v>447</v>
      </c>
      <c r="S196" s="128" t="s">
        <v>310</v>
      </c>
      <c r="T196" s="129" t="s">
        <v>331</v>
      </c>
      <c r="U196" s="114">
        <v>1.39</v>
      </c>
      <c r="V196" s="114">
        <f>ROUND(E196*U196,2)</f>
        <v>1.39</v>
      </c>
      <c r="W196" s="114"/>
      <c r="X196" s="114" t="s">
        <v>332</v>
      </c>
      <c r="Y196" s="114" t="s">
        <v>293</v>
      </c>
      <c r="Z196" s="107"/>
      <c r="AA196" s="107"/>
      <c r="AB196" s="107"/>
      <c r="AC196" s="107"/>
      <c r="AD196" s="107"/>
      <c r="AE196" s="107"/>
      <c r="AF196" s="107"/>
      <c r="AG196" s="107" t="s">
        <v>333</v>
      </c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</row>
    <row r="197" spans="1:60" outlineLevel="2">
      <c r="A197" s="110"/>
      <c r="B197" s="111"/>
      <c r="C197" s="146" t="s">
        <v>2702</v>
      </c>
      <c r="D197" s="143"/>
      <c r="E197" s="144">
        <v>1</v>
      </c>
      <c r="F197" s="114"/>
      <c r="G197" s="114"/>
      <c r="H197" s="114"/>
      <c r="I197" s="114"/>
      <c r="J197" s="114"/>
      <c r="K197" s="114"/>
      <c r="L197" s="114"/>
      <c r="M197" s="114"/>
      <c r="N197" s="113"/>
      <c r="O197" s="113"/>
      <c r="P197" s="113"/>
      <c r="Q197" s="113"/>
      <c r="R197" s="114"/>
      <c r="S197" s="114"/>
      <c r="T197" s="114"/>
      <c r="U197" s="114"/>
      <c r="V197" s="114"/>
      <c r="W197" s="114"/>
      <c r="X197" s="114"/>
      <c r="Y197" s="114"/>
      <c r="Z197" s="107"/>
      <c r="AA197" s="107"/>
      <c r="AB197" s="107"/>
      <c r="AC197" s="107"/>
      <c r="AD197" s="107"/>
      <c r="AE197" s="107"/>
      <c r="AF197" s="107"/>
      <c r="AG197" s="107" t="s">
        <v>341</v>
      </c>
      <c r="AH197" s="107">
        <v>0</v>
      </c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</row>
    <row r="198" spans="1:60" outlineLevel="1">
      <c r="A198" s="123">
        <v>25</v>
      </c>
      <c r="B198" s="124" t="s">
        <v>1306</v>
      </c>
      <c r="C198" s="139" t="s">
        <v>1307</v>
      </c>
      <c r="D198" s="125" t="s">
        <v>330</v>
      </c>
      <c r="E198" s="126">
        <v>33.020000000000003</v>
      </c>
      <c r="F198" s="127"/>
      <c r="G198" s="128">
        <f>ROUND(E198*F198,2)</f>
        <v>0</v>
      </c>
      <c r="H198" s="127"/>
      <c r="I198" s="128">
        <f>ROUND(E198*H198,2)</f>
        <v>0</v>
      </c>
      <c r="J198" s="127"/>
      <c r="K198" s="128">
        <f>ROUND(E198*J198,2)</f>
        <v>0</v>
      </c>
      <c r="L198" s="128">
        <v>21</v>
      </c>
      <c r="M198" s="128">
        <f>G198*(1+L198/100)</f>
        <v>0</v>
      </c>
      <c r="N198" s="126">
        <v>8.1700000000000002E-3</v>
      </c>
      <c r="O198" s="126">
        <f>ROUND(E198*N198,2)</f>
        <v>0.27</v>
      </c>
      <c r="P198" s="126">
        <v>0</v>
      </c>
      <c r="Q198" s="126">
        <f>ROUND(E198*P198,2)</f>
        <v>0</v>
      </c>
      <c r="R198" s="128"/>
      <c r="S198" s="128" t="s">
        <v>290</v>
      </c>
      <c r="T198" s="129" t="s">
        <v>291</v>
      </c>
      <c r="U198" s="114">
        <v>0.19</v>
      </c>
      <c r="V198" s="114">
        <f>ROUND(E198*U198,2)</f>
        <v>6.27</v>
      </c>
      <c r="W198" s="114"/>
      <c r="X198" s="114" t="s">
        <v>332</v>
      </c>
      <c r="Y198" s="114" t="s">
        <v>293</v>
      </c>
      <c r="Z198" s="107"/>
      <c r="AA198" s="107"/>
      <c r="AB198" s="107"/>
      <c r="AC198" s="107"/>
      <c r="AD198" s="107"/>
      <c r="AE198" s="107"/>
      <c r="AF198" s="107"/>
      <c r="AG198" s="107" t="s">
        <v>333</v>
      </c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</row>
    <row r="199" spans="1:60" outlineLevel="2">
      <c r="A199" s="110"/>
      <c r="B199" s="111"/>
      <c r="C199" s="146" t="s">
        <v>2787</v>
      </c>
      <c r="D199" s="143"/>
      <c r="E199" s="144">
        <v>33.020000000000003</v>
      </c>
      <c r="F199" s="114"/>
      <c r="G199" s="114"/>
      <c r="H199" s="114"/>
      <c r="I199" s="114"/>
      <c r="J199" s="114"/>
      <c r="K199" s="114"/>
      <c r="L199" s="114"/>
      <c r="M199" s="114"/>
      <c r="N199" s="113"/>
      <c r="O199" s="113"/>
      <c r="P199" s="113"/>
      <c r="Q199" s="113"/>
      <c r="R199" s="114"/>
      <c r="S199" s="114"/>
      <c r="T199" s="114"/>
      <c r="U199" s="114"/>
      <c r="V199" s="114"/>
      <c r="W199" s="114"/>
      <c r="X199" s="114"/>
      <c r="Y199" s="114"/>
      <c r="Z199" s="107"/>
      <c r="AA199" s="107"/>
      <c r="AB199" s="107"/>
      <c r="AC199" s="107"/>
      <c r="AD199" s="107"/>
      <c r="AE199" s="107"/>
      <c r="AF199" s="107"/>
      <c r="AG199" s="107" t="s">
        <v>341</v>
      </c>
      <c r="AH199" s="107">
        <v>5</v>
      </c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</row>
    <row r="200" spans="1:60" outlineLevel="1">
      <c r="A200" s="123">
        <v>26</v>
      </c>
      <c r="B200" s="124" t="s">
        <v>1309</v>
      </c>
      <c r="C200" s="139" t="s">
        <v>1310</v>
      </c>
      <c r="D200" s="125" t="s">
        <v>330</v>
      </c>
      <c r="E200" s="126">
        <v>144.92500000000001</v>
      </c>
      <c r="F200" s="127"/>
      <c r="G200" s="128">
        <f>ROUND(E200*F200,2)</f>
        <v>0</v>
      </c>
      <c r="H200" s="127"/>
      <c r="I200" s="128">
        <f>ROUND(E200*H200,2)</f>
        <v>0</v>
      </c>
      <c r="J200" s="127"/>
      <c r="K200" s="128">
        <f>ROUND(E200*J200,2)</f>
        <v>0</v>
      </c>
      <c r="L200" s="128">
        <v>21</v>
      </c>
      <c r="M200" s="128">
        <f>G200*(1+L200/100)</f>
        <v>0</v>
      </c>
      <c r="N200" s="126">
        <v>2.4500000000000001E-2</v>
      </c>
      <c r="O200" s="126">
        <f>ROUND(E200*N200,2)</f>
        <v>3.55</v>
      </c>
      <c r="P200" s="126">
        <v>0</v>
      </c>
      <c r="Q200" s="126">
        <f>ROUND(E200*P200,2)</f>
        <v>0</v>
      </c>
      <c r="R200" s="128"/>
      <c r="S200" s="128" t="s">
        <v>290</v>
      </c>
      <c r="T200" s="129" t="s">
        <v>291</v>
      </c>
      <c r="U200" s="114">
        <v>0.27</v>
      </c>
      <c r="V200" s="114">
        <f>ROUND(E200*U200,2)</f>
        <v>39.130000000000003</v>
      </c>
      <c r="W200" s="114"/>
      <c r="X200" s="114" t="s">
        <v>332</v>
      </c>
      <c r="Y200" s="114" t="s">
        <v>293</v>
      </c>
      <c r="Z200" s="107"/>
      <c r="AA200" s="107"/>
      <c r="AB200" s="107"/>
      <c r="AC200" s="107"/>
      <c r="AD200" s="107"/>
      <c r="AE200" s="107"/>
      <c r="AF200" s="107"/>
      <c r="AG200" s="107" t="s">
        <v>333</v>
      </c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</row>
    <row r="201" spans="1:60" outlineLevel="2">
      <c r="A201" s="110"/>
      <c r="B201" s="111"/>
      <c r="C201" s="146" t="s">
        <v>2788</v>
      </c>
      <c r="D201" s="143"/>
      <c r="E201" s="144">
        <v>144.92500000000001</v>
      </c>
      <c r="F201" s="114"/>
      <c r="G201" s="114"/>
      <c r="H201" s="114"/>
      <c r="I201" s="114"/>
      <c r="J201" s="114"/>
      <c r="K201" s="114"/>
      <c r="L201" s="114"/>
      <c r="M201" s="114"/>
      <c r="N201" s="113"/>
      <c r="O201" s="113"/>
      <c r="P201" s="113"/>
      <c r="Q201" s="113"/>
      <c r="R201" s="114"/>
      <c r="S201" s="114"/>
      <c r="T201" s="114"/>
      <c r="U201" s="114"/>
      <c r="V201" s="114"/>
      <c r="W201" s="114"/>
      <c r="X201" s="114"/>
      <c r="Y201" s="114"/>
      <c r="Z201" s="107"/>
      <c r="AA201" s="107"/>
      <c r="AB201" s="107"/>
      <c r="AC201" s="107"/>
      <c r="AD201" s="107"/>
      <c r="AE201" s="107"/>
      <c r="AF201" s="107"/>
      <c r="AG201" s="107" t="s">
        <v>341</v>
      </c>
      <c r="AH201" s="107">
        <v>5</v>
      </c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</row>
    <row r="202" spans="1:60" ht="22.5" outlineLevel="1">
      <c r="A202" s="123">
        <v>27</v>
      </c>
      <c r="B202" s="124" t="s">
        <v>1312</v>
      </c>
      <c r="C202" s="139" t="s">
        <v>1313</v>
      </c>
      <c r="D202" s="125" t="s">
        <v>347</v>
      </c>
      <c r="E202" s="126">
        <v>10</v>
      </c>
      <c r="F202" s="127"/>
      <c r="G202" s="128">
        <f>ROUND(E202*F202,2)</f>
        <v>0</v>
      </c>
      <c r="H202" s="127"/>
      <c r="I202" s="128">
        <f>ROUND(E202*H202,2)</f>
        <v>0</v>
      </c>
      <c r="J202" s="127"/>
      <c r="K202" s="128">
        <f>ROUND(E202*J202,2)</f>
        <v>0</v>
      </c>
      <c r="L202" s="128">
        <v>21</v>
      </c>
      <c r="M202" s="128">
        <f>G202*(1+L202/100)</f>
        <v>0</v>
      </c>
      <c r="N202" s="126">
        <v>0</v>
      </c>
      <c r="O202" s="126">
        <f>ROUND(E202*N202,2)</f>
        <v>0</v>
      </c>
      <c r="P202" s="126">
        <v>0</v>
      </c>
      <c r="Q202" s="126">
        <f>ROUND(E202*P202,2)</f>
        <v>0</v>
      </c>
      <c r="R202" s="128"/>
      <c r="S202" s="128" t="s">
        <v>290</v>
      </c>
      <c r="T202" s="129" t="s">
        <v>291</v>
      </c>
      <c r="U202" s="114">
        <v>0.19</v>
      </c>
      <c r="V202" s="114">
        <f>ROUND(E202*U202,2)</f>
        <v>1.9</v>
      </c>
      <c r="W202" s="114"/>
      <c r="X202" s="114" t="s">
        <v>332</v>
      </c>
      <c r="Y202" s="114" t="s">
        <v>293</v>
      </c>
      <c r="Z202" s="107"/>
      <c r="AA202" s="107"/>
      <c r="AB202" s="107"/>
      <c r="AC202" s="107"/>
      <c r="AD202" s="107"/>
      <c r="AE202" s="107"/>
      <c r="AF202" s="107"/>
      <c r="AG202" s="107" t="s">
        <v>333</v>
      </c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</row>
    <row r="203" spans="1:60" outlineLevel="2">
      <c r="A203" s="110"/>
      <c r="B203" s="111"/>
      <c r="C203" s="146" t="s">
        <v>1394</v>
      </c>
      <c r="D203" s="143"/>
      <c r="E203" s="144">
        <v>10</v>
      </c>
      <c r="F203" s="114"/>
      <c r="G203" s="114"/>
      <c r="H203" s="114"/>
      <c r="I203" s="114"/>
      <c r="J203" s="114"/>
      <c r="K203" s="114"/>
      <c r="L203" s="114"/>
      <c r="M203" s="114"/>
      <c r="N203" s="113"/>
      <c r="O203" s="113"/>
      <c r="P203" s="113"/>
      <c r="Q203" s="113"/>
      <c r="R203" s="114"/>
      <c r="S203" s="114"/>
      <c r="T203" s="114"/>
      <c r="U203" s="114"/>
      <c r="V203" s="114"/>
      <c r="W203" s="114"/>
      <c r="X203" s="114"/>
      <c r="Y203" s="114"/>
      <c r="Z203" s="107"/>
      <c r="AA203" s="107"/>
      <c r="AB203" s="107"/>
      <c r="AC203" s="107"/>
      <c r="AD203" s="107"/>
      <c r="AE203" s="107"/>
      <c r="AF203" s="107"/>
      <c r="AG203" s="107" t="s">
        <v>341</v>
      </c>
      <c r="AH203" s="107">
        <v>0</v>
      </c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</row>
    <row r="204" spans="1:60" ht="22.5" outlineLevel="1">
      <c r="A204" s="123">
        <v>28</v>
      </c>
      <c r="B204" s="124" t="s">
        <v>1395</v>
      </c>
      <c r="C204" s="139" t="s">
        <v>1396</v>
      </c>
      <c r="D204" s="125" t="s">
        <v>353</v>
      </c>
      <c r="E204" s="126">
        <v>7.6221800000000002</v>
      </c>
      <c r="F204" s="127"/>
      <c r="G204" s="128">
        <f>ROUND(E204*F204,2)</f>
        <v>0</v>
      </c>
      <c r="H204" s="127"/>
      <c r="I204" s="128">
        <f>ROUND(E204*H204,2)</f>
        <v>0</v>
      </c>
      <c r="J204" s="127"/>
      <c r="K204" s="128">
        <f>ROUND(E204*J204,2)</f>
        <v>0</v>
      </c>
      <c r="L204" s="128">
        <v>21</v>
      </c>
      <c r="M204" s="128">
        <f>G204*(1+L204/100)</f>
        <v>0</v>
      </c>
      <c r="N204" s="126">
        <v>0</v>
      </c>
      <c r="O204" s="126">
        <f>ROUND(E204*N204,2)</f>
        <v>0</v>
      </c>
      <c r="P204" s="126">
        <v>0</v>
      </c>
      <c r="Q204" s="126">
        <f>ROUND(E204*P204,2)</f>
        <v>0</v>
      </c>
      <c r="R204" s="128" t="s">
        <v>1184</v>
      </c>
      <c r="S204" s="128" t="s">
        <v>310</v>
      </c>
      <c r="T204" s="129" t="s">
        <v>331</v>
      </c>
      <c r="U204" s="114">
        <v>3.01</v>
      </c>
      <c r="V204" s="114">
        <f>ROUND(E204*U204,2)</f>
        <v>22.94</v>
      </c>
      <c r="W204" s="114"/>
      <c r="X204" s="114" t="s">
        <v>448</v>
      </c>
      <c r="Y204" s="114" t="s">
        <v>293</v>
      </c>
      <c r="Z204" s="107"/>
      <c r="AA204" s="107"/>
      <c r="AB204" s="107"/>
      <c r="AC204" s="107"/>
      <c r="AD204" s="107"/>
      <c r="AE204" s="107"/>
      <c r="AF204" s="107"/>
      <c r="AG204" s="107" t="s">
        <v>449</v>
      </c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</row>
    <row r="205" spans="1:60" outlineLevel="2">
      <c r="A205" s="110"/>
      <c r="B205" s="111"/>
      <c r="C205" s="203" t="s">
        <v>1320</v>
      </c>
      <c r="D205" s="204"/>
      <c r="E205" s="204"/>
      <c r="F205" s="204"/>
      <c r="G205" s="204"/>
      <c r="H205" s="114"/>
      <c r="I205" s="114"/>
      <c r="J205" s="114"/>
      <c r="K205" s="114"/>
      <c r="L205" s="114"/>
      <c r="M205" s="114"/>
      <c r="N205" s="113"/>
      <c r="O205" s="113"/>
      <c r="P205" s="113"/>
      <c r="Q205" s="113"/>
      <c r="R205" s="114"/>
      <c r="S205" s="114"/>
      <c r="T205" s="114"/>
      <c r="U205" s="114"/>
      <c r="V205" s="114"/>
      <c r="W205" s="114"/>
      <c r="X205" s="114"/>
      <c r="Y205" s="114"/>
      <c r="Z205" s="107"/>
      <c r="AA205" s="107"/>
      <c r="AB205" s="107"/>
      <c r="AC205" s="107"/>
      <c r="AD205" s="107"/>
      <c r="AE205" s="107"/>
      <c r="AF205" s="107"/>
      <c r="AG205" s="107" t="s">
        <v>451</v>
      </c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</row>
    <row r="206" spans="1:60">
      <c r="A206" s="117" t="s">
        <v>285</v>
      </c>
      <c r="B206" s="118" t="s">
        <v>75</v>
      </c>
      <c r="C206" s="138" t="s">
        <v>76</v>
      </c>
      <c r="D206" s="119"/>
      <c r="E206" s="120"/>
      <c r="F206" s="121"/>
      <c r="G206" s="121">
        <f>SUMIF(AG207:AG322,"&lt;&gt;NOR",G207:G322)</f>
        <v>0</v>
      </c>
      <c r="H206" s="121"/>
      <c r="I206" s="121">
        <f>SUM(I207:I322)</f>
        <v>0</v>
      </c>
      <c r="J206" s="121"/>
      <c r="K206" s="121">
        <f>SUM(K207:K322)</f>
        <v>0</v>
      </c>
      <c r="L206" s="121"/>
      <c r="M206" s="121">
        <f>SUM(M207:M322)</f>
        <v>0</v>
      </c>
      <c r="N206" s="120"/>
      <c r="O206" s="120">
        <f>SUM(O207:O322)</f>
        <v>8.9600000000000009</v>
      </c>
      <c r="P206" s="120"/>
      <c r="Q206" s="120">
        <f>SUM(Q207:Q322)</f>
        <v>0</v>
      </c>
      <c r="R206" s="121"/>
      <c r="S206" s="121"/>
      <c r="T206" s="122"/>
      <c r="U206" s="116"/>
      <c r="V206" s="116">
        <f>SUM(V207:V322)</f>
        <v>730.90999999999985</v>
      </c>
      <c r="W206" s="116"/>
      <c r="X206" s="116"/>
      <c r="Y206" s="116"/>
      <c r="AG206" t="s">
        <v>286</v>
      </c>
    </row>
    <row r="207" spans="1:60" ht="22.5" outlineLevel="1">
      <c r="A207" s="123">
        <v>29</v>
      </c>
      <c r="B207" s="124" t="s">
        <v>1182</v>
      </c>
      <c r="C207" s="139" t="s">
        <v>1183</v>
      </c>
      <c r="D207" s="125" t="s">
        <v>347</v>
      </c>
      <c r="E207" s="126">
        <v>8</v>
      </c>
      <c r="F207" s="127"/>
      <c r="G207" s="128">
        <f>ROUND(E207*F207,2)</f>
        <v>0</v>
      </c>
      <c r="H207" s="127"/>
      <c r="I207" s="128">
        <f>ROUND(E207*H207,2)</f>
        <v>0</v>
      </c>
      <c r="J207" s="127"/>
      <c r="K207" s="128">
        <f>ROUND(E207*J207,2)</f>
        <v>0</v>
      </c>
      <c r="L207" s="128">
        <v>21</v>
      </c>
      <c r="M207" s="128">
        <f>G207*(1+L207/100)</f>
        <v>0</v>
      </c>
      <c r="N207" s="126">
        <v>1.9470000000000001E-2</v>
      </c>
      <c r="O207" s="126">
        <f>ROUND(E207*N207,2)</f>
        <v>0.16</v>
      </c>
      <c r="P207" s="126">
        <v>0</v>
      </c>
      <c r="Q207" s="126">
        <f>ROUND(E207*P207,2)</f>
        <v>0</v>
      </c>
      <c r="R207" s="128" t="s">
        <v>1184</v>
      </c>
      <c r="S207" s="128" t="s">
        <v>310</v>
      </c>
      <c r="T207" s="129" t="s">
        <v>331</v>
      </c>
      <c r="U207" s="114">
        <v>0.23702999999999999</v>
      </c>
      <c r="V207" s="114">
        <f>ROUND(E207*U207,2)</f>
        <v>1.9</v>
      </c>
      <c r="W207" s="114"/>
      <c r="X207" s="114" t="s">
        <v>332</v>
      </c>
      <c r="Y207" s="114" t="s">
        <v>293</v>
      </c>
      <c r="Z207" s="107"/>
      <c r="AA207" s="107"/>
      <c r="AB207" s="107"/>
      <c r="AC207" s="107"/>
      <c r="AD207" s="107"/>
      <c r="AE207" s="107"/>
      <c r="AF207" s="107"/>
      <c r="AG207" s="107" t="s">
        <v>333</v>
      </c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</row>
    <row r="208" spans="1:60" outlineLevel="2">
      <c r="A208" s="110"/>
      <c r="B208" s="111"/>
      <c r="C208" s="203" t="s">
        <v>1185</v>
      </c>
      <c r="D208" s="204"/>
      <c r="E208" s="204"/>
      <c r="F208" s="204"/>
      <c r="G208" s="204"/>
      <c r="H208" s="114"/>
      <c r="I208" s="114"/>
      <c r="J208" s="114"/>
      <c r="K208" s="114"/>
      <c r="L208" s="114"/>
      <c r="M208" s="114"/>
      <c r="N208" s="113"/>
      <c r="O208" s="113"/>
      <c r="P208" s="113"/>
      <c r="Q208" s="113"/>
      <c r="R208" s="114"/>
      <c r="S208" s="114"/>
      <c r="T208" s="114"/>
      <c r="U208" s="114"/>
      <c r="V208" s="114"/>
      <c r="W208" s="114"/>
      <c r="X208" s="114"/>
      <c r="Y208" s="114"/>
      <c r="Z208" s="107"/>
      <c r="AA208" s="107"/>
      <c r="AB208" s="107"/>
      <c r="AC208" s="107"/>
      <c r="AD208" s="107"/>
      <c r="AE208" s="107"/>
      <c r="AF208" s="107"/>
      <c r="AG208" s="107" t="s">
        <v>451</v>
      </c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</row>
    <row r="209" spans="1:60" outlineLevel="2">
      <c r="A209" s="110"/>
      <c r="B209" s="111"/>
      <c r="C209" s="146" t="s">
        <v>2789</v>
      </c>
      <c r="D209" s="143"/>
      <c r="E209" s="144">
        <v>8</v>
      </c>
      <c r="F209" s="114"/>
      <c r="G209" s="114"/>
      <c r="H209" s="114"/>
      <c r="I209" s="114"/>
      <c r="J209" s="114"/>
      <c r="K209" s="114"/>
      <c r="L209" s="114"/>
      <c r="M209" s="114"/>
      <c r="N209" s="113"/>
      <c r="O209" s="113"/>
      <c r="P209" s="113"/>
      <c r="Q209" s="113"/>
      <c r="R209" s="114"/>
      <c r="S209" s="114"/>
      <c r="T209" s="114"/>
      <c r="U209" s="114"/>
      <c r="V209" s="114"/>
      <c r="W209" s="114"/>
      <c r="X209" s="114"/>
      <c r="Y209" s="114"/>
      <c r="Z209" s="107"/>
      <c r="AA209" s="107"/>
      <c r="AB209" s="107"/>
      <c r="AC209" s="107"/>
      <c r="AD209" s="107"/>
      <c r="AE209" s="107"/>
      <c r="AF209" s="107"/>
      <c r="AG209" s="107" t="s">
        <v>341</v>
      </c>
      <c r="AH209" s="107">
        <v>5</v>
      </c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</row>
    <row r="210" spans="1:60" ht="22.5" outlineLevel="1">
      <c r="A210" s="123">
        <v>30</v>
      </c>
      <c r="B210" s="124" t="s">
        <v>1187</v>
      </c>
      <c r="C210" s="139" t="s">
        <v>1188</v>
      </c>
      <c r="D210" s="125" t="s">
        <v>347</v>
      </c>
      <c r="E210" s="126">
        <v>198</v>
      </c>
      <c r="F210" s="127"/>
      <c r="G210" s="128">
        <f>ROUND(E210*F210,2)</f>
        <v>0</v>
      </c>
      <c r="H210" s="127"/>
      <c r="I210" s="128">
        <f>ROUND(E210*H210,2)</f>
        <v>0</v>
      </c>
      <c r="J210" s="127"/>
      <c r="K210" s="128">
        <f>ROUND(E210*J210,2)</f>
        <v>0</v>
      </c>
      <c r="L210" s="128">
        <v>21</v>
      </c>
      <c r="M210" s="128">
        <f>G210*(1+L210/100)</f>
        <v>0</v>
      </c>
      <c r="N210" s="126">
        <v>6.2300000000000003E-3</v>
      </c>
      <c r="O210" s="126">
        <f>ROUND(E210*N210,2)</f>
        <v>1.23</v>
      </c>
      <c r="P210" s="126">
        <v>0</v>
      </c>
      <c r="Q210" s="126">
        <f>ROUND(E210*P210,2)</f>
        <v>0</v>
      </c>
      <c r="R210" s="128" t="s">
        <v>1184</v>
      </c>
      <c r="S210" s="128" t="s">
        <v>310</v>
      </c>
      <c r="T210" s="129" t="s">
        <v>331</v>
      </c>
      <c r="U210" s="114">
        <v>0.22125</v>
      </c>
      <c r="V210" s="114">
        <f>ROUND(E210*U210,2)</f>
        <v>43.81</v>
      </c>
      <c r="W210" s="114"/>
      <c r="X210" s="114" t="s">
        <v>332</v>
      </c>
      <c r="Y210" s="114" t="s">
        <v>293</v>
      </c>
      <c r="Z210" s="107"/>
      <c r="AA210" s="107"/>
      <c r="AB210" s="107"/>
      <c r="AC210" s="107"/>
      <c r="AD210" s="107"/>
      <c r="AE210" s="107"/>
      <c r="AF210" s="107"/>
      <c r="AG210" s="107" t="s">
        <v>333</v>
      </c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</row>
    <row r="211" spans="1:60" outlineLevel="2">
      <c r="A211" s="110"/>
      <c r="B211" s="111"/>
      <c r="C211" s="203" t="s">
        <v>1185</v>
      </c>
      <c r="D211" s="204"/>
      <c r="E211" s="204"/>
      <c r="F211" s="204"/>
      <c r="G211" s="204"/>
      <c r="H211" s="114"/>
      <c r="I211" s="114"/>
      <c r="J211" s="114"/>
      <c r="K211" s="114"/>
      <c r="L211" s="114"/>
      <c r="M211" s="114"/>
      <c r="N211" s="113"/>
      <c r="O211" s="113"/>
      <c r="P211" s="113"/>
      <c r="Q211" s="113"/>
      <c r="R211" s="114"/>
      <c r="S211" s="114"/>
      <c r="T211" s="114"/>
      <c r="U211" s="114"/>
      <c r="V211" s="114"/>
      <c r="W211" s="114"/>
      <c r="X211" s="114"/>
      <c r="Y211" s="114"/>
      <c r="Z211" s="107"/>
      <c r="AA211" s="107"/>
      <c r="AB211" s="107"/>
      <c r="AC211" s="107"/>
      <c r="AD211" s="107"/>
      <c r="AE211" s="107"/>
      <c r="AF211" s="107"/>
      <c r="AG211" s="107" t="s">
        <v>451</v>
      </c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</row>
    <row r="212" spans="1:60" outlineLevel="2">
      <c r="A212" s="110"/>
      <c r="B212" s="111"/>
      <c r="C212" s="146" t="s">
        <v>2790</v>
      </c>
      <c r="D212" s="143"/>
      <c r="E212" s="144">
        <v>198</v>
      </c>
      <c r="F212" s="114"/>
      <c r="G212" s="114"/>
      <c r="H212" s="114"/>
      <c r="I212" s="114"/>
      <c r="J212" s="114"/>
      <c r="K212" s="114"/>
      <c r="L212" s="114"/>
      <c r="M212" s="114"/>
      <c r="N212" s="113"/>
      <c r="O212" s="113"/>
      <c r="P212" s="113"/>
      <c r="Q212" s="113"/>
      <c r="R212" s="114"/>
      <c r="S212" s="114"/>
      <c r="T212" s="114"/>
      <c r="U212" s="114"/>
      <c r="V212" s="114"/>
      <c r="W212" s="114"/>
      <c r="X212" s="114"/>
      <c r="Y212" s="114"/>
      <c r="Z212" s="107"/>
      <c r="AA212" s="107"/>
      <c r="AB212" s="107"/>
      <c r="AC212" s="107"/>
      <c r="AD212" s="107"/>
      <c r="AE212" s="107"/>
      <c r="AF212" s="107"/>
      <c r="AG212" s="107" t="s">
        <v>341</v>
      </c>
      <c r="AH212" s="107">
        <v>5</v>
      </c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</row>
    <row r="213" spans="1:60" ht="22.5" outlineLevel="1">
      <c r="A213" s="123">
        <v>31</v>
      </c>
      <c r="B213" s="124" t="s">
        <v>1190</v>
      </c>
      <c r="C213" s="139" t="s">
        <v>1191</v>
      </c>
      <c r="D213" s="125" t="s">
        <v>1169</v>
      </c>
      <c r="E213" s="126">
        <v>1.5</v>
      </c>
      <c r="F213" s="127"/>
      <c r="G213" s="128">
        <f>ROUND(E213*F213,2)</f>
        <v>0</v>
      </c>
      <c r="H213" s="127"/>
      <c r="I213" s="128">
        <f>ROUND(E213*H213,2)</f>
        <v>0</v>
      </c>
      <c r="J213" s="127"/>
      <c r="K213" s="128">
        <f>ROUND(E213*J213,2)</f>
        <v>0</v>
      </c>
      <c r="L213" s="128">
        <v>21</v>
      </c>
      <c r="M213" s="128">
        <f>G213*(1+L213/100)</f>
        <v>0</v>
      </c>
      <c r="N213" s="126">
        <v>0.24815000000000001</v>
      </c>
      <c r="O213" s="126">
        <f>ROUND(E213*N213,2)</f>
        <v>0.37</v>
      </c>
      <c r="P213" s="126">
        <v>0</v>
      </c>
      <c r="Q213" s="126">
        <f>ROUND(E213*P213,2)</f>
        <v>0</v>
      </c>
      <c r="R213" s="128" t="s">
        <v>1184</v>
      </c>
      <c r="S213" s="128" t="s">
        <v>310</v>
      </c>
      <c r="T213" s="129" t="s">
        <v>331</v>
      </c>
      <c r="U213" s="114">
        <v>0.81100000000000005</v>
      </c>
      <c r="V213" s="114">
        <f>ROUND(E213*U213,2)</f>
        <v>1.22</v>
      </c>
      <c r="W213" s="114"/>
      <c r="X213" s="114" t="s">
        <v>332</v>
      </c>
      <c r="Y213" s="114" t="s">
        <v>293</v>
      </c>
      <c r="Z213" s="107"/>
      <c r="AA213" s="107"/>
      <c r="AB213" s="107"/>
      <c r="AC213" s="107"/>
      <c r="AD213" s="107"/>
      <c r="AE213" s="107"/>
      <c r="AF213" s="107"/>
      <c r="AG213" s="107" t="s">
        <v>333</v>
      </c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</row>
    <row r="214" spans="1:60" outlineLevel="2">
      <c r="A214" s="110"/>
      <c r="B214" s="111"/>
      <c r="C214" s="203" t="s">
        <v>1185</v>
      </c>
      <c r="D214" s="204"/>
      <c r="E214" s="204"/>
      <c r="F214" s="204"/>
      <c r="G214" s="204"/>
      <c r="H214" s="114"/>
      <c r="I214" s="114"/>
      <c r="J214" s="114"/>
      <c r="K214" s="114"/>
      <c r="L214" s="114"/>
      <c r="M214" s="114"/>
      <c r="N214" s="113"/>
      <c r="O214" s="113"/>
      <c r="P214" s="113"/>
      <c r="Q214" s="113"/>
      <c r="R214" s="114"/>
      <c r="S214" s="114"/>
      <c r="T214" s="114"/>
      <c r="U214" s="114"/>
      <c r="V214" s="114"/>
      <c r="W214" s="114"/>
      <c r="X214" s="114"/>
      <c r="Y214" s="114"/>
      <c r="Z214" s="107"/>
      <c r="AA214" s="107"/>
      <c r="AB214" s="107"/>
      <c r="AC214" s="107"/>
      <c r="AD214" s="107"/>
      <c r="AE214" s="107"/>
      <c r="AF214" s="107"/>
      <c r="AG214" s="107" t="s">
        <v>451</v>
      </c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</row>
    <row r="215" spans="1:60" outlineLevel="2">
      <c r="A215" s="110"/>
      <c r="B215" s="111"/>
      <c r="C215" s="146" t="s">
        <v>2791</v>
      </c>
      <c r="D215" s="143"/>
      <c r="E215" s="144">
        <v>1.5</v>
      </c>
      <c r="F215" s="114"/>
      <c r="G215" s="114"/>
      <c r="H215" s="114"/>
      <c r="I215" s="114"/>
      <c r="J215" s="114"/>
      <c r="K215" s="114"/>
      <c r="L215" s="114"/>
      <c r="M215" s="114"/>
      <c r="N215" s="113"/>
      <c r="O215" s="113"/>
      <c r="P215" s="113"/>
      <c r="Q215" s="113"/>
      <c r="R215" s="114"/>
      <c r="S215" s="114"/>
      <c r="T215" s="114"/>
      <c r="U215" s="114"/>
      <c r="V215" s="114"/>
      <c r="W215" s="114"/>
      <c r="X215" s="114"/>
      <c r="Y215" s="114"/>
      <c r="Z215" s="107"/>
      <c r="AA215" s="107"/>
      <c r="AB215" s="107"/>
      <c r="AC215" s="107"/>
      <c r="AD215" s="107"/>
      <c r="AE215" s="107"/>
      <c r="AF215" s="107"/>
      <c r="AG215" s="107" t="s">
        <v>341</v>
      </c>
      <c r="AH215" s="107">
        <v>5</v>
      </c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</row>
    <row r="216" spans="1:60" ht="22.5" outlineLevel="1">
      <c r="A216" s="123">
        <v>32</v>
      </c>
      <c r="B216" s="124" t="s">
        <v>1324</v>
      </c>
      <c r="C216" s="139" t="s">
        <v>1325</v>
      </c>
      <c r="D216" s="125" t="s">
        <v>347</v>
      </c>
      <c r="E216" s="126">
        <v>4</v>
      </c>
      <c r="F216" s="127"/>
      <c r="G216" s="128">
        <f>ROUND(E216*F216,2)</f>
        <v>0</v>
      </c>
      <c r="H216" s="127"/>
      <c r="I216" s="128">
        <f>ROUND(E216*H216,2)</f>
        <v>0</v>
      </c>
      <c r="J216" s="127"/>
      <c r="K216" s="128">
        <f>ROUND(E216*J216,2)</f>
        <v>0</v>
      </c>
      <c r="L216" s="128">
        <v>21</v>
      </c>
      <c r="M216" s="128">
        <f>G216*(1+L216/100)</f>
        <v>0</v>
      </c>
      <c r="N216" s="126">
        <v>5.203E-2</v>
      </c>
      <c r="O216" s="126">
        <f>ROUND(E216*N216,2)</f>
        <v>0.21</v>
      </c>
      <c r="P216" s="126">
        <v>0</v>
      </c>
      <c r="Q216" s="126">
        <f>ROUND(E216*P216,2)</f>
        <v>0</v>
      </c>
      <c r="R216" s="128" t="s">
        <v>1184</v>
      </c>
      <c r="S216" s="128" t="s">
        <v>310</v>
      </c>
      <c r="T216" s="129" t="s">
        <v>331</v>
      </c>
      <c r="U216" s="114">
        <v>1.01</v>
      </c>
      <c r="V216" s="114">
        <f>ROUND(E216*U216,2)</f>
        <v>4.04</v>
      </c>
      <c r="W216" s="114"/>
      <c r="X216" s="114" t="s">
        <v>332</v>
      </c>
      <c r="Y216" s="114" t="s">
        <v>293</v>
      </c>
      <c r="Z216" s="107"/>
      <c r="AA216" s="107"/>
      <c r="AB216" s="107"/>
      <c r="AC216" s="107"/>
      <c r="AD216" s="107"/>
      <c r="AE216" s="107"/>
      <c r="AF216" s="107"/>
      <c r="AG216" s="107" t="s">
        <v>333</v>
      </c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</row>
    <row r="217" spans="1:60" outlineLevel="2">
      <c r="A217" s="110"/>
      <c r="B217" s="111"/>
      <c r="C217" s="203" t="s">
        <v>1326</v>
      </c>
      <c r="D217" s="204"/>
      <c r="E217" s="204"/>
      <c r="F217" s="204"/>
      <c r="G217" s="204"/>
      <c r="H217" s="114"/>
      <c r="I217" s="114"/>
      <c r="J217" s="114"/>
      <c r="K217" s="114"/>
      <c r="L217" s="114"/>
      <c r="M217" s="114"/>
      <c r="N217" s="113"/>
      <c r="O217" s="113"/>
      <c r="P217" s="113"/>
      <c r="Q217" s="113"/>
      <c r="R217" s="114"/>
      <c r="S217" s="114"/>
      <c r="T217" s="114"/>
      <c r="U217" s="114"/>
      <c r="V217" s="114"/>
      <c r="W217" s="114"/>
      <c r="X217" s="114"/>
      <c r="Y217" s="114"/>
      <c r="Z217" s="107"/>
      <c r="AA217" s="107"/>
      <c r="AB217" s="107"/>
      <c r="AC217" s="107"/>
      <c r="AD217" s="107"/>
      <c r="AE217" s="107"/>
      <c r="AF217" s="107"/>
      <c r="AG217" s="107" t="s">
        <v>451</v>
      </c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</row>
    <row r="218" spans="1:60" outlineLevel="2">
      <c r="A218" s="110"/>
      <c r="B218" s="111"/>
      <c r="C218" s="146" t="s">
        <v>2792</v>
      </c>
      <c r="D218" s="143"/>
      <c r="E218" s="144">
        <v>4</v>
      </c>
      <c r="F218" s="114"/>
      <c r="G218" s="114"/>
      <c r="H218" s="114"/>
      <c r="I218" s="114"/>
      <c r="J218" s="114"/>
      <c r="K218" s="114"/>
      <c r="L218" s="114"/>
      <c r="M218" s="114"/>
      <c r="N218" s="113"/>
      <c r="O218" s="113"/>
      <c r="P218" s="113"/>
      <c r="Q218" s="113"/>
      <c r="R218" s="114"/>
      <c r="S218" s="114"/>
      <c r="T218" s="114"/>
      <c r="U218" s="114"/>
      <c r="V218" s="114"/>
      <c r="W218" s="114"/>
      <c r="X218" s="114"/>
      <c r="Y218" s="114"/>
      <c r="Z218" s="107"/>
      <c r="AA218" s="107"/>
      <c r="AB218" s="107"/>
      <c r="AC218" s="107"/>
      <c r="AD218" s="107"/>
      <c r="AE218" s="107"/>
      <c r="AF218" s="107"/>
      <c r="AG218" s="107" t="s">
        <v>341</v>
      </c>
      <c r="AH218" s="107">
        <v>5</v>
      </c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</row>
    <row r="219" spans="1:60" outlineLevel="1">
      <c r="A219" s="123">
        <v>33</v>
      </c>
      <c r="B219" s="124" t="s">
        <v>1197</v>
      </c>
      <c r="C219" s="139" t="s">
        <v>1198</v>
      </c>
      <c r="D219" s="125" t="s">
        <v>347</v>
      </c>
      <c r="E219" s="126">
        <v>412</v>
      </c>
      <c r="F219" s="127"/>
      <c r="G219" s="128">
        <f>ROUND(E219*F219,2)</f>
        <v>0</v>
      </c>
      <c r="H219" s="127"/>
      <c r="I219" s="128">
        <f>ROUND(E219*H219,2)</f>
        <v>0</v>
      </c>
      <c r="J219" s="127"/>
      <c r="K219" s="128">
        <f>ROUND(E219*J219,2)</f>
        <v>0</v>
      </c>
      <c r="L219" s="128">
        <v>21</v>
      </c>
      <c r="M219" s="128">
        <f>G219*(1+L219/100)</f>
        <v>0</v>
      </c>
      <c r="N219" s="126">
        <v>3.2799999999999999E-3</v>
      </c>
      <c r="O219" s="126">
        <f>ROUND(E219*N219,2)</f>
        <v>1.35</v>
      </c>
      <c r="P219" s="126">
        <v>0</v>
      </c>
      <c r="Q219" s="126">
        <f>ROUND(E219*P219,2)</f>
        <v>0</v>
      </c>
      <c r="R219" s="128" t="s">
        <v>1184</v>
      </c>
      <c r="S219" s="128" t="s">
        <v>310</v>
      </c>
      <c r="T219" s="129" t="s">
        <v>331</v>
      </c>
      <c r="U219" s="114">
        <v>0.22498000000000001</v>
      </c>
      <c r="V219" s="114">
        <f>ROUND(E219*U219,2)</f>
        <v>92.69</v>
      </c>
      <c r="W219" s="114"/>
      <c r="X219" s="114" t="s">
        <v>332</v>
      </c>
      <c r="Y219" s="114" t="s">
        <v>293</v>
      </c>
      <c r="Z219" s="107"/>
      <c r="AA219" s="107"/>
      <c r="AB219" s="107"/>
      <c r="AC219" s="107"/>
      <c r="AD219" s="107"/>
      <c r="AE219" s="107"/>
      <c r="AF219" s="107"/>
      <c r="AG219" s="107" t="s">
        <v>333</v>
      </c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</row>
    <row r="220" spans="1:60" outlineLevel="2">
      <c r="A220" s="110"/>
      <c r="B220" s="111"/>
      <c r="C220" s="203" t="s">
        <v>1199</v>
      </c>
      <c r="D220" s="204"/>
      <c r="E220" s="204"/>
      <c r="F220" s="204"/>
      <c r="G220" s="204"/>
      <c r="H220" s="114"/>
      <c r="I220" s="114"/>
      <c r="J220" s="114"/>
      <c r="K220" s="114"/>
      <c r="L220" s="114"/>
      <c r="M220" s="114"/>
      <c r="N220" s="113"/>
      <c r="O220" s="113"/>
      <c r="P220" s="113"/>
      <c r="Q220" s="113"/>
      <c r="R220" s="114"/>
      <c r="S220" s="114"/>
      <c r="T220" s="114"/>
      <c r="U220" s="114"/>
      <c r="V220" s="114"/>
      <c r="W220" s="114"/>
      <c r="X220" s="114"/>
      <c r="Y220" s="114"/>
      <c r="Z220" s="107"/>
      <c r="AA220" s="107"/>
      <c r="AB220" s="107"/>
      <c r="AC220" s="107"/>
      <c r="AD220" s="107"/>
      <c r="AE220" s="107"/>
      <c r="AF220" s="107"/>
      <c r="AG220" s="107" t="s">
        <v>451</v>
      </c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37" t="str">
        <f>C220</f>
        <v>jakoukoliv maltou, z pomocného pracovního lešení o výšce podlahy do 1900 mm a pro zatížení do 1,5 kPa,</v>
      </c>
      <c r="BB220" s="107"/>
      <c r="BC220" s="107"/>
      <c r="BD220" s="107"/>
      <c r="BE220" s="107"/>
      <c r="BF220" s="107"/>
      <c r="BG220" s="107"/>
      <c r="BH220" s="107"/>
    </row>
    <row r="221" spans="1:60" outlineLevel="2">
      <c r="A221" s="110"/>
      <c r="B221" s="111"/>
      <c r="C221" s="146" t="s">
        <v>2793</v>
      </c>
      <c r="D221" s="143"/>
      <c r="E221" s="144">
        <v>16</v>
      </c>
      <c r="F221" s="114"/>
      <c r="G221" s="114"/>
      <c r="H221" s="114"/>
      <c r="I221" s="114"/>
      <c r="J221" s="114"/>
      <c r="K221" s="114"/>
      <c r="L221" s="114"/>
      <c r="M221" s="114"/>
      <c r="N221" s="113"/>
      <c r="O221" s="113"/>
      <c r="P221" s="113"/>
      <c r="Q221" s="113"/>
      <c r="R221" s="114"/>
      <c r="S221" s="114"/>
      <c r="T221" s="114"/>
      <c r="U221" s="114"/>
      <c r="V221" s="114"/>
      <c r="W221" s="114"/>
      <c r="X221" s="114"/>
      <c r="Y221" s="114"/>
      <c r="Z221" s="107"/>
      <c r="AA221" s="107"/>
      <c r="AB221" s="107"/>
      <c r="AC221" s="107"/>
      <c r="AD221" s="107"/>
      <c r="AE221" s="107"/>
      <c r="AF221" s="107"/>
      <c r="AG221" s="107" t="s">
        <v>341</v>
      </c>
      <c r="AH221" s="107">
        <v>5</v>
      </c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</row>
    <row r="222" spans="1:60" outlineLevel="3">
      <c r="A222" s="110"/>
      <c r="B222" s="111"/>
      <c r="C222" s="146" t="s">
        <v>2794</v>
      </c>
      <c r="D222" s="143"/>
      <c r="E222" s="144">
        <v>396</v>
      </c>
      <c r="F222" s="114"/>
      <c r="G222" s="114"/>
      <c r="H222" s="114"/>
      <c r="I222" s="114"/>
      <c r="J222" s="114"/>
      <c r="K222" s="114"/>
      <c r="L222" s="114"/>
      <c r="M222" s="114"/>
      <c r="N222" s="113"/>
      <c r="O222" s="113"/>
      <c r="P222" s="113"/>
      <c r="Q222" s="113"/>
      <c r="R222" s="114"/>
      <c r="S222" s="114"/>
      <c r="T222" s="114"/>
      <c r="U222" s="114"/>
      <c r="V222" s="114"/>
      <c r="W222" s="114"/>
      <c r="X222" s="114"/>
      <c r="Y222" s="114"/>
      <c r="Z222" s="107"/>
      <c r="AA222" s="107"/>
      <c r="AB222" s="107"/>
      <c r="AC222" s="107"/>
      <c r="AD222" s="107"/>
      <c r="AE222" s="107"/>
      <c r="AF222" s="107"/>
      <c r="AG222" s="107" t="s">
        <v>341</v>
      </c>
      <c r="AH222" s="107">
        <v>5</v>
      </c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</row>
    <row r="223" spans="1:60" outlineLevel="1">
      <c r="A223" s="123">
        <v>34</v>
      </c>
      <c r="B223" s="124" t="s">
        <v>1202</v>
      </c>
      <c r="C223" s="139" t="s">
        <v>1203</v>
      </c>
      <c r="D223" s="125" t="s">
        <v>1169</v>
      </c>
      <c r="E223" s="126">
        <v>1.5</v>
      </c>
      <c r="F223" s="127"/>
      <c r="G223" s="128">
        <f>ROUND(E223*F223,2)</f>
        <v>0</v>
      </c>
      <c r="H223" s="127"/>
      <c r="I223" s="128">
        <f>ROUND(E223*H223,2)</f>
        <v>0</v>
      </c>
      <c r="J223" s="127"/>
      <c r="K223" s="128">
        <f>ROUND(E223*J223,2)</f>
        <v>0</v>
      </c>
      <c r="L223" s="128">
        <v>21</v>
      </c>
      <c r="M223" s="128">
        <f>G223*(1+L223/100)</f>
        <v>0</v>
      </c>
      <c r="N223" s="126">
        <v>4.7660000000000001E-2</v>
      </c>
      <c r="O223" s="126">
        <f>ROUND(E223*N223,2)</f>
        <v>7.0000000000000007E-2</v>
      </c>
      <c r="P223" s="126">
        <v>0</v>
      </c>
      <c r="Q223" s="126">
        <f>ROUND(E223*P223,2)</f>
        <v>0</v>
      </c>
      <c r="R223" s="128" t="s">
        <v>1195</v>
      </c>
      <c r="S223" s="128" t="s">
        <v>310</v>
      </c>
      <c r="T223" s="129" t="s">
        <v>331</v>
      </c>
      <c r="U223" s="114">
        <v>0.84</v>
      </c>
      <c r="V223" s="114">
        <f>ROUND(E223*U223,2)</f>
        <v>1.26</v>
      </c>
      <c r="W223" s="114"/>
      <c r="X223" s="114" t="s">
        <v>332</v>
      </c>
      <c r="Y223" s="114" t="s">
        <v>293</v>
      </c>
      <c r="Z223" s="107"/>
      <c r="AA223" s="107"/>
      <c r="AB223" s="107"/>
      <c r="AC223" s="107"/>
      <c r="AD223" s="107"/>
      <c r="AE223" s="107"/>
      <c r="AF223" s="107"/>
      <c r="AG223" s="107" t="s">
        <v>333</v>
      </c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</row>
    <row r="224" spans="1:60" outlineLevel="2">
      <c r="A224" s="110"/>
      <c r="B224" s="111"/>
      <c r="C224" s="146" t="s">
        <v>2791</v>
      </c>
      <c r="D224" s="143"/>
      <c r="E224" s="144">
        <v>1.5</v>
      </c>
      <c r="F224" s="114"/>
      <c r="G224" s="114"/>
      <c r="H224" s="114"/>
      <c r="I224" s="114"/>
      <c r="J224" s="114"/>
      <c r="K224" s="114"/>
      <c r="L224" s="114"/>
      <c r="M224" s="114"/>
      <c r="N224" s="113"/>
      <c r="O224" s="113"/>
      <c r="P224" s="113"/>
      <c r="Q224" s="113"/>
      <c r="R224" s="114"/>
      <c r="S224" s="114"/>
      <c r="T224" s="114"/>
      <c r="U224" s="114"/>
      <c r="V224" s="114"/>
      <c r="W224" s="114"/>
      <c r="X224" s="114"/>
      <c r="Y224" s="114"/>
      <c r="Z224" s="107"/>
      <c r="AA224" s="107"/>
      <c r="AB224" s="107"/>
      <c r="AC224" s="107"/>
      <c r="AD224" s="107"/>
      <c r="AE224" s="107"/>
      <c r="AF224" s="107"/>
      <c r="AG224" s="107" t="s">
        <v>341</v>
      </c>
      <c r="AH224" s="107">
        <v>5</v>
      </c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</row>
    <row r="225" spans="1:60" outlineLevel="1">
      <c r="A225" s="123">
        <v>35</v>
      </c>
      <c r="B225" s="124" t="s">
        <v>1406</v>
      </c>
      <c r="C225" s="139" t="s">
        <v>1407</v>
      </c>
      <c r="D225" s="125" t="s">
        <v>1206</v>
      </c>
      <c r="E225" s="126">
        <v>9.3740000000000004E-2</v>
      </c>
      <c r="F225" s="127"/>
      <c r="G225" s="128">
        <f>ROUND(E225*F225,2)</f>
        <v>0</v>
      </c>
      <c r="H225" s="127"/>
      <c r="I225" s="128">
        <f>ROUND(E225*H225,2)</f>
        <v>0</v>
      </c>
      <c r="J225" s="127"/>
      <c r="K225" s="128">
        <f>ROUND(E225*J225,2)</f>
        <v>0</v>
      </c>
      <c r="L225" s="128">
        <v>21</v>
      </c>
      <c r="M225" s="128">
        <f>G225*(1+L225/100)</f>
        <v>0</v>
      </c>
      <c r="N225" s="126">
        <v>2.5</v>
      </c>
      <c r="O225" s="126">
        <f>ROUND(E225*N225,2)</f>
        <v>0.23</v>
      </c>
      <c r="P225" s="126">
        <v>0</v>
      </c>
      <c r="Q225" s="126">
        <f>ROUND(E225*P225,2)</f>
        <v>0</v>
      </c>
      <c r="R225" s="128" t="s">
        <v>1184</v>
      </c>
      <c r="S225" s="128" t="s">
        <v>310</v>
      </c>
      <c r="T225" s="129" t="s">
        <v>331</v>
      </c>
      <c r="U225" s="114">
        <v>5.33</v>
      </c>
      <c r="V225" s="114">
        <f>ROUND(E225*U225,2)</f>
        <v>0.5</v>
      </c>
      <c r="W225" s="114"/>
      <c r="X225" s="114" t="s">
        <v>332</v>
      </c>
      <c r="Y225" s="114" t="s">
        <v>293</v>
      </c>
      <c r="Z225" s="107"/>
      <c r="AA225" s="107"/>
      <c r="AB225" s="107"/>
      <c r="AC225" s="107"/>
      <c r="AD225" s="107"/>
      <c r="AE225" s="107"/>
      <c r="AF225" s="107"/>
      <c r="AG225" s="107" t="s">
        <v>333</v>
      </c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</row>
    <row r="226" spans="1:60" outlineLevel="2">
      <c r="A226" s="110"/>
      <c r="B226" s="111"/>
      <c r="C226" s="203" t="s">
        <v>1408</v>
      </c>
      <c r="D226" s="204"/>
      <c r="E226" s="204"/>
      <c r="F226" s="204"/>
      <c r="G226" s="204"/>
      <c r="H226" s="114"/>
      <c r="I226" s="114"/>
      <c r="J226" s="114"/>
      <c r="K226" s="114"/>
      <c r="L226" s="114"/>
      <c r="M226" s="114"/>
      <c r="N226" s="113"/>
      <c r="O226" s="113"/>
      <c r="P226" s="113"/>
      <c r="Q226" s="113"/>
      <c r="R226" s="114"/>
      <c r="S226" s="114"/>
      <c r="T226" s="114"/>
      <c r="U226" s="114"/>
      <c r="V226" s="114"/>
      <c r="W226" s="114"/>
      <c r="X226" s="114"/>
      <c r="Y226" s="114"/>
      <c r="Z226" s="107"/>
      <c r="AA226" s="107"/>
      <c r="AB226" s="107"/>
      <c r="AC226" s="107"/>
      <c r="AD226" s="107"/>
      <c r="AE226" s="107"/>
      <c r="AF226" s="107"/>
      <c r="AG226" s="107" t="s">
        <v>451</v>
      </c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</row>
    <row r="227" spans="1:60" outlineLevel="2">
      <c r="A227" s="110"/>
      <c r="B227" s="111"/>
      <c r="C227" s="146" t="s">
        <v>2795</v>
      </c>
      <c r="D227" s="143"/>
      <c r="E227" s="144">
        <v>9.3740000000000004E-2</v>
      </c>
      <c r="F227" s="114"/>
      <c r="G227" s="114"/>
      <c r="H227" s="114"/>
      <c r="I227" s="114"/>
      <c r="J227" s="114"/>
      <c r="K227" s="114"/>
      <c r="L227" s="114"/>
      <c r="M227" s="114"/>
      <c r="N227" s="113"/>
      <c r="O227" s="113"/>
      <c r="P227" s="113"/>
      <c r="Q227" s="113"/>
      <c r="R227" s="114"/>
      <c r="S227" s="114"/>
      <c r="T227" s="114"/>
      <c r="U227" s="114"/>
      <c r="V227" s="114"/>
      <c r="W227" s="114"/>
      <c r="X227" s="114"/>
      <c r="Y227" s="114"/>
      <c r="Z227" s="107"/>
      <c r="AA227" s="107"/>
      <c r="AB227" s="107"/>
      <c r="AC227" s="107"/>
      <c r="AD227" s="107"/>
      <c r="AE227" s="107"/>
      <c r="AF227" s="107"/>
      <c r="AG227" s="107" t="s">
        <v>341</v>
      </c>
      <c r="AH227" s="107">
        <v>0</v>
      </c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</row>
    <row r="228" spans="1:60" ht="56.25" outlineLevel="1">
      <c r="A228" s="123">
        <v>36</v>
      </c>
      <c r="B228" s="124" t="s">
        <v>1333</v>
      </c>
      <c r="C228" s="139" t="s">
        <v>1334</v>
      </c>
      <c r="D228" s="125" t="s">
        <v>1169</v>
      </c>
      <c r="E228" s="126">
        <v>1412.8776399999999</v>
      </c>
      <c r="F228" s="127"/>
      <c r="G228" s="128">
        <f>ROUND(E228*F228,2)</f>
        <v>0</v>
      </c>
      <c r="H228" s="127"/>
      <c r="I228" s="128">
        <f>ROUND(E228*H228,2)</f>
        <v>0</v>
      </c>
      <c r="J228" s="127"/>
      <c r="K228" s="128">
        <f>ROUND(E228*J228,2)</f>
        <v>0</v>
      </c>
      <c r="L228" s="128">
        <v>21</v>
      </c>
      <c r="M228" s="128">
        <f>G228*(1+L228/100)</f>
        <v>0</v>
      </c>
      <c r="N228" s="126">
        <v>4.0000000000000003E-5</v>
      </c>
      <c r="O228" s="126">
        <f>ROUND(E228*N228,2)</f>
        <v>0.06</v>
      </c>
      <c r="P228" s="126">
        <v>0</v>
      </c>
      <c r="Q228" s="126">
        <f>ROUND(E228*P228,2)</f>
        <v>0</v>
      </c>
      <c r="R228" s="128" t="s">
        <v>1195</v>
      </c>
      <c r="S228" s="128" t="s">
        <v>310</v>
      </c>
      <c r="T228" s="129" t="s">
        <v>331</v>
      </c>
      <c r="U228" s="114">
        <v>0.35</v>
      </c>
      <c r="V228" s="114">
        <f>ROUND(E228*U228,2)</f>
        <v>494.51</v>
      </c>
      <c r="W228" s="114"/>
      <c r="X228" s="114" t="s">
        <v>332</v>
      </c>
      <c r="Y228" s="114" t="s">
        <v>293</v>
      </c>
      <c r="Z228" s="107"/>
      <c r="AA228" s="107"/>
      <c r="AB228" s="107"/>
      <c r="AC228" s="107"/>
      <c r="AD228" s="107"/>
      <c r="AE228" s="107"/>
      <c r="AF228" s="107"/>
      <c r="AG228" s="107" t="s">
        <v>1329</v>
      </c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</row>
    <row r="229" spans="1:60" outlineLevel="2">
      <c r="A229" s="110"/>
      <c r="B229" s="111"/>
      <c r="C229" s="146" t="s">
        <v>2796</v>
      </c>
      <c r="D229" s="143"/>
      <c r="E229" s="144">
        <v>21.3</v>
      </c>
      <c r="F229" s="114"/>
      <c r="G229" s="114"/>
      <c r="H229" s="114"/>
      <c r="I229" s="114"/>
      <c r="J229" s="114"/>
      <c r="K229" s="114"/>
      <c r="L229" s="114"/>
      <c r="M229" s="114"/>
      <c r="N229" s="113"/>
      <c r="O229" s="113"/>
      <c r="P229" s="113"/>
      <c r="Q229" s="113"/>
      <c r="R229" s="114"/>
      <c r="S229" s="114"/>
      <c r="T229" s="114"/>
      <c r="U229" s="114"/>
      <c r="V229" s="114"/>
      <c r="W229" s="114"/>
      <c r="X229" s="114"/>
      <c r="Y229" s="114"/>
      <c r="Z229" s="107"/>
      <c r="AA229" s="107"/>
      <c r="AB229" s="107"/>
      <c r="AC229" s="107"/>
      <c r="AD229" s="107"/>
      <c r="AE229" s="107"/>
      <c r="AF229" s="107"/>
      <c r="AG229" s="107" t="s">
        <v>341</v>
      </c>
      <c r="AH229" s="107">
        <v>0</v>
      </c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</row>
    <row r="230" spans="1:60" outlineLevel="3">
      <c r="A230" s="110"/>
      <c r="B230" s="111"/>
      <c r="C230" s="146" t="s">
        <v>2797</v>
      </c>
      <c r="D230" s="143"/>
      <c r="E230" s="144">
        <v>11.4</v>
      </c>
      <c r="F230" s="114"/>
      <c r="G230" s="114"/>
      <c r="H230" s="114"/>
      <c r="I230" s="114"/>
      <c r="J230" s="114"/>
      <c r="K230" s="114"/>
      <c r="L230" s="114"/>
      <c r="M230" s="114"/>
      <c r="N230" s="113"/>
      <c r="O230" s="113"/>
      <c r="P230" s="113"/>
      <c r="Q230" s="113"/>
      <c r="R230" s="114"/>
      <c r="S230" s="114"/>
      <c r="T230" s="114"/>
      <c r="U230" s="114"/>
      <c r="V230" s="114"/>
      <c r="W230" s="114"/>
      <c r="X230" s="114"/>
      <c r="Y230" s="114"/>
      <c r="Z230" s="107"/>
      <c r="AA230" s="107"/>
      <c r="AB230" s="107"/>
      <c r="AC230" s="107"/>
      <c r="AD230" s="107"/>
      <c r="AE230" s="107"/>
      <c r="AF230" s="107"/>
      <c r="AG230" s="107" t="s">
        <v>341</v>
      </c>
      <c r="AH230" s="107">
        <v>0</v>
      </c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</row>
    <row r="231" spans="1:60" outlineLevel="3">
      <c r="A231" s="110"/>
      <c r="B231" s="111"/>
      <c r="C231" s="146" t="s">
        <v>2798</v>
      </c>
      <c r="D231" s="143"/>
      <c r="E231" s="144">
        <v>11.4</v>
      </c>
      <c r="F231" s="114"/>
      <c r="G231" s="114"/>
      <c r="H231" s="114"/>
      <c r="I231" s="114"/>
      <c r="J231" s="114"/>
      <c r="K231" s="114"/>
      <c r="L231" s="114"/>
      <c r="M231" s="114"/>
      <c r="N231" s="113"/>
      <c r="O231" s="113"/>
      <c r="P231" s="113"/>
      <c r="Q231" s="113"/>
      <c r="R231" s="114"/>
      <c r="S231" s="114"/>
      <c r="T231" s="114"/>
      <c r="U231" s="114"/>
      <c r="V231" s="114"/>
      <c r="W231" s="114"/>
      <c r="X231" s="114"/>
      <c r="Y231" s="114"/>
      <c r="Z231" s="107"/>
      <c r="AA231" s="107"/>
      <c r="AB231" s="107"/>
      <c r="AC231" s="107"/>
      <c r="AD231" s="107"/>
      <c r="AE231" s="107"/>
      <c r="AF231" s="107"/>
      <c r="AG231" s="107" t="s">
        <v>341</v>
      </c>
      <c r="AH231" s="107">
        <v>0</v>
      </c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</row>
    <row r="232" spans="1:60" outlineLevel="3">
      <c r="A232" s="110"/>
      <c r="B232" s="111"/>
      <c r="C232" s="146" t="s">
        <v>2799</v>
      </c>
      <c r="D232" s="143"/>
      <c r="E232" s="144">
        <v>22.7</v>
      </c>
      <c r="F232" s="114"/>
      <c r="G232" s="114"/>
      <c r="H232" s="114"/>
      <c r="I232" s="114"/>
      <c r="J232" s="114"/>
      <c r="K232" s="114"/>
      <c r="L232" s="114"/>
      <c r="M232" s="114"/>
      <c r="N232" s="113"/>
      <c r="O232" s="113"/>
      <c r="P232" s="113"/>
      <c r="Q232" s="113"/>
      <c r="R232" s="114"/>
      <c r="S232" s="114"/>
      <c r="T232" s="114"/>
      <c r="U232" s="114"/>
      <c r="V232" s="114"/>
      <c r="W232" s="114"/>
      <c r="X232" s="114"/>
      <c r="Y232" s="114"/>
      <c r="Z232" s="107"/>
      <c r="AA232" s="107"/>
      <c r="AB232" s="107"/>
      <c r="AC232" s="107"/>
      <c r="AD232" s="107"/>
      <c r="AE232" s="107"/>
      <c r="AF232" s="107"/>
      <c r="AG232" s="107" t="s">
        <v>341</v>
      </c>
      <c r="AH232" s="107">
        <v>0</v>
      </c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</row>
    <row r="233" spans="1:60" outlineLevel="3">
      <c r="A233" s="110"/>
      <c r="B233" s="111"/>
      <c r="C233" s="146" t="s">
        <v>2800</v>
      </c>
      <c r="D233" s="143"/>
      <c r="E233" s="144">
        <v>41.178750000000001</v>
      </c>
      <c r="F233" s="114"/>
      <c r="G233" s="114"/>
      <c r="H233" s="114"/>
      <c r="I233" s="114"/>
      <c r="J233" s="114"/>
      <c r="K233" s="114"/>
      <c r="L233" s="114"/>
      <c r="M233" s="114"/>
      <c r="N233" s="113"/>
      <c r="O233" s="113"/>
      <c r="P233" s="113"/>
      <c r="Q233" s="113"/>
      <c r="R233" s="114"/>
      <c r="S233" s="114"/>
      <c r="T233" s="114"/>
      <c r="U233" s="114"/>
      <c r="V233" s="114"/>
      <c r="W233" s="114"/>
      <c r="X233" s="114"/>
      <c r="Y233" s="114"/>
      <c r="Z233" s="107"/>
      <c r="AA233" s="107"/>
      <c r="AB233" s="107"/>
      <c r="AC233" s="107"/>
      <c r="AD233" s="107"/>
      <c r="AE233" s="107"/>
      <c r="AF233" s="107"/>
      <c r="AG233" s="107" t="s">
        <v>341</v>
      </c>
      <c r="AH233" s="107">
        <v>0</v>
      </c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</row>
    <row r="234" spans="1:60" outlineLevel="3">
      <c r="A234" s="110"/>
      <c r="B234" s="111"/>
      <c r="C234" s="146" t="s">
        <v>2801</v>
      </c>
      <c r="D234" s="143"/>
      <c r="E234" s="144">
        <v>48.75</v>
      </c>
      <c r="F234" s="114"/>
      <c r="G234" s="114"/>
      <c r="H234" s="114"/>
      <c r="I234" s="114"/>
      <c r="J234" s="114"/>
      <c r="K234" s="114"/>
      <c r="L234" s="114"/>
      <c r="M234" s="114"/>
      <c r="N234" s="113"/>
      <c r="O234" s="113"/>
      <c r="P234" s="113"/>
      <c r="Q234" s="113"/>
      <c r="R234" s="114"/>
      <c r="S234" s="114"/>
      <c r="T234" s="114"/>
      <c r="U234" s="114"/>
      <c r="V234" s="114"/>
      <c r="W234" s="114"/>
      <c r="X234" s="114"/>
      <c r="Y234" s="114"/>
      <c r="Z234" s="107"/>
      <c r="AA234" s="107"/>
      <c r="AB234" s="107"/>
      <c r="AC234" s="107"/>
      <c r="AD234" s="107"/>
      <c r="AE234" s="107"/>
      <c r="AF234" s="107"/>
      <c r="AG234" s="107" t="s">
        <v>341</v>
      </c>
      <c r="AH234" s="107">
        <v>0</v>
      </c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</row>
    <row r="235" spans="1:60" outlineLevel="3">
      <c r="A235" s="110"/>
      <c r="B235" s="111"/>
      <c r="C235" s="146" t="s">
        <v>2802</v>
      </c>
      <c r="D235" s="143"/>
      <c r="E235" s="144">
        <v>10.22063</v>
      </c>
      <c r="F235" s="114"/>
      <c r="G235" s="114"/>
      <c r="H235" s="114"/>
      <c r="I235" s="114"/>
      <c r="J235" s="114"/>
      <c r="K235" s="114"/>
      <c r="L235" s="114"/>
      <c r="M235" s="114"/>
      <c r="N235" s="113"/>
      <c r="O235" s="113"/>
      <c r="P235" s="113"/>
      <c r="Q235" s="113"/>
      <c r="R235" s="114"/>
      <c r="S235" s="114"/>
      <c r="T235" s="114"/>
      <c r="U235" s="114"/>
      <c r="V235" s="114"/>
      <c r="W235" s="114"/>
      <c r="X235" s="114"/>
      <c r="Y235" s="114"/>
      <c r="Z235" s="107"/>
      <c r="AA235" s="107"/>
      <c r="AB235" s="107"/>
      <c r="AC235" s="107"/>
      <c r="AD235" s="107"/>
      <c r="AE235" s="107"/>
      <c r="AF235" s="107"/>
      <c r="AG235" s="107" t="s">
        <v>341</v>
      </c>
      <c r="AH235" s="107">
        <v>0</v>
      </c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</row>
    <row r="236" spans="1:60" outlineLevel="3">
      <c r="A236" s="110"/>
      <c r="B236" s="111"/>
      <c r="C236" s="146" t="s">
        <v>2803</v>
      </c>
      <c r="D236" s="143"/>
      <c r="E236" s="144">
        <v>12.3825</v>
      </c>
      <c r="F236" s="114"/>
      <c r="G236" s="114"/>
      <c r="H236" s="114"/>
      <c r="I236" s="114"/>
      <c r="J236" s="114"/>
      <c r="K236" s="114"/>
      <c r="L236" s="114"/>
      <c r="M236" s="114"/>
      <c r="N236" s="113"/>
      <c r="O236" s="113"/>
      <c r="P236" s="113"/>
      <c r="Q236" s="113"/>
      <c r="R236" s="114"/>
      <c r="S236" s="114"/>
      <c r="T236" s="114"/>
      <c r="U236" s="114"/>
      <c r="V236" s="114"/>
      <c r="W236" s="114"/>
      <c r="X236" s="114"/>
      <c r="Y236" s="114"/>
      <c r="Z236" s="107"/>
      <c r="AA236" s="107"/>
      <c r="AB236" s="107"/>
      <c r="AC236" s="107"/>
      <c r="AD236" s="107"/>
      <c r="AE236" s="107"/>
      <c r="AF236" s="107"/>
      <c r="AG236" s="107" t="s">
        <v>341</v>
      </c>
      <c r="AH236" s="107">
        <v>0</v>
      </c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</row>
    <row r="237" spans="1:60" outlineLevel="3">
      <c r="A237" s="110"/>
      <c r="B237" s="111"/>
      <c r="C237" s="146" t="s">
        <v>2804</v>
      </c>
      <c r="D237" s="143"/>
      <c r="E237" s="144">
        <v>12.09</v>
      </c>
      <c r="F237" s="114"/>
      <c r="G237" s="114"/>
      <c r="H237" s="114"/>
      <c r="I237" s="114"/>
      <c r="J237" s="114"/>
      <c r="K237" s="114"/>
      <c r="L237" s="114"/>
      <c r="M237" s="114"/>
      <c r="N237" s="113"/>
      <c r="O237" s="113"/>
      <c r="P237" s="113"/>
      <c r="Q237" s="113"/>
      <c r="R237" s="114"/>
      <c r="S237" s="114"/>
      <c r="T237" s="114"/>
      <c r="U237" s="114"/>
      <c r="V237" s="114"/>
      <c r="W237" s="114"/>
      <c r="X237" s="114"/>
      <c r="Y237" s="114"/>
      <c r="Z237" s="107"/>
      <c r="AA237" s="107"/>
      <c r="AB237" s="107"/>
      <c r="AC237" s="107"/>
      <c r="AD237" s="107"/>
      <c r="AE237" s="107"/>
      <c r="AF237" s="107"/>
      <c r="AG237" s="107" t="s">
        <v>341</v>
      </c>
      <c r="AH237" s="107">
        <v>0</v>
      </c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</row>
    <row r="238" spans="1:60" outlineLevel="3">
      <c r="A238" s="110"/>
      <c r="B238" s="111"/>
      <c r="C238" s="146" t="s">
        <v>2805</v>
      </c>
      <c r="D238" s="143"/>
      <c r="E238" s="144">
        <v>38.374499999999998</v>
      </c>
      <c r="F238" s="114"/>
      <c r="G238" s="114"/>
      <c r="H238" s="114"/>
      <c r="I238" s="114"/>
      <c r="J238" s="114"/>
      <c r="K238" s="114"/>
      <c r="L238" s="114"/>
      <c r="M238" s="114"/>
      <c r="N238" s="113"/>
      <c r="O238" s="113"/>
      <c r="P238" s="113"/>
      <c r="Q238" s="113"/>
      <c r="R238" s="114"/>
      <c r="S238" s="114"/>
      <c r="T238" s="114"/>
      <c r="U238" s="114"/>
      <c r="V238" s="114"/>
      <c r="W238" s="114"/>
      <c r="X238" s="114"/>
      <c r="Y238" s="114"/>
      <c r="Z238" s="107"/>
      <c r="AA238" s="107"/>
      <c r="AB238" s="107"/>
      <c r="AC238" s="107"/>
      <c r="AD238" s="107"/>
      <c r="AE238" s="107"/>
      <c r="AF238" s="107"/>
      <c r="AG238" s="107" t="s">
        <v>341</v>
      </c>
      <c r="AH238" s="107">
        <v>0</v>
      </c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</row>
    <row r="239" spans="1:60" outlineLevel="3">
      <c r="A239" s="110"/>
      <c r="B239" s="111"/>
      <c r="C239" s="146" t="s">
        <v>2806</v>
      </c>
      <c r="D239" s="143"/>
      <c r="E239" s="144">
        <v>45.476300000000002</v>
      </c>
      <c r="F239" s="114"/>
      <c r="G239" s="114"/>
      <c r="H239" s="114"/>
      <c r="I239" s="114"/>
      <c r="J239" s="114"/>
      <c r="K239" s="114"/>
      <c r="L239" s="114"/>
      <c r="M239" s="114"/>
      <c r="N239" s="113"/>
      <c r="O239" s="113"/>
      <c r="P239" s="113"/>
      <c r="Q239" s="113"/>
      <c r="R239" s="114"/>
      <c r="S239" s="114"/>
      <c r="T239" s="114"/>
      <c r="U239" s="114"/>
      <c r="V239" s="114"/>
      <c r="W239" s="114"/>
      <c r="X239" s="114"/>
      <c r="Y239" s="114"/>
      <c r="Z239" s="107"/>
      <c r="AA239" s="107"/>
      <c r="AB239" s="107"/>
      <c r="AC239" s="107"/>
      <c r="AD239" s="107"/>
      <c r="AE239" s="107"/>
      <c r="AF239" s="107"/>
      <c r="AG239" s="107" t="s">
        <v>341</v>
      </c>
      <c r="AH239" s="107">
        <v>0</v>
      </c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</row>
    <row r="240" spans="1:60" outlineLevel="3">
      <c r="A240" s="110"/>
      <c r="B240" s="111"/>
      <c r="C240" s="146" t="s">
        <v>2807</v>
      </c>
      <c r="D240" s="143"/>
      <c r="E240" s="144">
        <v>2.34</v>
      </c>
      <c r="F240" s="114"/>
      <c r="G240" s="114"/>
      <c r="H240" s="114"/>
      <c r="I240" s="114"/>
      <c r="J240" s="114"/>
      <c r="K240" s="114"/>
      <c r="L240" s="114"/>
      <c r="M240" s="114"/>
      <c r="N240" s="113"/>
      <c r="O240" s="113"/>
      <c r="P240" s="113"/>
      <c r="Q240" s="113"/>
      <c r="R240" s="114"/>
      <c r="S240" s="114"/>
      <c r="T240" s="114"/>
      <c r="U240" s="114"/>
      <c r="V240" s="114"/>
      <c r="W240" s="114"/>
      <c r="X240" s="114"/>
      <c r="Y240" s="114"/>
      <c r="Z240" s="107"/>
      <c r="AA240" s="107"/>
      <c r="AB240" s="107"/>
      <c r="AC240" s="107"/>
      <c r="AD240" s="107"/>
      <c r="AE240" s="107"/>
      <c r="AF240" s="107"/>
      <c r="AG240" s="107" t="s">
        <v>341</v>
      </c>
      <c r="AH240" s="107">
        <v>0</v>
      </c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</row>
    <row r="241" spans="1:60" outlineLevel="3">
      <c r="A241" s="110"/>
      <c r="B241" s="111"/>
      <c r="C241" s="146" t="s">
        <v>2808</v>
      </c>
      <c r="D241" s="143"/>
      <c r="E241" s="144">
        <v>1.4450000000000001</v>
      </c>
      <c r="F241" s="114"/>
      <c r="G241" s="114"/>
      <c r="H241" s="114"/>
      <c r="I241" s="114"/>
      <c r="J241" s="114"/>
      <c r="K241" s="114"/>
      <c r="L241" s="114"/>
      <c r="M241" s="114"/>
      <c r="N241" s="113"/>
      <c r="O241" s="113"/>
      <c r="P241" s="113"/>
      <c r="Q241" s="113"/>
      <c r="R241" s="114"/>
      <c r="S241" s="114"/>
      <c r="T241" s="114"/>
      <c r="U241" s="114"/>
      <c r="V241" s="114"/>
      <c r="W241" s="114"/>
      <c r="X241" s="114"/>
      <c r="Y241" s="114"/>
      <c r="Z241" s="107"/>
      <c r="AA241" s="107"/>
      <c r="AB241" s="107"/>
      <c r="AC241" s="107"/>
      <c r="AD241" s="107"/>
      <c r="AE241" s="107"/>
      <c r="AF241" s="107"/>
      <c r="AG241" s="107" t="s">
        <v>341</v>
      </c>
      <c r="AH241" s="107">
        <v>0</v>
      </c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</row>
    <row r="242" spans="1:60" outlineLevel="3">
      <c r="A242" s="110"/>
      <c r="B242" s="111"/>
      <c r="C242" s="146" t="s">
        <v>2809</v>
      </c>
      <c r="D242" s="143"/>
      <c r="E242" s="144">
        <v>2.9449999999999998</v>
      </c>
      <c r="F242" s="114"/>
      <c r="G242" s="114"/>
      <c r="H242" s="114"/>
      <c r="I242" s="114"/>
      <c r="J242" s="114"/>
      <c r="K242" s="114"/>
      <c r="L242" s="114"/>
      <c r="M242" s="114"/>
      <c r="N242" s="113"/>
      <c r="O242" s="113"/>
      <c r="P242" s="113"/>
      <c r="Q242" s="113"/>
      <c r="R242" s="114"/>
      <c r="S242" s="114"/>
      <c r="T242" s="114"/>
      <c r="U242" s="114"/>
      <c r="V242" s="114"/>
      <c r="W242" s="114"/>
      <c r="X242" s="114"/>
      <c r="Y242" s="114"/>
      <c r="Z242" s="107"/>
      <c r="AA242" s="107"/>
      <c r="AB242" s="107"/>
      <c r="AC242" s="107"/>
      <c r="AD242" s="107"/>
      <c r="AE242" s="107"/>
      <c r="AF242" s="107"/>
      <c r="AG242" s="107" t="s">
        <v>341</v>
      </c>
      <c r="AH242" s="107">
        <v>0</v>
      </c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</row>
    <row r="243" spans="1:60" outlineLevel="3">
      <c r="A243" s="110"/>
      <c r="B243" s="111"/>
      <c r="C243" s="146" t="s">
        <v>2810</v>
      </c>
      <c r="D243" s="143"/>
      <c r="E243" s="144">
        <v>1.4450000000000001</v>
      </c>
      <c r="F243" s="114"/>
      <c r="G243" s="114"/>
      <c r="H243" s="114"/>
      <c r="I243" s="114"/>
      <c r="J243" s="114"/>
      <c r="K243" s="114"/>
      <c r="L243" s="114"/>
      <c r="M243" s="114"/>
      <c r="N243" s="113"/>
      <c r="O243" s="113"/>
      <c r="P243" s="113"/>
      <c r="Q243" s="113"/>
      <c r="R243" s="114"/>
      <c r="S243" s="114"/>
      <c r="T243" s="114"/>
      <c r="U243" s="114"/>
      <c r="V243" s="114"/>
      <c r="W243" s="114"/>
      <c r="X243" s="114"/>
      <c r="Y243" s="114"/>
      <c r="Z243" s="107"/>
      <c r="AA243" s="107"/>
      <c r="AB243" s="107"/>
      <c r="AC243" s="107"/>
      <c r="AD243" s="107"/>
      <c r="AE243" s="107"/>
      <c r="AF243" s="107"/>
      <c r="AG243" s="107" t="s">
        <v>341</v>
      </c>
      <c r="AH243" s="107">
        <v>0</v>
      </c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</row>
    <row r="244" spans="1:60" outlineLevel="3">
      <c r="A244" s="110"/>
      <c r="B244" s="111"/>
      <c r="C244" s="146" t="s">
        <v>2811</v>
      </c>
      <c r="D244" s="143"/>
      <c r="E244" s="144">
        <v>2.4375</v>
      </c>
      <c r="F244" s="114"/>
      <c r="G244" s="114"/>
      <c r="H244" s="114"/>
      <c r="I244" s="114"/>
      <c r="J244" s="114"/>
      <c r="K244" s="114"/>
      <c r="L244" s="114"/>
      <c r="M244" s="114"/>
      <c r="N244" s="113"/>
      <c r="O244" s="113"/>
      <c r="P244" s="113"/>
      <c r="Q244" s="113"/>
      <c r="R244" s="114"/>
      <c r="S244" s="114"/>
      <c r="T244" s="114"/>
      <c r="U244" s="114"/>
      <c r="V244" s="114"/>
      <c r="W244" s="114"/>
      <c r="X244" s="114"/>
      <c r="Y244" s="114"/>
      <c r="Z244" s="107"/>
      <c r="AA244" s="107"/>
      <c r="AB244" s="107"/>
      <c r="AC244" s="107"/>
      <c r="AD244" s="107"/>
      <c r="AE244" s="107"/>
      <c r="AF244" s="107"/>
      <c r="AG244" s="107" t="s">
        <v>341</v>
      </c>
      <c r="AH244" s="107">
        <v>0</v>
      </c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</row>
    <row r="245" spans="1:60" outlineLevel="3">
      <c r="A245" s="110"/>
      <c r="B245" s="111"/>
      <c r="C245" s="146" t="s">
        <v>2812</v>
      </c>
      <c r="D245" s="143"/>
      <c r="E245" s="144">
        <v>32.268000000000001</v>
      </c>
      <c r="F245" s="114"/>
      <c r="G245" s="114"/>
      <c r="H245" s="114"/>
      <c r="I245" s="114"/>
      <c r="J245" s="114"/>
      <c r="K245" s="114"/>
      <c r="L245" s="114"/>
      <c r="M245" s="114"/>
      <c r="N245" s="113"/>
      <c r="O245" s="113"/>
      <c r="P245" s="113"/>
      <c r="Q245" s="113"/>
      <c r="R245" s="114"/>
      <c r="S245" s="114"/>
      <c r="T245" s="114"/>
      <c r="U245" s="114"/>
      <c r="V245" s="114"/>
      <c r="W245" s="114"/>
      <c r="X245" s="114"/>
      <c r="Y245" s="114"/>
      <c r="Z245" s="107"/>
      <c r="AA245" s="107"/>
      <c r="AB245" s="107"/>
      <c r="AC245" s="107"/>
      <c r="AD245" s="107"/>
      <c r="AE245" s="107"/>
      <c r="AF245" s="107"/>
      <c r="AG245" s="107" t="s">
        <v>341</v>
      </c>
      <c r="AH245" s="107">
        <v>0</v>
      </c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</row>
    <row r="246" spans="1:60" outlineLevel="3">
      <c r="A246" s="110"/>
      <c r="B246" s="111"/>
      <c r="C246" s="146" t="s">
        <v>2813</v>
      </c>
      <c r="D246" s="143"/>
      <c r="E246" s="144">
        <v>22.681249999999999</v>
      </c>
      <c r="F246" s="114"/>
      <c r="G246" s="114"/>
      <c r="H246" s="114"/>
      <c r="I246" s="114"/>
      <c r="J246" s="114"/>
      <c r="K246" s="114"/>
      <c r="L246" s="114"/>
      <c r="M246" s="114"/>
      <c r="N246" s="113"/>
      <c r="O246" s="113"/>
      <c r="P246" s="113"/>
      <c r="Q246" s="113"/>
      <c r="R246" s="114"/>
      <c r="S246" s="114"/>
      <c r="T246" s="114"/>
      <c r="U246" s="114"/>
      <c r="V246" s="114"/>
      <c r="W246" s="114"/>
      <c r="X246" s="114"/>
      <c r="Y246" s="114"/>
      <c r="Z246" s="107"/>
      <c r="AA246" s="107"/>
      <c r="AB246" s="107"/>
      <c r="AC246" s="107"/>
      <c r="AD246" s="107"/>
      <c r="AE246" s="107"/>
      <c r="AF246" s="107"/>
      <c r="AG246" s="107" t="s">
        <v>341</v>
      </c>
      <c r="AH246" s="107">
        <v>0</v>
      </c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</row>
    <row r="247" spans="1:60" outlineLevel="3">
      <c r="A247" s="110"/>
      <c r="B247" s="111"/>
      <c r="C247" s="146" t="s">
        <v>2814</v>
      </c>
      <c r="D247" s="143"/>
      <c r="E247" s="144">
        <v>3.06</v>
      </c>
      <c r="F247" s="114"/>
      <c r="G247" s="114"/>
      <c r="H247" s="114"/>
      <c r="I247" s="114"/>
      <c r="J247" s="114"/>
      <c r="K247" s="114"/>
      <c r="L247" s="114"/>
      <c r="M247" s="114"/>
      <c r="N247" s="113"/>
      <c r="O247" s="113"/>
      <c r="P247" s="113"/>
      <c r="Q247" s="113"/>
      <c r="R247" s="114"/>
      <c r="S247" s="114"/>
      <c r="T247" s="114"/>
      <c r="U247" s="114"/>
      <c r="V247" s="114"/>
      <c r="W247" s="114"/>
      <c r="X247" s="114"/>
      <c r="Y247" s="114"/>
      <c r="Z247" s="107"/>
      <c r="AA247" s="107"/>
      <c r="AB247" s="107"/>
      <c r="AC247" s="107"/>
      <c r="AD247" s="107"/>
      <c r="AE247" s="107"/>
      <c r="AF247" s="107"/>
      <c r="AG247" s="107" t="s">
        <v>341</v>
      </c>
      <c r="AH247" s="107">
        <v>0</v>
      </c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</row>
    <row r="248" spans="1:60" outlineLevel="3">
      <c r="A248" s="110"/>
      <c r="B248" s="111"/>
      <c r="C248" s="146" t="s">
        <v>2815</v>
      </c>
      <c r="D248" s="143"/>
      <c r="E248" s="144">
        <v>3.3149999999999999</v>
      </c>
      <c r="F248" s="114"/>
      <c r="G248" s="114"/>
      <c r="H248" s="114"/>
      <c r="I248" s="114"/>
      <c r="J248" s="114"/>
      <c r="K248" s="114"/>
      <c r="L248" s="114"/>
      <c r="M248" s="114"/>
      <c r="N248" s="113"/>
      <c r="O248" s="113"/>
      <c r="P248" s="113"/>
      <c r="Q248" s="113"/>
      <c r="R248" s="114"/>
      <c r="S248" s="114"/>
      <c r="T248" s="114"/>
      <c r="U248" s="114"/>
      <c r="V248" s="114"/>
      <c r="W248" s="114"/>
      <c r="X248" s="114"/>
      <c r="Y248" s="114"/>
      <c r="Z248" s="107"/>
      <c r="AA248" s="107"/>
      <c r="AB248" s="107"/>
      <c r="AC248" s="107"/>
      <c r="AD248" s="107"/>
      <c r="AE248" s="107"/>
      <c r="AF248" s="107"/>
      <c r="AG248" s="107" t="s">
        <v>341</v>
      </c>
      <c r="AH248" s="107">
        <v>0</v>
      </c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</row>
    <row r="249" spans="1:60" outlineLevel="3">
      <c r="A249" s="110"/>
      <c r="B249" s="111"/>
      <c r="C249" s="146" t="s">
        <v>2816</v>
      </c>
      <c r="D249" s="143"/>
      <c r="E249" s="144">
        <v>1.4365000000000001</v>
      </c>
      <c r="F249" s="114"/>
      <c r="G249" s="114"/>
      <c r="H249" s="114"/>
      <c r="I249" s="114"/>
      <c r="J249" s="114"/>
      <c r="K249" s="114"/>
      <c r="L249" s="114"/>
      <c r="M249" s="114"/>
      <c r="N249" s="113"/>
      <c r="O249" s="113"/>
      <c r="P249" s="113"/>
      <c r="Q249" s="113"/>
      <c r="R249" s="114"/>
      <c r="S249" s="114"/>
      <c r="T249" s="114"/>
      <c r="U249" s="114"/>
      <c r="V249" s="114"/>
      <c r="W249" s="114"/>
      <c r="X249" s="114"/>
      <c r="Y249" s="114"/>
      <c r="Z249" s="107"/>
      <c r="AA249" s="107"/>
      <c r="AB249" s="107"/>
      <c r="AC249" s="107"/>
      <c r="AD249" s="107"/>
      <c r="AE249" s="107"/>
      <c r="AF249" s="107"/>
      <c r="AG249" s="107" t="s">
        <v>341</v>
      </c>
      <c r="AH249" s="107">
        <v>0</v>
      </c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</row>
    <row r="250" spans="1:60" outlineLevel="3">
      <c r="A250" s="110"/>
      <c r="B250" s="111"/>
      <c r="C250" s="146" t="s">
        <v>2817</v>
      </c>
      <c r="D250" s="143"/>
      <c r="E250" s="144">
        <v>1.6054999999999999</v>
      </c>
      <c r="F250" s="114"/>
      <c r="G250" s="114"/>
      <c r="H250" s="114"/>
      <c r="I250" s="114"/>
      <c r="J250" s="114"/>
      <c r="K250" s="114"/>
      <c r="L250" s="114"/>
      <c r="M250" s="114"/>
      <c r="N250" s="113"/>
      <c r="O250" s="113"/>
      <c r="P250" s="113"/>
      <c r="Q250" s="113"/>
      <c r="R250" s="114"/>
      <c r="S250" s="114"/>
      <c r="T250" s="114"/>
      <c r="U250" s="114"/>
      <c r="V250" s="114"/>
      <c r="W250" s="114"/>
      <c r="X250" s="114"/>
      <c r="Y250" s="114"/>
      <c r="Z250" s="107"/>
      <c r="AA250" s="107"/>
      <c r="AB250" s="107"/>
      <c r="AC250" s="107"/>
      <c r="AD250" s="107"/>
      <c r="AE250" s="107"/>
      <c r="AF250" s="107"/>
      <c r="AG250" s="107" t="s">
        <v>341</v>
      </c>
      <c r="AH250" s="107">
        <v>0</v>
      </c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</row>
    <row r="251" spans="1:60" outlineLevel="3">
      <c r="A251" s="110"/>
      <c r="B251" s="111"/>
      <c r="C251" s="146" t="s">
        <v>2818</v>
      </c>
      <c r="D251" s="143"/>
      <c r="E251" s="144">
        <v>3.0419999999999998</v>
      </c>
      <c r="F251" s="114"/>
      <c r="G251" s="114"/>
      <c r="H251" s="114"/>
      <c r="I251" s="114"/>
      <c r="J251" s="114"/>
      <c r="K251" s="114"/>
      <c r="L251" s="114"/>
      <c r="M251" s="114"/>
      <c r="N251" s="113"/>
      <c r="O251" s="113"/>
      <c r="P251" s="113"/>
      <c r="Q251" s="113"/>
      <c r="R251" s="114"/>
      <c r="S251" s="114"/>
      <c r="T251" s="114"/>
      <c r="U251" s="114"/>
      <c r="V251" s="114"/>
      <c r="W251" s="114"/>
      <c r="X251" s="114"/>
      <c r="Y251" s="114"/>
      <c r="Z251" s="107"/>
      <c r="AA251" s="107"/>
      <c r="AB251" s="107"/>
      <c r="AC251" s="107"/>
      <c r="AD251" s="107"/>
      <c r="AE251" s="107"/>
      <c r="AF251" s="107"/>
      <c r="AG251" s="107" t="s">
        <v>341</v>
      </c>
      <c r="AH251" s="107">
        <v>0</v>
      </c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</row>
    <row r="252" spans="1:60" outlineLevel="3">
      <c r="A252" s="110"/>
      <c r="B252" s="111"/>
      <c r="C252" s="146" t="s">
        <v>2819</v>
      </c>
      <c r="D252" s="143"/>
      <c r="E252" s="144">
        <v>29.328749999999999</v>
      </c>
      <c r="F252" s="114"/>
      <c r="G252" s="114"/>
      <c r="H252" s="114"/>
      <c r="I252" s="114"/>
      <c r="J252" s="114"/>
      <c r="K252" s="114"/>
      <c r="L252" s="114"/>
      <c r="M252" s="114"/>
      <c r="N252" s="113"/>
      <c r="O252" s="113"/>
      <c r="P252" s="113"/>
      <c r="Q252" s="113"/>
      <c r="R252" s="114"/>
      <c r="S252" s="114"/>
      <c r="T252" s="114"/>
      <c r="U252" s="114"/>
      <c r="V252" s="114"/>
      <c r="W252" s="114"/>
      <c r="X252" s="114"/>
      <c r="Y252" s="114"/>
      <c r="Z252" s="107"/>
      <c r="AA252" s="107"/>
      <c r="AB252" s="107"/>
      <c r="AC252" s="107"/>
      <c r="AD252" s="107"/>
      <c r="AE252" s="107"/>
      <c r="AF252" s="107"/>
      <c r="AG252" s="107" t="s">
        <v>341</v>
      </c>
      <c r="AH252" s="107">
        <v>0</v>
      </c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</row>
    <row r="253" spans="1:60" outlineLevel="3">
      <c r="A253" s="110"/>
      <c r="B253" s="111"/>
      <c r="C253" s="146" t="s">
        <v>2820</v>
      </c>
      <c r="D253" s="143"/>
      <c r="E253" s="144">
        <v>103.78813</v>
      </c>
      <c r="F253" s="114"/>
      <c r="G253" s="114"/>
      <c r="H253" s="114"/>
      <c r="I253" s="114"/>
      <c r="J253" s="114"/>
      <c r="K253" s="114"/>
      <c r="L253" s="114"/>
      <c r="M253" s="114"/>
      <c r="N253" s="113"/>
      <c r="O253" s="113"/>
      <c r="P253" s="113"/>
      <c r="Q253" s="113"/>
      <c r="R253" s="114"/>
      <c r="S253" s="114"/>
      <c r="T253" s="114"/>
      <c r="U253" s="114"/>
      <c r="V253" s="114"/>
      <c r="W253" s="114"/>
      <c r="X253" s="114"/>
      <c r="Y253" s="114"/>
      <c r="Z253" s="107"/>
      <c r="AA253" s="107"/>
      <c r="AB253" s="107"/>
      <c r="AC253" s="107"/>
      <c r="AD253" s="107"/>
      <c r="AE253" s="107"/>
      <c r="AF253" s="107"/>
      <c r="AG253" s="107" t="s">
        <v>341</v>
      </c>
      <c r="AH253" s="107">
        <v>0</v>
      </c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</row>
    <row r="254" spans="1:60" outlineLevel="3">
      <c r="A254" s="110"/>
      <c r="B254" s="111"/>
      <c r="C254" s="146" t="s">
        <v>2821</v>
      </c>
      <c r="D254" s="143"/>
      <c r="E254" s="144">
        <v>18.399999999999999</v>
      </c>
      <c r="F254" s="114"/>
      <c r="G254" s="114"/>
      <c r="H254" s="114"/>
      <c r="I254" s="114"/>
      <c r="J254" s="114"/>
      <c r="K254" s="114"/>
      <c r="L254" s="114"/>
      <c r="M254" s="114"/>
      <c r="N254" s="113"/>
      <c r="O254" s="113"/>
      <c r="P254" s="113"/>
      <c r="Q254" s="113"/>
      <c r="R254" s="114"/>
      <c r="S254" s="114"/>
      <c r="T254" s="114"/>
      <c r="U254" s="114"/>
      <c r="V254" s="114"/>
      <c r="W254" s="114"/>
      <c r="X254" s="114"/>
      <c r="Y254" s="114"/>
      <c r="Z254" s="107"/>
      <c r="AA254" s="107"/>
      <c r="AB254" s="107"/>
      <c r="AC254" s="107"/>
      <c r="AD254" s="107"/>
      <c r="AE254" s="107"/>
      <c r="AF254" s="107"/>
      <c r="AG254" s="107" t="s">
        <v>341</v>
      </c>
      <c r="AH254" s="107">
        <v>0</v>
      </c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</row>
    <row r="255" spans="1:60" outlineLevel="3">
      <c r="A255" s="110"/>
      <c r="B255" s="111"/>
      <c r="C255" s="146" t="s">
        <v>2822</v>
      </c>
      <c r="D255" s="143"/>
      <c r="E255" s="144">
        <v>18.399999999999999</v>
      </c>
      <c r="F255" s="114"/>
      <c r="G255" s="114"/>
      <c r="H255" s="114"/>
      <c r="I255" s="114"/>
      <c r="J255" s="114"/>
      <c r="K255" s="114"/>
      <c r="L255" s="114"/>
      <c r="M255" s="114"/>
      <c r="N255" s="113"/>
      <c r="O255" s="113"/>
      <c r="P255" s="113"/>
      <c r="Q255" s="113"/>
      <c r="R255" s="114"/>
      <c r="S255" s="114"/>
      <c r="T255" s="114"/>
      <c r="U255" s="114"/>
      <c r="V255" s="114"/>
      <c r="W255" s="114"/>
      <c r="X255" s="114"/>
      <c r="Y255" s="114"/>
      <c r="Z255" s="107"/>
      <c r="AA255" s="107"/>
      <c r="AB255" s="107"/>
      <c r="AC255" s="107"/>
      <c r="AD255" s="107"/>
      <c r="AE255" s="107"/>
      <c r="AF255" s="107"/>
      <c r="AG255" s="107" t="s">
        <v>341</v>
      </c>
      <c r="AH255" s="107">
        <v>0</v>
      </c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</row>
    <row r="256" spans="1:60" outlineLevel="3">
      <c r="A256" s="110"/>
      <c r="B256" s="111"/>
      <c r="C256" s="146" t="s">
        <v>2823</v>
      </c>
      <c r="D256" s="143"/>
      <c r="E256" s="144">
        <v>3.85</v>
      </c>
      <c r="F256" s="114"/>
      <c r="G256" s="114"/>
      <c r="H256" s="114"/>
      <c r="I256" s="114"/>
      <c r="J256" s="114"/>
      <c r="K256" s="114"/>
      <c r="L256" s="114"/>
      <c r="M256" s="114"/>
      <c r="N256" s="113"/>
      <c r="O256" s="113"/>
      <c r="P256" s="113"/>
      <c r="Q256" s="113"/>
      <c r="R256" s="114"/>
      <c r="S256" s="114"/>
      <c r="T256" s="114"/>
      <c r="U256" s="114"/>
      <c r="V256" s="114"/>
      <c r="W256" s="114"/>
      <c r="X256" s="114"/>
      <c r="Y256" s="114"/>
      <c r="Z256" s="107"/>
      <c r="AA256" s="107"/>
      <c r="AB256" s="107"/>
      <c r="AC256" s="107"/>
      <c r="AD256" s="107"/>
      <c r="AE256" s="107"/>
      <c r="AF256" s="107"/>
      <c r="AG256" s="107" t="s">
        <v>341</v>
      </c>
      <c r="AH256" s="107">
        <v>0</v>
      </c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</row>
    <row r="257" spans="1:60" outlineLevel="3">
      <c r="A257" s="110"/>
      <c r="B257" s="111"/>
      <c r="C257" s="146" t="s">
        <v>2824</v>
      </c>
      <c r="D257" s="143"/>
      <c r="E257" s="144">
        <v>7.3012499999999996</v>
      </c>
      <c r="F257" s="114"/>
      <c r="G257" s="114"/>
      <c r="H257" s="114"/>
      <c r="I257" s="114"/>
      <c r="J257" s="114"/>
      <c r="K257" s="114"/>
      <c r="L257" s="114"/>
      <c r="M257" s="114"/>
      <c r="N257" s="113"/>
      <c r="O257" s="113"/>
      <c r="P257" s="113"/>
      <c r="Q257" s="113"/>
      <c r="R257" s="114"/>
      <c r="S257" s="114"/>
      <c r="T257" s="114"/>
      <c r="U257" s="114"/>
      <c r="V257" s="114"/>
      <c r="W257" s="114"/>
      <c r="X257" s="114"/>
      <c r="Y257" s="114"/>
      <c r="Z257" s="107"/>
      <c r="AA257" s="107"/>
      <c r="AB257" s="107"/>
      <c r="AC257" s="107"/>
      <c r="AD257" s="107"/>
      <c r="AE257" s="107"/>
      <c r="AF257" s="107"/>
      <c r="AG257" s="107" t="s">
        <v>341</v>
      </c>
      <c r="AH257" s="107">
        <v>0</v>
      </c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</row>
    <row r="258" spans="1:60" outlineLevel="3">
      <c r="A258" s="110"/>
      <c r="B258" s="111"/>
      <c r="C258" s="146" t="s">
        <v>2825</v>
      </c>
      <c r="D258" s="143"/>
      <c r="E258" s="144">
        <v>10.585000000000001</v>
      </c>
      <c r="F258" s="114"/>
      <c r="G258" s="114"/>
      <c r="H258" s="114"/>
      <c r="I258" s="114"/>
      <c r="J258" s="114"/>
      <c r="K258" s="114"/>
      <c r="L258" s="114"/>
      <c r="M258" s="114"/>
      <c r="N258" s="113"/>
      <c r="O258" s="113"/>
      <c r="P258" s="113"/>
      <c r="Q258" s="113"/>
      <c r="R258" s="114"/>
      <c r="S258" s="114"/>
      <c r="T258" s="114"/>
      <c r="U258" s="114"/>
      <c r="V258" s="114"/>
      <c r="W258" s="114"/>
      <c r="X258" s="114"/>
      <c r="Y258" s="114"/>
      <c r="Z258" s="107"/>
      <c r="AA258" s="107"/>
      <c r="AB258" s="107"/>
      <c r="AC258" s="107"/>
      <c r="AD258" s="107"/>
      <c r="AE258" s="107"/>
      <c r="AF258" s="107"/>
      <c r="AG258" s="107" t="s">
        <v>341</v>
      </c>
      <c r="AH258" s="107">
        <v>0</v>
      </c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</row>
    <row r="259" spans="1:60" outlineLevel="3">
      <c r="A259" s="110"/>
      <c r="B259" s="111"/>
      <c r="C259" s="146" t="s">
        <v>2826</v>
      </c>
      <c r="D259" s="143"/>
      <c r="E259" s="144">
        <v>17.28</v>
      </c>
      <c r="F259" s="114"/>
      <c r="G259" s="114"/>
      <c r="H259" s="114"/>
      <c r="I259" s="114"/>
      <c r="J259" s="114"/>
      <c r="K259" s="114"/>
      <c r="L259" s="114"/>
      <c r="M259" s="114"/>
      <c r="N259" s="113"/>
      <c r="O259" s="113"/>
      <c r="P259" s="113"/>
      <c r="Q259" s="113"/>
      <c r="R259" s="114"/>
      <c r="S259" s="114"/>
      <c r="T259" s="114"/>
      <c r="U259" s="114"/>
      <c r="V259" s="114"/>
      <c r="W259" s="114"/>
      <c r="X259" s="114"/>
      <c r="Y259" s="114"/>
      <c r="Z259" s="107"/>
      <c r="AA259" s="107"/>
      <c r="AB259" s="107"/>
      <c r="AC259" s="107"/>
      <c r="AD259" s="107"/>
      <c r="AE259" s="107"/>
      <c r="AF259" s="107"/>
      <c r="AG259" s="107" t="s">
        <v>341</v>
      </c>
      <c r="AH259" s="107">
        <v>0</v>
      </c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</row>
    <row r="260" spans="1:60" outlineLevel="3">
      <c r="A260" s="110"/>
      <c r="B260" s="111"/>
      <c r="C260" s="146" t="s">
        <v>2827</v>
      </c>
      <c r="D260" s="143"/>
      <c r="E260" s="144">
        <v>32.268000000000001</v>
      </c>
      <c r="F260" s="114"/>
      <c r="G260" s="114"/>
      <c r="H260" s="114"/>
      <c r="I260" s="114"/>
      <c r="J260" s="114"/>
      <c r="K260" s="114"/>
      <c r="L260" s="114"/>
      <c r="M260" s="114"/>
      <c r="N260" s="113"/>
      <c r="O260" s="113"/>
      <c r="P260" s="113"/>
      <c r="Q260" s="113"/>
      <c r="R260" s="114"/>
      <c r="S260" s="114"/>
      <c r="T260" s="114"/>
      <c r="U260" s="114"/>
      <c r="V260" s="114"/>
      <c r="W260" s="114"/>
      <c r="X260" s="114"/>
      <c r="Y260" s="114"/>
      <c r="Z260" s="107"/>
      <c r="AA260" s="107"/>
      <c r="AB260" s="107"/>
      <c r="AC260" s="107"/>
      <c r="AD260" s="107"/>
      <c r="AE260" s="107"/>
      <c r="AF260" s="107"/>
      <c r="AG260" s="107" t="s">
        <v>341</v>
      </c>
      <c r="AH260" s="107">
        <v>0</v>
      </c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</row>
    <row r="261" spans="1:60" outlineLevel="3">
      <c r="A261" s="110"/>
      <c r="B261" s="111"/>
      <c r="C261" s="146" t="s">
        <v>2828</v>
      </c>
      <c r="D261" s="143"/>
      <c r="E261" s="144">
        <v>14.79</v>
      </c>
      <c r="F261" s="114"/>
      <c r="G261" s="114"/>
      <c r="H261" s="114"/>
      <c r="I261" s="114"/>
      <c r="J261" s="114"/>
      <c r="K261" s="114"/>
      <c r="L261" s="114"/>
      <c r="M261" s="114"/>
      <c r="N261" s="113"/>
      <c r="O261" s="113"/>
      <c r="P261" s="113"/>
      <c r="Q261" s="113"/>
      <c r="R261" s="114"/>
      <c r="S261" s="114"/>
      <c r="T261" s="114"/>
      <c r="U261" s="114"/>
      <c r="V261" s="114"/>
      <c r="W261" s="114"/>
      <c r="X261" s="114"/>
      <c r="Y261" s="114"/>
      <c r="Z261" s="107"/>
      <c r="AA261" s="107"/>
      <c r="AB261" s="107"/>
      <c r="AC261" s="107"/>
      <c r="AD261" s="107"/>
      <c r="AE261" s="107"/>
      <c r="AF261" s="107"/>
      <c r="AG261" s="107" t="s">
        <v>341</v>
      </c>
      <c r="AH261" s="107">
        <v>0</v>
      </c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</row>
    <row r="262" spans="1:60" outlineLevel="3">
      <c r="A262" s="110"/>
      <c r="B262" s="111"/>
      <c r="C262" s="146" t="s">
        <v>2829</v>
      </c>
      <c r="D262" s="143"/>
      <c r="E262" s="144">
        <v>56.62</v>
      </c>
      <c r="F262" s="114"/>
      <c r="G262" s="114"/>
      <c r="H262" s="114"/>
      <c r="I262" s="114"/>
      <c r="J262" s="114"/>
      <c r="K262" s="114"/>
      <c r="L262" s="114"/>
      <c r="M262" s="114"/>
      <c r="N262" s="113"/>
      <c r="O262" s="113"/>
      <c r="P262" s="113"/>
      <c r="Q262" s="113"/>
      <c r="R262" s="114"/>
      <c r="S262" s="114"/>
      <c r="T262" s="114"/>
      <c r="U262" s="114"/>
      <c r="V262" s="114"/>
      <c r="W262" s="114"/>
      <c r="X262" s="114"/>
      <c r="Y262" s="114"/>
      <c r="Z262" s="107"/>
      <c r="AA262" s="107"/>
      <c r="AB262" s="107"/>
      <c r="AC262" s="107"/>
      <c r="AD262" s="107"/>
      <c r="AE262" s="107"/>
      <c r="AF262" s="107"/>
      <c r="AG262" s="107" t="s">
        <v>341</v>
      </c>
      <c r="AH262" s="107">
        <v>0</v>
      </c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</row>
    <row r="263" spans="1:60" outlineLevel="3">
      <c r="A263" s="110"/>
      <c r="B263" s="111"/>
      <c r="C263" s="146" t="s">
        <v>2830</v>
      </c>
      <c r="D263" s="143"/>
      <c r="E263" s="144">
        <v>14.79</v>
      </c>
      <c r="F263" s="114"/>
      <c r="G263" s="114"/>
      <c r="H263" s="114"/>
      <c r="I263" s="114"/>
      <c r="J263" s="114"/>
      <c r="K263" s="114"/>
      <c r="L263" s="114"/>
      <c r="M263" s="114"/>
      <c r="N263" s="113"/>
      <c r="O263" s="113"/>
      <c r="P263" s="113"/>
      <c r="Q263" s="113"/>
      <c r="R263" s="114"/>
      <c r="S263" s="114"/>
      <c r="T263" s="114"/>
      <c r="U263" s="114"/>
      <c r="V263" s="114"/>
      <c r="W263" s="114"/>
      <c r="X263" s="114"/>
      <c r="Y263" s="114"/>
      <c r="Z263" s="107"/>
      <c r="AA263" s="107"/>
      <c r="AB263" s="107"/>
      <c r="AC263" s="107"/>
      <c r="AD263" s="107"/>
      <c r="AE263" s="107"/>
      <c r="AF263" s="107"/>
      <c r="AG263" s="107" t="s">
        <v>341</v>
      </c>
      <c r="AH263" s="107">
        <v>0</v>
      </c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</row>
    <row r="264" spans="1:60" outlineLevel="3">
      <c r="A264" s="110"/>
      <c r="B264" s="111"/>
      <c r="C264" s="146" t="s">
        <v>2831</v>
      </c>
      <c r="D264" s="143"/>
      <c r="E264" s="144">
        <v>32.268000000000001</v>
      </c>
      <c r="F264" s="114"/>
      <c r="G264" s="114"/>
      <c r="H264" s="114"/>
      <c r="I264" s="114"/>
      <c r="J264" s="114"/>
      <c r="K264" s="114"/>
      <c r="L264" s="114"/>
      <c r="M264" s="114"/>
      <c r="N264" s="113"/>
      <c r="O264" s="113"/>
      <c r="P264" s="113"/>
      <c r="Q264" s="113"/>
      <c r="R264" s="114"/>
      <c r="S264" s="114"/>
      <c r="T264" s="114"/>
      <c r="U264" s="114"/>
      <c r="V264" s="114"/>
      <c r="W264" s="114"/>
      <c r="X264" s="114"/>
      <c r="Y264" s="114"/>
      <c r="Z264" s="107"/>
      <c r="AA264" s="107"/>
      <c r="AB264" s="107"/>
      <c r="AC264" s="107"/>
      <c r="AD264" s="107"/>
      <c r="AE264" s="107"/>
      <c r="AF264" s="107"/>
      <c r="AG264" s="107" t="s">
        <v>341</v>
      </c>
      <c r="AH264" s="107">
        <v>0</v>
      </c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</row>
    <row r="265" spans="1:60" outlineLevel="3">
      <c r="A265" s="110"/>
      <c r="B265" s="111"/>
      <c r="C265" s="146" t="s">
        <v>2832</v>
      </c>
      <c r="D265" s="143"/>
      <c r="E265" s="144">
        <v>55.913600000000002</v>
      </c>
      <c r="F265" s="114"/>
      <c r="G265" s="114"/>
      <c r="H265" s="114"/>
      <c r="I265" s="114"/>
      <c r="J265" s="114"/>
      <c r="K265" s="114"/>
      <c r="L265" s="114"/>
      <c r="M265" s="114"/>
      <c r="N265" s="113"/>
      <c r="O265" s="113"/>
      <c r="P265" s="113"/>
      <c r="Q265" s="113"/>
      <c r="R265" s="114"/>
      <c r="S265" s="114"/>
      <c r="T265" s="114"/>
      <c r="U265" s="114"/>
      <c r="V265" s="114"/>
      <c r="W265" s="114"/>
      <c r="X265" s="114"/>
      <c r="Y265" s="114"/>
      <c r="Z265" s="107"/>
      <c r="AA265" s="107"/>
      <c r="AB265" s="107"/>
      <c r="AC265" s="107"/>
      <c r="AD265" s="107"/>
      <c r="AE265" s="107"/>
      <c r="AF265" s="107"/>
      <c r="AG265" s="107" t="s">
        <v>341</v>
      </c>
      <c r="AH265" s="107">
        <v>0</v>
      </c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</row>
    <row r="266" spans="1:60" outlineLevel="3">
      <c r="A266" s="110"/>
      <c r="B266" s="111"/>
      <c r="C266" s="146" t="s">
        <v>2833</v>
      </c>
      <c r="D266" s="143"/>
      <c r="E266" s="144">
        <v>48.4666</v>
      </c>
      <c r="F266" s="114"/>
      <c r="G266" s="114"/>
      <c r="H266" s="114"/>
      <c r="I266" s="114"/>
      <c r="J266" s="114"/>
      <c r="K266" s="114"/>
      <c r="L266" s="114"/>
      <c r="M266" s="114"/>
      <c r="N266" s="113"/>
      <c r="O266" s="113"/>
      <c r="P266" s="113"/>
      <c r="Q266" s="113"/>
      <c r="R266" s="114"/>
      <c r="S266" s="114"/>
      <c r="T266" s="114"/>
      <c r="U266" s="114"/>
      <c r="V266" s="114"/>
      <c r="W266" s="114"/>
      <c r="X266" s="114"/>
      <c r="Y266" s="114"/>
      <c r="Z266" s="107"/>
      <c r="AA266" s="107"/>
      <c r="AB266" s="107"/>
      <c r="AC266" s="107"/>
      <c r="AD266" s="107"/>
      <c r="AE266" s="107"/>
      <c r="AF266" s="107"/>
      <c r="AG266" s="107" t="s">
        <v>341</v>
      </c>
      <c r="AH266" s="107">
        <v>0</v>
      </c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</row>
    <row r="267" spans="1:60" outlineLevel="3">
      <c r="A267" s="110"/>
      <c r="B267" s="111"/>
      <c r="C267" s="146" t="s">
        <v>2834</v>
      </c>
      <c r="D267" s="143"/>
      <c r="E267" s="144">
        <v>15.69</v>
      </c>
      <c r="F267" s="114"/>
      <c r="G267" s="114"/>
      <c r="H267" s="114"/>
      <c r="I267" s="114"/>
      <c r="J267" s="114"/>
      <c r="K267" s="114"/>
      <c r="L267" s="114"/>
      <c r="M267" s="114"/>
      <c r="N267" s="113"/>
      <c r="O267" s="113"/>
      <c r="P267" s="113"/>
      <c r="Q267" s="113"/>
      <c r="R267" s="114"/>
      <c r="S267" s="114"/>
      <c r="T267" s="114"/>
      <c r="U267" s="114"/>
      <c r="V267" s="114"/>
      <c r="W267" s="114"/>
      <c r="X267" s="114"/>
      <c r="Y267" s="114"/>
      <c r="Z267" s="107"/>
      <c r="AA267" s="107"/>
      <c r="AB267" s="107"/>
      <c r="AC267" s="107"/>
      <c r="AD267" s="107"/>
      <c r="AE267" s="107"/>
      <c r="AF267" s="107"/>
      <c r="AG267" s="107" t="s">
        <v>341</v>
      </c>
      <c r="AH267" s="107">
        <v>0</v>
      </c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</row>
    <row r="268" spans="1:60" outlineLevel="3">
      <c r="A268" s="110"/>
      <c r="B268" s="111"/>
      <c r="C268" s="146" t="s">
        <v>2835</v>
      </c>
      <c r="D268" s="143"/>
      <c r="E268" s="144">
        <v>13.4</v>
      </c>
      <c r="F268" s="114"/>
      <c r="G268" s="114"/>
      <c r="H268" s="114"/>
      <c r="I268" s="114"/>
      <c r="J268" s="114"/>
      <c r="K268" s="114"/>
      <c r="L268" s="114"/>
      <c r="M268" s="114"/>
      <c r="N268" s="113"/>
      <c r="O268" s="113"/>
      <c r="P268" s="113"/>
      <c r="Q268" s="113"/>
      <c r="R268" s="114"/>
      <c r="S268" s="114"/>
      <c r="T268" s="114"/>
      <c r="U268" s="114"/>
      <c r="V268" s="114"/>
      <c r="W268" s="114"/>
      <c r="X268" s="114"/>
      <c r="Y268" s="114"/>
      <c r="Z268" s="107"/>
      <c r="AA268" s="107"/>
      <c r="AB268" s="107"/>
      <c r="AC268" s="107"/>
      <c r="AD268" s="107"/>
      <c r="AE268" s="107"/>
      <c r="AF268" s="107"/>
      <c r="AG268" s="107" t="s">
        <v>341</v>
      </c>
      <c r="AH268" s="107">
        <v>0</v>
      </c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</row>
    <row r="269" spans="1:60" outlineLevel="3">
      <c r="A269" s="110"/>
      <c r="B269" s="111"/>
      <c r="C269" s="146" t="s">
        <v>2836</v>
      </c>
      <c r="D269" s="143"/>
      <c r="E269" s="144">
        <v>18.399999999999999</v>
      </c>
      <c r="F269" s="114"/>
      <c r="G269" s="114"/>
      <c r="H269" s="114"/>
      <c r="I269" s="114"/>
      <c r="J269" s="114"/>
      <c r="K269" s="114"/>
      <c r="L269" s="114"/>
      <c r="M269" s="114"/>
      <c r="N269" s="113"/>
      <c r="O269" s="113"/>
      <c r="P269" s="113"/>
      <c r="Q269" s="113"/>
      <c r="R269" s="114"/>
      <c r="S269" s="114"/>
      <c r="T269" s="114"/>
      <c r="U269" s="114"/>
      <c r="V269" s="114"/>
      <c r="W269" s="114"/>
      <c r="X269" s="114"/>
      <c r="Y269" s="114"/>
      <c r="Z269" s="107"/>
      <c r="AA269" s="107"/>
      <c r="AB269" s="107"/>
      <c r="AC269" s="107"/>
      <c r="AD269" s="107"/>
      <c r="AE269" s="107"/>
      <c r="AF269" s="107"/>
      <c r="AG269" s="107" t="s">
        <v>341</v>
      </c>
      <c r="AH269" s="107">
        <v>0</v>
      </c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</row>
    <row r="270" spans="1:60" outlineLevel="3">
      <c r="A270" s="110"/>
      <c r="B270" s="111"/>
      <c r="C270" s="146" t="s">
        <v>2837</v>
      </c>
      <c r="D270" s="143"/>
      <c r="E270" s="144">
        <v>18.399999999999999</v>
      </c>
      <c r="F270" s="114"/>
      <c r="G270" s="114"/>
      <c r="H270" s="114"/>
      <c r="I270" s="114"/>
      <c r="J270" s="114"/>
      <c r="K270" s="114"/>
      <c r="L270" s="114"/>
      <c r="M270" s="114"/>
      <c r="N270" s="113"/>
      <c r="O270" s="113"/>
      <c r="P270" s="113"/>
      <c r="Q270" s="113"/>
      <c r="R270" s="114"/>
      <c r="S270" s="114"/>
      <c r="T270" s="114"/>
      <c r="U270" s="114"/>
      <c r="V270" s="114"/>
      <c r="W270" s="114"/>
      <c r="X270" s="114"/>
      <c r="Y270" s="114"/>
      <c r="Z270" s="107"/>
      <c r="AA270" s="107"/>
      <c r="AB270" s="107"/>
      <c r="AC270" s="107"/>
      <c r="AD270" s="107"/>
      <c r="AE270" s="107"/>
      <c r="AF270" s="107"/>
      <c r="AG270" s="107" t="s">
        <v>341</v>
      </c>
      <c r="AH270" s="107">
        <v>0</v>
      </c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</row>
    <row r="271" spans="1:60" outlineLevel="3">
      <c r="A271" s="110"/>
      <c r="B271" s="111"/>
      <c r="C271" s="146" t="s">
        <v>2838</v>
      </c>
      <c r="D271" s="143"/>
      <c r="E271" s="144">
        <v>31.108000000000001</v>
      </c>
      <c r="F271" s="114"/>
      <c r="G271" s="114"/>
      <c r="H271" s="114"/>
      <c r="I271" s="114"/>
      <c r="J271" s="114"/>
      <c r="K271" s="114"/>
      <c r="L271" s="114"/>
      <c r="M271" s="114"/>
      <c r="N271" s="113"/>
      <c r="O271" s="113"/>
      <c r="P271" s="113"/>
      <c r="Q271" s="113"/>
      <c r="R271" s="114"/>
      <c r="S271" s="114"/>
      <c r="T271" s="114"/>
      <c r="U271" s="114"/>
      <c r="V271" s="114"/>
      <c r="W271" s="114"/>
      <c r="X271" s="114"/>
      <c r="Y271" s="114"/>
      <c r="Z271" s="107"/>
      <c r="AA271" s="107"/>
      <c r="AB271" s="107"/>
      <c r="AC271" s="107"/>
      <c r="AD271" s="107"/>
      <c r="AE271" s="107"/>
      <c r="AF271" s="107"/>
      <c r="AG271" s="107" t="s">
        <v>341</v>
      </c>
      <c r="AH271" s="107">
        <v>0</v>
      </c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</row>
    <row r="272" spans="1:60" outlineLevel="3">
      <c r="A272" s="110"/>
      <c r="B272" s="111"/>
      <c r="C272" s="146" t="s">
        <v>2839</v>
      </c>
      <c r="D272" s="143"/>
      <c r="E272" s="144">
        <v>3.4874999999999998</v>
      </c>
      <c r="F272" s="114"/>
      <c r="G272" s="114"/>
      <c r="H272" s="114"/>
      <c r="I272" s="114"/>
      <c r="J272" s="114"/>
      <c r="K272" s="114"/>
      <c r="L272" s="114"/>
      <c r="M272" s="114"/>
      <c r="N272" s="113"/>
      <c r="O272" s="113"/>
      <c r="P272" s="113"/>
      <c r="Q272" s="113"/>
      <c r="R272" s="114"/>
      <c r="S272" s="114"/>
      <c r="T272" s="114"/>
      <c r="U272" s="114"/>
      <c r="V272" s="114"/>
      <c r="W272" s="114"/>
      <c r="X272" s="114"/>
      <c r="Y272" s="114"/>
      <c r="Z272" s="107"/>
      <c r="AA272" s="107"/>
      <c r="AB272" s="107"/>
      <c r="AC272" s="107"/>
      <c r="AD272" s="107"/>
      <c r="AE272" s="107"/>
      <c r="AF272" s="107"/>
      <c r="AG272" s="107" t="s">
        <v>341</v>
      </c>
      <c r="AH272" s="107">
        <v>0</v>
      </c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</row>
    <row r="273" spans="1:60" outlineLevel="3">
      <c r="A273" s="110"/>
      <c r="B273" s="111"/>
      <c r="C273" s="146" t="s">
        <v>2840</v>
      </c>
      <c r="D273" s="143"/>
      <c r="E273" s="144">
        <v>4.1074999999999999</v>
      </c>
      <c r="F273" s="114"/>
      <c r="G273" s="114"/>
      <c r="H273" s="114"/>
      <c r="I273" s="114"/>
      <c r="J273" s="114"/>
      <c r="K273" s="114"/>
      <c r="L273" s="114"/>
      <c r="M273" s="114"/>
      <c r="N273" s="113"/>
      <c r="O273" s="113"/>
      <c r="P273" s="113"/>
      <c r="Q273" s="113"/>
      <c r="R273" s="114"/>
      <c r="S273" s="114"/>
      <c r="T273" s="114"/>
      <c r="U273" s="114"/>
      <c r="V273" s="114"/>
      <c r="W273" s="114"/>
      <c r="X273" s="114"/>
      <c r="Y273" s="114"/>
      <c r="Z273" s="107"/>
      <c r="AA273" s="107"/>
      <c r="AB273" s="107"/>
      <c r="AC273" s="107"/>
      <c r="AD273" s="107"/>
      <c r="AE273" s="107"/>
      <c r="AF273" s="107"/>
      <c r="AG273" s="107" t="s">
        <v>341</v>
      </c>
      <c r="AH273" s="107">
        <v>0</v>
      </c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</row>
    <row r="274" spans="1:60" outlineLevel="3">
      <c r="A274" s="110"/>
      <c r="B274" s="111"/>
      <c r="C274" s="146" t="s">
        <v>2841</v>
      </c>
      <c r="D274" s="143"/>
      <c r="E274" s="144">
        <v>2.88</v>
      </c>
      <c r="F274" s="114"/>
      <c r="G274" s="114"/>
      <c r="H274" s="114"/>
      <c r="I274" s="114"/>
      <c r="J274" s="114"/>
      <c r="K274" s="114"/>
      <c r="L274" s="114"/>
      <c r="M274" s="114"/>
      <c r="N274" s="113"/>
      <c r="O274" s="113"/>
      <c r="P274" s="113"/>
      <c r="Q274" s="113"/>
      <c r="R274" s="114"/>
      <c r="S274" s="114"/>
      <c r="T274" s="114"/>
      <c r="U274" s="114"/>
      <c r="V274" s="114"/>
      <c r="W274" s="114"/>
      <c r="X274" s="114"/>
      <c r="Y274" s="114"/>
      <c r="Z274" s="107"/>
      <c r="AA274" s="107"/>
      <c r="AB274" s="107"/>
      <c r="AC274" s="107"/>
      <c r="AD274" s="107"/>
      <c r="AE274" s="107"/>
      <c r="AF274" s="107"/>
      <c r="AG274" s="107" t="s">
        <v>341</v>
      </c>
      <c r="AH274" s="107">
        <v>0</v>
      </c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</row>
    <row r="275" spans="1:60" outlineLevel="3">
      <c r="A275" s="110"/>
      <c r="B275" s="111"/>
      <c r="C275" s="146" t="s">
        <v>2842</v>
      </c>
      <c r="D275" s="143"/>
      <c r="E275" s="144">
        <v>1.4850000000000001</v>
      </c>
      <c r="F275" s="114"/>
      <c r="G275" s="114"/>
      <c r="H275" s="114"/>
      <c r="I275" s="114"/>
      <c r="J275" s="114"/>
      <c r="K275" s="114"/>
      <c r="L275" s="114"/>
      <c r="M275" s="114"/>
      <c r="N275" s="113"/>
      <c r="O275" s="113"/>
      <c r="P275" s="113"/>
      <c r="Q275" s="113"/>
      <c r="R275" s="114"/>
      <c r="S275" s="114"/>
      <c r="T275" s="114"/>
      <c r="U275" s="114"/>
      <c r="V275" s="114"/>
      <c r="W275" s="114"/>
      <c r="X275" s="114"/>
      <c r="Y275" s="114"/>
      <c r="Z275" s="107"/>
      <c r="AA275" s="107"/>
      <c r="AB275" s="107"/>
      <c r="AC275" s="107"/>
      <c r="AD275" s="107"/>
      <c r="AE275" s="107"/>
      <c r="AF275" s="107"/>
      <c r="AG275" s="107" t="s">
        <v>341</v>
      </c>
      <c r="AH275" s="107">
        <v>0</v>
      </c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</row>
    <row r="276" spans="1:60" outlineLevel="3">
      <c r="A276" s="110"/>
      <c r="B276" s="111"/>
      <c r="C276" s="146" t="s">
        <v>2843</v>
      </c>
      <c r="D276" s="143"/>
      <c r="E276" s="144">
        <v>1.395</v>
      </c>
      <c r="F276" s="114"/>
      <c r="G276" s="114"/>
      <c r="H276" s="114"/>
      <c r="I276" s="114"/>
      <c r="J276" s="114"/>
      <c r="K276" s="114"/>
      <c r="L276" s="114"/>
      <c r="M276" s="114"/>
      <c r="N276" s="113"/>
      <c r="O276" s="113"/>
      <c r="P276" s="113"/>
      <c r="Q276" s="113"/>
      <c r="R276" s="114"/>
      <c r="S276" s="114"/>
      <c r="T276" s="114"/>
      <c r="U276" s="114"/>
      <c r="V276" s="114"/>
      <c r="W276" s="114"/>
      <c r="X276" s="114"/>
      <c r="Y276" s="114"/>
      <c r="Z276" s="107"/>
      <c r="AA276" s="107"/>
      <c r="AB276" s="107"/>
      <c r="AC276" s="107"/>
      <c r="AD276" s="107"/>
      <c r="AE276" s="107"/>
      <c r="AF276" s="107"/>
      <c r="AG276" s="107" t="s">
        <v>341</v>
      </c>
      <c r="AH276" s="107">
        <v>0</v>
      </c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</row>
    <row r="277" spans="1:60" outlineLevel="3">
      <c r="A277" s="110"/>
      <c r="B277" s="111"/>
      <c r="C277" s="146" t="s">
        <v>2844</v>
      </c>
      <c r="D277" s="143"/>
      <c r="E277" s="144">
        <v>1.395</v>
      </c>
      <c r="F277" s="114"/>
      <c r="G277" s="114"/>
      <c r="H277" s="114"/>
      <c r="I277" s="114"/>
      <c r="J277" s="114"/>
      <c r="K277" s="114"/>
      <c r="L277" s="114"/>
      <c r="M277" s="114"/>
      <c r="N277" s="113"/>
      <c r="O277" s="113"/>
      <c r="P277" s="113"/>
      <c r="Q277" s="113"/>
      <c r="R277" s="114"/>
      <c r="S277" s="114"/>
      <c r="T277" s="114"/>
      <c r="U277" s="114"/>
      <c r="V277" s="114"/>
      <c r="W277" s="114"/>
      <c r="X277" s="114"/>
      <c r="Y277" s="114"/>
      <c r="Z277" s="107"/>
      <c r="AA277" s="107"/>
      <c r="AB277" s="107"/>
      <c r="AC277" s="107"/>
      <c r="AD277" s="107"/>
      <c r="AE277" s="107"/>
      <c r="AF277" s="107"/>
      <c r="AG277" s="107" t="s">
        <v>341</v>
      </c>
      <c r="AH277" s="107">
        <v>0</v>
      </c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</row>
    <row r="278" spans="1:60" outlineLevel="3">
      <c r="A278" s="110"/>
      <c r="B278" s="111"/>
      <c r="C278" s="146" t="s">
        <v>2845</v>
      </c>
      <c r="D278" s="143"/>
      <c r="E278" s="144">
        <v>1.76</v>
      </c>
      <c r="F278" s="114"/>
      <c r="G278" s="114"/>
      <c r="H278" s="114"/>
      <c r="I278" s="114"/>
      <c r="J278" s="114"/>
      <c r="K278" s="114"/>
      <c r="L278" s="114"/>
      <c r="M278" s="114"/>
      <c r="N278" s="113"/>
      <c r="O278" s="113"/>
      <c r="P278" s="113"/>
      <c r="Q278" s="113"/>
      <c r="R278" s="114"/>
      <c r="S278" s="114"/>
      <c r="T278" s="114"/>
      <c r="U278" s="114"/>
      <c r="V278" s="114"/>
      <c r="W278" s="114"/>
      <c r="X278" s="114"/>
      <c r="Y278" s="114"/>
      <c r="Z278" s="107"/>
      <c r="AA278" s="107"/>
      <c r="AB278" s="107"/>
      <c r="AC278" s="107"/>
      <c r="AD278" s="107"/>
      <c r="AE278" s="107"/>
      <c r="AF278" s="107"/>
      <c r="AG278" s="107" t="s">
        <v>341</v>
      </c>
      <c r="AH278" s="107">
        <v>0</v>
      </c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</row>
    <row r="279" spans="1:60" outlineLevel="3">
      <c r="A279" s="110"/>
      <c r="B279" s="111"/>
      <c r="C279" s="146" t="s">
        <v>2846</v>
      </c>
      <c r="D279" s="143"/>
      <c r="E279" s="144">
        <v>13.86</v>
      </c>
      <c r="F279" s="114"/>
      <c r="G279" s="114"/>
      <c r="H279" s="114"/>
      <c r="I279" s="114"/>
      <c r="J279" s="114"/>
      <c r="K279" s="114"/>
      <c r="L279" s="114"/>
      <c r="M279" s="114"/>
      <c r="N279" s="113"/>
      <c r="O279" s="113"/>
      <c r="P279" s="113"/>
      <c r="Q279" s="113"/>
      <c r="R279" s="114"/>
      <c r="S279" s="114"/>
      <c r="T279" s="114"/>
      <c r="U279" s="114"/>
      <c r="V279" s="114"/>
      <c r="W279" s="114"/>
      <c r="X279" s="114"/>
      <c r="Y279" s="114"/>
      <c r="Z279" s="107"/>
      <c r="AA279" s="107"/>
      <c r="AB279" s="107"/>
      <c r="AC279" s="107"/>
      <c r="AD279" s="107"/>
      <c r="AE279" s="107"/>
      <c r="AF279" s="107"/>
      <c r="AG279" s="107" t="s">
        <v>341</v>
      </c>
      <c r="AH279" s="107">
        <v>0</v>
      </c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</row>
    <row r="280" spans="1:60" outlineLevel="3">
      <c r="A280" s="110"/>
      <c r="B280" s="111"/>
      <c r="C280" s="146" t="s">
        <v>2847</v>
      </c>
      <c r="D280" s="143"/>
      <c r="E280" s="144">
        <v>3.1625000000000001</v>
      </c>
      <c r="F280" s="114"/>
      <c r="G280" s="114"/>
      <c r="H280" s="114"/>
      <c r="I280" s="114"/>
      <c r="J280" s="114"/>
      <c r="K280" s="114"/>
      <c r="L280" s="114"/>
      <c r="M280" s="114"/>
      <c r="N280" s="113"/>
      <c r="O280" s="113"/>
      <c r="P280" s="113"/>
      <c r="Q280" s="113"/>
      <c r="R280" s="114"/>
      <c r="S280" s="114"/>
      <c r="T280" s="114"/>
      <c r="U280" s="114"/>
      <c r="V280" s="114"/>
      <c r="W280" s="114"/>
      <c r="X280" s="114"/>
      <c r="Y280" s="114"/>
      <c r="Z280" s="107"/>
      <c r="AA280" s="107"/>
      <c r="AB280" s="107"/>
      <c r="AC280" s="107"/>
      <c r="AD280" s="107"/>
      <c r="AE280" s="107"/>
      <c r="AF280" s="107"/>
      <c r="AG280" s="107" t="s">
        <v>341</v>
      </c>
      <c r="AH280" s="107">
        <v>0</v>
      </c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</row>
    <row r="281" spans="1:60" outlineLevel="3">
      <c r="A281" s="110"/>
      <c r="B281" s="111"/>
      <c r="C281" s="146" t="s">
        <v>2848</v>
      </c>
      <c r="D281" s="143"/>
      <c r="E281" s="144">
        <v>5.25</v>
      </c>
      <c r="F281" s="114"/>
      <c r="G281" s="114"/>
      <c r="H281" s="114"/>
      <c r="I281" s="114"/>
      <c r="J281" s="114"/>
      <c r="K281" s="114"/>
      <c r="L281" s="114"/>
      <c r="M281" s="114"/>
      <c r="N281" s="113"/>
      <c r="O281" s="113"/>
      <c r="P281" s="113"/>
      <c r="Q281" s="113"/>
      <c r="R281" s="114"/>
      <c r="S281" s="114"/>
      <c r="T281" s="114"/>
      <c r="U281" s="114"/>
      <c r="V281" s="114"/>
      <c r="W281" s="114"/>
      <c r="X281" s="114"/>
      <c r="Y281" s="114"/>
      <c r="Z281" s="107"/>
      <c r="AA281" s="107"/>
      <c r="AB281" s="107"/>
      <c r="AC281" s="107"/>
      <c r="AD281" s="107"/>
      <c r="AE281" s="107"/>
      <c r="AF281" s="107"/>
      <c r="AG281" s="107" t="s">
        <v>341</v>
      </c>
      <c r="AH281" s="107">
        <v>0</v>
      </c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</row>
    <row r="282" spans="1:60" outlineLevel="3">
      <c r="A282" s="110"/>
      <c r="B282" s="111"/>
      <c r="C282" s="146" t="s">
        <v>2849</v>
      </c>
      <c r="D282" s="143"/>
      <c r="E282" s="144">
        <v>7.2</v>
      </c>
      <c r="F282" s="114"/>
      <c r="G282" s="114"/>
      <c r="H282" s="114"/>
      <c r="I282" s="114"/>
      <c r="J282" s="114"/>
      <c r="K282" s="114"/>
      <c r="L282" s="114"/>
      <c r="M282" s="114"/>
      <c r="N282" s="113"/>
      <c r="O282" s="113"/>
      <c r="P282" s="113"/>
      <c r="Q282" s="113"/>
      <c r="R282" s="114"/>
      <c r="S282" s="114"/>
      <c r="T282" s="114"/>
      <c r="U282" s="114"/>
      <c r="V282" s="114"/>
      <c r="W282" s="114"/>
      <c r="X282" s="114"/>
      <c r="Y282" s="114"/>
      <c r="Z282" s="107"/>
      <c r="AA282" s="107"/>
      <c r="AB282" s="107"/>
      <c r="AC282" s="107"/>
      <c r="AD282" s="107"/>
      <c r="AE282" s="107"/>
      <c r="AF282" s="107"/>
      <c r="AG282" s="107" t="s">
        <v>341</v>
      </c>
      <c r="AH282" s="107">
        <v>0</v>
      </c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</row>
    <row r="283" spans="1:60" outlineLevel="3">
      <c r="A283" s="110"/>
      <c r="B283" s="111"/>
      <c r="C283" s="146" t="s">
        <v>2850</v>
      </c>
      <c r="D283" s="143"/>
      <c r="E283" s="144">
        <v>32.174999999999997</v>
      </c>
      <c r="F283" s="114"/>
      <c r="G283" s="114"/>
      <c r="H283" s="114"/>
      <c r="I283" s="114"/>
      <c r="J283" s="114"/>
      <c r="K283" s="114"/>
      <c r="L283" s="114"/>
      <c r="M283" s="114"/>
      <c r="N283" s="113"/>
      <c r="O283" s="113"/>
      <c r="P283" s="113"/>
      <c r="Q283" s="113"/>
      <c r="R283" s="114"/>
      <c r="S283" s="114"/>
      <c r="T283" s="114"/>
      <c r="U283" s="114"/>
      <c r="V283" s="114"/>
      <c r="W283" s="114"/>
      <c r="X283" s="114"/>
      <c r="Y283" s="114"/>
      <c r="Z283" s="107"/>
      <c r="AA283" s="107"/>
      <c r="AB283" s="107"/>
      <c r="AC283" s="107"/>
      <c r="AD283" s="107"/>
      <c r="AE283" s="107"/>
      <c r="AF283" s="107"/>
      <c r="AG283" s="107" t="s">
        <v>341</v>
      </c>
      <c r="AH283" s="107">
        <v>0</v>
      </c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</row>
    <row r="284" spans="1:60" outlineLevel="3">
      <c r="A284" s="110"/>
      <c r="B284" s="111"/>
      <c r="C284" s="146" t="s">
        <v>2851</v>
      </c>
      <c r="D284" s="143"/>
      <c r="E284" s="144">
        <v>13.5</v>
      </c>
      <c r="F284" s="114"/>
      <c r="G284" s="114"/>
      <c r="H284" s="114"/>
      <c r="I284" s="114"/>
      <c r="J284" s="114"/>
      <c r="K284" s="114"/>
      <c r="L284" s="114"/>
      <c r="M284" s="114"/>
      <c r="N284" s="113"/>
      <c r="O284" s="113"/>
      <c r="P284" s="113"/>
      <c r="Q284" s="113"/>
      <c r="R284" s="114"/>
      <c r="S284" s="114"/>
      <c r="T284" s="114"/>
      <c r="U284" s="114"/>
      <c r="V284" s="114"/>
      <c r="W284" s="114"/>
      <c r="X284" s="114"/>
      <c r="Y284" s="114"/>
      <c r="Z284" s="107"/>
      <c r="AA284" s="107"/>
      <c r="AB284" s="107"/>
      <c r="AC284" s="107"/>
      <c r="AD284" s="107"/>
      <c r="AE284" s="107"/>
      <c r="AF284" s="107"/>
      <c r="AG284" s="107" t="s">
        <v>341</v>
      </c>
      <c r="AH284" s="107">
        <v>0</v>
      </c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</row>
    <row r="285" spans="1:60" outlineLevel="3">
      <c r="A285" s="110"/>
      <c r="B285" s="111"/>
      <c r="C285" s="146" t="s">
        <v>2852</v>
      </c>
      <c r="D285" s="143"/>
      <c r="E285" s="144">
        <v>8.14</v>
      </c>
      <c r="F285" s="114"/>
      <c r="G285" s="114"/>
      <c r="H285" s="114"/>
      <c r="I285" s="114"/>
      <c r="J285" s="114"/>
      <c r="K285" s="114"/>
      <c r="L285" s="114"/>
      <c r="M285" s="114"/>
      <c r="N285" s="113"/>
      <c r="O285" s="113"/>
      <c r="P285" s="113"/>
      <c r="Q285" s="113"/>
      <c r="R285" s="114"/>
      <c r="S285" s="114"/>
      <c r="T285" s="114"/>
      <c r="U285" s="114"/>
      <c r="V285" s="114"/>
      <c r="W285" s="114"/>
      <c r="X285" s="114"/>
      <c r="Y285" s="114"/>
      <c r="Z285" s="107"/>
      <c r="AA285" s="107"/>
      <c r="AB285" s="107"/>
      <c r="AC285" s="107"/>
      <c r="AD285" s="107"/>
      <c r="AE285" s="107"/>
      <c r="AF285" s="107"/>
      <c r="AG285" s="107" t="s">
        <v>341</v>
      </c>
      <c r="AH285" s="107">
        <v>0</v>
      </c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</row>
    <row r="286" spans="1:60" outlineLevel="3">
      <c r="A286" s="110"/>
      <c r="B286" s="111"/>
      <c r="C286" s="146" t="s">
        <v>2853</v>
      </c>
      <c r="D286" s="143"/>
      <c r="E286" s="144">
        <v>15.84</v>
      </c>
      <c r="F286" s="114"/>
      <c r="G286" s="114"/>
      <c r="H286" s="114"/>
      <c r="I286" s="114"/>
      <c r="J286" s="114"/>
      <c r="K286" s="114"/>
      <c r="L286" s="114"/>
      <c r="M286" s="114"/>
      <c r="N286" s="113"/>
      <c r="O286" s="113"/>
      <c r="P286" s="113"/>
      <c r="Q286" s="113"/>
      <c r="R286" s="114"/>
      <c r="S286" s="114"/>
      <c r="T286" s="114"/>
      <c r="U286" s="114"/>
      <c r="V286" s="114"/>
      <c r="W286" s="114"/>
      <c r="X286" s="114"/>
      <c r="Y286" s="114"/>
      <c r="Z286" s="107"/>
      <c r="AA286" s="107"/>
      <c r="AB286" s="107"/>
      <c r="AC286" s="107"/>
      <c r="AD286" s="107"/>
      <c r="AE286" s="107"/>
      <c r="AF286" s="107"/>
      <c r="AG286" s="107" t="s">
        <v>341</v>
      </c>
      <c r="AH286" s="107">
        <v>0</v>
      </c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</row>
    <row r="287" spans="1:60" outlineLevel="3">
      <c r="A287" s="110"/>
      <c r="B287" s="111"/>
      <c r="C287" s="146" t="s">
        <v>2854</v>
      </c>
      <c r="D287" s="143"/>
      <c r="E287" s="144">
        <v>12.3</v>
      </c>
      <c r="F287" s="114"/>
      <c r="G287" s="114"/>
      <c r="H287" s="114"/>
      <c r="I287" s="114"/>
      <c r="J287" s="114"/>
      <c r="K287" s="114"/>
      <c r="L287" s="114"/>
      <c r="M287" s="114"/>
      <c r="N287" s="113"/>
      <c r="O287" s="113"/>
      <c r="P287" s="113"/>
      <c r="Q287" s="113"/>
      <c r="R287" s="114"/>
      <c r="S287" s="114"/>
      <c r="T287" s="114"/>
      <c r="U287" s="114"/>
      <c r="V287" s="114"/>
      <c r="W287" s="114"/>
      <c r="X287" s="114"/>
      <c r="Y287" s="114"/>
      <c r="Z287" s="107"/>
      <c r="AA287" s="107"/>
      <c r="AB287" s="107"/>
      <c r="AC287" s="107"/>
      <c r="AD287" s="107"/>
      <c r="AE287" s="107"/>
      <c r="AF287" s="107"/>
      <c r="AG287" s="107" t="s">
        <v>341</v>
      </c>
      <c r="AH287" s="107">
        <v>0</v>
      </c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</row>
    <row r="288" spans="1:60" outlineLevel="3">
      <c r="A288" s="110"/>
      <c r="B288" s="111"/>
      <c r="C288" s="146" t="s">
        <v>2855</v>
      </c>
      <c r="D288" s="143"/>
      <c r="E288" s="144">
        <v>10.23</v>
      </c>
      <c r="F288" s="114"/>
      <c r="G288" s="114"/>
      <c r="H288" s="114"/>
      <c r="I288" s="114"/>
      <c r="J288" s="114"/>
      <c r="K288" s="114"/>
      <c r="L288" s="114"/>
      <c r="M288" s="114"/>
      <c r="N288" s="113"/>
      <c r="O288" s="113"/>
      <c r="P288" s="113"/>
      <c r="Q288" s="113"/>
      <c r="R288" s="114"/>
      <c r="S288" s="114"/>
      <c r="T288" s="114"/>
      <c r="U288" s="114"/>
      <c r="V288" s="114"/>
      <c r="W288" s="114"/>
      <c r="X288" s="114"/>
      <c r="Y288" s="114"/>
      <c r="Z288" s="107"/>
      <c r="AA288" s="107"/>
      <c r="AB288" s="107"/>
      <c r="AC288" s="107"/>
      <c r="AD288" s="107"/>
      <c r="AE288" s="107"/>
      <c r="AF288" s="107"/>
      <c r="AG288" s="107" t="s">
        <v>341</v>
      </c>
      <c r="AH288" s="107">
        <v>0</v>
      </c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</row>
    <row r="289" spans="1:60" outlineLevel="3">
      <c r="A289" s="110"/>
      <c r="B289" s="111"/>
      <c r="C289" s="146" t="s">
        <v>2856</v>
      </c>
      <c r="D289" s="143"/>
      <c r="E289" s="144">
        <v>3.7124999999999999</v>
      </c>
      <c r="F289" s="114"/>
      <c r="G289" s="114"/>
      <c r="H289" s="114"/>
      <c r="I289" s="114"/>
      <c r="J289" s="114"/>
      <c r="K289" s="114"/>
      <c r="L289" s="114"/>
      <c r="M289" s="114"/>
      <c r="N289" s="113"/>
      <c r="O289" s="113"/>
      <c r="P289" s="113"/>
      <c r="Q289" s="113"/>
      <c r="R289" s="114"/>
      <c r="S289" s="114"/>
      <c r="T289" s="114"/>
      <c r="U289" s="114"/>
      <c r="V289" s="114"/>
      <c r="W289" s="114"/>
      <c r="X289" s="114"/>
      <c r="Y289" s="114"/>
      <c r="Z289" s="107"/>
      <c r="AA289" s="107"/>
      <c r="AB289" s="107"/>
      <c r="AC289" s="107"/>
      <c r="AD289" s="107"/>
      <c r="AE289" s="107"/>
      <c r="AF289" s="107"/>
      <c r="AG289" s="107" t="s">
        <v>341</v>
      </c>
      <c r="AH289" s="107">
        <v>0</v>
      </c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</row>
    <row r="290" spans="1:60" outlineLevel="3">
      <c r="A290" s="110"/>
      <c r="B290" s="111"/>
      <c r="C290" s="146" t="s">
        <v>2857</v>
      </c>
      <c r="D290" s="143"/>
      <c r="E290" s="144">
        <v>29.16</v>
      </c>
      <c r="F290" s="114"/>
      <c r="G290" s="114"/>
      <c r="H290" s="114"/>
      <c r="I290" s="114"/>
      <c r="J290" s="114"/>
      <c r="K290" s="114"/>
      <c r="L290" s="114"/>
      <c r="M290" s="114"/>
      <c r="N290" s="113"/>
      <c r="O290" s="113"/>
      <c r="P290" s="113"/>
      <c r="Q290" s="113"/>
      <c r="R290" s="114"/>
      <c r="S290" s="114"/>
      <c r="T290" s="114"/>
      <c r="U290" s="114"/>
      <c r="V290" s="114"/>
      <c r="W290" s="114"/>
      <c r="X290" s="114"/>
      <c r="Y290" s="114"/>
      <c r="Z290" s="107"/>
      <c r="AA290" s="107"/>
      <c r="AB290" s="107"/>
      <c r="AC290" s="107"/>
      <c r="AD290" s="107"/>
      <c r="AE290" s="107"/>
      <c r="AF290" s="107"/>
      <c r="AG290" s="107" t="s">
        <v>341</v>
      </c>
      <c r="AH290" s="107">
        <v>0</v>
      </c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</row>
    <row r="291" spans="1:60" outlineLevel="3">
      <c r="A291" s="110"/>
      <c r="B291" s="111"/>
      <c r="C291" s="146" t="s">
        <v>2858</v>
      </c>
      <c r="D291" s="143"/>
      <c r="E291" s="144">
        <v>7.4249999999999998</v>
      </c>
      <c r="F291" s="114"/>
      <c r="G291" s="114"/>
      <c r="H291" s="114"/>
      <c r="I291" s="114"/>
      <c r="J291" s="114"/>
      <c r="K291" s="114"/>
      <c r="L291" s="114"/>
      <c r="M291" s="114"/>
      <c r="N291" s="113"/>
      <c r="O291" s="113"/>
      <c r="P291" s="113"/>
      <c r="Q291" s="113"/>
      <c r="R291" s="114"/>
      <c r="S291" s="114"/>
      <c r="T291" s="114"/>
      <c r="U291" s="114"/>
      <c r="V291" s="114"/>
      <c r="W291" s="114"/>
      <c r="X291" s="114"/>
      <c r="Y291" s="114"/>
      <c r="Z291" s="107"/>
      <c r="AA291" s="107"/>
      <c r="AB291" s="107"/>
      <c r="AC291" s="107"/>
      <c r="AD291" s="107"/>
      <c r="AE291" s="107"/>
      <c r="AF291" s="107"/>
      <c r="AG291" s="107" t="s">
        <v>341</v>
      </c>
      <c r="AH291" s="107">
        <v>0</v>
      </c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</row>
    <row r="292" spans="1:60" outlineLevel="3">
      <c r="A292" s="110"/>
      <c r="B292" s="111"/>
      <c r="C292" s="146" t="s">
        <v>2859</v>
      </c>
      <c r="D292" s="143"/>
      <c r="E292" s="144">
        <v>16.793749999999999</v>
      </c>
      <c r="F292" s="114"/>
      <c r="G292" s="114"/>
      <c r="H292" s="114"/>
      <c r="I292" s="114"/>
      <c r="J292" s="114"/>
      <c r="K292" s="114"/>
      <c r="L292" s="114"/>
      <c r="M292" s="114"/>
      <c r="N292" s="113"/>
      <c r="O292" s="113"/>
      <c r="P292" s="113"/>
      <c r="Q292" s="113"/>
      <c r="R292" s="114"/>
      <c r="S292" s="114"/>
      <c r="T292" s="114"/>
      <c r="U292" s="114"/>
      <c r="V292" s="114"/>
      <c r="W292" s="114"/>
      <c r="X292" s="114"/>
      <c r="Y292" s="114"/>
      <c r="Z292" s="107"/>
      <c r="AA292" s="107"/>
      <c r="AB292" s="107"/>
      <c r="AC292" s="107"/>
      <c r="AD292" s="107"/>
      <c r="AE292" s="107"/>
      <c r="AF292" s="107"/>
      <c r="AG292" s="107" t="s">
        <v>341</v>
      </c>
      <c r="AH292" s="107">
        <v>0</v>
      </c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</row>
    <row r="293" spans="1:60" outlineLevel="3">
      <c r="A293" s="110"/>
      <c r="B293" s="111"/>
      <c r="C293" s="146" t="s">
        <v>2860</v>
      </c>
      <c r="D293" s="143"/>
      <c r="E293" s="144">
        <v>16.793749999999999</v>
      </c>
      <c r="F293" s="114"/>
      <c r="G293" s="114"/>
      <c r="H293" s="114"/>
      <c r="I293" s="114"/>
      <c r="J293" s="114"/>
      <c r="K293" s="114"/>
      <c r="L293" s="114"/>
      <c r="M293" s="114"/>
      <c r="N293" s="113"/>
      <c r="O293" s="113"/>
      <c r="P293" s="113"/>
      <c r="Q293" s="113"/>
      <c r="R293" s="114"/>
      <c r="S293" s="114"/>
      <c r="T293" s="114"/>
      <c r="U293" s="114"/>
      <c r="V293" s="114"/>
      <c r="W293" s="114"/>
      <c r="X293" s="114"/>
      <c r="Y293" s="114"/>
      <c r="Z293" s="107"/>
      <c r="AA293" s="107"/>
      <c r="AB293" s="107"/>
      <c r="AC293" s="107"/>
      <c r="AD293" s="107"/>
      <c r="AE293" s="107"/>
      <c r="AF293" s="107"/>
      <c r="AG293" s="107" t="s">
        <v>341</v>
      </c>
      <c r="AH293" s="107">
        <v>0</v>
      </c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</row>
    <row r="294" spans="1:60" outlineLevel="3">
      <c r="A294" s="110"/>
      <c r="B294" s="111"/>
      <c r="C294" s="146" t="s">
        <v>2861</v>
      </c>
      <c r="D294" s="143"/>
      <c r="E294" s="144">
        <v>10.62</v>
      </c>
      <c r="F294" s="114"/>
      <c r="G294" s="114"/>
      <c r="H294" s="114"/>
      <c r="I294" s="114"/>
      <c r="J294" s="114"/>
      <c r="K294" s="114"/>
      <c r="L294" s="114"/>
      <c r="M294" s="114"/>
      <c r="N294" s="113"/>
      <c r="O294" s="113"/>
      <c r="P294" s="113"/>
      <c r="Q294" s="113"/>
      <c r="R294" s="114"/>
      <c r="S294" s="114"/>
      <c r="T294" s="114"/>
      <c r="U294" s="114"/>
      <c r="V294" s="114"/>
      <c r="W294" s="114"/>
      <c r="X294" s="114"/>
      <c r="Y294" s="114"/>
      <c r="Z294" s="107"/>
      <c r="AA294" s="107"/>
      <c r="AB294" s="107"/>
      <c r="AC294" s="107"/>
      <c r="AD294" s="107"/>
      <c r="AE294" s="107"/>
      <c r="AF294" s="107"/>
      <c r="AG294" s="107" t="s">
        <v>341</v>
      </c>
      <c r="AH294" s="107">
        <v>0</v>
      </c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</row>
    <row r="295" spans="1:60" outlineLevel="3">
      <c r="A295" s="110"/>
      <c r="B295" s="111"/>
      <c r="C295" s="146" t="s">
        <v>2862</v>
      </c>
      <c r="D295" s="143"/>
      <c r="E295" s="144">
        <v>104.20874999999999</v>
      </c>
      <c r="F295" s="114"/>
      <c r="G295" s="114"/>
      <c r="H295" s="114"/>
      <c r="I295" s="114"/>
      <c r="J295" s="114"/>
      <c r="K295" s="114"/>
      <c r="L295" s="114"/>
      <c r="M295" s="114"/>
      <c r="N295" s="113"/>
      <c r="O295" s="113"/>
      <c r="P295" s="113"/>
      <c r="Q295" s="113"/>
      <c r="R295" s="114"/>
      <c r="S295" s="114"/>
      <c r="T295" s="114"/>
      <c r="U295" s="114"/>
      <c r="V295" s="114"/>
      <c r="W295" s="114"/>
      <c r="X295" s="114"/>
      <c r="Y295" s="114"/>
      <c r="Z295" s="107"/>
      <c r="AA295" s="107"/>
      <c r="AB295" s="107"/>
      <c r="AC295" s="107"/>
      <c r="AD295" s="107"/>
      <c r="AE295" s="107"/>
      <c r="AF295" s="107"/>
      <c r="AG295" s="107" t="s">
        <v>341</v>
      </c>
      <c r="AH295" s="107">
        <v>0</v>
      </c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</row>
    <row r="296" spans="1:60" outlineLevel="3">
      <c r="A296" s="110"/>
      <c r="B296" s="111"/>
      <c r="C296" s="146" t="s">
        <v>2863</v>
      </c>
      <c r="D296" s="143"/>
      <c r="E296" s="144">
        <v>79.465000000000003</v>
      </c>
      <c r="F296" s="114"/>
      <c r="G296" s="114"/>
      <c r="H296" s="114"/>
      <c r="I296" s="114"/>
      <c r="J296" s="114"/>
      <c r="K296" s="114"/>
      <c r="L296" s="114"/>
      <c r="M296" s="114"/>
      <c r="N296" s="113"/>
      <c r="O296" s="113"/>
      <c r="P296" s="113"/>
      <c r="Q296" s="113"/>
      <c r="R296" s="114"/>
      <c r="S296" s="114"/>
      <c r="T296" s="114"/>
      <c r="U296" s="114"/>
      <c r="V296" s="114"/>
      <c r="W296" s="114"/>
      <c r="X296" s="114"/>
      <c r="Y296" s="114"/>
      <c r="Z296" s="107"/>
      <c r="AA296" s="107"/>
      <c r="AB296" s="107"/>
      <c r="AC296" s="107"/>
      <c r="AD296" s="107"/>
      <c r="AE296" s="107"/>
      <c r="AF296" s="107"/>
      <c r="AG296" s="107" t="s">
        <v>341</v>
      </c>
      <c r="AH296" s="107">
        <v>0</v>
      </c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</row>
    <row r="297" spans="1:60" outlineLevel="3">
      <c r="A297" s="110"/>
      <c r="B297" s="111"/>
      <c r="C297" s="146" t="s">
        <v>2864</v>
      </c>
      <c r="D297" s="143"/>
      <c r="E297" s="144">
        <v>2.8</v>
      </c>
      <c r="F297" s="114"/>
      <c r="G297" s="114"/>
      <c r="H297" s="114"/>
      <c r="I297" s="114"/>
      <c r="J297" s="114"/>
      <c r="K297" s="114"/>
      <c r="L297" s="114"/>
      <c r="M297" s="114"/>
      <c r="N297" s="113"/>
      <c r="O297" s="113"/>
      <c r="P297" s="113"/>
      <c r="Q297" s="113"/>
      <c r="R297" s="114"/>
      <c r="S297" s="114"/>
      <c r="T297" s="114"/>
      <c r="U297" s="114"/>
      <c r="V297" s="114"/>
      <c r="W297" s="114"/>
      <c r="X297" s="114"/>
      <c r="Y297" s="114"/>
      <c r="Z297" s="107"/>
      <c r="AA297" s="107"/>
      <c r="AB297" s="107"/>
      <c r="AC297" s="107"/>
      <c r="AD297" s="107"/>
      <c r="AE297" s="107"/>
      <c r="AF297" s="107"/>
      <c r="AG297" s="107" t="s">
        <v>341</v>
      </c>
      <c r="AH297" s="107">
        <v>0</v>
      </c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</row>
    <row r="298" spans="1:60" outlineLevel="3">
      <c r="A298" s="110"/>
      <c r="B298" s="111"/>
      <c r="C298" s="146" t="s">
        <v>2865</v>
      </c>
      <c r="D298" s="143"/>
      <c r="E298" s="144">
        <v>12.75</v>
      </c>
      <c r="F298" s="114"/>
      <c r="G298" s="114"/>
      <c r="H298" s="114"/>
      <c r="I298" s="114"/>
      <c r="J298" s="114"/>
      <c r="K298" s="114"/>
      <c r="L298" s="114"/>
      <c r="M298" s="114"/>
      <c r="N298" s="113"/>
      <c r="O298" s="113"/>
      <c r="P298" s="113"/>
      <c r="Q298" s="113"/>
      <c r="R298" s="114"/>
      <c r="S298" s="114"/>
      <c r="T298" s="114"/>
      <c r="U298" s="114"/>
      <c r="V298" s="114"/>
      <c r="W298" s="114"/>
      <c r="X298" s="114"/>
      <c r="Y298" s="114"/>
      <c r="Z298" s="107"/>
      <c r="AA298" s="107"/>
      <c r="AB298" s="107"/>
      <c r="AC298" s="107"/>
      <c r="AD298" s="107"/>
      <c r="AE298" s="107"/>
      <c r="AF298" s="107"/>
      <c r="AG298" s="107" t="s">
        <v>341</v>
      </c>
      <c r="AH298" s="107">
        <v>0</v>
      </c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</row>
    <row r="299" spans="1:60" outlineLevel="3">
      <c r="A299" s="110"/>
      <c r="B299" s="111"/>
      <c r="C299" s="146" t="s">
        <v>2866</v>
      </c>
      <c r="D299" s="143"/>
      <c r="E299" s="144">
        <v>20.984390000000001</v>
      </c>
      <c r="F299" s="114"/>
      <c r="G299" s="114"/>
      <c r="H299" s="114"/>
      <c r="I299" s="114"/>
      <c r="J299" s="114"/>
      <c r="K299" s="114"/>
      <c r="L299" s="114"/>
      <c r="M299" s="114"/>
      <c r="N299" s="113"/>
      <c r="O299" s="113"/>
      <c r="P299" s="113"/>
      <c r="Q299" s="113"/>
      <c r="R299" s="114"/>
      <c r="S299" s="114"/>
      <c r="T299" s="114"/>
      <c r="U299" s="114"/>
      <c r="V299" s="114"/>
      <c r="W299" s="114"/>
      <c r="X299" s="114"/>
      <c r="Y299" s="114"/>
      <c r="Z299" s="107"/>
      <c r="AA299" s="107"/>
      <c r="AB299" s="107"/>
      <c r="AC299" s="107"/>
      <c r="AD299" s="107"/>
      <c r="AE299" s="107"/>
      <c r="AF299" s="107"/>
      <c r="AG299" s="107" t="s">
        <v>341</v>
      </c>
      <c r="AH299" s="107">
        <v>0</v>
      </c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</row>
    <row r="300" spans="1:60" outlineLevel="3">
      <c r="A300" s="110"/>
      <c r="B300" s="111"/>
      <c r="C300" s="146" t="s">
        <v>2867</v>
      </c>
      <c r="D300" s="143"/>
      <c r="E300" s="144">
        <v>1.35</v>
      </c>
      <c r="F300" s="114"/>
      <c r="G300" s="114"/>
      <c r="H300" s="114"/>
      <c r="I300" s="114"/>
      <c r="J300" s="114"/>
      <c r="K300" s="114"/>
      <c r="L300" s="114"/>
      <c r="M300" s="114"/>
      <c r="N300" s="113"/>
      <c r="O300" s="113"/>
      <c r="P300" s="113"/>
      <c r="Q300" s="113"/>
      <c r="R300" s="114"/>
      <c r="S300" s="114"/>
      <c r="T300" s="114"/>
      <c r="U300" s="114"/>
      <c r="V300" s="114"/>
      <c r="W300" s="114"/>
      <c r="X300" s="114"/>
      <c r="Y300" s="114"/>
      <c r="Z300" s="107"/>
      <c r="AA300" s="107"/>
      <c r="AB300" s="107"/>
      <c r="AC300" s="107"/>
      <c r="AD300" s="107"/>
      <c r="AE300" s="107"/>
      <c r="AF300" s="107"/>
      <c r="AG300" s="107" t="s">
        <v>341</v>
      </c>
      <c r="AH300" s="107">
        <v>0</v>
      </c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</row>
    <row r="301" spans="1:60" outlineLevel="3">
      <c r="A301" s="110"/>
      <c r="B301" s="111"/>
      <c r="C301" s="146" t="s">
        <v>2868</v>
      </c>
      <c r="D301" s="143"/>
      <c r="E301" s="144">
        <v>6.02</v>
      </c>
      <c r="F301" s="114"/>
      <c r="G301" s="114"/>
      <c r="H301" s="114"/>
      <c r="I301" s="114"/>
      <c r="J301" s="114"/>
      <c r="K301" s="114"/>
      <c r="L301" s="114"/>
      <c r="M301" s="114"/>
      <c r="N301" s="113"/>
      <c r="O301" s="113"/>
      <c r="P301" s="113"/>
      <c r="Q301" s="113"/>
      <c r="R301" s="114"/>
      <c r="S301" s="114"/>
      <c r="T301" s="114"/>
      <c r="U301" s="114"/>
      <c r="V301" s="114"/>
      <c r="W301" s="114"/>
      <c r="X301" s="114"/>
      <c r="Y301" s="114"/>
      <c r="Z301" s="107"/>
      <c r="AA301" s="107"/>
      <c r="AB301" s="107"/>
      <c r="AC301" s="107"/>
      <c r="AD301" s="107"/>
      <c r="AE301" s="107"/>
      <c r="AF301" s="107"/>
      <c r="AG301" s="107" t="s">
        <v>341</v>
      </c>
      <c r="AH301" s="107">
        <v>0</v>
      </c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</row>
    <row r="302" spans="1:60" outlineLevel="3">
      <c r="A302" s="110"/>
      <c r="B302" s="111"/>
      <c r="C302" s="146" t="s">
        <v>2869</v>
      </c>
      <c r="D302" s="143"/>
      <c r="E302" s="144">
        <v>16.8</v>
      </c>
      <c r="F302" s="114"/>
      <c r="G302" s="114"/>
      <c r="H302" s="114"/>
      <c r="I302" s="114"/>
      <c r="J302" s="114"/>
      <c r="K302" s="114"/>
      <c r="L302" s="114"/>
      <c r="M302" s="114"/>
      <c r="N302" s="113"/>
      <c r="O302" s="113"/>
      <c r="P302" s="113"/>
      <c r="Q302" s="113"/>
      <c r="R302" s="114"/>
      <c r="S302" s="114"/>
      <c r="T302" s="114"/>
      <c r="U302" s="114"/>
      <c r="V302" s="114"/>
      <c r="W302" s="114"/>
      <c r="X302" s="114"/>
      <c r="Y302" s="114"/>
      <c r="Z302" s="107"/>
      <c r="AA302" s="107"/>
      <c r="AB302" s="107"/>
      <c r="AC302" s="107"/>
      <c r="AD302" s="107"/>
      <c r="AE302" s="107"/>
      <c r="AF302" s="107"/>
      <c r="AG302" s="107" t="s">
        <v>341</v>
      </c>
      <c r="AH302" s="107">
        <v>0</v>
      </c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</row>
    <row r="303" spans="1:60" outlineLevel="3">
      <c r="A303" s="110"/>
      <c r="B303" s="111"/>
      <c r="C303" s="146" t="s">
        <v>2870</v>
      </c>
      <c r="D303" s="143"/>
      <c r="E303" s="144">
        <v>6.375</v>
      </c>
      <c r="F303" s="114"/>
      <c r="G303" s="114"/>
      <c r="H303" s="114"/>
      <c r="I303" s="114"/>
      <c r="J303" s="114"/>
      <c r="K303" s="114"/>
      <c r="L303" s="114"/>
      <c r="M303" s="114"/>
      <c r="N303" s="113"/>
      <c r="O303" s="113"/>
      <c r="P303" s="113"/>
      <c r="Q303" s="113"/>
      <c r="R303" s="114"/>
      <c r="S303" s="114"/>
      <c r="T303" s="114"/>
      <c r="U303" s="114"/>
      <c r="V303" s="114"/>
      <c r="W303" s="114"/>
      <c r="X303" s="114"/>
      <c r="Y303" s="114"/>
      <c r="Z303" s="107"/>
      <c r="AA303" s="107"/>
      <c r="AB303" s="107"/>
      <c r="AC303" s="107"/>
      <c r="AD303" s="107"/>
      <c r="AE303" s="107"/>
      <c r="AF303" s="107"/>
      <c r="AG303" s="107" t="s">
        <v>341</v>
      </c>
      <c r="AH303" s="107">
        <v>0</v>
      </c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</row>
    <row r="304" spans="1:60" outlineLevel="3">
      <c r="A304" s="110"/>
      <c r="B304" s="111"/>
      <c r="C304" s="146" t="s">
        <v>2871</v>
      </c>
      <c r="D304" s="143"/>
      <c r="E304" s="144">
        <v>3.6</v>
      </c>
      <c r="F304" s="114"/>
      <c r="G304" s="114"/>
      <c r="H304" s="114"/>
      <c r="I304" s="114"/>
      <c r="J304" s="114"/>
      <c r="K304" s="114"/>
      <c r="L304" s="114"/>
      <c r="M304" s="114"/>
      <c r="N304" s="113"/>
      <c r="O304" s="113"/>
      <c r="P304" s="113"/>
      <c r="Q304" s="113"/>
      <c r="R304" s="114"/>
      <c r="S304" s="114"/>
      <c r="T304" s="114"/>
      <c r="U304" s="114"/>
      <c r="V304" s="114"/>
      <c r="W304" s="114"/>
      <c r="X304" s="114"/>
      <c r="Y304" s="114"/>
      <c r="Z304" s="107"/>
      <c r="AA304" s="107"/>
      <c r="AB304" s="107"/>
      <c r="AC304" s="107"/>
      <c r="AD304" s="107"/>
      <c r="AE304" s="107"/>
      <c r="AF304" s="107"/>
      <c r="AG304" s="107" t="s">
        <v>341</v>
      </c>
      <c r="AH304" s="107">
        <v>0</v>
      </c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</row>
    <row r="305" spans="1:60" outlineLevel="3">
      <c r="A305" s="110"/>
      <c r="B305" s="111"/>
      <c r="C305" s="146" t="s">
        <v>2872</v>
      </c>
      <c r="D305" s="143"/>
      <c r="E305" s="144">
        <v>1.3725000000000001</v>
      </c>
      <c r="F305" s="114"/>
      <c r="G305" s="114"/>
      <c r="H305" s="114"/>
      <c r="I305" s="114"/>
      <c r="J305" s="114"/>
      <c r="K305" s="114"/>
      <c r="L305" s="114"/>
      <c r="M305" s="114"/>
      <c r="N305" s="113"/>
      <c r="O305" s="113"/>
      <c r="P305" s="113"/>
      <c r="Q305" s="113"/>
      <c r="R305" s="114"/>
      <c r="S305" s="114"/>
      <c r="T305" s="114"/>
      <c r="U305" s="114"/>
      <c r="V305" s="114"/>
      <c r="W305" s="114"/>
      <c r="X305" s="114"/>
      <c r="Y305" s="114"/>
      <c r="Z305" s="107"/>
      <c r="AA305" s="107"/>
      <c r="AB305" s="107"/>
      <c r="AC305" s="107"/>
      <c r="AD305" s="107"/>
      <c r="AE305" s="107"/>
      <c r="AF305" s="107"/>
      <c r="AG305" s="107" t="s">
        <v>341</v>
      </c>
      <c r="AH305" s="107">
        <v>0</v>
      </c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</row>
    <row r="306" spans="1:60" outlineLevel="3">
      <c r="A306" s="110"/>
      <c r="B306" s="111"/>
      <c r="C306" s="146" t="s">
        <v>2873</v>
      </c>
      <c r="D306" s="143"/>
      <c r="E306" s="144">
        <v>4.4225000000000003</v>
      </c>
      <c r="F306" s="114"/>
      <c r="G306" s="114"/>
      <c r="H306" s="114"/>
      <c r="I306" s="114"/>
      <c r="J306" s="114"/>
      <c r="K306" s="114"/>
      <c r="L306" s="114"/>
      <c r="M306" s="114"/>
      <c r="N306" s="113"/>
      <c r="O306" s="113"/>
      <c r="P306" s="113"/>
      <c r="Q306" s="113"/>
      <c r="R306" s="114"/>
      <c r="S306" s="114"/>
      <c r="T306" s="114"/>
      <c r="U306" s="114"/>
      <c r="V306" s="114"/>
      <c r="W306" s="114"/>
      <c r="X306" s="114"/>
      <c r="Y306" s="114"/>
      <c r="Z306" s="107"/>
      <c r="AA306" s="107"/>
      <c r="AB306" s="107"/>
      <c r="AC306" s="107"/>
      <c r="AD306" s="107"/>
      <c r="AE306" s="107"/>
      <c r="AF306" s="107"/>
      <c r="AG306" s="107" t="s">
        <v>341</v>
      </c>
      <c r="AH306" s="107">
        <v>0</v>
      </c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</row>
    <row r="307" spans="1:60" outlineLevel="3">
      <c r="A307" s="110"/>
      <c r="B307" s="111"/>
      <c r="C307" s="146" t="s">
        <v>2874</v>
      </c>
      <c r="D307" s="143"/>
      <c r="E307" s="144">
        <v>2.2725</v>
      </c>
      <c r="F307" s="114"/>
      <c r="G307" s="114"/>
      <c r="H307" s="114"/>
      <c r="I307" s="114"/>
      <c r="J307" s="114"/>
      <c r="K307" s="114"/>
      <c r="L307" s="114"/>
      <c r="M307" s="114"/>
      <c r="N307" s="113"/>
      <c r="O307" s="113"/>
      <c r="P307" s="113"/>
      <c r="Q307" s="113"/>
      <c r="R307" s="114"/>
      <c r="S307" s="114"/>
      <c r="T307" s="114"/>
      <c r="U307" s="114"/>
      <c r="V307" s="114"/>
      <c r="W307" s="114"/>
      <c r="X307" s="114"/>
      <c r="Y307" s="114"/>
      <c r="Z307" s="107"/>
      <c r="AA307" s="107"/>
      <c r="AB307" s="107"/>
      <c r="AC307" s="107"/>
      <c r="AD307" s="107"/>
      <c r="AE307" s="107"/>
      <c r="AF307" s="107"/>
      <c r="AG307" s="107" t="s">
        <v>341</v>
      </c>
      <c r="AH307" s="107">
        <v>0</v>
      </c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</row>
    <row r="308" spans="1:60" outlineLevel="3">
      <c r="A308" s="110"/>
      <c r="B308" s="111"/>
      <c r="C308" s="146" t="s">
        <v>2875</v>
      </c>
      <c r="D308" s="143"/>
      <c r="E308" s="144">
        <v>2.2725</v>
      </c>
      <c r="F308" s="114"/>
      <c r="G308" s="114"/>
      <c r="H308" s="114"/>
      <c r="I308" s="114"/>
      <c r="J308" s="114"/>
      <c r="K308" s="114"/>
      <c r="L308" s="114"/>
      <c r="M308" s="114"/>
      <c r="N308" s="113"/>
      <c r="O308" s="113"/>
      <c r="P308" s="113"/>
      <c r="Q308" s="113"/>
      <c r="R308" s="114"/>
      <c r="S308" s="114"/>
      <c r="T308" s="114"/>
      <c r="U308" s="114"/>
      <c r="V308" s="114"/>
      <c r="W308" s="114"/>
      <c r="X308" s="114"/>
      <c r="Y308" s="114"/>
      <c r="Z308" s="107"/>
      <c r="AA308" s="107"/>
      <c r="AB308" s="107"/>
      <c r="AC308" s="107"/>
      <c r="AD308" s="107"/>
      <c r="AE308" s="107"/>
      <c r="AF308" s="107"/>
      <c r="AG308" s="107" t="s">
        <v>341</v>
      </c>
      <c r="AH308" s="107">
        <v>0</v>
      </c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</row>
    <row r="309" spans="1:60" outlineLevel="3">
      <c r="A309" s="110"/>
      <c r="B309" s="111"/>
      <c r="C309" s="146" t="s">
        <v>2876</v>
      </c>
      <c r="D309" s="143"/>
      <c r="E309" s="144">
        <v>5.5824999999999996</v>
      </c>
      <c r="F309" s="114"/>
      <c r="G309" s="114"/>
      <c r="H309" s="114"/>
      <c r="I309" s="114"/>
      <c r="J309" s="114"/>
      <c r="K309" s="114"/>
      <c r="L309" s="114"/>
      <c r="M309" s="114"/>
      <c r="N309" s="113"/>
      <c r="O309" s="113"/>
      <c r="P309" s="113"/>
      <c r="Q309" s="113"/>
      <c r="R309" s="114"/>
      <c r="S309" s="114"/>
      <c r="T309" s="114"/>
      <c r="U309" s="114"/>
      <c r="V309" s="114"/>
      <c r="W309" s="114"/>
      <c r="X309" s="114"/>
      <c r="Y309" s="114"/>
      <c r="Z309" s="107"/>
      <c r="AA309" s="107"/>
      <c r="AB309" s="107"/>
      <c r="AC309" s="107"/>
      <c r="AD309" s="107"/>
      <c r="AE309" s="107"/>
      <c r="AF309" s="107"/>
      <c r="AG309" s="107" t="s">
        <v>341</v>
      </c>
      <c r="AH309" s="107">
        <v>0</v>
      </c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</row>
    <row r="310" spans="1:60" outlineLevel="3">
      <c r="A310" s="110"/>
      <c r="B310" s="111"/>
      <c r="C310" s="146" t="s">
        <v>2877</v>
      </c>
      <c r="D310" s="143"/>
      <c r="E310" s="144">
        <v>1.3725000000000001</v>
      </c>
      <c r="F310" s="114"/>
      <c r="G310" s="114"/>
      <c r="H310" s="114"/>
      <c r="I310" s="114"/>
      <c r="J310" s="114"/>
      <c r="K310" s="114"/>
      <c r="L310" s="114"/>
      <c r="M310" s="114"/>
      <c r="N310" s="113"/>
      <c r="O310" s="113"/>
      <c r="P310" s="113"/>
      <c r="Q310" s="113"/>
      <c r="R310" s="114"/>
      <c r="S310" s="114"/>
      <c r="T310" s="114"/>
      <c r="U310" s="114"/>
      <c r="V310" s="114"/>
      <c r="W310" s="114"/>
      <c r="X310" s="114"/>
      <c r="Y310" s="114"/>
      <c r="Z310" s="107"/>
      <c r="AA310" s="107"/>
      <c r="AB310" s="107"/>
      <c r="AC310" s="107"/>
      <c r="AD310" s="107"/>
      <c r="AE310" s="107"/>
      <c r="AF310" s="107"/>
      <c r="AG310" s="107" t="s">
        <v>341</v>
      </c>
      <c r="AH310" s="107">
        <v>0</v>
      </c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</row>
    <row r="311" spans="1:60" outlineLevel="3">
      <c r="A311" s="110"/>
      <c r="B311" s="111"/>
      <c r="C311" s="146" t="s">
        <v>2878</v>
      </c>
      <c r="D311" s="143"/>
      <c r="E311" s="144">
        <v>1.82</v>
      </c>
      <c r="F311" s="114"/>
      <c r="G311" s="114"/>
      <c r="H311" s="114"/>
      <c r="I311" s="114"/>
      <c r="J311" s="114"/>
      <c r="K311" s="114"/>
      <c r="L311" s="114"/>
      <c r="M311" s="114"/>
      <c r="N311" s="113"/>
      <c r="O311" s="113"/>
      <c r="P311" s="113"/>
      <c r="Q311" s="113"/>
      <c r="R311" s="114"/>
      <c r="S311" s="114"/>
      <c r="T311" s="114"/>
      <c r="U311" s="114"/>
      <c r="V311" s="114"/>
      <c r="W311" s="114"/>
      <c r="X311" s="114"/>
      <c r="Y311" s="114"/>
      <c r="Z311" s="107"/>
      <c r="AA311" s="107"/>
      <c r="AB311" s="107"/>
      <c r="AC311" s="107"/>
      <c r="AD311" s="107"/>
      <c r="AE311" s="107"/>
      <c r="AF311" s="107"/>
      <c r="AG311" s="107" t="s">
        <v>341</v>
      </c>
      <c r="AH311" s="107">
        <v>0</v>
      </c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</row>
    <row r="312" spans="1:60" outlineLevel="3">
      <c r="A312" s="110"/>
      <c r="B312" s="111"/>
      <c r="C312" s="146" t="s">
        <v>2879</v>
      </c>
      <c r="D312" s="143"/>
      <c r="E312" s="144">
        <v>2.3962500000000002</v>
      </c>
      <c r="F312" s="114"/>
      <c r="G312" s="114"/>
      <c r="H312" s="114"/>
      <c r="I312" s="114"/>
      <c r="J312" s="114"/>
      <c r="K312" s="114"/>
      <c r="L312" s="114"/>
      <c r="M312" s="114"/>
      <c r="N312" s="113"/>
      <c r="O312" s="113"/>
      <c r="P312" s="113"/>
      <c r="Q312" s="113"/>
      <c r="R312" s="114"/>
      <c r="S312" s="114"/>
      <c r="T312" s="114"/>
      <c r="U312" s="114"/>
      <c r="V312" s="114"/>
      <c r="W312" s="114"/>
      <c r="X312" s="114"/>
      <c r="Y312" s="114"/>
      <c r="Z312" s="107"/>
      <c r="AA312" s="107"/>
      <c r="AB312" s="107"/>
      <c r="AC312" s="107"/>
      <c r="AD312" s="107"/>
      <c r="AE312" s="107"/>
      <c r="AF312" s="107"/>
      <c r="AG312" s="107" t="s">
        <v>341</v>
      </c>
      <c r="AH312" s="107">
        <v>0</v>
      </c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</row>
    <row r="313" spans="1:60" ht="22.5" outlineLevel="1">
      <c r="A313" s="123">
        <v>37</v>
      </c>
      <c r="B313" s="124" t="s">
        <v>1303</v>
      </c>
      <c r="C313" s="139" t="s">
        <v>1304</v>
      </c>
      <c r="D313" s="125" t="s">
        <v>347</v>
      </c>
      <c r="E313" s="126">
        <v>1</v>
      </c>
      <c r="F313" s="127"/>
      <c r="G313" s="128">
        <f>ROUND(E313*F313,2)</f>
        <v>0</v>
      </c>
      <c r="H313" s="127"/>
      <c r="I313" s="128">
        <f>ROUND(E313*H313,2)</f>
        <v>0</v>
      </c>
      <c r="J313" s="127"/>
      <c r="K313" s="128">
        <f>ROUND(E313*J313,2)</f>
        <v>0</v>
      </c>
      <c r="L313" s="128">
        <v>21</v>
      </c>
      <c r="M313" s="128">
        <f>G313*(1+L313/100)</f>
        <v>0</v>
      </c>
      <c r="N313" s="126">
        <v>1.5140000000000001E-2</v>
      </c>
      <c r="O313" s="126">
        <f>ROUND(E313*N313,2)</f>
        <v>0.02</v>
      </c>
      <c r="P313" s="126">
        <v>0</v>
      </c>
      <c r="Q313" s="126">
        <f>ROUND(E313*P313,2)</f>
        <v>0</v>
      </c>
      <c r="R313" s="128" t="s">
        <v>447</v>
      </c>
      <c r="S313" s="128" t="s">
        <v>310</v>
      </c>
      <c r="T313" s="129" t="s">
        <v>331</v>
      </c>
      <c r="U313" s="114">
        <v>1.39</v>
      </c>
      <c r="V313" s="114">
        <f>ROUND(E313*U313,2)</f>
        <v>1.39</v>
      </c>
      <c r="W313" s="114"/>
      <c r="X313" s="114" t="s">
        <v>332</v>
      </c>
      <c r="Y313" s="114" t="s">
        <v>293</v>
      </c>
      <c r="Z313" s="107"/>
      <c r="AA313" s="107"/>
      <c r="AB313" s="107"/>
      <c r="AC313" s="107"/>
      <c r="AD313" s="107"/>
      <c r="AE313" s="107"/>
      <c r="AF313" s="107"/>
      <c r="AG313" s="107" t="s">
        <v>333</v>
      </c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</row>
    <row r="314" spans="1:60" outlineLevel="2">
      <c r="A314" s="110"/>
      <c r="B314" s="111"/>
      <c r="C314" s="146" t="s">
        <v>2880</v>
      </c>
      <c r="D314" s="143"/>
      <c r="E314" s="144">
        <v>1</v>
      </c>
      <c r="F314" s="114"/>
      <c r="G314" s="114"/>
      <c r="H314" s="114"/>
      <c r="I314" s="114"/>
      <c r="J314" s="114"/>
      <c r="K314" s="114"/>
      <c r="L314" s="114"/>
      <c r="M314" s="114"/>
      <c r="N314" s="113"/>
      <c r="O314" s="113"/>
      <c r="P314" s="113"/>
      <c r="Q314" s="113"/>
      <c r="R314" s="114"/>
      <c r="S314" s="114"/>
      <c r="T314" s="114"/>
      <c r="U314" s="114"/>
      <c r="V314" s="114"/>
      <c r="W314" s="114"/>
      <c r="X314" s="114"/>
      <c r="Y314" s="114"/>
      <c r="Z314" s="107"/>
      <c r="AA314" s="107"/>
      <c r="AB314" s="107"/>
      <c r="AC314" s="107"/>
      <c r="AD314" s="107"/>
      <c r="AE314" s="107"/>
      <c r="AF314" s="107"/>
      <c r="AG314" s="107" t="s">
        <v>341</v>
      </c>
      <c r="AH314" s="107">
        <v>0</v>
      </c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</row>
    <row r="315" spans="1:60" outlineLevel="1">
      <c r="A315" s="123">
        <v>38</v>
      </c>
      <c r="B315" s="124" t="s">
        <v>1306</v>
      </c>
      <c r="C315" s="139" t="s">
        <v>1307</v>
      </c>
      <c r="D315" s="125" t="s">
        <v>330</v>
      </c>
      <c r="E315" s="126">
        <v>27.25</v>
      </c>
      <c r="F315" s="127"/>
      <c r="G315" s="128">
        <f>ROUND(E315*F315,2)</f>
        <v>0</v>
      </c>
      <c r="H315" s="127"/>
      <c r="I315" s="128">
        <f>ROUND(E315*H315,2)</f>
        <v>0</v>
      </c>
      <c r="J315" s="127"/>
      <c r="K315" s="128">
        <f>ROUND(E315*J315,2)</f>
        <v>0</v>
      </c>
      <c r="L315" s="128">
        <v>21</v>
      </c>
      <c r="M315" s="128">
        <f>G315*(1+L315/100)</f>
        <v>0</v>
      </c>
      <c r="N315" s="126">
        <v>8.1700000000000002E-3</v>
      </c>
      <c r="O315" s="126">
        <f>ROUND(E315*N315,2)</f>
        <v>0.22</v>
      </c>
      <c r="P315" s="126">
        <v>0</v>
      </c>
      <c r="Q315" s="126">
        <f>ROUND(E315*P315,2)</f>
        <v>0</v>
      </c>
      <c r="R315" s="128"/>
      <c r="S315" s="128" t="s">
        <v>290</v>
      </c>
      <c r="T315" s="129" t="s">
        <v>291</v>
      </c>
      <c r="U315" s="114">
        <v>0.19</v>
      </c>
      <c r="V315" s="114">
        <f>ROUND(E315*U315,2)</f>
        <v>5.18</v>
      </c>
      <c r="W315" s="114"/>
      <c r="X315" s="114" t="s">
        <v>332</v>
      </c>
      <c r="Y315" s="114" t="s">
        <v>293</v>
      </c>
      <c r="Z315" s="107"/>
      <c r="AA315" s="107"/>
      <c r="AB315" s="107"/>
      <c r="AC315" s="107"/>
      <c r="AD315" s="107"/>
      <c r="AE315" s="107"/>
      <c r="AF315" s="107"/>
      <c r="AG315" s="107" t="s">
        <v>333</v>
      </c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</row>
    <row r="316" spans="1:60" outlineLevel="2">
      <c r="A316" s="110"/>
      <c r="B316" s="111"/>
      <c r="C316" s="146" t="s">
        <v>2881</v>
      </c>
      <c r="D316" s="143"/>
      <c r="E316" s="144">
        <v>27.25</v>
      </c>
      <c r="F316" s="114"/>
      <c r="G316" s="114"/>
      <c r="H316" s="114"/>
      <c r="I316" s="114"/>
      <c r="J316" s="114"/>
      <c r="K316" s="114"/>
      <c r="L316" s="114"/>
      <c r="M316" s="114"/>
      <c r="N316" s="113"/>
      <c r="O316" s="113"/>
      <c r="P316" s="113"/>
      <c r="Q316" s="113"/>
      <c r="R316" s="114"/>
      <c r="S316" s="114"/>
      <c r="T316" s="114"/>
      <c r="U316" s="114"/>
      <c r="V316" s="114"/>
      <c r="W316" s="114"/>
      <c r="X316" s="114"/>
      <c r="Y316" s="114"/>
      <c r="Z316" s="107"/>
      <c r="AA316" s="107"/>
      <c r="AB316" s="107"/>
      <c r="AC316" s="107"/>
      <c r="AD316" s="107"/>
      <c r="AE316" s="107"/>
      <c r="AF316" s="107"/>
      <c r="AG316" s="107" t="s">
        <v>341</v>
      </c>
      <c r="AH316" s="107">
        <v>5</v>
      </c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</row>
    <row r="317" spans="1:60" outlineLevel="1">
      <c r="A317" s="123">
        <v>39</v>
      </c>
      <c r="B317" s="124" t="s">
        <v>1309</v>
      </c>
      <c r="C317" s="139" t="s">
        <v>1310</v>
      </c>
      <c r="D317" s="125" t="s">
        <v>330</v>
      </c>
      <c r="E317" s="126">
        <v>205.697</v>
      </c>
      <c r="F317" s="127"/>
      <c r="G317" s="128">
        <f>ROUND(E317*F317,2)</f>
        <v>0</v>
      </c>
      <c r="H317" s="127"/>
      <c r="I317" s="128">
        <f>ROUND(E317*H317,2)</f>
        <v>0</v>
      </c>
      <c r="J317" s="127"/>
      <c r="K317" s="128">
        <f>ROUND(E317*J317,2)</f>
        <v>0</v>
      </c>
      <c r="L317" s="128">
        <v>21</v>
      </c>
      <c r="M317" s="128">
        <f>G317*(1+L317/100)</f>
        <v>0</v>
      </c>
      <c r="N317" s="126">
        <v>2.4500000000000001E-2</v>
      </c>
      <c r="O317" s="126">
        <f>ROUND(E317*N317,2)</f>
        <v>5.04</v>
      </c>
      <c r="P317" s="126">
        <v>0</v>
      </c>
      <c r="Q317" s="126">
        <f>ROUND(E317*P317,2)</f>
        <v>0</v>
      </c>
      <c r="R317" s="128"/>
      <c r="S317" s="128" t="s">
        <v>290</v>
      </c>
      <c r="T317" s="129" t="s">
        <v>291</v>
      </c>
      <c r="U317" s="114">
        <v>0.27</v>
      </c>
      <c r="V317" s="114">
        <f>ROUND(E317*U317,2)</f>
        <v>55.54</v>
      </c>
      <c r="W317" s="114"/>
      <c r="X317" s="114" t="s">
        <v>332</v>
      </c>
      <c r="Y317" s="114" t="s">
        <v>293</v>
      </c>
      <c r="Z317" s="107"/>
      <c r="AA317" s="107"/>
      <c r="AB317" s="107"/>
      <c r="AC317" s="107"/>
      <c r="AD317" s="107"/>
      <c r="AE317" s="107"/>
      <c r="AF317" s="107"/>
      <c r="AG317" s="107" t="s">
        <v>333</v>
      </c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</row>
    <row r="318" spans="1:60" outlineLevel="2">
      <c r="A318" s="110"/>
      <c r="B318" s="111"/>
      <c r="C318" s="146" t="s">
        <v>2882</v>
      </c>
      <c r="D318" s="143"/>
      <c r="E318" s="144">
        <v>205.697</v>
      </c>
      <c r="F318" s="114"/>
      <c r="G318" s="114"/>
      <c r="H318" s="114"/>
      <c r="I318" s="114"/>
      <c r="J318" s="114"/>
      <c r="K318" s="114"/>
      <c r="L318" s="114"/>
      <c r="M318" s="114"/>
      <c r="N318" s="113"/>
      <c r="O318" s="113"/>
      <c r="P318" s="113"/>
      <c r="Q318" s="113"/>
      <c r="R318" s="114"/>
      <c r="S318" s="114"/>
      <c r="T318" s="114"/>
      <c r="U318" s="114"/>
      <c r="V318" s="114"/>
      <c r="W318" s="114"/>
      <c r="X318" s="114"/>
      <c r="Y318" s="114"/>
      <c r="Z318" s="107"/>
      <c r="AA318" s="107"/>
      <c r="AB318" s="107"/>
      <c r="AC318" s="107"/>
      <c r="AD318" s="107"/>
      <c r="AE318" s="107"/>
      <c r="AF318" s="107"/>
      <c r="AG318" s="107" t="s">
        <v>341</v>
      </c>
      <c r="AH318" s="107">
        <v>5</v>
      </c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</row>
    <row r="319" spans="1:60" ht="22.5" outlineLevel="1">
      <c r="A319" s="123">
        <v>40</v>
      </c>
      <c r="B319" s="124" t="s">
        <v>1312</v>
      </c>
      <c r="C319" s="139" t="s">
        <v>1313</v>
      </c>
      <c r="D319" s="125" t="s">
        <v>347</v>
      </c>
      <c r="E319" s="126">
        <v>10</v>
      </c>
      <c r="F319" s="127"/>
      <c r="G319" s="128">
        <f>ROUND(E319*F319,2)</f>
        <v>0</v>
      </c>
      <c r="H319" s="127"/>
      <c r="I319" s="128">
        <f>ROUND(E319*H319,2)</f>
        <v>0</v>
      </c>
      <c r="J319" s="127"/>
      <c r="K319" s="128">
        <f>ROUND(E319*J319,2)</f>
        <v>0</v>
      </c>
      <c r="L319" s="128">
        <v>21</v>
      </c>
      <c r="M319" s="128">
        <f>G319*(1+L319/100)</f>
        <v>0</v>
      </c>
      <c r="N319" s="126">
        <v>0</v>
      </c>
      <c r="O319" s="126">
        <f>ROUND(E319*N319,2)</f>
        <v>0</v>
      </c>
      <c r="P319" s="126">
        <v>0</v>
      </c>
      <c r="Q319" s="126">
        <f>ROUND(E319*P319,2)</f>
        <v>0</v>
      </c>
      <c r="R319" s="128"/>
      <c r="S319" s="128" t="s">
        <v>290</v>
      </c>
      <c r="T319" s="129" t="s">
        <v>291</v>
      </c>
      <c r="U319" s="114">
        <v>0.19</v>
      </c>
      <c r="V319" s="114">
        <f>ROUND(E319*U319,2)</f>
        <v>1.9</v>
      </c>
      <c r="W319" s="114"/>
      <c r="X319" s="114" t="s">
        <v>332</v>
      </c>
      <c r="Y319" s="114" t="s">
        <v>293</v>
      </c>
      <c r="Z319" s="107"/>
      <c r="AA319" s="107"/>
      <c r="AB319" s="107"/>
      <c r="AC319" s="107"/>
      <c r="AD319" s="107"/>
      <c r="AE319" s="107"/>
      <c r="AF319" s="107"/>
      <c r="AG319" s="107" t="s">
        <v>333</v>
      </c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</row>
    <row r="320" spans="1:60" outlineLevel="2">
      <c r="A320" s="110"/>
      <c r="B320" s="111"/>
      <c r="C320" s="146" t="s">
        <v>1394</v>
      </c>
      <c r="D320" s="143"/>
      <c r="E320" s="144">
        <v>10</v>
      </c>
      <c r="F320" s="114"/>
      <c r="G320" s="114"/>
      <c r="H320" s="114"/>
      <c r="I320" s="114"/>
      <c r="J320" s="114"/>
      <c r="K320" s="114"/>
      <c r="L320" s="114"/>
      <c r="M320" s="114"/>
      <c r="N320" s="113"/>
      <c r="O320" s="113"/>
      <c r="P320" s="113"/>
      <c r="Q320" s="113"/>
      <c r="R320" s="114"/>
      <c r="S320" s="114"/>
      <c r="T320" s="114"/>
      <c r="U320" s="114"/>
      <c r="V320" s="114"/>
      <c r="W320" s="114"/>
      <c r="X320" s="114"/>
      <c r="Y320" s="114"/>
      <c r="Z320" s="107"/>
      <c r="AA320" s="107"/>
      <c r="AB320" s="107"/>
      <c r="AC320" s="107"/>
      <c r="AD320" s="107"/>
      <c r="AE320" s="107"/>
      <c r="AF320" s="107"/>
      <c r="AG320" s="107" t="s">
        <v>341</v>
      </c>
      <c r="AH320" s="107">
        <v>0</v>
      </c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</row>
    <row r="321" spans="1:60" ht="22.5" outlineLevel="1">
      <c r="A321" s="123">
        <v>41</v>
      </c>
      <c r="B321" s="124" t="s">
        <v>1395</v>
      </c>
      <c r="C321" s="139" t="s">
        <v>1396</v>
      </c>
      <c r="D321" s="125" t="s">
        <v>353</v>
      </c>
      <c r="E321" s="126">
        <v>8.9607100000000006</v>
      </c>
      <c r="F321" s="127"/>
      <c r="G321" s="128">
        <f>ROUND(E321*F321,2)</f>
        <v>0</v>
      </c>
      <c r="H321" s="127"/>
      <c r="I321" s="128">
        <f>ROUND(E321*H321,2)</f>
        <v>0</v>
      </c>
      <c r="J321" s="127"/>
      <c r="K321" s="128">
        <f>ROUND(E321*J321,2)</f>
        <v>0</v>
      </c>
      <c r="L321" s="128">
        <v>21</v>
      </c>
      <c r="M321" s="128">
        <f>G321*(1+L321/100)</f>
        <v>0</v>
      </c>
      <c r="N321" s="126">
        <v>0</v>
      </c>
      <c r="O321" s="126">
        <f>ROUND(E321*N321,2)</f>
        <v>0</v>
      </c>
      <c r="P321" s="126">
        <v>0</v>
      </c>
      <c r="Q321" s="126">
        <f>ROUND(E321*P321,2)</f>
        <v>0</v>
      </c>
      <c r="R321" s="128" t="s">
        <v>1184</v>
      </c>
      <c r="S321" s="128" t="s">
        <v>310</v>
      </c>
      <c r="T321" s="129" t="s">
        <v>331</v>
      </c>
      <c r="U321" s="114">
        <v>3.01</v>
      </c>
      <c r="V321" s="114">
        <f>ROUND(E321*U321,2)</f>
        <v>26.97</v>
      </c>
      <c r="W321" s="114"/>
      <c r="X321" s="114" t="s">
        <v>448</v>
      </c>
      <c r="Y321" s="114" t="s">
        <v>293</v>
      </c>
      <c r="Z321" s="107"/>
      <c r="AA321" s="107"/>
      <c r="AB321" s="107"/>
      <c r="AC321" s="107"/>
      <c r="AD321" s="107"/>
      <c r="AE321" s="107"/>
      <c r="AF321" s="107"/>
      <c r="AG321" s="107" t="s">
        <v>449</v>
      </c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</row>
    <row r="322" spans="1:60" outlineLevel="2">
      <c r="A322" s="110"/>
      <c r="B322" s="111"/>
      <c r="C322" s="203" t="s">
        <v>1320</v>
      </c>
      <c r="D322" s="204"/>
      <c r="E322" s="204"/>
      <c r="F322" s="204"/>
      <c r="G322" s="204"/>
      <c r="H322" s="114"/>
      <c r="I322" s="114"/>
      <c r="J322" s="114"/>
      <c r="K322" s="114"/>
      <c r="L322" s="114"/>
      <c r="M322" s="114"/>
      <c r="N322" s="113"/>
      <c r="O322" s="113"/>
      <c r="P322" s="113"/>
      <c r="Q322" s="113"/>
      <c r="R322" s="114"/>
      <c r="S322" s="114"/>
      <c r="T322" s="114"/>
      <c r="U322" s="114"/>
      <c r="V322" s="114"/>
      <c r="W322" s="114"/>
      <c r="X322" s="114"/>
      <c r="Y322" s="114"/>
      <c r="Z322" s="107"/>
      <c r="AA322" s="107"/>
      <c r="AB322" s="107"/>
      <c r="AC322" s="107"/>
      <c r="AD322" s="107"/>
      <c r="AE322" s="107"/>
      <c r="AF322" s="107"/>
      <c r="AG322" s="107" t="s">
        <v>451</v>
      </c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</row>
    <row r="323" spans="1:60">
      <c r="A323" s="117" t="s">
        <v>285</v>
      </c>
      <c r="B323" s="118" t="s">
        <v>77</v>
      </c>
      <c r="C323" s="138" t="s">
        <v>78</v>
      </c>
      <c r="D323" s="119"/>
      <c r="E323" s="120"/>
      <c r="F323" s="121"/>
      <c r="G323" s="121">
        <f>SUMIF(AG324:AG348,"&lt;&gt;NOR",G324:G348)</f>
        <v>0</v>
      </c>
      <c r="H323" s="121"/>
      <c r="I323" s="121">
        <f>SUM(I324:I348)</f>
        <v>0</v>
      </c>
      <c r="J323" s="121"/>
      <c r="K323" s="121">
        <f>SUM(K324:K348)</f>
        <v>0</v>
      </c>
      <c r="L323" s="121"/>
      <c r="M323" s="121">
        <f>SUM(M324:M348)</f>
        <v>0</v>
      </c>
      <c r="N323" s="120"/>
      <c r="O323" s="120">
        <f>SUM(O324:O348)</f>
        <v>0.62</v>
      </c>
      <c r="P323" s="120"/>
      <c r="Q323" s="120">
        <f>SUM(Q324:Q348)</f>
        <v>0</v>
      </c>
      <c r="R323" s="121"/>
      <c r="S323" s="121"/>
      <c r="T323" s="122"/>
      <c r="U323" s="116"/>
      <c r="V323" s="116">
        <f>SUM(V324:V348)</f>
        <v>106.15</v>
      </c>
      <c r="W323" s="116"/>
      <c r="X323" s="116"/>
      <c r="Y323" s="116"/>
      <c r="AG323" t="s">
        <v>286</v>
      </c>
    </row>
    <row r="324" spans="1:60" ht="22.5" outlineLevel="1">
      <c r="A324" s="123">
        <v>42</v>
      </c>
      <c r="B324" s="124" t="s">
        <v>1187</v>
      </c>
      <c r="C324" s="139" t="s">
        <v>1188</v>
      </c>
      <c r="D324" s="125" t="s">
        <v>347</v>
      </c>
      <c r="E324" s="126">
        <v>3</v>
      </c>
      <c r="F324" s="127"/>
      <c r="G324" s="128">
        <f>ROUND(E324*F324,2)</f>
        <v>0</v>
      </c>
      <c r="H324" s="127"/>
      <c r="I324" s="128">
        <f>ROUND(E324*H324,2)</f>
        <v>0</v>
      </c>
      <c r="J324" s="127"/>
      <c r="K324" s="128">
        <f>ROUND(E324*J324,2)</f>
        <v>0</v>
      </c>
      <c r="L324" s="128">
        <v>21</v>
      </c>
      <c r="M324" s="128">
        <f>G324*(1+L324/100)</f>
        <v>0</v>
      </c>
      <c r="N324" s="126">
        <v>6.2300000000000003E-3</v>
      </c>
      <c r="O324" s="126">
        <f>ROUND(E324*N324,2)</f>
        <v>0.02</v>
      </c>
      <c r="P324" s="126">
        <v>0</v>
      </c>
      <c r="Q324" s="126">
        <f>ROUND(E324*P324,2)</f>
        <v>0</v>
      </c>
      <c r="R324" s="128" t="s">
        <v>1184</v>
      </c>
      <c r="S324" s="128" t="s">
        <v>310</v>
      </c>
      <c r="T324" s="129" t="s">
        <v>331</v>
      </c>
      <c r="U324" s="114">
        <v>0.22125</v>
      </c>
      <c r="V324" s="114">
        <f>ROUND(E324*U324,2)</f>
        <v>0.66</v>
      </c>
      <c r="W324" s="114"/>
      <c r="X324" s="114" t="s">
        <v>332</v>
      </c>
      <c r="Y324" s="114" t="s">
        <v>293</v>
      </c>
      <c r="Z324" s="107"/>
      <c r="AA324" s="107"/>
      <c r="AB324" s="107"/>
      <c r="AC324" s="107"/>
      <c r="AD324" s="107"/>
      <c r="AE324" s="107"/>
      <c r="AF324" s="107"/>
      <c r="AG324" s="107" t="s">
        <v>333</v>
      </c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</row>
    <row r="325" spans="1:60" outlineLevel="2">
      <c r="A325" s="110"/>
      <c r="B325" s="111"/>
      <c r="C325" s="203" t="s">
        <v>1185</v>
      </c>
      <c r="D325" s="204"/>
      <c r="E325" s="204"/>
      <c r="F325" s="204"/>
      <c r="G325" s="204"/>
      <c r="H325" s="114"/>
      <c r="I325" s="114"/>
      <c r="J325" s="114"/>
      <c r="K325" s="114"/>
      <c r="L325" s="114"/>
      <c r="M325" s="114"/>
      <c r="N325" s="113"/>
      <c r="O325" s="113"/>
      <c r="P325" s="113"/>
      <c r="Q325" s="113"/>
      <c r="R325" s="114"/>
      <c r="S325" s="114"/>
      <c r="T325" s="114"/>
      <c r="U325" s="114"/>
      <c r="V325" s="114"/>
      <c r="W325" s="114"/>
      <c r="X325" s="114"/>
      <c r="Y325" s="114"/>
      <c r="Z325" s="107"/>
      <c r="AA325" s="107"/>
      <c r="AB325" s="107"/>
      <c r="AC325" s="107"/>
      <c r="AD325" s="107"/>
      <c r="AE325" s="107"/>
      <c r="AF325" s="107"/>
      <c r="AG325" s="107" t="s">
        <v>451</v>
      </c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</row>
    <row r="326" spans="1:60" outlineLevel="2">
      <c r="A326" s="110"/>
      <c r="B326" s="111"/>
      <c r="C326" s="146" t="s">
        <v>2883</v>
      </c>
      <c r="D326" s="143"/>
      <c r="E326" s="144">
        <v>3</v>
      </c>
      <c r="F326" s="114"/>
      <c r="G326" s="114"/>
      <c r="H326" s="114"/>
      <c r="I326" s="114"/>
      <c r="J326" s="114"/>
      <c r="K326" s="114"/>
      <c r="L326" s="114"/>
      <c r="M326" s="114"/>
      <c r="N326" s="113"/>
      <c r="O326" s="113"/>
      <c r="P326" s="113"/>
      <c r="Q326" s="113"/>
      <c r="R326" s="114"/>
      <c r="S326" s="114"/>
      <c r="T326" s="114"/>
      <c r="U326" s="114"/>
      <c r="V326" s="114"/>
      <c r="W326" s="114"/>
      <c r="X326" s="114"/>
      <c r="Y326" s="114"/>
      <c r="Z326" s="107"/>
      <c r="AA326" s="107"/>
      <c r="AB326" s="107"/>
      <c r="AC326" s="107"/>
      <c r="AD326" s="107"/>
      <c r="AE326" s="107"/>
      <c r="AF326" s="107"/>
      <c r="AG326" s="107" t="s">
        <v>341</v>
      </c>
      <c r="AH326" s="107">
        <v>5</v>
      </c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</row>
    <row r="327" spans="1:60" ht="22.5" outlineLevel="1">
      <c r="A327" s="123">
        <v>43</v>
      </c>
      <c r="B327" s="124" t="s">
        <v>1190</v>
      </c>
      <c r="C327" s="139" t="s">
        <v>1191</v>
      </c>
      <c r="D327" s="125" t="s">
        <v>1169</v>
      </c>
      <c r="E327" s="126">
        <v>0.9</v>
      </c>
      <c r="F327" s="127"/>
      <c r="G327" s="128">
        <f>ROUND(E327*F327,2)</f>
        <v>0</v>
      </c>
      <c r="H327" s="127"/>
      <c r="I327" s="128">
        <f>ROUND(E327*H327,2)</f>
        <v>0</v>
      </c>
      <c r="J327" s="127"/>
      <c r="K327" s="128">
        <f>ROUND(E327*J327,2)</f>
        <v>0</v>
      </c>
      <c r="L327" s="128">
        <v>21</v>
      </c>
      <c r="M327" s="128">
        <f>G327*(1+L327/100)</f>
        <v>0</v>
      </c>
      <c r="N327" s="126">
        <v>0.24815000000000001</v>
      </c>
      <c r="O327" s="126">
        <f>ROUND(E327*N327,2)</f>
        <v>0.22</v>
      </c>
      <c r="P327" s="126">
        <v>0</v>
      </c>
      <c r="Q327" s="126">
        <f>ROUND(E327*P327,2)</f>
        <v>0</v>
      </c>
      <c r="R327" s="128" t="s">
        <v>1184</v>
      </c>
      <c r="S327" s="128" t="s">
        <v>310</v>
      </c>
      <c r="T327" s="129" t="s">
        <v>331</v>
      </c>
      <c r="U327" s="114">
        <v>0.81100000000000005</v>
      </c>
      <c r="V327" s="114">
        <f>ROUND(E327*U327,2)</f>
        <v>0.73</v>
      </c>
      <c r="W327" s="114"/>
      <c r="X327" s="114" t="s">
        <v>332</v>
      </c>
      <c r="Y327" s="114" t="s">
        <v>293</v>
      </c>
      <c r="Z327" s="107"/>
      <c r="AA327" s="107"/>
      <c r="AB327" s="107"/>
      <c r="AC327" s="107"/>
      <c r="AD327" s="107"/>
      <c r="AE327" s="107"/>
      <c r="AF327" s="107"/>
      <c r="AG327" s="107" t="s">
        <v>333</v>
      </c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</row>
    <row r="328" spans="1:60" outlineLevel="2">
      <c r="A328" s="110"/>
      <c r="B328" s="111"/>
      <c r="C328" s="203" t="s">
        <v>1185</v>
      </c>
      <c r="D328" s="204"/>
      <c r="E328" s="204"/>
      <c r="F328" s="204"/>
      <c r="G328" s="204"/>
      <c r="H328" s="114"/>
      <c r="I328" s="114"/>
      <c r="J328" s="114"/>
      <c r="K328" s="114"/>
      <c r="L328" s="114"/>
      <c r="M328" s="114"/>
      <c r="N328" s="113"/>
      <c r="O328" s="113"/>
      <c r="P328" s="113"/>
      <c r="Q328" s="113"/>
      <c r="R328" s="114"/>
      <c r="S328" s="114"/>
      <c r="T328" s="114"/>
      <c r="U328" s="114"/>
      <c r="V328" s="114"/>
      <c r="W328" s="114"/>
      <c r="X328" s="114"/>
      <c r="Y328" s="114"/>
      <c r="Z328" s="107"/>
      <c r="AA328" s="107"/>
      <c r="AB328" s="107"/>
      <c r="AC328" s="107"/>
      <c r="AD328" s="107"/>
      <c r="AE328" s="107"/>
      <c r="AF328" s="107"/>
      <c r="AG328" s="107" t="s">
        <v>451</v>
      </c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</row>
    <row r="329" spans="1:60" outlineLevel="2">
      <c r="A329" s="110"/>
      <c r="B329" s="111"/>
      <c r="C329" s="146" t="s">
        <v>2884</v>
      </c>
      <c r="D329" s="143"/>
      <c r="E329" s="144">
        <v>0.9</v>
      </c>
      <c r="F329" s="114"/>
      <c r="G329" s="114"/>
      <c r="H329" s="114"/>
      <c r="I329" s="114"/>
      <c r="J329" s="114"/>
      <c r="K329" s="114"/>
      <c r="L329" s="114"/>
      <c r="M329" s="114"/>
      <c r="N329" s="113"/>
      <c r="O329" s="113"/>
      <c r="P329" s="113"/>
      <c r="Q329" s="113"/>
      <c r="R329" s="114"/>
      <c r="S329" s="114"/>
      <c r="T329" s="114"/>
      <c r="U329" s="114"/>
      <c r="V329" s="114"/>
      <c r="W329" s="114"/>
      <c r="X329" s="114"/>
      <c r="Y329" s="114"/>
      <c r="Z329" s="107"/>
      <c r="AA329" s="107"/>
      <c r="AB329" s="107"/>
      <c r="AC329" s="107"/>
      <c r="AD329" s="107"/>
      <c r="AE329" s="107"/>
      <c r="AF329" s="107"/>
      <c r="AG329" s="107" t="s">
        <v>341</v>
      </c>
      <c r="AH329" s="107">
        <v>5</v>
      </c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</row>
    <row r="330" spans="1:60" ht="22.5" outlineLevel="1">
      <c r="A330" s="123">
        <v>44</v>
      </c>
      <c r="B330" s="124" t="s">
        <v>1324</v>
      </c>
      <c r="C330" s="139" t="s">
        <v>1325</v>
      </c>
      <c r="D330" s="125" t="s">
        <v>347</v>
      </c>
      <c r="E330" s="126">
        <v>4</v>
      </c>
      <c r="F330" s="127"/>
      <c r="G330" s="128">
        <f>ROUND(E330*F330,2)</f>
        <v>0</v>
      </c>
      <c r="H330" s="127"/>
      <c r="I330" s="128">
        <f>ROUND(E330*H330,2)</f>
        <v>0</v>
      </c>
      <c r="J330" s="127"/>
      <c r="K330" s="128">
        <f>ROUND(E330*J330,2)</f>
        <v>0</v>
      </c>
      <c r="L330" s="128">
        <v>21</v>
      </c>
      <c r="M330" s="128">
        <f>G330*(1+L330/100)</f>
        <v>0</v>
      </c>
      <c r="N330" s="126">
        <v>5.203E-2</v>
      </c>
      <c r="O330" s="126">
        <f>ROUND(E330*N330,2)</f>
        <v>0.21</v>
      </c>
      <c r="P330" s="126">
        <v>0</v>
      </c>
      <c r="Q330" s="126">
        <f>ROUND(E330*P330,2)</f>
        <v>0</v>
      </c>
      <c r="R330" s="128" t="s">
        <v>1184</v>
      </c>
      <c r="S330" s="128" t="s">
        <v>310</v>
      </c>
      <c r="T330" s="129" t="s">
        <v>331</v>
      </c>
      <c r="U330" s="114">
        <v>1.01</v>
      </c>
      <c r="V330" s="114">
        <f>ROUND(E330*U330,2)</f>
        <v>4.04</v>
      </c>
      <c r="W330" s="114"/>
      <c r="X330" s="114" t="s">
        <v>332</v>
      </c>
      <c r="Y330" s="114" t="s">
        <v>293</v>
      </c>
      <c r="Z330" s="107"/>
      <c r="AA330" s="107"/>
      <c r="AB330" s="107"/>
      <c r="AC330" s="107"/>
      <c r="AD330" s="107"/>
      <c r="AE330" s="107"/>
      <c r="AF330" s="107"/>
      <c r="AG330" s="107" t="s">
        <v>333</v>
      </c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</row>
    <row r="331" spans="1:60" outlineLevel="2">
      <c r="A331" s="110"/>
      <c r="B331" s="111"/>
      <c r="C331" s="203" t="s">
        <v>1326</v>
      </c>
      <c r="D331" s="204"/>
      <c r="E331" s="204"/>
      <c r="F331" s="204"/>
      <c r="G331" s="204"/>
      <c r="H331" s="114"/>
      <c r="I331" s="114"/>
      <c r="J331" s="114"/>
      <c r="K331" s="114"/>
      <c r="L331" s="114"/>
      <c r="M331" s="114"/>
      <c r="N331" s="113"/>
      <c r="O331" s="113"/>
      <c r="P331" s="113"/>
      <c r="Q331" s="113"/>
      <c r="R331" s="114"/>
      <c r="S331" s="114"/>
      <c r="T331" s="114"/>
      <c r="U331" s="114"/>
      <c r="V331" s="114"/>
      <c r="W331" s="114"/>
      <c r="X331" s="114"/>
      <c r="Y331" s="114"/>
      <c r="Z331" s="107"/>
      <c r="AA331" s="107"/>
      <c r="AB331" s="107"/>
      <c r="AC331" s="107"/>
      <c r="AD331" s="107"/>
      <c r="AE331" s="107"/>
      <c r="AF331" s="107"/>
      <c r="AG331" s="107" t="s">
        <v>451</v>
      </c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</row>
    <row r="332" spans="1:60" outlineLevel="2">
      <c r="A332" s="110"/>
      <c r="B332" s="111"/>
      <c r="C332" s="146" t="s">
        <v>2885</v>
      </c>
      <c r="D332" s="143"/>
      <c r="E332" s="144">
        <v>4</v>
      </c>
      <c r="F332" s="114"/>
      <c r="G332" s="114"/>
      <c r="H332" s="114"/>
      <c r="I332" s="114"/>
      <c r="J332" s="114"/>
      <c r="K332" s="114"/>
      <c r="L332" s="114"/>
      <c r="M332" s="114"/>
      <c r="N332" s="113"/>
      <c r="O332" s="113"/>
      <c r="P332" s="113"/>
      <c r="Q332" s="113"/>
      <c r="R332" s="114"/>
      <c r="S332" s="114"/>
      <c r="T332" s="114"/>
      <c r="U332" s="114"/>
      <c r="V332" s="114"/>
      <c r="W332" s="114"/>
      <c r="X332" s="114"/>
      <c r="Y332" s="114"/>
      <c r="Z332" s="107"/>
      <c r="AA332" s="107"/>
      <c r="AB332" s="107"/>
      <c r="AC332" s="107"/>
      <c r="AD332" s="107"/>
      <c r="AE332" s="107"/>
      <c r="AF332" s="107"/>
      <c r="AG332" s="107" t="s">
        <v>341</v>
      </c>
      <c r="AH332" s="107">
        <v>5</v>
      </c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</row>
    <row r="333" spans="1:60" outlineLevel="1">
      <c r="A333" s="123">
        <v>45</v>
      </c>
      <c r="B333" s="124" t="s">
        <v>1197</v>
      </c>
      <c r="C333" s="139" t="s">
        <v>1198</v>
      </c>
      <c r="D333" s="125" t="s">
        <v>347</v>
      </c>
      <c r="E333" s="126">
        <v>6</v>
      </c>
      <c r="F333" s="127"/>
      <c r="G333" s="128">
        <f>ROUND(E333*F333,2)</f>
        <v>0</v>
      </c>
      <c r="H333" s="127"/>
      <c r="I333" s="128">
        <f>ROUND(E333*H333,2)</f>
        <v>0</v>
      </c>
      <c r="J333" s="127"/>
      <c r="K333" s="128">
        <f>ROUND(E333*J333,2)</f>
        <v>0</v>
      </c>
      <c r="L333" s="128">
        <v>21</v>
      </c>
      <c r="M333" s="128">
        <f>G333*(1+L333/100)</f>
        <v>0</v>
      </c>
      <c r="N333" s="126">
        <v>3.2799999999999999E-3</v>
      </c>
      <c r="O333" s="126">
        <f>ROUND(E333*N333,2)</f>
        <v>0.02</v>
      </c>
      <c r="P333" s="126">
        <v>0</v>
      </c>
      <c r="Q333" s="126">
        <f>ROUND(E333*P333,2)</f>
        <v>0</v>
      </c>
      <c r="R333" s="128" t="s">
        <v>1184</v>
      </c>
      <c r="S333" s="128" t="s">
        <v>310</v>
      </c>
      <c r="T333" s="129" t="s">
        <v>331</v>
      </c>
      <c r="U333" s="114">
        <v>0.22498000000000001</v>
      </c>
      <c r="V333" s="114">
        <f>ROUND(E333*U333,2)</f>
        <v>1.35</v>
      </c>
      <c r="W333" s="114"/>
      <c r="X333" s="114" t="s">
        <v>332</v>
      </c>
      <c r="Y333" s="114" t="s">
        <v>293</v>
      </c>
      <c r="Z333" s="107"/>
      <c r="AA333" s="107"/>
      <c r="AB333" s="107"/>
      <c r="AC333" s="107"/>
      <c r="AD333" s="107"/>
      <c r="AE333" s="107"/>
      <c r="AF333" s="107"/>
      <c r="AG333" s="107" t="s">
        <v>333</v>
      </c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</row>
    <row r="334" spans="1:60" outlineLevel="2">
      <c r="A334" s="110"/>
      <c r="B334" s="111"/>
      <c r="C334" s="203" t="s">
        <v>1199</v>
      </c>
      <c r="D334" s="204"/>
      <c r="E334" s="204"/>
      <c r="F334" s="204"/>
      <c r="G334" s="204"/>
      <c r="H334" s="114"/>
      <c r="I334" s="114"/>
      <c r="J334" s="114"/>
      <c r="K334" s="114"/>
      <c r="L334" s="114"/>
      <c r="M334" s="114"/>
      <c r="N334" s="113"/>
      <c r="O334" s="113"/>
      <c r="P334" s="113"/>
      <c r="Q334" s="113"/>
      <c r="R334" s="114"/>
      <c r="S334" s="114"/>
      <c r="T334" s="114"/>
      <c r="U334" s="114"/>
      <c r="V334" s="114"/>
      <c r="W334" s="114"/>
      <c r="X334" s="114"/>
      <c r="Y334" s="114"/>
      <c r="Z334" s="107"/>
      <c r="AA334" s="107"/>
      <c r="AB334" s="107"/>
      <c r="AC334" s="107"/>
      <c r="AD334" s="107"/>
      <c r="AE334" s="107"/>
      <c r="AF334" s="107"/>
      <c r="AG334" s="107" t="s">
        <v>451</v>
      </c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37" t="str">
        <f>C334</f>
        <v>jakoukoliv maltou, z pomocného pracovního lešení o výšce podlahy do 1900 mm a pro zatížení do 1,5 kPa,</v>
      </c>
      <c r="BB334" s="107"/>
      <c r="BC334" s="107"/>
      <c r="BD334" s="107"/>
      <c r="BE334" s="107"/>
      <c r="BF334" s="107"/>
      <c r="BG334" s="107"/>
      <c r="BH334" s="107"/>
    </row>
    <row r="335" spans="1:60" outlineLevel="2">
      <c r="A335" s="110"/>
      <c r="B335" s="111"/>
      <c r="C335" s="146" t="s">
        <v>2886</v>
      </c>
      <c r="D335" s="143"/>
      <c r="E335" s="144">
        <v>6</v>
      </c>
      <c r="F335" s="114"/>
      <c r="G335" s="114"/>
      <c r="H335" s="114"/>
      <c r="I335" s="114"/>
      <c r="J335" s="114"/>
      <c r="K335" s="114"/>
      <c r="L335" s="114"/>
      <c r="M335" s="114"/>
      <c r="N335" s="113"/>
      <c r="O335" s="113"/>
      <c r="P335" s="113"/>
      <c r="Q335" s="113"/>
      <c r="R335" s="114"/>
      <c r="S335" s="114"/>
      <c r="T335" s="114"/>
      <c r="U335" s="114"/>
      <c r="V335" s="114"/>
      <c r="W335" s="114"/>
      <c r="X335" s="114"/>
      <c r="Y335" s="114"/>
      <c r="Z335" s="107"/>
      <c r="AA335" s="107"/>
      <c r="AB335" s="107"/>
      <c r="AC335" s="107"/>
      <c r="AD335" s="107"/>
      <c r="AE335" s="107"/>
      <c r="AF335" s="107"/>
      <c r="AG335" s="107" t="s">
        <v>341</v>
      </c>
      <c r="AH335" s="107">
        <v>5</v>
      </c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</row>
    <row r="336" spans="1:60" outlineLevel="1">
      <c r="A336" s="123">
        <v>46</v>
      </c>
      <c r="B336" s="124" t="s">
        <v>1202</v>
      </c>
      <c r="C336" s="139" t="s">
        <v>1203</v>
      </c>
      <c r="D336" s="125" t="s">
        <v>1169</v>
      </c>
      <c r="E336" s="126">
        <v>0.9</v>
      </c>
      <c r="F336" s="127"/>
      <c r="G336" s="128">
        <f>ROUND(E336*F336,2)</f>
        <v>0</v>
      </c>
      <c r="H336" s="127"/>
      <c r="I336" s="128">
        <f>ROUND(E336*H336,2)</f>
        <v>0</v>
      </c>
      <c r="J336" s="127"/>
      <c r="K336" s="128">
        <f>ROUND(E336*J336,2)</f>
        <v>0</v>
      </c>
      <c r="L336" s="128">
        <v>21</v>
      </c>
      <c r="M336" s="128">
        <f>G336*(1+L336/100)</f>
        <v>0</v>
      </c>
      <c r="N336" s="126">
        <v>4.7660000000000001E-2</v>
      </c>
      <c r="O336" s="126">
        <f>ROUND(E336*N336,2)</f>
        <v>0.04</v>
      </c>
      <c r="P336" s="126">
        <v>0</v>
      </c>
      <c r="Q336" s="126">
        <f>ROUND(E336*P336,2)</f>
        <v>0</v>
      </c>
      <c r="R336" s="128" t="s">
        <v>1195</v>
      </c>
      <c r="S336" s="128" t="s">
        <v>310</v>
      </c>
      <c r="T336" s="129" t="s">
        <v>331</v>
      </c>
      <c r="U336" s="114">
        <v>0.84</v>
      </c>
      <c r="V336" s="114">
        <f>ROUND(E336*U336,2)</f>
        <v>0.76</v>
      </c>
      <c r="W336" s="114"/>
      <c r="X336" s="114" t="s">
        <v>332</v>
      </c>
      <c r="Y336" s="114" t="s">
        <v>293</v>
      </c>
      <c r="Z336" s="107"/>
      <c r="AA336" s="107"/>
      <c r="AB336" s="107"/>
      <c r="AC336" s="107"/>
      <c r="AD336" s="107"/>
      <c r="AE336" s="107"/>
      <c r="AF336" s="107"/>
      <c r="AG336" s="107" t="s">
        <v>333</v>
      </c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</row>
    <row r="337" spans="1:60" outlineLevel="2">
      <c r="A337" s="110"/>
      <c r="B337" s="111"/>
      <c r="C337" s="146" t="s">
        <v>2884</v>
      </c>
      <c r="D337" s="143"/>
      <c r="E337" s="144">
        <v>0.9</v>
      </c>
      <c r="F337" s="114"/>
      <c r="G337" s="114"/>
      <c r="H337" s="114"/>
      <c r="I337" s="114"/>
      <c r="J337" s="114"/>
      <c r="K337" s="114"/>
      <c r="L337" s="114"/>
      <c r="M337" s="114"/>
      <c r="N337" s="113"/>
      <c r="O337" s="113"/>
      <c r="P337" s="113"/>
      <c r="Q337" s="113"/>
      <c r="R337" s="114"/>
      <c r="S337" s="114"/>
      <c r="T337" s="114"/>
      <c r="U337" s="114"/>
      <c r="V337" s="114"/>
      <c r="W337" s="114"/>
      <c r="X337" s="114"/>
      <c r="Y337" s="114"/>
      <c r="Z337" s="107"/>
      <c r="AA337" s="107"/>
      <c r="AB337" s="107"/>
      <c r="AC337" s="107"/>
      <c r="AD337" s="107"/>
      <c r="AE337" s="107"/>
      <c r="AF337" s="107"/>
      <c r="AG337" s="107" t="s">
        <v>341</v>
      </c>
      <c r="AH337" s="107">
        <v>5</v>
      </c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</row>
    <row r="338" spans="1:60" ht="56.25" outlineLevel="1">
      <c r="A338" s="123">
        <v>47</v>
      </c>
      <c r="B338" s="124" t="s">
        <v>1235</v>
      </c>
      <c r="C338" s="139" t="s">
        <v>1236</v>
      </c>
      <c r="D338" s="125" t="s">
        <v>1169</v>
      </c>
      <c r="E338" s="126">
        <v>304.11</v>
      </c>
      <c r="F338" s="127"/>
      <c r="G338" s="128">
        <f>ROUND(E338*F338,2)</f>
        <v>0</v>
      </c>
      <c r="H338" s="127"/>
      <c r="I338" s="128">
        <f>ROUND(E338*H338,2)</f>
        <v>0</v>
      </c>
      <c r="J338" s="127"/>
      <c r="K338" s="128">
        <f>ROUND(E338*J338,2)</f>
        <v>0</v>
      </c>
      <c r="L338" s="128">
        <v>21</v>
      </c>
      <c r="M338" s="128">
        <f>G338*(1+L338/100)</f>
        <v>0</v>
      </c>
      <c r="N338" s="126">
        <v>4.0000000000000003E-5</v>
      </c>
      <c r="O338" s="126">
        <f>ROUND(E338*N338,2)</f>
        <v>0.01</v>
      </c>
      <c r="P338" s="126">
        <v>0</v>
      </c>
      <c r="Q338" s="126">
        <f>ROUND(E338*P338,2)</f>
        <v>0</v>
      </c>
      <c r="R338" s="128" t="s">
        <v>1195</v>
      </c>
      <c r="S338" s="128" t="s">
        <v>310</v>
      </c>
      <c r="T338" s="129" t="s">
        <v>331</v>
      </c>
      <c r="U338" s="114">
        <v>0.31</v>
      </c>
      <c r="V338" s="114">
        <f>ROUND(E338*U338,2)</f>
        <v>94.27</v>
      </c>
      <c r="W338" s="114"/>
      <c r="X338" s="114" t="s">
        <v>332</v>
      </c>
      <c r="Y338" s="114" t="s">
        <v>293</v>
      </c>
      <c r="Z338" s="107"/>
      <c r="AA338" s="107"/>
      <c r="AB338" s="107"/>
      <c r="AC338" s="107"/>
      <c r="AD338" s="107"/>
      <c r="AE338" s="107"/>
      <c r="AF338" s="107"/>
      <c r="AG338" s="107" t="s">
        <v>333</v>
      </c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</row>
    <row r="339" spans="1:60" outlineLevel="2">
      <c r="A339" s="110"/>
      <c r="B339" s="111"/>
      <c r="C339" s="146" t="s">
        <v>2887</v>
      </c>
      <c r="D339" s="143"/>
      <c r="E339" s="144">
        <v>54.57</v>
      </c>
      <c r="F339" s="114"/>
      <c r="G339" s="114"/>
      <c r="H339" s="114"/>
      <c r="I339" s="114"/>
      <c r="J339" s="114"/>
      <c r="K339" s="114"/>
      <c r="L339" s="114"/>
      <c r="M339" s="114"/>
      <c r="N339" s="113"/>
      <c r="O339" s="113"/>
      <c r="P339" s="113"/>
      <c r="Q339" s="113"/>
      <c r="R339" s="114"/>
      <c r="S339" s="114"/>
      <c r="T339" s="114"/>
      <c r="U339" s="114"/>
      <c r="V339" s="114"/>
      <c r="W339" s="114"/>
      <c r="X339" s="114"/>
      <c r="Y339" s="114"/>
      <c r="Z339" s="107"/>
      <c r="AA339" s="107"/>
      <c r="AB339" s="107"/>
      <c r="AC339" s="107"/>
      <c r="AD339" s="107"/>
      <c r="AE339" s="107"/>
      <c r="AF339" s="107"/>
      <c r="AG339" s="107" t="s">
        <v>341</v>
      </c>
      <c r="AH339" s="107">
        <v>0</v>
      </c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</row>
    <row r="340" spans="1:60" outlineLevel="3">
      <c r="A340" s="110"/>
      <c r="B340" s="111"/>
      <c r="C340" s="146" t="s">
        <v>2888</v>
      </c>
      <c r="D340" s="143"/>
      <c r="E340" s="144">
        <v>249.54</v>
      </c>
      <c r="F340" s="114"/>
      <c r="G340" s="114"/>
      <c r="H340" s="114"/>
      <c r="I340" s="114"/>
      <c r="J340" s="114"/>
      <c r="K340" s="114"/>
      <c r="L340" s="114"/>
      <c r="M340" s="114"/>
      <c r="N340" s="113"/>
      <c r="O340" s="113"/>
      <c r="P340" s="113"/>
      <c r="Q340" s="113"/>
      <c r="R340" s="114"/>
      <c r="S340" s="114"/>
      <c r="T340" s="114"/>
      <c r="U340" s="114"/>
      <c r="V340" s="114"/>
      <c r="W340" s="114"/>
      <c r="X340" s="114"/>
      <c r="Y340" s="114"/>
      <c r="Z340" s="107"/>
      <c r="AA340" s="107"/>
      <c r="AB340" s="107"/>
      <c r="AC340" s="107"/>
      <c r="AD340" s="107"/>
      <c r="AE340" s="107"/>
      <c r="AF340" s="107"/>
      <c r="AG340" s="107" t="s">
        <v>341</v>
      </c>
      <c r="AH340" s="107">
        <v>0</v>
      </c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</row>
    <row r="341" spans="1:60" ht="22.5" outlineLevel="1">
      <c r="A341" s="123">
        <v>48</v>
      </c>
      <c r="B341" s="124" t="s">
        <v>1303</v>
      </c>
      <c r="C341" s="139" t="s">
        <v>1304</v>
      </c>
      <c r="D341" s="125" t="s">
        <v>347</v>
      </c>
      <c r="E341" s="126">
        <v>1</v>
      </c>
      <c r="F341" s="127"/>
      <c r="G341" s="128">
        <f>ROUND(E341*F341,2)</f>
        <v>0</v>
      </c>
      <c r="H341" s="127"/>
      <c r="I341" s="128">
        <f>ROUND(E341*H341,2)</f>
        <v>0</v>
      </c>
      <c r="J341" s="127"/>
      <c r="K341" s="128">
        <f>ROUND(E341*J341,2)</f>
        <v>0</v>
      </c>
      <c r="L341" s="128">
        <v>21</v>
      </c>
      <c r="M341" s="128">
        <f>G341*(1+L341/100)</f>
        <v>0</v>
      </c>
      <c r="N341" s="126">
        <v>1.5140000000000001E-2</v>
      </c>
      <c r="O341" s="126">
        <f>ROUND(E341*N341,2)</f>
        <v>0.02</v>
      </c>
      <c r="P341" s="126">
        <v>0</v>
      </c>
      <c r="Q341" s="126">
        <f>ROUND(E341*P341,2)</f>
        <v>0</v>
      </c>
      <c r="R341" s="128" t="s">
        <v>447</v>
      </c>
      <c r="S341" s="128" t="s">
        <v>310</v>
      </c>
      <c r="T341" s="129" t="s">
        <v>331</v>
      </c>
      <c r="U341" s="114">
        <v>1.39</v>
      </c>
      <c r="V341" s="114">
        <f>ROUND(E341*U341,2)</f>
        <v>1.39</v>
      </c>
      <c r="W341" s="114"/>
      <c r="X341" s="114" t="s">
        <v>332</v>
      </c>
      <c r="Y341" s="114" t="s">
        <v>293</v>
      </c>
      <c r="Z341" s="107"/>
      <c r="AA341" s="107"/>
      <c r="AB341" s="107"/>
      <c r="AC341" s="107"/>
      <c r="AD341" s="107"/>
      <c r="AE341" s="107"/>
      <c r="AF341" s="107"/>
      <c r="AG341" s="107" t="s">
        <v>333</v>
      </c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</row>
    <row r="342" spans="1:60" outlineLevel="2">
      <c r="A342" s="110"/>
      <c r="B342" s="111"/>
      <c r="C342" s="146" t="s">
        <v>2889</v>
      </c>
      <c r="D342" s="143"/>
      <c r="E342" s="144">
        <v>1</v>
      </c>
      <c r="F342" s="114"/>
      <c r="G342" s="114"/>
      <c r="H342" s="114"/>
      <c r="I342" s="114"/>
      <c r="J342" s="114"/>
      <c r="K342" s="114"/>
      <c r="L342" s="114"/>
      <c r="M342" s="114"/>
      <c r="N342" s="113"/>
      <c r="O342" s="113"/>
      <c r="P342" s="113"/>
      <c r="Q342" s="113"/>
      <c r="R342" s="114"/>
      <c r="S342" s="114"/>
      <c r="T342" s="114"/>
      <c r="U342" s="114"/>
      <c r="V342" s="114"/>
      <c r="W342" s="114"/>
      <c r="X342" s="114"/>
      <c r="Y342" s="114"/>
      <c r="Z342" s="107"/>
      <c r="AA342" s="107"/>
      <c r="AB342" s="107"/>
      <c r="AC342" s="107"/>
      <c r="AD342" s="107"/>
      <c r="AE342" s="107"/>
      <c r="AF342" s="107"/>
      <c r="AG342" s="107" t="s">
        <v>341</v>
      </c>
      <c r="AH342" s="107">
        <v>0</v>
      </c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</row>
    <row r="343" spans="1:60" outlineLevel="1">
      <c r="A343" s="123">
        <v>49</v>
      </c>
      <c r="B343" s="124" t="s">
        <v>1309</v>
      </c>
      <c r="C343" s="139" t="s">
        <v>1310</v>
      </c>
      <c r="D343" s="125" t="s">
        <v>330</v>
      </c>
      <c r="E343" s="126">
        <v>3.3</v>
      </c>
      <c r="F343" s="127"/>
      <c r="G343" s="128">
        <f>ROUND(E343*F343,2)</f>
        <v>0</v>
      </c>
      <c r="H343" s="127"/>
      <c r="I343" s="128">
        <f>ROUND(E343*H343,2)</f>
        <v>0</v>
      </c>
      <c r="J343" s="127"/>
      <c r="K343" s="128">
        <f>ROUND(E343*J343,2)</f>
        <v>0</v>
      </c>
      <c r="L343" s="128">
        <v>21</v>
      </c>
      <c r="M343" s="128">
        <f>G343*(1+L343/100)</f>
        <v>0</v>
      </c>
      <c r="N343" s="126">
        <v>2.4500000000000001E-2</v>
      </c>
      <c r="O343" s="126">
        <f>ROUND(E343*N343,2)</f>
        <v>0.08</v>
      </c>
      <c r="P343" s="126">
        <v>0</v>
      </c>
      <c r="Q343" s="126">
        <f>ROUND(E343*P343,2)</f>
        <v>0</v>
      </c>
      <c r="R343" s="128"/>
      <c r="S343" s="128" t="s">
        <v>290</v>
      </c>
      <c r="T343" s="129" t="s">
        <v>291</v>
      </c>
      <c r="U343" s="114">
        <v>0.27</v>
      </c>
      <c r="V343" s="114">
        <f>ROUND(E343*U343,2)</f>
        <v>0.89</v>
      </c>
      <c r="W343" s="114"/>
      <c r="X343" s="114" t="s">
        <v>332</v>
      </c>
      <c r="Y343" s="114" t="s">
        <v>293</v>
      </c>
      <c r="Z343" s="107"/>
      <c r="AA343" s="107"/>
      <c r="AB343" s="107"/>
      <c r="AC343" s="107"/>
      <c r="AD343" s="107"/>
      <c r="AE343" s="107"/>
      <c r="AF343" s="107"/>
      <c r="AG343" s="107" t="s">
        <v>333</v>
      </c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</row>
    <row r="344" spans="1:60" outlineLevel="2">
      <c r="A344" s="110"/>
      <c r="B344" s="111"/>
      <c r="C344" s="146" t="s">
        <v>2890</v>
      </c>
      <c r="D344" s="143"/>
      <c r="E344" s="144">
        <v>3.3</v>
      </c>
      <c r="F344" s="114"/>
      <c r="G344" s="114"/>
      <c r="H344" s="114"/>
      <c r="I344" s="114"/>
      <c r="J344" s="114"/>
      <c r="K344" s="114"/>
      <c r="L344" s="114"/>
      <c r="M344" s="114"/>
      <c r="N344" s="113"/>
      <c r="O344" s="113"/>
      <c r="P344" s="113"/>
      <c r="Q344" s="113"/>
      <c r="R344" s="114"/>
      <c r="S344" s="114"/>
      <c r="T344" s="114"/>
      <c r="U344" s="114"/>
      <c r="V344" s="114"/>
      <c r="W344" s="114"/>
      <c r="X344" s="114"/>
      <c r="Y344" s="114"/>
      <c r="Z344" s="107"/>
      <c r="AA344" s="107"/>
      <c r="AB344" s="107"/>
      <c r="AC344" s="107"/>
      <c r="AD344" s="107"/>
      <c r="AE344" s="107"/>
      <c r="AF344" s="107"/>
      <c r="AG344" s="107" t="s">
        <v>341</v>
      </c>
      <c r="AH344" s="107">
        <v>5</v>
      </c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</row>
    <row r="345" spans="1:60" ht="22.5" outlineLevel="1">
      <c r="A345" s="123">
        <v>50</v>
      </c>
      <c r="B345" s="124" t="s">
        <v>1312</v>
      </c>
      <c r="C345" s="139" t="s">
        <v>1313</v>
      </c>
      <c r="D345" s="125" t="s">
        <v>347</v>
      </c>
      <c r="E345" s="126">
        <v>1</v>
      </c>
      <c r="F345" s="127"/>
      <c r="G345" s="128">
        <f>ROUND(E345*F345,2)</f>
        <v>0</v>
      </c>
      <c r="H345" s="127"/>
      <c r="I345" s="128">
        <f>ROUND(E345*H345,2)</f>
        <v>0</v>
      </c>
      <c r="J345" s="127"/>
      <c r="K345" s="128">
        <f>ROUND(E345*J345,2)</f>
        <v>0</v>
      </c>
      <c r="L345" s="128">
        <v>21</v>
      </c>
      <c r="M345" s="128">
        <f>G345*(1+L345/100)</f>
        <v>0</v>
      </c>
      <c r="N345" s="126">
        <v>0</v>
      </c>
      <c r="O345" s="126">
        <f>ROUND(E345*N345,2)</f>
        <v>0</v>
      </c>
      <c r="P345" s="126">
        <v>0</v>
      </c>
      <c r="Q345" s="126">
        <f>ROUND(E345*P345,2)</f>
        <v>0</v>
      </c>
      <c r="R345" s="128"/>
      <c r="S345" s="128" t="s">
        <v>290</v>
      </c>
      <c r="T345" s="129" t="s">
        <v>291</v>
      </c>
      <c r="U345" s="114">
        <v>0.19</v>
      </c>
      <c r="V345" s="114">
        <f>ROUND(E345*U345,2)</f>
        <v>0.19</v>
      </c>
      <c r="W345" s="114"/>
      <c r="X345" s="114" t="s">
        <v>332</v>
      </c>
      <c r="Y345" s="114" t="s">
        <v>293</v>
      </c>
      <c r="Z345" s="107"/>
      <c r="AA345" s="107"/>
      <c r="AB345" s="107"/>
      <c r="AC345" s="107"/>
      <c r="AD345" s="107"/>
      <c r="AE345" s="107"/>
      <c r="AF345" s="107"/>
      <c r="AG345" s="107" t="s">
        <v>333</v>
      </c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</row>
    <row r="346" spans="1:60" outlineLevel="2">
      <c r="A346" s="110"/>
      <c r="B346" s="111"/>
      <c r="C346" s="146" t="s">
        <v>2891</v>
      </c>
      <c r="D346" s="143"/>
      <c r="E346" s="144">
        <v>1</v>
      </c>
      <c r="F346" s="114"/>
      <c r="G346" s="114"/>
      <c r="H346" s="114"/>
      <c r="I346" s="114"/>
      <c r="J346" s="114"/>
      <c r="K346" s="114"/>
      <c r="L346" s="114"/>
      <c r="M346" s="114"/>
      <c r="N346" s="113"/>
      <c r="O346" s="113"/>
      <c r="P346" s="113"/>
      <c r="Q346" s="113"/>
      <c r="R346" s="114"/>
      <c r="S346" s="114"/>
      <c r="T346" s="114"/>
      <c r="U346" s="114"/>
      <c r="V346" s="114"/>
      <c r="W346" s="114"/>
      <c r="X346" s="114"/>
      <c r="Y346" s="114"/>
      <c r="Z346" s="107"/>
      <c r="AA346" s="107"/>
      <c r="AB346" s="107"/>
      <c r="AC346" s="107"/>
      <c r="AD346" s="107"/>
      <c r="AE346" s="107"/>
      <c r="AF346" s="107"/>
      <c r="AG346" s="107" t="s">
        <v>341</v>
      </c>
      <c r="AH346" s="107">
        <v>0</v>
      </c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</row>
    <row r="347" spans="1:60" ht="22.5" outlineLevel="1">
      <c r="A347" s="123">
        <v>51</v>
      </c>
      <c r="B347" s="124" t="s">
        <v>1395</v>
      </c>
      <c r="C347" s="139" t="s">
        <v>1396</v>
      </c>
      <c r="D347" s="125" t="s">
        <v>353</v>
      </c>
      <c r="E347" s="126">
        <v>0.62087000000000003</v>
      </c>
      <c r="F347" s="127"/>
      <c r="G347" s="128">
        <f>ROUND(E347*F347,2)</f>
        <v>0</v>
      </c>
      <c r="H347" s="127"/>
      <c r="I347" s="128">
        <f>ROUND(E347*H347,2)</f>
        <v>0</v>
      </c>
      <c r="J347" s="127"/>
      <c r="K347" s="128">
        <f>ROUND(E347*J347,2)</f>
        <v>0</v>
      </c>
      <c r="L347" s="128">
        <v>21</v>
      </c>
      <c r="M347" s="128">
        <f>G347*(1+L347/100)</f>
        <v>0</v>
      </c>
      <c r="N347" s="126">
        <v>0</v>
      </c>
      <c r="O347" s="126">
        <f>ROUND(E347*N347,2)</f>
        <v>0</v>
      </c>
      <c r="P347" s="126">
        <v>0</v>
      </c>
      <c r="Q347" s="126">
        <f>ROUND(E347*P347,2)</f>
        <v>0</v>
      </c>
      <c r="R347" s="128" t="s">
        <v>1184</v>
      </c>
      <c r="S347" s="128" t="s">
        <v>310</v>
      </c>
      <c r="T347" s="129" t="s">
        <v>331</v>
      </c>
      <c r="U347" s="114">
        <v>3.01</v>
      </c>
      <c r="V347" s="114">
        <f>ROUND(E347*U347,2)</f>
        <v>1.87</v>
      </c>
      <c r="W347" s="114"/>
      <c r="X347" s="114" t="s">
        <v>448</v>
      </c>
      <c r="Y347" s="114" t="s">
        <v>293</v>
      </c>
      <c r="Z347" s="107"/>
      <c r="AA347" s="107"/>
      <c r="AB347" s="107"/>
      <c r="AC347" s="107"/>
      <c r="AD347" s="107"/>
      <c r="AE347" s="107"/>
      <c r="AF347" s="107"/>
      <c r="AG347" s="107" t="s">
        <v>449</v>
      </c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</row>
    <row r="348" spans="1:60" outlineLevel="2">
      <c r="A348" s="110"/>
      <c r="B348" s="111"/>
      <c r="C348" s="203" t="s">
        <v>1320</v>
      </c>
      <c r="D348" s="204"/>
      <c r="E348" s="204"/>
      <c r="F348" s="204"/>
      <c r="G348" s="204"/>
      <c r="H348" s="114"/>
      <c r="I348" s="114"/>
      <c r="J348" s="114"/>
      <c r="K348" s="114"/>
      <c r="L348" s="114"/>
      <c r="M348" s="114"/>
      <c r="N348" s="113"/>
      <c r="O348" s="113"/>
      <c r="P348" s="113"/>
      <c r="Q348" s="113"/>
      <c r="R348" s="114"/>
      <c r="S348" s="114"/>
      <c r="T348" s="114"/>
      <c r="U348" s="114"/>
      <c r="V348" s="114"/>
      <c r="W348" s="114"/>
      <c r="X348" s="114"/>
      <c r="Y348" s="114"/>
      <c r="Z348" s="107"/>
      <c r="AA348" s="107"/>
      <c r="AB348" s="107"/>
      <c r="AC348" s="107"/>
      <c r="AD348" s="107"/>
      <c r="AE348" s="107"/>
      <c r="AF348" s="107"/>
      <c r="AG348" s="107" t="s">
        <v>451</v>
      </c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</row>
    <row r="349" spans="1:60">
      <c r="A349" s="117" t="s">
        <v>285</v>
      </c>
      <c r="B349" s="118" t="s">
        <v>79</v>
      </c>
      <c r="C349" s="138" t="s">
        <v>80</v>
      </c>
      <c r="D349" s="119"/>
      <c r="E349" s="120"/>
      <c r="F349" s="121"/>
      <c r="G349" s="121">
        <f>SUMIF(AG350:AG359,"&lt;&gt;NOR",G350:G359)</f>
        <v>0</v>
      </c>
      <c r="H349" s="121"/>
      <c r="I349" s="121">
        <f>SUM(I350:I359)</f>
        <v>0</v>
      </c>
      <c r="J349" s="121"/>
      <c r="K349" s="121">
        <f>SUM(K350:K359)</f>
        <v>0</v>
      </c>
      <c r="L349" s="121"/>
      <c r="M349" s="121">
        <f>SUM(M350:M359)</f>
        <v>0</v>
      </c>
      <c r="N349" s="120"/>
      <c r="O349" s="120">
        <f>SUM(O350:O359)</f>
        <v>0.19</v>
      </c>
      <c r="P349" s="120"/>
      <c r="Q349" s="120">
        <f>SUM(Q350:Q359)</f>
        <v>0</v>
      </c>
      <c r="R349" s="121"/>
      <c r="S349" s="121"/>
      <c r="T349" s="122"/>
      <c r="U349" s="116"/>
      <c r="V349" s="116">
        <f>SUM(V350:V359)</f>
        <v>12.95</v>
      </c>
      <c r="W349" s="116"/>
      <c r="X349" s="116"/>
      <c r="Y349" s="116"/>
      <c r="AG349" t="s">
        <v>286</v>
      </c>
    </row>
    <row r="350" spans="1:60" ht="22.5" outlineLevel="1">
      <c r="A350" s="123">
        <v>52</v>
      </c>
      <c r="B350" s="124" t="s">
        <v>1324</v>
      </c>
      <c r="C350" s="139" t="s">
        <v>1325</v>
      </c>
      <c r="D350" s="125" t="s">
        <v>347</v>
      </c>
      <c r="E350" s="126">
        <v>3</v>
      </c>
      <c r="F350" s="127"/>
      <c r="G350" s="128">
        <f>ROUND(E350*F350,2)</f>
        <v>0</v>
      </c>
      <c r="H350" s="127"/>
      <c r="I350" s="128">
        <f>ROUND(E350*H350,2)</f>
        <v>0</v>
      </c>
      <c r="J350" s="127"/>
      <c r="K350" s="128">
        <f>ROUND(E350*J350,2)</f>
        <v>0</v>
      </c>
      <c r="L350" s="128">
        <v>21</v>
      </c>
      <c r="M350" s="128">
        <f>G350*(1+L350/100)</f>
        <v>0</v>
      </c>
      <c r="N350" s="126">
        <v>5.203E-2</v>
      </c>
      <c r="O350" s="126">
        <f>ROUND(E350*N350,2)</f>
        <v>0.16</v>
      </c>
      <c r="P350" s="126">
        <v>0</v>
      </c>
      <c r="Q350" s="126">
        <f>ROUND(E350*P350,2)</f>
        <v>0</v>
      </c>
      <c r="R350" s="128" t="s">
        <v>1184</v>
      </c>
      <c r="S350" s="128" t="s">
        <v>310</v>
      </c>
      <c r="T350" s="129" t="s">
        <v>331</v>
      </c>
      <c r="U350" s="114">
        <v>1.01</v>
      </c>
      <c r="V350" s="114">
        <f>ROUND(E350*U350,2)</f>
        <v>3.03</v>
      </c>
      <c r="W350" s="114"/>
      <c r="X350" s="114" t="s">
        <v>332</v>
      </c>
      <c r="Y350" s="114" t="s">
        <v>293</v>
      </c>
      <c r="Z350" s="107"/>
      <c r="AA350" s="107"/>
      <c r="AB350" s="107"/>
      <c r="AC350" s="107"/>
      <c r="AD350" s="107"/>
      <c r="AE350" s="107"/>
      <c r="AF350" s="107"/>
      <c r="AG350" s="107" t="s">
        <v>333</v>
      </c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</row>
    <row r="351" spans="1:60" outlineLevel="2">
      <c r="A351" s="110"/>
      <c r="B351" s="111"/>
      <c r="C351" s="203" t="s">
        <v>1326</v>
      </c>
      <c r="D351" s="204"/>
      <c r="E351" s="204"/>
      <c r="F351" s="204"/>
      <c r="G351" s="204"/>
      <c r="H351" s="114"/>
      <c r="I351" s="114"/>
      <c r="J351" s="114"/>
      <c r="K351" s="114"/>
      <c r="L351" s="114"/>
      <c r="M351" s="114"/>
      <c r="N351" s="113"/>
      <c r="O351" s="113"/>
      <c r="P351" s="113"/>
      <c r="Q351" s="113"/>
      <c r="R351" s="114"/>
      <c r="S351" s="114"/>
      <c r="T351" s="114"/>
      <c r="U351" s="114"/>
      <c r="V351" s="114"/>
      <c r="W351" s="114"/>
      <c r="X351" s="114"/>
      <c r="Y351" s="114"/>
      <c r="Z351" s="107"/>
      <c r="AA351" s="107"/>
      <c r="AB351" s="107"/>
      <c r="AC351" s="107"/>
      <c r="AD351" s="107"/>
      <c r="AE351" s="107"/>
      <c r="AF351" s="107"/>
      <c r="AG351" s="107" t="s">
        <v>451</v>
      </c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</row>
    <row r="352" spans="1:60" outlineLevel="2">
      <c r="A352" s="110"/>
      <c r="B352" s="111"/>
      <c r="C352" s="146" t="s">
        <v>2892</v>
      </c>
      <c r="D352" s="143"/>
      <c r="E352" s="144">
        <v>3</v>
      </c>
      <c r="F352" s="114"/>
      <c r="G352" s="114"/>
      <c r="H352" s="114"/>
      <c r="I352" s="114"/>
      <c r="J352" s="114"/>
      <c r="K352" s="114"/>
      <c r="L352" s="114"/>
      <c r="M352" s="114"/>
      <c r="N352" s="113"/>
      <c r="O352" s="113"/>
      <c r="P352" s="113"/>
      <c r="Q352" s="113"/>
      <c r="R352" s="114"/>
      <c r="S352" s="114"/>
      <c r="T352" s="114"/>
      <c r="U352" s="114"/>
      <c r="V352" s="114"/>
      <c r="W352" s="114"/>
      <c r="X352" s="114"/>
      <c r="Y352" s="114"/>
      <c r="Z352" s="107"/>
      <c r="AA352" s="107"/>
      <c r="AB352" s="107"/>
      <c r="AC352" s="107"/>
      <c r="AD352" s="107"/>
      <c r="AE352" s="107"/>
      <c r="AF352" s="107"/>
      <c r="AG352" s="107" t="s">
        <v>341</v>
      </c>
      <c r="AH352" s="107">
        <v>5</v>
      </c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</row>
    <row r="353" spans="1:60" ht="56.25" outlineLevel="1">
      <c r="A353" s="123">
        <v>53</v>
      </c>
      <c r="B353" s="124" t="s">
        <v>1235</v>
      </c>
      <c r="C353" s="139" t="s">
        <v>1236</v>
      </c>
      <c r="D353" s="125" t="s">
        <v>1169</v>
      </c>
      <c r="E353" s="126">
        <v>29.045000000000002</v>
      </c>
      <c r="F353" s="127"/>
      <c r="G353" s="128">
        <f>ROUND(E353*F353,2)</f>
        <v>0</v>
      </c>
      <c r="H353" s="127"/>
      <c r="I353" s="128">
        <f>ROUND(E353*H353,2)</f>
        <v>0</v>
      </c>
      <c r="J353" s="127"/>
      <c r="K353" s="128">
        <f>ROUND(E353*J353,2)</f>
        <v>0</v>
      </c>
      <c r="L353" s="128">
        <v>21</v>
      </c>
      <c r="M353" s="128">
        <f>G353*(1+L353/100)</f>
        <v>0</v>
      </c>
      <c r="N353" s="126">
        <v>4.0000000000000003E-5</v>
      </c>
      <c r="O353" s="126">
        <f>ROUND(E353*N353,2)</f>
        <v>0</v>
      </c>
      <c r="P353" s="126">
        <v>0</v>
      </c>
      <c r="Q353" s="126">
        <f>ROUND(E353*P353,2)</f>
        <v>0</v>
      </c>
      <c r="R353" s="128" t="s">
        <v>1195</v>
      </c>
      <c r="S353" s="128" t="s">
        <v>310</v>
      </c>
      <c r="T353" s="129" t="s">
        <v>331</v>
      </c>
      <c r="U353" s="114">
        <v>0.31</v>
      </c>
      <c r="V353" s="114">
        <f>ROUND(E353*U353,2)</f>
        <v>9</v>
      </c>
      <c r="W353" s="114"/>
      <c r="X353" s="114" t="s">
        <v>332</v>
      </c>
      <c r="Y353" s="114" t="s">
        <v>293</v>
      </c>
      <c r="Z353" s="107"/>
      <c r="AA353" s="107"/>
      <c r="AB353" s="107"/>
      <c r="AC353" s="107"/>
      <c r="AD353" s="107"/>
      <c r="AE353" s="107"/>
      <c r="AF353" s="107"/>
      <c r="AG353" s="107" t="s">
        <v>333</v>
      </c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</row>
    <row r="354" spans="1:60" outlineLevel="2">
      <c r="A354" s="110"/>
      <c r="B354" s="111"/>
      <c r="C354" s="146" t="s">
        <v>2893</v>
      </c>
      <c r="D354" s="143"/>
      <c r="E354" s="144">
        <v>12.21</v>
      </c>
      <c r="F354" s="114"/>
      <c r="G354" s="114"/>
      <c r="H354" s="114"/>
      <c r="I354" s="114"/>
      <c r="J354" s="114"/>
      <c r="K354" s="114"/>
      <c r="L354" s="114"/>
      <c r="M354" s="114"/>
      <c r="N354" s="113"/>
      <c r="O354" s="113"/>
      <c r="P354" s="113"/>
      <c r="Q354" s="113"/>
      <c r="R354" s="114"/>
      <c r="S354" s="114"/>
      <c r="T354" s="114"/>
      <c r="U354" s="114"/>
      <c r="V354" s="114"/>
      <c r="W354" s="114"/>
      <c r="X354" s="114"/>
      <c r="Y354" s="114"/>
      <c r="Z354" s="107"/>
      <c r="AA354" s="107"/>
      <c r="AB354" s="107"/>
      <c r="AC354" s="107"/>
      <c r="AD354" s="107"/>
      <c r="AE354" s="107"/>
      <c r="AF354" s="107"/>
      <c r="AG354" s="107" t="s">
        <v>341</v>
      </c>
      <c r="AH354" s="107">
        <v>0</v>
      </c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</row>
    <row r="355" spans="1:60" outlineLevel="3">
      <c r="A355" s="110"/>
      <c r="B355" s="111"/>
      <c r="C355" s="146" t="s">
        <v>2894</v>
      </c>
      <c r="D355" s="143"/>
      <c r="E355" s="144">
        <v>16.835000000000001</v>
      </c>
      <c r="F355" s="114"/>
      <c r="G355" s="114"/>
      <c r="H355" s="114"/>
      <c r="I355" s="114"/>
      <c r="J355" s="114"/>
      <c r="K355" s="114"/>
      <c r="L355" s="114"/>
      <c r="M355" s="114"/>
      <c r="N355" s="113"/>
      <c r="O355" s="113"/>
      <c r="P355" s="113"/>
      <c r="Q355" s="113"/>
      <c r="R355" s="114"/>
      <c r="S355" s="114"/>
      <c r="T355" s="114"/>
      <c r="U355" s="114"/>
      <c r="V355" s="114"/>
      <c r="W355" s="114"/>
      <c r="X355" s="114"/>
      <c r="Y355" s="114"/>
      <c r="Z355" s="107"/>
      <c r="AA355" s="107"/>
      <c r="AB355" s="107"/>
      <c r="AC355" s="107"/>
      <c r="AD355" s="107"/>
      <c r="AE355" s="107"/>
      <c r="AF355" s="107"/>
      <c r="AG355" s="107" t="s">
        <v>341</v>
      </c>
      <c r="AH355" s="107">
        <v>0</v>
      </c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</row>
    <row r="356" spans="1:60" outlineLevel="1">
      <c r="A356" s="123">
        <v>54</v>
      </c>
      <c r="B356" s="124" t="s">
        <v>1309</v>
      </c>
      <c r="C356" s="139" t="s">
        <v>1310</v>
      </c>
      <c r="D356" s="125" t="s">
        <v>330</v>
      </c>
      <c r="E356" s="126">
        <v>1.3</v>
      </c>
      <c r="F356" s="127"/>
      <c r="G356" s="128">
        <f>ROUND(E356*F356,2)</f>
        <v>0</v>
      </c>
      <c r="H356" s="127"/>
      <c r="I356" s="128">
        <f>ROUND(E356*H356,2)</f>
        <v>0</v>
      </c>
      <c r="J356" s="127"/>
      <c r="K356" s="128">
        <f>ROUND(E356*J356,2)</f>
        <v>0</v>
      </c>
      <c r="L356" s="128">
        <v>21</v>
      </c>
      <c r="M356" s="128">
        <f>G356*(1+L356/100)</f>
        <v>0</v>
      </c>
      <c r="N356" s="126">
        <v>2.4500000000000001E-2</v>
      </c>
      <c r="O356" s="126">
        <f>ROUND(E356*N356,2)</f>
        <v>0.03</v>
      </c>
      <c r="P356" s="126">
        <v>0</v>
      </c>
      <c r="Q356" s="126">
        <f>ROUND(E356*P356,2)</f>
        <v>0</v>
      </c>
      <c r="R356" s="128"/>
      <c r="S356" s="128" t="s">
        <v>290</v>
      </c>
      <c r="T356" s="129" t="s">
        <v>291</v>
      </c>
      <c r="U356" s="114">
        <v>0.27</v>
      </c>
      <c r="V356" s="114">
        <f>ROUND(E356*U356,2)</f>
        <v>0.35</v>
      </c>
      <c r="W356" s="114"/>
      <c r="X356" s="114" t="s">
        <v>332</v>
      </c>
      <c r="Y356" s="114" t="s">
        <v>293</v>
      </c>
      <c r="Z356" s="107"/>
      <c r="AA356" s="107"/>
      <c r="AB356" s="107"/>
      <c r="AC356" s="107"/>
      <c r="AD356" s="107"/>
      <c r="AE356" s="107"/>
      <c r="AF356" s="107"/>
      <c r="AG356" s="107" t="s">
        <v>333</v>
      </c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</row>
    <row r="357" spans="1:60" outlineLevel="2">
      <c r="A357" s="110"/>
      <c r="B357" s="111"/>
      <c r="C357" s="146" t="s">
        <v>2895</v>
      </c>
      <c r="D357" s="143"/>
      <c r="E357" s="144">
        <v>1.3</v>
      </c>
      <c r="F357" s="114"/>
      <c r="G357" s="114"/>
      <c r="H357" s="114"/>
      <c r="I357" s="114"/>
      <c r="J357" s="114"/>
      <c r="K357" s="114"/>
      <c r="L357" s="114"/>
      <c r="M357" s="114"/>
      <c r="N357" s="113"/>
      <c r="O357" s="113"/>
      <c r="P357" s="113"/>
      <c r="Q357" s="113"/>
      <c r="R357" s="114"/>
      <c r="S357" s="114"/>
      <c r="T357" s="114"/>
      <c r="U357" s="114"/>
      <c r="V357" s="114"/>
      <c r="W357" s="114"/>
      <c r="X357" s="114"/>
      <c r="Y357" s="114"/>
      <c r="Z357" s="107"/>
      <c r="AA357" s="107"/>
      <c r="AB357" s="107"/>
      <c r="AC357" s="107"/>
      <c r="AD357" s="107"/>
      <c r="AE357" s="107"/>
      <c r="AF357" s="107"/>
      <c r="AG357" s="107" t="s">
        <v>341</v>
      </c>
      <c r="AH357" s="107">
        <v>5</v>
      </c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</row>
    <row r="358" spans="1:60" ht="22.5" outlineLevel="1">
      <c r="A358" s="123">
        <v>55</v>
      </c>
      <c r="B358" s="124" t="s">
        <v>1395</v>
      </c>
      <c r="C358" s="139" t="s">
        <v>1396</v>
      </c>
      <c r="D358" s="125" t="s">
        <v>353</v>
      </c>
      <c r="E358" s="126">
        <v>0.18909999999999999</v>
      </c>
      <c r="F358" s="127"/>
      <c r="G358" s="128">
        <f>ROUND(E358*F358,2)</f>
        <v>0</v>
      </c>
      <c r="H358" s="127"/>
      <c r="I358" s="128">
        <f>ROUND(E358*H358,2)</f>
        <v>0</v>
      </c>
      <c r="J358" s="127"/>
      <c r="K358" s="128">
        <f>ROUND(E358*J358,2)</f>
        <v>0</v>
      </c>
      <c r="L358" s="128">
        <v>21</v>
      </c>
      <c r="M358" s="128">
        <f>G358*(1+L358/100)</f>
        <v>0</v>
      </c>
      <c r="N358" s="126">
        <v>0</v>
      </c>
      <c r="O358" s="126">
        <f>ROUND(E358*N358,2)</f>
        <v>0</v>
      </c>
      <c r="P358" s="126">
        <v>0</v>
      </c>
      <c r="Q358" s="126">
        <f>ROUND(E358*P358,2)</f>
        <v>0</v>
      </c>
      <c r="R358" s="128" t="s">
        <v>1184</v>
      </c>
      <c r="S358" s="128" t="s">
        <v>310</v>
      </c>
      <c r="T358" s="129" t="s">
        <v>331</v>
      </c>
      <c r="U358" s="114">
        <v>3.01</v>
      </c>
      <c r="V358" s="114">
        <f>ROUND(E358*U358,2)</f>
        <v>0.56999999999999995</v>
      </c>
      <c r="W358" s="114"/>
      <c r="X358" s="114" t="s">
        <v>448</v>
      </c>
      <c r="Y358" s="114" t="s">
        <v>293</v>
      </c>
      <c r="Z358" s="107"/>
      <c r="AA358" s="107"/>
      <c r="AB358" s="107"/>
      <c r="AC358" s="107"/>
      <c r="AD358" s="107"/>
      <c r="AE358" s="107"/>
      <c r="AF358" s="107"/>
      <c r="AG358" s="107" t="s">
        <v>449</v>
      </c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</row>
    <row r="359" spans="1:60" outlineLevel="2">
      <c r="A359" s="110"/>
      <c r="B359" s="111"/>
      <c r="C359" s="203" t="s">
        <v>1320</v>
      </c>
      <c r="D359" s="204"/>
      <c r="E359" s="204"/>
      <c r="F359" s="204"/>
      <c r="G359" s="204"/>
      <c r="H359" s="114"/>
      <c r="I359" s="114"/>
      <c r="J359" s="114"/>
      <c r="K359" s="114"/>
      <c r="L359" s="114"/>
      <c r="M359" s="114"/>
      <c r="N359" s="113"/>
      <c r="O359" s="113"/>
      <c r="P359" s="113"/>
      <c r="Q359" s="113"/>
      <c r="R359" s="114"/>
      <c r="S359" s="114"/>
      <c r="T359" s="114"/>
      <c r="U359" s="114"/>
      <c r="V359" s="114"/>
      <c r="W359" s="114"/>
      <c r="X359" s="114"/>
      <c r="Y359" s="114"/>
      <c r="Z359" s="107"/>
      <c r="AA359" s="107"/>
      <c r="AB359" s="107"/>
      <c r="AC359" s="107"/>
      <c r="AD359" s="107"/>
      <c r="AE359" s="107"/>
      <c r="AF359" s="107"/>
      <c r="AG359" s="107" t="s">
        <v>451</v>
      </c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</row>
    <row r="360" spans="1:60">
      <c r="A360" s="117" t="s">
        <v>285</v>
      </c>
      <c r="B360" s="118" t="s">
        <v>91</v>
      </c>
      <c r="C360" s="138" t="s">
        <v>92</v>
      </c>
      <c r="D360" s="119"/>
      <c r="E360" s="120"/>
      <c r="F360" s="121"/>
      <c r="G360" s="121">
        <f>SUMIF(AG361:AG522,"&lt;&gt;NOR",G361:G522)</f>
        <v>0</v>
      </c>
      <c r="H360" s="121"/>
      <c r="I360" s="121">
        <f>SUM(I361:I522)</f>
        <v>0</v>
      </c>
      <c r="J360" s="121"/>
      <c r="K360" s="121">
        <f>SUM(K361:K522)</f>
        <v>0</v>
      </c>
      <c r="L360" s="121"/>
      <c r="M360" s="121">
        <f>SUM(M361:M522)</f>
        <v>0</v>
      </c>
      <c r="N360" s="120"/>
      <c r="O360" s="120">
        <f>SUM(O361:O522)</f>
        <v>0.08</v>
      </c>
      <c r="P360" s="120"/>
      <c r="Q360" s="120">
        <f>SUM(Q361:Q522)</f>
        <v>8.3600000000000012</v>
      </c>
      <c r="R360" s="121"/>
      <c r="S360" s="121"/>
      <c r="T360" s="122"/>
      <c r="U360" s="116"/>
      <c r="V360" s="116">
        <f>SUM(V361:V522)</f>
        <v>379.33000000000004</v>
      </c>
      <c r="W360" s="116"/>
      <c r="X360" s="116"/>
      <c r="Y360" s="116"/>
      <c r="AG360" t="s">
        <v>286</v>
      </c>
    </row>
    <row r="361" spans="1:60" ht="33.75" outlineLevel="1">
      <c r="A361" s="123">
        <v>56</v>
      </c>
      <c r="B361" s="124" t="s">
        <v>1863</v>
      </c>
      <c r="C361" s="139" t="s">
        <v>1864</v>
      </c>
      <c r="D361" s="125" t="s">
        <v>1169</v>
      </c>
      <c r="E361" s="126">
        <v>29.083500000000001</v>
      </c>
      <c r="F361" s="127"/>
      <c r="G361" s="128">
        <f>ROUND(E361*F361,2)</f>
        <v>0</v>
      </c>
      <c r="H361" s="127"/>
      <c r="I361" s="128">
        <f>ROUND(E361*H361,2)</f>
        <v>0</v>
      </c>
      <c r="J361" s="127"/>
      <c r="K361" s="128">
        <f>ROUND(E361*J361,2)</f>
        <v>0</v>
      </c>
      <c r="L361" s="128">
        <v>21</v>
      </c>
      <c r="M361" s="128">
        <f>G361*(1+L361/100)</f>
        <v>0</v>
      </c>
      <c r="N361" s="126">
        <v>3.3E-4</v>
      </c>
      <c r="O361" s="126">
        <f>ROUND(E361*N361,2)</f>
        <v>0.01</v>
      </c>
      <c r="P361" s="126">
        <v>1.223E-2</v>
      </c>
      <c r="Q361" s="126">
        <f>ROUND(E361*P361,2)</f>
        <v>0.36</v>
      </c>
      <c r="R361" s="128" t="s">
        <v>356</v>
      </c>
      <c r="S361" s="128" t="s">
        <v>310</v>
      </c>
      <c r="T361" s="129" t="s">
        <v>331</v>
      </c>
      <c r="U361" s="114">
        <v>0.27</v>
      </c>
      <c r="V361" s="114">
        <f>ROUND(E361*U361,2)</f>
        <v>7.85</v>
      </c>
      <c r="W361" s="114"/>
      <c r="X361" s="114" t="s">
        <v>332</v>
      </c>
      <c r="Y361" s="114" t="s">
        <v>293</v>
      </c>
      <c r="Z361" s="107"/>
      <c r="AA361" s="107"/>
      <c r="AB361" s="107"/>
      <c r="AC361" s="107"/>
      <c r="AD361" s="107"/>
      <c r="AE361" s="107"/>
      <c r="AF361" s="107"/>
      <c r="AG361" s="107" t="s">
        <v>333</v>
      </c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</row>
    <row r="362" spans="1:60" outlineLevel="2">
      <c r="A362" s="110"/>
      <c r="B362" s="111"/>
      <c r="C362" s="146" t="s">
        <v>2896</v>
      </c>
      <c r="D362" s="143"/>
      <c r="E362" s="144">
        <v>29.083500000000001</v>
      </c>
      <c r="F362" s="114"/>
      <c r="G362" s="114"/>
      <c r="H362" s="114"/>
      <c r="I362" s="114"/>
      <c r="J362" s="114"/>
      <c r="K362" s="114"/>
      <c r="L362" s="114"/>
      <c r="M362" s="114"/>
      <c r="N362" s="113"/>
      <c r="O362" s="113"/>
      <c r="P362" s="113"/>
      <c r="Q362" s="113"/>
      <c r="R362" s="114"/>
      <c r="S362" s="114"/>
      <c r="T362" s="114"/>
      <c r="U362" s="114"/>
      <c r="V362" s="114"/>
      <c r="W362" s="114"/>
      <c r="X362" s="114"/>
      <c r="Y362" s="114"/>
      <c r="Z362" s="107"/>
      <c r="AA362" s="107"/>
      <c r="AB362" s="107"/>
      <c r="AC362" s="107"/>
      <c r="AD362" s="107"/>
      <c r="AE362" s="107"/>
      <c r="AF362" s="107"/>
      <c r="AG362" s="107" t="s">
        <v>341</v>
      </c>
      <c r="AH362" s="107">
        <v>5</v>
      </c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</row>
    <row r="363" spans="1:60" ht="22.5" outlineLevel="1">
      <c r="A363" s="123">
        <v>57</v>
      </c>
      <c r="B363" s="124" t="s">
        <v>1603</v>
      </c>
      <c r="C363" s="139" t="s">
        <v>1604</v>
      </c>
      <c r="D363" s="125" t="s">
        <v>1169</v>
      </c>
      <c r="E363" s="126">
        <v>16.155000000000001</v>
      </c>
      <c r="F363" s="127"/>
      <c r="G363" s="128">
        <f>ROUND(E363*F363,2)</f>
        <v>0</v>
      </c>
      <c r="H363" s="127"/>
      <c r="I363" s="128">
        <f>ROUND(E363*H363,2)</f>
        <v>0</v>
      </c>
      <c r="J363" s="127"/>
      <c r="K363" s="128">
        <f>ROUND(E363*J363,2)</f>
        <v>0</v>
      </c>
      <c r="L363" s="128">
        <v>21</v>
      </c>
      <c r="M363" s="128">
        <f>G363*(1+L363/100)</f>
        <v>0</v>
      </c>
      <c r="N363" s="126">
        <v>3.3E-4</v>
      </c>
      <c r="O363" s="126">
        <f>ROUND(E363*N363,2)</f>
        <v>0.01</v>
      </c>
      <c r="P363" s="126">
        <v>1.235E-2</v>
      </c>
      <c r="Q363" s="126">
        <f>ROUND(E363*P363,2)</f>
        <v>0.2</v>
      </c>
      <c r="R363" s="128" t="s">
        <v>356</v>
      </c>
      <c r="S363" s="128" t="s">
        <v>310</v>
      </c>
      <c r="T363" s="129" t="s">
        <v>331</v>
      </c>
      <c r="U363" s="114">
        <v>0.34599999999999997</v>
      </c>
      <c r="V363" s="114">
        <f>ROUND(E363*U363,2)</f>
        <v>5.59</v>
      </c>
      <c r="W363" s="114"/>
      <c r="X363" s="114" t="s">
        <v>332</v>
      </c>
      <c r="Y363" s="114" t="s">
        <v>293</v>
      </c>
      <c r="Z363" s="107"/>
      <c r="AA363" s="107"/>
      <c r="AB363" s="107"/>
      <c r="AC363" s="107"/>
      <c r="AD363" s="107"/>
      <c r="AE363" s="107"/>
      <c r="AF363" s="107"/>
      <c r="AG363" s="107" t="s">
        <v>333</v>
      </c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</row>
    <row r="364" spans="1:60" outlineLevel="2">
      <c r="A364" s="110"/>
      <c r="B364" s="111"/>
      <c r="C364" s="146" t="s">
        <v>2897</v>
      </c>
      <c r="D364" s="143"/>
      <c r="E364" s="144">
        <v>16.155000000000001</v>
      </c>
      <c r="F364" s="114"/>
      <c r="G364" s="114"/>
      <c r="H364" s="114"/>
      <c r="I364" s="114"/>
      <c r="J364" s="114"/>
      <c r="K364" s="114"/>
      <c r="L364" s="114"/>
      <c r="M364" s="114"/>
      <c r="N364" s="113"/>
      <c r="O364" s="113"/>
      <c r="P364" s="113"/>
      <c r="Q364" s="113"/>
      <c r="R364" s="114"/>
      <c r="S364" s="114"/>
      <c r="T364" s="114"/>
      <c r="U364" s="114"/>
      <c r="V364" s="114"/>
      <c r="W364" s="114"/>
      <c r="X364" s="114"/>
      <c r="Y364" s="114"/>
      <c r="Z364" s="107"/>
      <c r="AA364" s="107"/>
      <c r="AB364" s="107"/>
      <c r="AC364" s="107"/>
      <c r="AD364" s="107"/>
      <c r="AE364" s="107"/>
      <c r="AF364" s="107"/>
      <c r="AG364" s="107" t="s">
        <v>341</v>
      </c>
      <c r="AH364" s="107">
        <v>0</v>
      </c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</row>
    <row r="365" spans="1:60" ht="22.5" outlineLevel="1">
      <c r="A365" s="123">
        <v>58</v>
      </c>
      <c r="B365" s="124" t="s">
        <v>1619</v>
      </c>
      <c r="C365" s="139" t="s">
        <v>1620</v>
      </c>
      <c r="D365" s="125" t="s">
        <v>347</v>
      </c>
      <c r="E365" s="126">
        <v>124</v>
      </c>
      <c r="F365" s="127"/>
      <c r="G365" s="128">
        <f>ROUND(E365*F365,2)</f>
        <v>0</v>
      </c>
      <c r="H365" s="127"/>
      <c r="I365" s="128">
        <f>ROUND(E365*H365,2)</f>
        <v>0</v>
      </c>
      <c r="J365" s="127"/>
      <c r="K365" s="128">
        <f>ROUND(E365*J365,2)</f>
        <v>0</v>
      </c>
      <c r="L365" s="128">
        <v>21</v>
      </c>
      <c r="M365" s="128">
        <f>G365*(1+L365/100)</f>
        <v>0</v>
      </c>
      <c r="N365" s="126">
        <v>0</v>
      </c>
      <c r="O365" s="126">
        <f>ROUND(E365*N365,2)</f>
        <v>0</v>
      </c>
      <c r="P365" s="126">
        <v>4.0000000000000001E-3</v>
      </c>
      <c r="Q365" s="126">
        <f>ROUND(E365*P365,2)</f>
        <v>0.5</v>
      </c>
      <c r="R365" s="128" t="s">
        <v>356</v>
      </c>
      <c r="S365" s="128" t="s">
        <v>310</v>
      </c>
      <c r="T365" s="129" t="s">
        <v>331</v>
      </c>
      <c r="U365" s="114">
        <v>0.16</v>
      </c>
      <c r="V365" s="114">
        <f>ROUND(E365*U365,2)</f>
        <v>19.84</v>
      </c>
      <c r="W365" s="114"/>
      <c r="X365" s="114" t="s">
        <v>332</v>
      </c>
      <c r="Y365" s="114" t="s">
        <v>293</v>
      </c>
      <c r="Z365" s="107"/>
      <c r="AA365" s="107"/>
      <c r="AB365" s="107"/>
      <c r="AC365" s="107"/>
      <c r="AD365" s="107"/>
      <c r="AE365" s="107"/>
      <c r="AF365" s="107"/>
      <c r="AG365" s="107" t="s">
        <v>333</v>
      </c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</row>
    <row r="366" spans="1:60" outlineLevel="2">
      <c r="A366" s="110"/>
      <c r="B366" s="111"/>
      <c r="C366" s="203" t="s">
        <v>1621</v>
      </c>
      <c r="D366" s="204"/>
      <c r="E366" s="204"/>
      <c r="F366" s="204"/>
      <c r="G366" s="204"/>
      <c r="H366" s="114"/>
      <c r="I366" s="114"/>
      <c r="J366" s="114"/>
      <c r="K366" s="114"/>
      <c r="L366" s="114"/>
      <c r="M366" s="114"/>
      <c r="N366" s="113"/>
      <c r="O366" s="113"/>
      <c r="P366" s="113"/>
      <c r="Q366" s="113"/>
      <c r="R366" s="114"/>
      <c r="S366" s="114"/>
      <c r="T366" s="114"/>
      <c r="U366" s="114"/>
      <c r="V366" s="114"/>
      <c r="W366" s="114"/>
      <c r="X366" s="114"/>
      <c r="Y366" s="114"/>
      <c r="Z366" s="107"/>
      <c r="AA366" s="107"/>
      <c r="AB366" s="107"/>
      <c r="AC366" s="107"/>
      <c r="AD366" s="107"/>
      <c r="AE366" s="107"/>
      <c r="AF366" s="107"/>
      <c r="AG366" s="107" t="s">
        <v>451</v>
      </c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</row>
    <row r="367" spans="1:60" outlineLevel="2">
      <c r="A367" s="110"/>
      <c r="B367" s="111"/>
      <c r="C367" s="146" t="s">
        <v>2898</v>
      </c>
      <c r="D367" s="143"/>
      <c r="E367" s="144">
        <v>2</v>
      </c>
      <c r="F367" s="114"/>
      <c r="G367" s="114"/>
      <c r="H367" s="114"/>
      <c r="I367" s="114"/>
      <c r="J367" s="114"/>
      <c r="K367" s="114"/>
      <c r="L367" s="114"/>
      <c r="M367" s="114"/>
      <c r="N367" s="113"/>
      <c r="O367" s="113"/>
      <c r="P367" s="113"/>
      <c r="Q367" s="113"/>
      <c r="R367" s="114"/>
      <c r="S367" s="114"/>
      <c r="T367" s="114"/>
      <c r="U367" s="114"/>
      <c r="V367" s="114"/>
      <c r="W367" s="114"/>
      <c r="X367" s="114"/>
      <c r="Y367" s="114"/>
      <c r="Z367" s="107"/>
      <c r="AA367" s="107"/>
      <c r="AB367" s="107"/>
      <c r="AC367" s="107"/>
      <c r="AD367" s="107"/>
      <c r="AE367" s="107"/>
      <c r="AF367" s="107"/>
      <c r="AG367" s="107" t="s">
        <v>341</v>
      </c>
      <c r="AH367" s="107">
        <v>0</v>
      </c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</row>
    <row r="368" spans="1:60" outlineLevel="3">
      <c r="A368" s="110"/>
      <c r="B368" s="111"/>
      <c r="C368" s="146" t="s">
        <v>2899</v>
      </c>
      <c r="D368" s="143"/>
      <c r="E368" s="144">
        <v>11</v>
      </c>
      <c r="F368" s="114"/>
      <c r="G368" s="114"/>
      <c r="H368" s="114"/>
      <c r="I368" s="114"/>
      <c r="J368" s="114"/>
      <c r="K368" s="114"/>
      <c r="L368" s="114"/>
      <c r="M368" s="114"/>
      <c r="N368" s="113"/>
      <c r="O368" s="113"/>
      <c r="P368" s="113"/>
      <c r="Q368" s="113"/>
      <c r="R368" s="114"/>
      <c r="S368" s="114"/>
      <c r="T368" s="114"/>
      <c r="U368" s="114"/>
      <c r="V368" s="114"/>
      <c r="W368" s="114"/>
      <c r="X368" s="114"/>
      <c r="Y368" s="114"/>
      <c r="Z368" s="107"/>
      <c r="AA368" s="107"/>
      <c r="AB368" s="107"/>
      <c r="AC368" s="107"/>
      <c r="AD368" s="107"/>
      <c r="AE368" s="107"/>
      <c r="AF368" s="107"/>
      <c r="AG368" s="107" t="s">
        <v>341</v>
      </c>
      <c r="AH368" s="107">
        <v>0</v>
      </c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</row>
    <row r="369" spans="1:60" outlineLevel="3">
      <c r="A369" s="110"/>
      <c r="B369" s="111"/>
      <c r="C369" s="146" t="s">
        <v>2900</v>
      </c>
      <c r="D369" s="143"/>
      <c r="E369" s="144">
        <v>1</v>
      </c>
      <c r="F369" s="114"/>
      <c r="G369" s="114"/>
      <c r="H369" s="114"/>
      <c r="I369" s="114"/>
      <c r="J369" s="114"/>
      <c r="K369" s="114"/>
      <c r="L369" s="114"/>
      <c r="M369" s="114"/>
      <c r="N369" s="113"/>
      <c r="O369" s="113"/>
      <c r="P369" s="113"/>
      <c r="Q369" s="113"/>
      <c r="R369" s="114"/>
      <c r="S369" s="114"/>
      <c r="T369" s="114"/>
      <c r="U369" s="114"/>
      <c r="V369" s="114"/>
      <c r="W369" s="114"/>
      <c r="X369" s="114"/>
      <c r="Y369" s="114"/>
      <c r="Z369" s="107"/>
      <c r="AA369" s="107"/>
      <c r="AB369" s="107"/>
      <c r="AC369" s="107"/>
      <c r="AD369" s="107"/>
      <c r="AE369" s="107"/>
      <c r="AF369" s="107"/>
      <c r="AG369" s="107" t="s">
        <v>341</v>
      </c>
      <c r="AH369" s="107">
        <v>0</v>
      </c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</row>
    <row r="370" spans="1:60" outlineLevel="3">
      <c r="A370" s="110"/>
      <c r="B370" s="111"/>
      <c r="C370" s="146" t="s">
        <v>2901</v>
      </c>
      <c r="D370" s="143"/>
      <c r="E370" s="144">
        <v>1</v>
      </c>
      <c r="F370" s="114"/>
      <c r="G370" s="114"/>
      <c r="H370" s="114"/>
      <c r="I370" s="114"/>
      <c r="J370" s="114"/>
      <c r="K370" s="114"/>
      <c r="L370" s="114"/>
      <c r="M370" s="114"/>
      <c r="N370" s="113"/>
      <c r="O370" s="113"/>
      <c r="P370" s="113"/>
      <c r="Q370" s="113"/>
      <c r="R370" s="114"/>
      <c r="S370" s="114"/>
      <c r="T370" s="114"/>
      <c r="U370" s="114"/>
      <c r="V370" s="114"/>
      <c r="W370" s="114"/>
      <c r="X370" s="114"/>
      <c r="Y370" s="114"/>
      <c r="Z370" s="107"/>
      <c r="AA370" s="107"/>
      <c r="AB370" s="107"/>
      <c r="AC370" s="107"/>
      <c r="AD370" s="107"/>
      <c r="AE370" s="107"/>
      <c r="AF370" s="107"/>
      <c r="AG370" s="107" t="s">
        <v>341</v>
      </c>
      <c r="AH370" s="107">
        <v>0</v>
      </c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</row>
    <row r="371" spans="1:60" outlineLevel="3">
      <c r="A371" s="110"/>
      <c r="B371" s="111"/>
      <c r="C371" s="146" t="s">
        <v>2902</v>
      </c>
      <c r="D371" s="143"/>
      <c r="E371" s="144">
        <v>2</v>
      </c>
      <c r="F371" s="114"/>
      <c r="G371" s="114"/>
      <c r="H371" s="114"/>
      <c r="I371" s="114"/>
      <c r="J371" s="114"/>
      <c r="K371" s="114"/>
      <c r="L371" s="114"/>
      <c r="M371" s="114"/>
      <c r="N371" s="113"/>
      <c r="O371" s="113"/>
      <c r="P371" s="113"/>
      <c r="Q371" s="113"/>
      <c r="R371" s="114"/>
      <c r="S371" s="114"/>
      <c r="T371" s="114"/>
      <c r="U371" s="114"/>
      <c r="V371" s="114"/>
      <c r="W371" s="114"/>
      <c r="X371" s="114"/>
      <c r="Y371" s="114"/>
      <c r="Z371" s="107"/>
      <c r="AA371" s="107"/>
      <c r="AB371" s="107"/>
      <c r="AC371" s="107"/>
      <c r="AD371" s="107"/>
      <c r="AE371" s="107"/>
      <c r="AF371" s="107"/>
      <c r="AG371" s="107" t="s">
        <v>341</v>
      </c>
      <c r="AH371" s="107">
        <v>0</v>
      </c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</row>
    <row r="372" spans="1:60" outlineLevel="3">
      <c r="A372" s="110"/>
      <c r="B372" s="111"/>
      <c r="C372" s="146" t="s">
        <v>2903</v>
      </c>
      <c r="D372" s="143"/>
      <c r="E372" s="144">
        <v>8</v>
      </c>
      <c r="F372" s="114"/>
      <c r="G372" s="114"/>
      <c r="H372" s="114"/>
      <c r="I372" s="114"/>
      <c r="J372" s="114"/>
      <c r="K372" s="114"/>
      <c r="L372" s="114"/>
      <c r="M372" s="114"/>
      <c r="N372" s="113"/>
      <c r="O372" s="113"/>
      <c r="P372" s="113"/>
      <c r="Q372" s="113"/>
      <c r="R372" s="114"/>
      <c r="S372" s="114"/>
      <c r="T372" s="114"/>
      <c r="U372" s="114"/>
      <c r="V372" s="114"/>
      <c r="W372" s="114"/>
      <c r="X372" s="114"/>
      <c r="Y372" s="114"/>
      <c r="Z372" s="107"/>
      <c r="AA372" s="107"/>
      <c r="AB372" s="107"/>
      <c r="AC372" s="107"/>
      <c r="AD372" s="107"/>
      <c r="AE372" s="107"/>
      <c r="AF372" s="107"/>
      <c r="AG372" s="107" t="s">
        <v>341</v>
      </c>
      <c r="AH372" s="107">
        <v>0</v>
      </c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</row>
    <row r="373" spans="1:60" outlineLevel="3">
      <c r="A373" s="110"/>
      <c r="B373" s="111"/>
      <c r="C373" s="146" t="s">
        <v>2904</v>
      </c>
      <c r="D373" s="143"/>
      <c r="E373" s="144">
        <v>2</v>
      </c>
      <c r="F373" s="114"/>
      <c r="G373" s="114"/>
      <c r="H373" s="114"/>
      <c r="I373" s="114"/>
      <c r="J373" s="114"/>
      <c r="K373" s="114"/>
      <c r="L373" s="114"/>
      <c r="M373" s="114"/>
      <c r="N373" s="113"/>
      <c r="O373" s="113"/>
      <c r="P373" s="113"/>
      <c r="Q373" s="113"/>
      <c r="R373" s="114"/>
      <c r="S373" s="114"/>
      <c r="T373" s="114"/>
      <c r="U373" s="114"/>
      <c r="V373" s="114"/>
      <c r="W373" s="114"/>
      <c r="X373" s="114"/>
      <c r="Y373" s="114"/>
      <c r="Z373" s="107"/>
      <c r="AA373" s="107"/>
      <c r="AB373" s="107"/>
      <c r="AC373" s="107"/>
      <c r="AD373" s="107"/>
      <c r="AE373" s="107"/>
      <c r="AF373" s="107"/>
      <c r="AG373" s="107" t="s">
        <v>341</v>
      </c>
      <c r="AH373" s="107">
        <v>0</v>
      </c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</row>
    <row r="374" spans="1:60" outlineLevel="3">
      <c r="A374" s="110"/>
      <c r="B374" s="111"/>
      <c r="C374" s="146" t="s">
        <v>2905</v>
      </c>
      <c r="D374" s="143"/>
      <c r="E374" s="144">
        <v>2</v>
      </c>
      <c r="F374" s="114"/>
      <c r="G374" s="114"/>
      <c r="H374" s="114"/>
      <c r="I374" s="114"/>
      <c r="J374" s="114"/>
      <c r="K374" s="114"/>
      <c r="L374" s="114"/>
      <c r="M374" s="114"/>
      <c r="N374" s="113"/>
      <c r="O374" s="113"/>
      <c r="P374" s="113"/>
      <c r="Q374" s="113"/>
      <c r="R374" s="114"/>
      <c r="S374" s="114"/>
      <c r="T374" s="114"/>
      <c r="U374" s="114"/>
      <c r="V374" s="114"/>
      <c r="W374" s="114"/>
      <c r="X374" s="114"/>
      <c r="Y374" s="114"/>
      <c r="Z374" s="107"/>
      <c r="AA374" s="107"/>
      <c r="AB374" s="107"/>
      <c r="AC374" s="107"/>
      <c r="AD374" s="107"/>
      <c r="AE374" s="107"/>
      <c r="AF374" s="107"/>
      <c r="AG374" s="107" t="s">
        <v>341</v>
      </c>
      <c r="AH374" s="107">
        <v>0</v>
      </c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</row>
    <row r="375" spans="1:60" outlineLevel="3">
      <c r="A375" s="110"/>
      <c r="B375" s="111"/>
      <c r="C375" s="146" t="s">
        <v>2906</v>
      </c>
      <c r="D375" s="143"/>
      <c r="E375" s="144">
        <v>2</v>
      </c>
      <c r="F375" s="114"/>
      <c r="G375" s="114"/>
      <c r="H375" s="114"/>
      <c r="I375" s="114"/>
      <c r="J375" s="114"/>
      <c r="K375" s="114"/>
      <c r="L375" s="114"/>
      <c r="M375" s="114"/>
      <c r="N375" s="113"/>
      <c r="O375" s="113"/>
      <c r="P375" s="113"/>
      <c r="Q375" s="113"/>
      <c r="R375" s="114"/>
      <c r="S375" s="114"/>
      <c r="T375" s="114"/>
      <c r="U375" s="114"/>
      <c r="V375" s="114"/>
      <c r="W375" s="114"/>
      <c r="X375" s="114"/>
      <c r="Y375" s="114"/>
      <c r="Z375" s="107"/>
      <c r="AA375" s="107"/>
      <c r="AB375" s="107"/>
      <c r="AC375" s="107"/>
      <c r="AD375" s="107"/>
      <c r="AE375" s="107"/>
      <c r="AF375" s="107"/>
      <c r="AG375" s="107" t="s">
        <v>341</v>
      </c>
      <c r="AH375" s="107">
        <v>0</v>
      </c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</row>
    <row r="376" spans="1:60" outlineLevel="3">
      <c r="A376" s="110"/>
      <c r="B376" s="111"/>
      <c r="C376" s="146" t="s">
        <v>2907</v>
      </c>
      <c r="D376" s="143"/>
      <c r="E376" s="144">
        <v>27</v>
      </c>
      <c r="F376" s="114"/>
      <c r="G376" s="114"/>
      <c r="H376" s="114"/>
      <c r="I376" s="114"/>
      <c r="J376" s="114"/>
      <c r="K376" s="114"/>
      <c r="L376" s="114"/>
      <c r="M376" s="114"/>
      <c r="N376" s="113"/>
      <c r="O376" s="113"/>
      <c r="P376" s="113"/>
      <c r="Q376" s="113"/>
      <c r="R376" s="114"/>
      <c r="S376" s="114"/>
      <c r="T376" s="114"/>
      <c r="U376" s="114"/>
      <c r="V376" s="114"/>
      <c r="W376" s="114"/>
      <c r="X376" s="114"/>
      <c r="Y376" s="114"/>
      <c r="Z376" s="107"/>
      <c r="AA376" s="107"/>
      <c r="AB376" s="107"/>
      <c r="AC376" s="107"/>
      <c r="AD376" s="107"/>
      <c r="AE376" s="107"/>
      <c r="AF376" s="107"/>
      <c r="AG376" s="107" t="s">
        <v>341</v>
      </c>
      <c r="AH376" s="107">
        <v>0</v>
      </c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</row>
    <row r="377" spans="1:60" outlineLevel="3">
      <c r="A377" s="110"/>
      <c r="B377" s="111"/>
      <c r="C377" s="146" t="s">
        <v>2908</v>
      </c>
      <c r="D377" s="143"/>
      <c r="E377" s="144">
        <v>3</v>
      </c>
      <c r="F377" s="114"/>
      <c r="G377" s="114"/>
      <c r="H377" s="114"/>
      <c r="I377" s="114"/>
      <c r="J377" s="114"/>
      <c r="K377" s="114"/>
      <c r="L377" s="114"/>
      <c r="M377" s="114"/>
      <c r="N377" s="113"/>
      <c r="O377" s="113"/>
      <c r="P377" s="113"/>
      <c r="Q377" s="113"/>
      <c r="R377" s="114"/>
      <c r="S377" s="114"/>
      <c r="T377" s="114"/>
      <c r="U377" s="114"/>
      <c r="V377" s="114"/>
      <c r="W377" s="114"/>
      <c r="X377" s="114"/>
      <c r="Y377" s="114"/>
      <c r="Z377" s="107"/>
      <c r="AA377" s="107"/>
      <c r="AB377" s="107"/>
      <c r="AC377" s="107"/>
      <c r="AD377" s="107"/>
      <c r="AE377" s="107"/>
      <c r="AF377" s="107"/>
      <c r="AG377" s="107" t="s">
        <v>341</v>
      </c>
      <c r="AH377" s="107">
        <v>0</v>
      </c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</row>
    <row r="378" spans="1:60" outlineLevel="3">
      <c r="A378" s="110"/>
      <c r="B378" s="111"/>
      <c r="C378" s="146" t="s">
        <v>2909</v>
      </c>
      <c r="D378" s="143"/>
      <c r="E378" s="144">
        <v>2</v>
      </c>
      <c r="F378" s="114"/>
      <c r="G378" s="114"/>
      <c r="H378" s="114"/>
      <c r="I378" s="114"/>
      <c r="J378" s="114"/>
      <c r="K378" s="114"/>
      <c r="L378" s="114"/>
      <c r="M378" s="114"/>
      <c r="N378" s="113"/>
      <c r="O378" s="113"/>
      <c r="P378" s="113"/>
      <c r="Q378" s="113"/>
      <c r="R378" s="114"/>
      <c r="S378" s="114"/>
      <c r="T378" s="114"/>
      <c r="U378" s="114"/>
      <c r="V378" s="114"/>
      <c r="W378" s="114"/>
      <c r="X378" s="114"/>
      <c r="Y378" s="114"/>
      <c r="Z378" s="107"/>
      <c r="AA378" s="107"/>
      <c r="AB378" s="107"/>
      <c r="AC378" s="107"/>
      <c r="AD378" s="107"/>
      <c r="AE378" s="107"/>
      <c r="AF378" s="107"/>
      <c r="AG378" s="107" t="s">
        <v>341</v>
      </c>
      <c r="AH378" s="107">
        <v>0</v>
      </c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</row>
    <row r="379" spans="1:60" outlineLevel="3">
      <c r="A379" s="110"/>
      <c r="B379" s="111"/>
      <c r="C379" s="146" t="s">
        <v>2910</v>
      </c>
      <c r="D379" s="143"/>
      <c r="E379" s="144">
        <v>2</v>
      </c>
      <c r="F379" s="114"/>
      <c r="G379" s="114"/>
      <c r="H379" s="114"/>
      <c r="I379" s="114"/>
      <c r="J379" s="114"/>
      <c r="K379" s="114"/>
      <c r="L379" s="114"/>
      <c r="M379" s="114"/>
      <c r="N379" s="113"/>
      <c r="O379" s="113"/>
      <c r="P379" s="113"/>
      <c r="Q379" s="113"/>
      <c r="R379" s="114"/>
      <c r="S379" s="114"/>
      <c r="T379" s="114"/>
      <c r="U379" s="114"/>
      <c r="V379" s="114"/>
      <c r="W379" s="114"/>
      <c r="X379" s="114"/>
      <c r="Y379" s="114"/>
      <c r="Z379" s="107"/>
      <c r="AA379" s="107"/>
      <c r="AB379" s="107"/>
      <c r="AC379" s="107"/>
      <c r="AD379" s="107"/>
      <c r="AE379" s="107"/>
      <c r="AF379" s="107"/>
      <c r="AG379" s="107" t="s">
        <v>341</v>
      </c>
      <c r="AH379" s="107">
        <v>0</v>
      </c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</row>
    <row r="380" spans="1:60" outlineLevel="3">
      <c r="A380" s="110"/>
      <c r="B380" s="111"/>
      <c r="C380" s="146" t="s">
        <v>2911</v>
      </c>
      <c r="D380" s="143"/>
      <c r="E380" s="144">
        <v>1</v>
      </c>
      <c r="F380" s="114"/>
      <c r="G380" s="114"/>
      <c r="H380" s="114"/>
      <c r="I380" s="114"/>
      <c r="J380" s="114"/>
      <c r="K380" s="114"/>
      <c r="L380" s="114"/>
      <c r="M380" s="114"/>
      <c r="N380" s="113"/>
      <c r="O380" s="113"/>
      <c r="P380" s="113"/>
      <c r="Q380" s="113"/>
      <c r="R380" s="114"/>
      <c r="S380" s="114"/>
      <c r="T380" s="114"/>
      <c r="U380" s="114"/>
      <c r="V380" s="114"/>
      <c r="W380" s="114"/>
      <c r="X380" s="114"/>
      <c r="Y380" s="114"/>
      <c r="Z380" s="107"/>
      <c r="AA380" s="107"/>
      <c r="AB380" s="107"/>
      <c r="AC380" s="107"/>
      <c r="AD380" s="107"/>
      <c r="AE380" s="107"/>
      <c r="AF380" s="107"/>
      <c r="AG380" s="107" t="s">
        <v>341</v>
      </c>
      <c r="AH380" s="107">
        <v>0</v>
      </c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</row>
    <row r="381" spans="1:60" outlineLevel="3">
      <c r="A381" s="110"/>
      <c r="B381" s="111"/>
      <c r="C381" s="146" t="s">
        <v>2912</v>
      </c>
      <c r="D381" s="143"/>
      <c r="E381" s="144">
        <v>2</v>
      </c>
      <c r="F381" s="114"/>
      <c r="G381" s="114"/>
      <c r="H381" s="114"/>
      <c r="I381" s="114"/>
      <c r="J381" s="114"/>
      <c r="K381" s="114"/>
      <c r="L381" s="114"/>
      <c r="M381" s="114"/>
      <c r="N381" s="113"/>
      <c r="O381" s="113"/>
      <c r="P381" s="113"/>
      <c r="Q381" s="113"/>
      <c r="R381" s="114"/>
      <c r="S381" s="114"/>
      <c r="T381" s="114"/>
      <c r="U381" s="114"/>
      <c r="V381" s="114"/>
      <c r="W381" s="114"/>
      <c r="X381" s="114"/>
      <c r="Y381" s="114"/>
      <c r="Z381" s="107"/>
      <c r="AA381" s="107"/>
      <c r="AB381" s="107"/>
      <c r="AC381" s="107"/>
      <c r="AD381" s="107"/>
      <c r="AE381" s="107"/>
      <c r="AF381" s="107"/>
      <c r="AG381" s="107" t="s">
        <v>341</v>
      </c>
      <c r="AH381" s="107">
        <v>0</v>
      </c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</row>
    <row r="382" spans="1:60" outlineLevel="3">
      <c r="A382" s="110"/>
      <c r="B382" s="111"/>
      <c r="C382" s="146" t="s">
        <v>2913</v>
      </c>
      <c r="D382" s="143"/>
      <c r="E382" s="144">
        <v>3</v>
      </c>
      <c r="F382" s="114"/>
      <c r="G382" s="114"/>
      <c r="H382" s="114"/>
      <c r="I382" s="114"/>
      <c r="J382" s="114"/>
      <c r="K382" s="114"/>
      <c r="L382" s="114"/>
      <c r="M382" s="114"/>
      <c r="N382" s="113"/>
      <c r="O382" s="113"/>
      <c r="P382" s="113"/>
      <c r="Q382" s="113"/>
      <c r="R382" s="114"/>
      <c r="S382" s="114"/>
      <c r="T382" s="114"/>
      <c r="U382" s="114"/>
      <c r="V382" s="114"/>
      <c r="W382" s="114"/>
      <c r="X382" s="114"/>
      <c r="Y382" s="114"/>
      <c r="Z382" s="107"/>
      <c r="AA382" s="107"/>
      <c r="AB382" s="107"/>
      <c r="AC382" s="107"/>
      <c r="AD382" s="107"/>
      <c r="AE382" s="107"/>
      <c r="AF382" s="107"/>
      <c r="AG382" s="107" t="s">
        <v>341</v>
      </c>
      <c r="AH382" s="107">
        <v>0</v>
      </c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</row>
    <row r="383" spans="1:60" outlineLevel="3">
      <c r="A383" s="110"/>
      <c r="B383" s="111"/>
      <c r="C383" s="146" t="s">
        <v>2914</v>
      </c>
      <c r="D383" s="143"/>
      <c r="E383" s="144">
        <v>6</v>
      </c>
      <c r="F383" s="114"/>
      <c r="G383" s="114"/>
      <c r="H383" s="114"/>
      <c r="I383" s="114"/>
      <c r="J383" s="114"/>
      <c r="K383" s="114"/>
      <c r="L383" s="114"/>
      <c r="M383" s="114"/>
      <c r="N383" s="113"/>
      <c r="O383" s="113"/>
      <c r="P383" s="113"/>
      <c r="Q383" s="113"/>
      <c r="R383" s="114"/>
      <c r="S383" s="114"/>
      <c r="T383" s="114"/>
      <c r="U383" s="114"/>
      <c r="V383" s="114"/>
      <c r="W383" s="114"/>
      <c r="X383" s="114"/>
      <c r="Y383" s="114"/>
      <c r="Z383" s="107"/>
      <c r="AA383" s="107"/>
      <c r="AB383" s="107"/>
      <c r="AC383" s="107"/>
      <c r="AD383" s="107"/>
      <c r="AE383" s="107"/>
      <c r="AF383" s="107"/>
      <c r="AG383" s="107" t="s">
        <v>341</v>
      </c>
      <c r="AH383" s="107">
        <v>0</v>
      </c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</row>
    <row r="384" spans="1:60" outlineLevel="3">
      <c r="A384" s="110"/>
      <c r="B384" s="111"/>
      <c r="C384" s="146" t="s">
        <v>2915</v>
      </c>
      <c r="D384" s="143"/>
      <c r="E384" s="144">
        <v>6</v>
      </c>
      <c r="F384" s="114"/>
      <c r="G384" s="114"/>
      <c r="H384" s="114"/>
      <c r="I384" s="114"/>
      <c r="J384" s="114"/>
      <c r="K384" s="114"/>
      <c r="L384" s="114"/>
      <c r="M384" s="114"/>
      <c r="N384" s="113"/>
      <c r="O384" s="113"/>
      <c r="P384" s="113"/>
      <c r="Q384" s="113"/>
      <c r="R384" s="114"/>
      <c r="S384" s="114"/>
      <c r="T384" s="114"/>
      <c r="U384" s="114"/>
      <c r="V384" s="114"/>
      <c r="W384" s="114"/>
      <c r="X384" s="114"/>
      <c r="Y384" s="114"/>
      <c r="Z384" s="107"/>
      <c r="AA384" s="107"/>
      <c r="AB384" s="107"/>
      <c r="AC384" s="107"/>
      <c r="AD384" s="107"/>
      <c r="AE384" s="107"/>
      <c r="AF384" s="107"/>
      <c r="AG384" s="107" t="s">
        <v>341</v>
      </c>
      <c r="AH384" s="107">
        <v>0</v>
      </c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</row>
    <row r="385" spans="1:60" outlineLevel="3">
      <c r="A385" s="110"/>
      <c r="B385" s="111"/>
      <c r="C385" s="146" t="s">
        <v>2916</v>
      </c>
      <c r="D385" s="143"/>
      <c r="E385" s="144">
        <v>3</v>
      </c>
      <c r="F385" s="114"/>
      <c r="G385" s="114"/>
      <c r="H385" s="114"/>
      <c r="I385" s="114"/>
      <c r="J385" s="114"/>
      <c r="K385" s="114"/>
      <c r="L385" s="114"/>
      <c r="M385" s="114"/>
      <c r="N385" s="113"/>
      <c r="O385" s="113"/>
      <c r="P385" s="113"/>
      <c r="Q385" s="113"/>
      <c r="R385" s="114"/>
      <c r="S385" s="114"/>
      <c r="T385" s="114"/>
      <c r="U385" s="114"/>
      <c r="V385" s="114"/>
      <c r="W385" s="114"/>
      <c r="X385" s="114"/>
      <c r="Y385" s="114"/>
      <c r="Z385" s="107"/>
      <c r="AA385" s="107"/>
      <c r="AB385" s="107"/>
      <c r="AC385" s="107"/>
      <c r="AD385" s="107"/>
      <c r="AE385" s="107"/>
      <c r="AF385" s="107"/>
      <c r="AG385" s="107" t="s">
        <v>341</v>
      </c>
      <c r="AH385" s="107">
        <v>0</v>
      </c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</row>
    <row r="386" spans="1:60" outlineLevel="3">
      <c r="A386" s="110"/>
      <c r="B386" s="111"/>
      <c r="C386" s="146" t="s">
        <v>2917</v>
      </c>
      <c r="D386" s="143"/>
      <c r="E386" s="144">
        <v>6</v>
      </c>
      <c r="F386" s="114"/>
      <c r="G386" s="114"/>
      <c r="H386" s="114"/>
      <c r="I386" s="114"/>
      <c r="J386" s="114"/>
      <c r="K386" s="114"/>
      <c r="L386" s="114"/>
      <c r="M386" s="114"/>
      <c r="N386" s="113"/>
      <c r="O386" s="113"/>
      <c r="P386" s="113"/>
      <c r="Q386" s="113"/>
      <c r="R386" s="114"/>
      <c r="S386" s="114"/>
      <c r="T386" s="114"/>
      <c r="U386" s="114"/>
      <c r="V386" s="114"/>
      <c r="W386" s="114"/>
      <c r="X386" s="114"/>
      <c r="Y386" s="114"/>
      <c r="Z386" s="107"/>
      <c r="AA386" s="107"/>
      <c r="AB386" s="107"/>
      <c r="AC386" s="107"/>
      <c r="AD386" s="107"/>
      <c r="AE386" s="107"/>
      <c r="AF386" s="107"/>
      <c r="AG386" s="107" t="s">
        <v>341</v>
      </c>
      <c r="AH386" s="107">
        <v>0</v>
      </c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</row>
    <row r="387" spans="1:60" outlineLevel="3">
      <c r="A387" s="110"/>
      <c r="B387" s="111"/>
      <c r="C387" s="146" t="s">
        <v>2918</v>
      </c>
      <c r="D387" s="143"/>
      <c r="E387" s="144">
        <v>8</v>
      </c>
      <c r="F387" s="114"/>
      <c r="G387" s="114"/>
      <c r="H387" s="114"/>
      <c r="I387" s="114"/>
      <c r="J387" s="114"/>
      <c r="K387" s="114"/>
      <c r="L387" s="114"/>
      <c r="M387" s="114"/>
      <c r="N387" s="113"/>
      <c r="O387" s="113"/>
      <c r="P387" s="113"/>
      <c r="Q387" s="113"/>
      <c r="R387" s="114"/>
      <c r="S387" s="114"/>
      <c r="T387" s="114"/>
      <c r="U387" s="114"/>
      <c r="V387" s="114"/>
      <c r="W387" s="114"/>
      <c r="X387" s="114"/>
      <c r="Y387" s="114"/>
      <c r="Z387" s="107"/>
      <c r="AA387" s="107"/>
      <c r="AB387" s="107"/>
      <c r="AC387" s="107"/>
      <c r="AD387" s="107"/>
      <c r="AE387" s="107"/>
      <c r="AF387" s="107"/>
      <c r="AG387" s="107" t="s">
        <v>341</v>
      </c>
      <c r="AH387" s="107">
        <v>0</v>
      </c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</row>
    <row r="388" spans="1:60" outlineLevel="3">
      <c r="A388" s="110"/>
      <c r="B388" s="111"/>
      <c r="C388" s="146" t="s">
        <v>2919</v>
      </c>
      <c r="D388" s="143"/>
      <c r="E388" s="144">
        <v>2</v>
      </c>
      <c r="F388" s="114"/>
      <c r="G388" s="114"/>
      <c r="H388" s="114"/>
      <c r="I388" s="114"/>
      <c r="J388" s="114"/>
      <c r="K388" s="114"/>
      <c r="L388" s="114"/>
      <c r="M388" s="114"/>
      <c r="N388" s="113"/>
      <c r="O388" s="113"/>
      <c r="P388" s="113"/>
      <c r="Q388" s="113"/>
      <c r="R388" s="114"/>
      <c r="S388" s="114"/>
      <c r="T388" s="114"/>
      <c r="U388" s="114"/>
      <c r="V388" s="114"/>
      <c r="W388" s="114"/>
      <c r="X388" s="114"/>
      <c r="Y388" s="114"/>
      <c r="Z388" s="107"/>
      <c r="AA388" s="107"/>
      <c r="AB388" s="107"/>
      <c r="AC388" s="107"/>
      <c r="AD388" s="107"/>
      <c r="AE388" s="107"/>
      <c r="AF388" s="107"/>
      <c r="AG388" s="107" t="s">
        <v>341</v>
      </c>
      <c r="AH388" s="107">
        <v>0</v>
      </c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</row>
    <row r="389" spans="1:60" outlineLevel="3">
      <c r="A389" s="110"/>
      <c r="B389" s="111"/>
      <c r="C389" s="146" t="s">
        <v>2920</v>
      </c>
      <c r="D389" s="143"/>
      <c r="E389" s="144">
        <v>6</v>
      </c>
      <c r="F389" s="114"/>
      <c r="G389" s="114"/>
      <c r="H389" s="114"/>
      <c r="I389" s="114"/>
      <c r="J389" s="114"/>
      <c r="K389" s="114"/>
      <c r="L389" s="114"/>
      <c r="M389" s="114"/>
      <c r="N389" s="113"/>
      <c r="O389" s="113"/>
      <c r="P389" s="113"/>
      <c r="Q389" s="113"/>
      <c r="R389" s="114"/>
      <c r="S389" s="114"/>
      <c r="T389" s="114"/>
      <c r="U389" s="114"/>
      <c r="V389" s="114"/>
      <c r="W389" s="114"/>
      <c r="X389" s="114"/>
      <c r="Y389" s="114"/>
      <c r="Z389" s="107"/>
      <c r="AA389" s="107"/>
      <c r="AB389" s="107"/>
      <c r="AC389" s="107"/>
      <c r="AD389" s="107"/>
      <c r="AE389" s="107"/>
      <c r="AF389" s="107"/>
      <c r="AG389" s="107" t="s">
        <v>341</v>
      </c>
      <c r="AH389" s="107">
        <v>0</v>
      </c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</row>
    <row r="390" spans="1:60" outlineLevel="3">
      <c r="A390" s="110"/>
      <c r="B390" s="111"/>
      <c r="C390" s="146" t="s">
        <v>2921</v>
      </c>
      <c r="D390" s="143"/>
      <c r="E390" s="144">
        <v>5</v>
      </c>
      <c r="F390" s="114"/>
      <c r="G390" s="114"/>
      <c r="H390" s="114"/>
      <c r="I390" s="114"/>
      <c r="J390" s="114"/>
      <c r="K390" s="114"/>
      <c r="L390" s="114"/>
      <c r="M390" s="114"/>
      <c r="N390" s="113"/>
      <c r="O390" s="113"/>
      <c r="P390" s="113"/>
      <c r="Q390" s="113"/>
      <c r="R390" s="114"/>
      <c r="S390" s="114"/>
      <c r="T390" s="114"/>
      <c r="U390" s="114"/>
      <c r="V390" s="114"/>
      <c r="W390" s="114"/>
      <c r="X390" s="114"/>
      <c r="Y390" s="114"/>
      <c r="Z390" s="107"/>
      <c r="AA390" s="107"/>
      <c r="AB390" s="107"/>
      <c r="AC390" s="107"/>
      <c r="AD390" s="107"/>
      <c r="AE390" s="107"/>
      <c r="AF390" s="107"/>
      <c r="AG390" s="107" t="s">
        <v>341</v>
      </c>
      <c r="AH390" s="107">
        <v>0</v>
      </c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</row>
    <row r="391" spans="1:60" outlineLevel="3">
      <c r="A391" s="110"/>
      <c r="B391" s="111"/>
      <c r="C391" s="146" t="s">
        <v>2922</v>
      </c>
      <c r="D391" s="143"/>
      <c r="E391" s="144">
        <v>2</v>
      </c>
      <c r="F391" s="114"/>
      <c r="G391" s="114"/>
      <c r="H391" s="114"/>
      <c r="I391" s="114"/>
      <c r="J391" s="114"/>
      <c r="K391" s="114"/>
      <c r="L391" s="114"/>
      <c r="M391" s="114"/>
      <c r="N391" s="113"/>
      <c r="O391" s="113"/>
      <c r="P391" s="113"/>
      <c r="Q391" s="113"/>
      <c r="R391" s="114"/>
      <c r="S391" s="114"/>
      <c r="T391" s="114"/>
      <c r="U391" s="114"/>
      <c r="V391" s="114"/>
      <c r="W391" s="114"/>
      <c r="X391" s="114"/>
      <c r="Y391" s="114"/>
      <c r="Z391" s="107"/>
      <c r="AA391" s="107"/>
      <c r="AB391" s="107"/>
      <c r="AC391" s="107"/>
      <c r="AD391" s="107"/>
      <c r="AE391" s="107"/>
      <c r="AF391" s="107"/>
      <c r="AG391" s="107" t="s">
        <v>341</v>
      </c>
      <c r="AH391" s="107">
        <v>0</v>
      </c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</row>
    <row r="392" spans="1:60" outlineLevel="3">
      <c r="A392" s="110"/>
      <c r="B392" s="111"/>
      <c r="C392" s="146" t="s">
        <v>2923</v>
      </c>
      <c r="D392" s="143"/>
      <c r="E392" s="144">
        <v>5</v>
      </c>
      <c r="F392" s="114"/>
      <c r="G392" s="114"/>
      <c r="H392" s="114"/>
      <c r="I392" s="114"/>
      <c r="J392" s="114"/>
      <c r="K392" s="114"/>
      <c r="L392" s="114"/>
      <c r="M392" s="114"/>
      <c r="N392" s="113"/>
      <c r="O392" s="113"/>
      <c r="P392" s="113"/>
      <c r="Q392" s="113"/>
      <c r="R392" s="114"/>
      <c r="S392" s="114"/>
      <c r="T392" s="114"/>
      <c r="U392" s="114"/>
      <c r="V392" s="114"/>
      <c r="W392" s="114"/>
      <c r="X392" s="114"/>
      <c r="Y392" s="114"/>
      <c r="Z392" s="107"/>
      <c r="AA392" s="107"/>
      <c r="AB392" s="107"/>
      <c r="AC392" s="107"/>
      <c r="AD392" s="107"/>
      <c r="AE392" s="107"/>
      <c r="AF392" s="107"/>
      <c r="AG392" s="107" t="s">
        <v>341</v>
      </c>
      <c r="AH392" s="107">
        <v>0</v>
      </c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</row>
    <row r="393" spans="1:60" outlineLevel="3">
      <c r="A393" s="110"/>
      <c r="B393" s="111"/>
      <c r="C393" s="146" t="s">
        <v>2924</v>
      </c>
      <c r="D393" s="143"/>
      <c r="E393" s="144">
        <v>2</v>
      </c>
      <c r="F393" s="114"/>
      <c r="G393" s="114"/>
      <c r="H393" s="114"/>
      <c r="I393" s="114"/>
      <c r="J393" s="114"/>
      <c r="K393" s="114"/>
      <c r="L393" s="114"/>
      <c r="M393" s="114"/>
      <c r="N393" s="113"/>
      <c r="O393" s="113"/>
      <c r="P393" s="113"/>
      <c r="Q393" s="113"/>
      <c r="R393" s="114"/>
      <c r="S393" s="114"/>
      <c r="T393" s="114"/>
      <c r="U393" s="114"/>
      <c r="V393" s="114"/>
      <c r="W393" s="114"/>
      <c r="X393" s="114"/>
      <c r="Y393" s="114"/>
      <c r="Z393" s="107"/>
      <c r="AA393" s="107"/>
      <c r="AB393" s="107"/>
      <c r="AC393" s="107"/>
      <c r="AD393" s="107"/>
      <c r="AE393" s="107"/>
      <c r="AF393" s="107"/>
      <c r="AG393" s="107" t="s">
        <v>341</v>
      </c>
      <c r="AH393" s="107">
        <v>0</v>
      </c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</row>
    <row r="394" spans="1:60" outlineLevel="3">
      <c r="A394" s="110"/>
      <c r="B394" s="111"/>
      <c r="C394" s="146" t="s">
        <v>2925</v>
      </c>
      <c r="D394" s="143"/>
      <c r="E394" s="144">
        <v>2</v>
      </c>
      <c r="F394" s="114"/>
      <c r="G394" s="114"/>
      <c r="H394" s="114"/>
      <c r="I394" s="114"/>
      <c r="J394" s="114"/>
      <c r="K394" s="114"/>
      <c r="L394" s="114"/>
      <c r="M394" s="114"/>
      <c r="N394" s="113"/>
      <c r="O394" s="113"/>
      <c r="P394" s="113"/>
      <c r="Q394" s="113"/>
      <c r="R394" s="114"/>
      <c r="S394" s="114"/>
      <c r="T394" s="114"/>
      <c r="U394" s="114"/>
      <c r="V394" s="114"/>
      <c r="W394" s="114"/>
      <c r="X394" s="114"/>
      <c r="Y394" s="114"/>
      <c r="Z394" s="107"/>
      <c r="AA394" s="107"/>
      <c r="AB394" s="107"/>
      <c r="AC394" s="107"/>
      <c r="AD394" s="107"/>
      <c r="AE394" s="107"/>
      <c r="AF394" s="107"/>
      <c r="AG394" s="107" t="s">
        <v>341</v>
      </c>
      <c r="AH394" s="107">
        <v>0</v>
      </c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</row>
    <row r="395" spans="1:60" ht="22.5" outlineLevel="1">
      <c r="A395" s="123">
        <v>59</v>
      </c>
      <c r="B395" s="124" t="s">
        <v>2926</v>
      </c>
      <c r="C395" s="139" t="s">
        <v>2927</v>
      </c>
      <c r="D395" s="125" t="s">
        <v>347</v>
      </c>
      <c r="E395" s="126">
        <v>6</v>
      </c>
      <c r="F395" s="127"/>
      <c r="G395" s="128">
        <f>ROUND(E395*F395,2)</f>
        <v>0</v>
      </c>
      <c r="H395" s="127"/>
      <c r="I395" s="128">
        <f>ROUND(E395*H395,2)</f>
        <v>0</v>
      </c>
      <c r="J395" s="127"/>
      <c r="K395" s="128">
        <f>ROUND(E395*J395,2)</f>
        <v>0</v>
      </c>
      <c r="L395" s="128">
        <v>21</v>
      </c>
      <c r="M395" s="128">
        <f>G395*(1+L395/100)</f>
        <v>0</v>
      </c>
      <c r="N395" s="126">
        <v>0</v>
      </c>
      <c r="O395" s="126">
        <f>ROUND(E395*N395,2)</f>
        <v>0</v>
      </c>
      <c r="P395" s="126">
        <v>8.0000000000000002E-3</v>
      </c>
      <c r="Q395" s="126">
        <f>ROUND(E395*P395,2)</f>
        <v>0.05</v>
      </c>
      <c r="R395" s="128" t="s">
        <v>356</v>
      </c>
      <c r="S395" s="128" t="s">
        <v>310</v>
      </c>
      <c r="T395" s="129" t="s">
        <v>331</v>
      </c>
      <c r="U395" s="114">
        <v>0.24299999999999999</v>
      </c>
      <c r="V395" s="114">
        <f>ROUND(E395*U395,2)</f>
        <v>1.46</v>
      </c>
      <c r="W395" s="114"/>
      <c r="X395" s="114" t="s">
        <v>332</v>
      </c>
      <c r="Y395" s="114" t="s">
        <v>293</v>
      </c>
      <c r="Z395" s="107"/>
      <c r="AA395" s="107"/>
      <c r="AB395" s="107"/>
      <c r="AC395" s="107"/>
      <c r="AD395" s="107"/>
      <c r="AE395" s="107"/>
      <c r="AF395" s="107"/>
      <c r="AG395" s="107" t="s">
        <v>333</v>
      </c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</row>
    <row r="396" spans="1:60" outlineLevel="2">
      <c r="A396" s="110"/>
      <c r="B396" s="111"/>
      <c r="C396" s="203" t="s">
        <v>1621</v>
      </c>
      <c r="D396" s="204"/>
      <c r="E396" s="204"/>
      <c r="F396" s="204"/>
      <c r="G396" s="204"/>
      <c r="H396" s="114"/>
      <c r="I396" s="114"/>
      <c r="J396" s="114"/>
      <c r="K396" s="114"/>
      <c r="L396" s="114"/>
      <c r="M396" s="114"/>
      <c r="N396" s="113"/>
      <c r="O396" s="113"/>
      <c r="P396" s="113"/>
      <c r="Q396" s="113"/>
      <c r="R396" s="114"/>
      <c r="S396" s="114"/>
      <c r="T396" s="114"/>
      <c r="U396" s="114"/>
      <c r="V396" s="114"/>
      <c r="W396" s="114"/>
      <c r="X396" s="114"/>
      <c r="Y396" s="114"/>
      <c r="Z396" s="107"/>
      <c r="AA396" s="107"/>
      <c r="AB396" s="107"/>
      <c r="AC396" s="107"/>
      <c r="AD396" s="107"/>
      <c r="AE396" s="107"/>
      <c r="AF396" s="107"/>
      <c r="AG396" s="107" t="s">
        <v>451</v>
      </c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</row>
    <row r="397" spans="1:60" outlineLevel="2">
      <c r="A397" s="110"/>
      <c r="B397" s="111"/>
      <c r="C397" s="146" t="s">
        <v>2928</v>
      </c>
      <c r="D397" s="143"/>
      <c r="E397" s="144">
        <v>6</v>
      </c>
      <c r="F397" s="114"/>
      <c r="G397" s="114"/>
      <c r="H397" s="114"/>
      <c r="I397" s="114"/>
      <c r="J397" s="114"/>
      <c r="K397" s="114"/>
      <c r="L397" s="114"/>
      <c r="M397" s="114"/>
      <c r="N397" s="113"/>
      <c r="O397" s="113"/>
      <c r="P397" s="113"/>
      <c r="Q397" s="113"/>
      <c r="R397" s="114"/>
      <c r="S397" s="114"/>
      <c r="T397" s="114"/>
      <c r="U397" s="114"/>
      <c r="V397" s="114"/>
      <c r="W397" s="114"/>
      <c r="X397" s="114"/>
      <c r="Y397" s="114"/>
      <c r="Z397" s="107"/>
      <c r="AA397" s="107"/>
      <c r="AB397" s="107"/>
      <c r="AC397" s="107"/>
      <c r="AD397" s="107"/>
      <c r="AE397" s="107"/>
      <c r="AF397" s="107"/>
      <c r="AG397" s="107" t="s">
        <v>341</v>
      </c>
      <c r="AH397" s="107">
        <v>0</v>
      </c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</row>
    <row r="398" spans="1:60" ht="22.5" outlineLevel="1">
      <c r="A398" s="123">
        <v>60</v>
      </c>
      <c r="B398" s="124" t="s">
        <v>1657</v>
      </c>
      <c r="C398" s="139" t="s">
        <v>1658</v>
      </c>
      <c r="D398" s="125" t="s">
        <v>1169</v>
      </c>
      <c r="E398" s="126">
        <v>1.5</v>
      </c>
      <c r="F398" s="127"/>
      <c r="G398" s="128">
        <f>ROUND(E398*F398,2)</f>
        <v>0</v>
      </c>
      <c r="H398" s="127"/>
      <c r="I398" s="128">
        <f>ROUND(E398*H398,2)</f>
        <v>0</v>
      </c>
      <c r="J398" s="127"/>
      <c r="K398" s="128">
        <f>ROUND(E398*J398,2)</f>
        <v>0</v>
      </c>
      <c r="L398" s="128">
        <v>21</v>
      </c>
      <c r="M398" s="128">
        <f>G398*(1+L398/100)</f>
        <v>0</v>
      </c>
      <c r="N398" s="126">
        <v>5.4000000000000001E-4</v>
      </c>
      <c r="O398" s="126">
        <f>ROUND(E398*N398,2)</f>
        <v>0</v>
      </c>
      <c r="P398" s="126">
        <v>0.27</v>
      </c>
      <c r="Q398" s="126">
        <f>ROUND(E398*P398,2)</f>
        <v>0.41</v>
      </c>
      <c r="R398" s="128" t="s">
        <v>356</v>
      </c>
      <c r="S398" s="128" t="s">
        <v>310</v>
      </c>
      <c r="T398" s="129" t="s">
        <v>331</v>
      </c>
      <c r="U398" s="114">
        <v>0.43</v>
      </c>
      <c r="V398" s="114">
        <f>ROUND(E398*U398,2)</f>
        <v>0.65</v>
      </c>
      <c r="W398" s="114"/>
      <c r="X398" s="114" t="s">
        <v>332</v>
      </c>
      <c r="Y398" s="114" t="s">
        <v>293</v>
      </c>
      <c r="Z398" s="107"/>
      <c r="AA398" s="107"/>
      <c r="AB398" s="107"/>
      <c r="AC398" s="107"/>
      <c r="AD398" s="107"/>
      <c r="AE398" s="107"/>
      <c r="AF398" s="107"/>
      <c r="AG398" s="107" t="s">
        <v>333</v>
      </c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</row>
    <row r="399" spans="1:60" outlineLevel="2">
      <c r="A399" s="110"/>
      <c r="B399" s="111"/>
      <c r="C399" s="203" t="s">
        <v>1621</v>
      </c>
      <c r="D399" s="204"/>
      <c r="E399" s="204"/>
      <c r="F399" s="204"/>
      <c r="G399" s="204"/>
      <c r="H399" s="114"/>
      <c r="I399" s="114"/>
      <c r="J399" s="114"/>
      <c r="K399" s="114"/>
      <c r="L399" s="114"/>
      <c r="M399" s="114"/>
      <c r="N399" s="113"/>
      <c r="O399" s="113"/>
      <c r="P399" s="113"/>
      <c r="Q399" s="113"/>
      <c r="R399" s="114"/>
      <c r="S399" s="114"/>
      <c r="T399" s="114"/>
      <c r="U399" s="114"/>
      <c r="V399" s="114"/>
      <c r="W399" s="114"/>
      <c r="X399" s="114"/>
      <c r="Y399" s="114"/>
      <c r="Z399" s="107"/>
      <c r="AA399" s="107"/>
      <c r="AB399" s="107"/>
      <c r="AC399" s="107"/>
      <c r="AD399" s="107"/>
      <c r="AE399" s="107"/>
      <c r="AF399" s="107"/>
      <c r="AG399" s="107" t="s">
        <v>451</v>
      </c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</row>
    <row r="400" spans="1:60" outlineLevel="2">
      <c r="A400" s="110"/>
      <c r="B400" s="111"/>
      <c r="C400" s="146" t="s">
        <v>2929</v>
      </c>
      <c r="D400" s="143"/>
      <c r="E400" s="144">
        <v>1.5</v>
      </c>
      <c r="F400" s="114"/>
      <c r="G400" s="114"/>
      <c r="H400" s="114"/>
      <c r="I400" s="114"/>
      <c r="J400" s="114"/>
      <c r="K400" s="114"/>
      <c r="L400" s="114"/>
      <c r="M400" s="114"/>
      <c r="N400" s="113"/>
      <c r="O400" s="113"/>
      <c r="P400" s="113"/>
      <c r="Q400" s="113"/>
      <c r="R400" s="114"/>
      <c r="S400" s="114"/>
      <c r="T400" s="114"/>
      <c r="U400" s="114"/>
      <c r="V400" s="114"/>
      <c r="W400" s="114"/>
      <c r="X400" s="114"/>
      <c r="Y400" s="114"/>
      <c r="Z400" s="107"/>
      <c r="AA400" s="107"/>
      <c r="AB400" s="107"/>
      <c r="AC400" s="107"/>
      <c r="AD400" s="107"/>
      <c r="AE400" s="107"/>
      <c r="AF400" s="107"/>
      <c r="AG400" s="107" t="s">
        <v>341</v>
      </c>
      <c r="AH400" s="107">
        <v>0</v>
      </c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</row>
    <row r="401" spans="1:60" ht="22.5" outlineLevel="1">
      <c r="A401" s="123">
        <v>61</v>
      </c>
      <c r="B401" s="124" t="s">
        <v>1779</v>
      </c>
      <c r="C401" s="139" t="s">
        <v>1780</v>
      </c>
      <c r="D401" s="125" t="s">
        <v>347</v>
      </c>
      <c r="E401" s="126">
        <v>4</v>
      </c>
      <c r="F401" s="127"/>
      <c r="G401" s="128">
        <f>ROUND(E401*F401,2)</f>
        <v>0</v>
      </c>
      <c r="H401" s="127"/>
      <c r="I401" s="128">
        <f>ROUND(E401*H401,2)</f>
        <v>0</v>
      </c>
      <c r="J401" s="127"/>
      <c r="K401" s="128">
        <f>ROUND(E401*J401,2)</f>
        <v>0</v>
      </c>
      <c r="L401" s="128">
        <v>21</v>
      </c>
      <c r="M401" s="128">
        <f>G401*(1+L401/100)</f>
        <v>0</v>
      </c>
      <c r="N401" s="126">
        <v>0</v>
      </c>
      <c r="O401" s="126">
        <f>ROUND(E401*N401,2)</f>
        <v>0</v>
      </c>
      <c r="P401" s="126">
        <v>8.0000000000000002E-3</v>
      </c>
      <c r="Q401" s="126">
        <f>ROUND(E401*P401,2)</f>
        <v>0.03</v>
      </c>
      <c r="R401" s="128" t="s">
        <v>356</v>
      </c>
      <c r="S401" s="128" t="s">
        <v>310</v>
      </c>
      <c r="T401" s="129" t="s">
        <v>331</v>
      </c>
      <c r="U401" s="114">
        <v>0.7</v>
      </c>
      <c r="V401" s="114">
        <f>ROUND(E401*U401,2)</f>
        <v>2.8</v>
      </c>
      <c r="W401" s="114"/>
      <c r="X401" s="114" t="s">
        <v>332</v>
      </c>
      <c r="Y401" s="114" t="s">
        <v>293</v>
      </c>
      <c r="Z401" s="107"/>
      <c r="AA401" s="107"/>
      <c r="AB401" s="107"/>
      <c r="AC401" s="107"/>
      <c r="AD401" s="107"/>
      <c r="AE401" s="107"/>
      <c r="AF401" s="107"/>
      <c r="AG401" s="107" t="s">
        <v>333</v>
      </c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</row>
    <row r="402" spans="1:60" outlineLevel="2">
      <c r="A402" s="110"/>
      <c r="B402" s="111"/>
      <c r="C402" s="203" t="s">
        <v>1781</v>
      </c>
      <c r="D402" s="204"/>
      <c r="E402" s="204"/>
      <c r="F402" s="204"/>
      <c r="G402" s="204"/>
      <c r="H402" s="114"/>
      <c r="I402" s="114"/>
      <c r="J402" s="114"/>
      <c r="K402" s="114"/>
      <c r="L402" s="114"/>
      <c r="M402" s="114"/>
      <c r="N402" s="113"/>
      <c r="O402" s="113"/>
      <c r="P402" s="113"/>
      <c r="Q402" s="113"/>
      <c r="R402" s="114"/>
      <c r="S402" s="114"/>
      <c r="T402" s="114"/>
      <c r="U402" s="114"/>
      <c r="V402" s="114"/>
      <c r="W402" s="114"/>
      <c r="X402" s="114"/>
      <c r="Y402" s="114"/>
      <c r="Z402" s="107"/>
      <c r="AA402" s="107"/>
      <c r="AB402" s="107"/>
      <c r="AC402" s="107"/>
      <c r="AD402" s="107"/>
      <c r="AE402" s="107"/>
      <c r="AF402" s="107"/>
      <c r="AG402" s="107" t="s">
        <v>451</v>
      </c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</row>
    <row r="403" spans="1:60" outlineLevel="2">
      <c r="A403" s="110"/>
      <c r="B403" s="111"/>
      <c r="C403" s="146" t="s">
        <v>2930</v>
      </c>
      <c r="D403" s="143"/>
      <c r="E403" s="144">
        <v>4</v>
      </c>
      <c r="F403" s="114"/>
      <c r="G403" s="114"/>
      <c r="H403" s="114"/>
      <c r="I403" s="114"/>
      <c r="J403" s="114"/>
      <c r="K403" s="114"/>
      <c r="L403" s="114"/>
      <c r="M403" s="114"/>
      <c r="N403" s="113"/>
      <c r="O403" s="113"/>
      <c r="P403" s="113"/>
      <c r="Q403" s="113"/>
      <c r="R403" s="114"/>
      <c r="S403" s="114"/>
      <c r="T403" s="114"/>
      <c r="U403" s="114"/>
      <c r="V403" s="114"/>
      <c r="W403" s="114"/>
      <c r="X403" s="114"/>
      <c r="Y403" s="114"/>
      <c r="Z403" s="107"/>
      <c r="AA403" s="107"/>
      <c r="AB403" s="107"/>
      <c r="AC403" s="107"/>
      <c r="AD403" s="107"/>
      <c r="AE403" s="107"/>
      <c r="AF403" s="107"/>
      <c r="AG403" s="107" t="s">
        <v>341</v>
      </c>
      <c r="AH403" s="107">
        <v>0</v>
      </c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</row>
    <row r="404" spans="1:60" outlineLevel="1">
      <c r="A404" s="123">
        <v>62</v>
      </c>
      <c r="B404" s="124" t="s">
        <v>1660</v>
      </c>
      <c r="C404" s="139" t="s">
        <v>1661</v>
      </c>
      <c r="D404" s="125" t="s">
        <v>330</v>
      </c>
      <c r="E404" s="126">
        <v>21.2</v>
      </c>
      <c r="F404" s="127"/>
      <c r="G404" s="128">
        <f>ROUND(E404*F404,2)</f>
        <v>0</v>
      </c>
      <c r="H404" s="127"/>
      <c r="I404" s="128">
        <f>ROUND(E404*H404,2)</f>
        <v>0</v>
      </c>
      <c r="J404" s="127"/>
      <c r="K404" s="128">
        <f>ROUND(E404*J404,2)</f>
        <v>0</v>
      </c>
      <c r="L404" s="128">
        <v>21</v>
      </c>
      <c r="M404" s="128">
        <f>G404*(1+L404/100)</f>
        <v>0</v>
      </c>
      <c r="N404" s="126">
        <v>4.8999999999999998E-4</v>
      </c>
      <c r="O404" s="126">
        <f>ROUND(E404*N404,2)</f>
        <v>0.01</v>
      </c>
      <c r="P404" s="126">
        <v>1.2999999999999999E-2</v>
      </c>
      <c r="Q404" s="126">
        <f>ROUND(E404*P404,2)</f>
        <v>0.28000000000000003</v>
      </c>
      <c r="R404" s="128" t="s">
        <v>356</v>
      </c>
      <c r="S404" s="128" t="s">
        <v>310</v>
      </c>
      <c r="T404" s="129" t="s">
        <v>331</v>
      </c>
      <c r="U404" s="114">
        <v>0.30099999999999999</v>
      </c>
      <c r="V404" s="114">
        <f>ROUND(E404*U404,2)</f>
        <v>6.38</v>
      </c>
      <c r="W404" s="114"/>
      <c r="X404" s="114" t="s">
        <v>332</v>
      </c>
      <c r="Y404" s="114" t="s">
        <v>293</v>
      </c>
      <c r="Z404" s="107"/>
      <c r="AA404" s="107"/>
      <c r="AB404" s="107"/>
      <c r="AC404" s="107"/>
      <c r="AD404" s="107"/>
      <c r="AE404" s="107"/>
      <c r="AF404" s="107"/>
      <c r="AG404" s="107" t="s">
        <v>333</v>
      </c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</row>
    <row r="405" spans="1:60" outlineLevel="2">
      <c r="A405" s="110"/>
      <c r="B405" s="111"/>
      <c r="C405" s="146" t="s">
        <v>2931</v>
      </c>
      <c r="D405" s="143"/>
      <c r="E405" s="144">
        <v>10.199999999999999</v>
      </c>
      <c r="F405" s="114"/>
      <c r="G405" s="114"/>
      <c r="H405" s="114"/>
      <c r="I405" s="114"/>
      <c r="J405" s="114"/>
      <c r="K405" s="114"/>
      <c r="L405" s="114"/>
      <c r="M405" s="114"/>
      <c r="N405" s="113"/>
      <c r="O405" s="113"/>
      <c r="P405" s="113"/>
      <c r="Q405" s="113"/>
      <c r="R405" s="114"/>
      <c r="S405" s="114"/>
      <c r="T405" s="114"/>
      <c r="U405" s="114"/>
      <c r="V405" s="114"/>
      <c r="W405" s="114"/>
      <c r="X405" s="114"/>
      <c r="Y405" s="114"/>
      <c r="Z405" s="107"/>
      <c r="AA405" s="107"/>
      <c r="AB405" s="107"/>
      <c r="AC405" s="107"/>
      <c r="AD405" s="107"/>
      <c r="AE405" s="107"/>
      <c r="AF405" s="107"/>
      <c r="AG405" s="107" t="s">
        <v>341</v>
      </c>
      <c r="AH405" s="107">
        <v>0</v>
      </c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</row>
    <row r="406" spans="1:60" outlineLevel="3">
      <c r="A406" s="110"/>
      <c r="B406" s="111"/>
      <c r="C406" s="146" t="s">
        <v>2932</v>
      </c>
      <c r="D406" s="143"/>
      <c r="E406" s="144">
        <v>2.2000000000000002</v>
      </c>
      <c r="F406" s="114"/>
      <c r="G406" s="114"/>
      <c r="H406" s="114"/>
      <c r="I406" s="114"/>
      <c r="J406" s="114"/>
      <c r="K406" s="114"/>
      <c r="L406" s="114"/>
      <c r="M406" s="114"/>
      <c r="N406" s="113"/>
      <c r="O406" s="113"/>
      <c r="P406" s="113"/>
      <c r="Q406" s="113"/>
      <c r="R406" s="114"/>
      <c r="S406" s="114"/>
      <c r="T406" s="114"/>
      <c r="U406" s="114"/>
      <c r="V406" s="114"/>
      <c r="W406" s="114"/>
      <c r="X406" s="114"/>
      <c r="Y406" s="114"/>
      <c r="Z406" s="107"/>
      <c r="AA406" s="107"/>
      <c r="AB406" s="107"/>
      <c r="AC406" s="107"/>
      <c r="AD406" s="107"/>
      <c r="AE406" s="107"/>
      <c r="AF406" s="107"/>
      <c r="AG406" s="107" t="s">
        <v>341</v>
      </c>
      <c r="AH406" s="107">
        <v>0</v>
      </c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</row>
    <row r="407" spans="1:60" outlineLevel="3">
      <c r="A407" s="110"/>
      <c r="B407" s="111"/>
      <c r="C407" s="146" t="s">
        <v>2933</v>
      </c>
      <c r="D407" s="143"/>
      <c r="E407" s="144">
        <v>1.1499999999999999</v>
      </c>
      <c r="F407" s="114"/>
      <c r="G407" s="114"/>
      <c r="H407" s="114"/>
      <c r="I407" s="114"/>
      <c r="J407" s="114"/>
      <c r="K407" s="114"/>
      <c r="L407" s="114"/>
      <c r="M407" s="114"/>
      <c r="N407" s="113"/>
      <c r="O407" s="113"/>
      <c r="P407" s="113"/>
      <c r="Q407" s="113"/>
      <c r="R407" s="114"/>
      <c r="S407" s="114"/>
      <c r="T407" s="114"/>
      <c r="U407" s="114"/>
      <c r="V407" s="114"/>
      <c r="W407" s="114"/>
      <c r="X407" s="114"/>
      <c r="Y407" s="114"/>
      <c r="Z407" s="107"/>
      <c r="AA407" s="107"/>
      <c r="AB407" s="107"/>
      <c r="AC407" s="107"/>
      <c r="AD407" s="107"/>
      <c r="AE407" s="107"/>
      <c r="AF407" s="107"/>
      <c r="AG407" s="107" t="s">
        <v>341</v>
      </c>
      <c r="AH407" s="107">
        <v>0</v>
      </c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</row>
    <row r="408" spans="1:60" outlineLevel="3">
      <c r="A408" s="110"/>
      <c r="B408" s="111"/>
      <c r="C408" s="146" t="s">
        <v>2934</v>
      </c>
      <c r="D408" s="143"/>
      <c r="E408" s="144">
        <v>4.4000000000000004</v>
      </c>
      <c r="F408" s="114"/>
      <c r="G408" s="114"/>
      <c r="H408" s="114"/>
      <c r="I408" s="114"/>
      <c r="J408" s="114"/>
      <c r="K408" s="114"/>
      <c r="L408" s="114"/>
      <c r="M408" s="114"/>
      <c r="N408" s="113"/>
      <c r="O408" s="113"/>
      <c r="P408" s="113"/>
      <c r="Q408" s="113"/>
      <c r="R408" s="114"/>
      <c r="S408" s="114"/>
      <c r="T408" s="114"/>
      <c r="U408" s="114"/>
      <c r="V408" s="114"/>
      <c r="W408" s="114"/>
      <c r="X408" s="114"/>
      <c r="Y408" s="114"/>
      <c r="Z408" s="107"/>
      <c r="AA408" s="107"/>
      <c r="AB408" s="107"/>
      <c r="AC408" s="107"/>
      <c r="AD408" s="107"/>
      <c r="AE408" s="107"/>
      <c r="AF408" s="107"/>
      <c r="AG408" s="107" t="s">
        <v>341</v>
      </c>
      <c r="AH408" s="107">
        <v>0</v>
      </c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</row>
    <row r="409" spans="1:60" outlineLevel="3">
      <c r="A409" s="110"/>
      <c r="B409" s="111"/>
      <c r="C409" s="146" t="s">
        <v>2935</v>
      </c>
      <c r="D409" s="143"/>
      <c r="E409" s="144">
        <v>1.1499999999999999</v>
      </c>
      <c r="F409" s="114"/>
      <c r="G409" s="114"/>
      <c r="H409" s="114"/>
      <c r="I409" s="114"/>
      <c r="J409" s="114"/>
      <c r="K409" s="114"/>
      <c r="L409" s="114"/>
      <c r="M409" s="114"/>
      <c r="N409" s="113"/>
      <c r="O409" s="113"/>
      <c r="P409" s="113"/>
      <c r="Q409" s="113"/>
      <c r="R409" s="114"/>
      <c r="S409" s="114"/>
      <c r="T409" s="114"/>
      <c r="U409" s="114"/>
      <c r="V409" s="114"/>
      <c r="W409" s="114"/>
      <c r="X409" s="114"/>
      <c r="Y409" s="114"/>
      <c r="Z409" s="107"/>
      <c r="AA409" s="107"/>
      <c r="AB409" s="107"/>
      <c r="AC409" s="107"/>
      <c r="AD409" s="107"/>
      <c r="AE409" s="107"/>
      <c r="AF409" s="107"/>
      <c r="AG409" s="107" t="s">
        <v>341</v>
      </c>
      <c r="AH409" s="107">
        <v>0</v>
      </c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</row>
    <row r="410" spans="1:60" outlineLevel="3">
      <c r="A410" s="110"/>
      <c r="B410" s="111"/>
      <c r="C410" s="146" t="s">
        <v>2936</v>
      </c>
      <c r="D410" s="143"/>
      <c r="E410" s="144">
        <v>2.1</v>
      </c>
      <c r="F410" s="114"/>
      <c r="G410" s="114"/>
      <c r="H410" s="114"/>
      <c r="I410" s="114"/>
      <c r="J410" s="114"/>
      <c r="K410" s="114"/>
      <c r="L410" s="114"/>
      <c r="M410" s="114"/>
      <c r="N410" s="113"/>
      <c r="O410" s="113"/>
      <c r="P410" s="113"/>
      <c r="Q410" s="113"/>
      <c r="R410" s="114"/>
      <c r="S410" s="114"/>
      <c r="T410" s="114"/>
      <c r="U410" s="114"/>
      <c r="V410" s="114"/>
      <c r="W410" s="114"/>
      <c r="X410" s="114"/>
      <c r="Y410" s="114"/>
      <c r="Z410" s="107"/>
      <c r="AA410" s="107"/>
      <c r="AB410" s="107"/>
      <c r="AC410" s="107"/>
      <c r="AD410" s="107"/>
      <c r="AE410" s="107"/>
      <c r="AF410" s="107"/>
      <c r="AG410" s="107" t="s">
        <v>341</v>
      </c>
      <c r="AH410" s="107">
        <v>0</v>
      </c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</row>
    <row r="411" spans="1:60" outlineLevel="1">
      <c r="A411" s="123">
        <v>63</v>
      </c>
      <c r="B411" s="124" t="s">
        <v>1669</v>
      </c>
      <c r="C411" s="139" t="s">
        <v>1670</v>
      </c>
      <c r="D411" s="125" t="s">
        <v>330</v>
      </c>
      <c r="E411" s="126">
        <v>100.32</v>
      </c>
      <c r="F411" s="127"/>
      <c r="G411" s="128">
        <f>ROUND(E411*F411,2)</f>
        <v>0</v>
      </c>
      <c r="H411" s="127"/>
      <c r="I411" s="128">
        <f>ROUND(E411*H411,2)</f>
        <v>0</v>
      </c>
      <c r="J411" s="127"/>
      <c r="K411" s="128">
        <f>ROUND(E411*J411,2)</f>
        <v>0</v>
      </c>
      <c r="L411" s="128">
        <v>21</v>
      </c>
      <c r="M411" s="128">
        <f>G411*(1+L411/100)</f>
        <v>0</v>
      </c>
      <c r="N411" s="126">
        <v>4.8999999999999998E-4</v>
      </c>
      <c r="O411" s="126">
        <f>ROUND(E411*N411,2)</f>
        <v>0.05</v>
      </c>
      <c r="P411" s="126">
        <v>2.5000000000000001E-2</v>
      </c>
      <c r="Q411" s="126">
        <f>ROUND(E411*P411,2)</f>
        <v>2.5099999999999998</v>
      </c>
      <c r="R411" s="128" t="s">
        <v>356</v>
      </c>
      <c r="S411" s="128" t="s">
        <v>310</v>
      </c>
      <c r="T411" s="129" t="s">
        <v>331</v>
      </c>
      <c r="U411" s="114">
        <v>0.436</v>
      </c>
      <c r="V411" s="114">
        <f>ROUND(E411*U411,2)</f>
        <v>43.74</v>
      </c>
      <c r="W411" s="114"/>
      <c r="X411" s="114" t="s">
        <v>332</v>
      </c>
      <c r="Y411" s="114" t="s">
        <v>293</v>
      </c>
      <c r="Z411" s="107"/>
      <c r="AA411" s="107"/>
      <c r="AB411" s="107"/>
      <c r="AC411" s="107"/>
      <c r="AD411" s="107"/>
      <c r="AE411" s="107"/>
      <c r="AF411" s="107"/>
      <c r="AG411" s="107" t="s">
        <v>333</v>
      </c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</row>
    <row r="412" spans="1:60" outlineLevel="2">
      <c r="A412" s="110"/>
      <c r="B412" s="111"/>
      <c r="C412" s="146" t="s">
        <v>2937</v>
      </c>
      <c r="D412" s="143"/>
      <c r="E412" s="144">
        <v>2.1</v>
      </c>
      <c r="F412" s="114"/>
      <c r="G412" s="114"/>
      <c r="H412" s="114"/>
      <c r="I412" s="114"/>
      <c r="J412" s="114"/>
      <c r="K412" s="114"/>
      <c r="L412" s="114"/>
      <c r="M412" s="114"/>
      <c r="N412" s="113"/>
      <c r="O412" s="113"/>
      <c r="P412" s="113"/>
      <c r="Q412" s="113"/>
      <c r="R412" s="114"/>
      <c r="S412" s="114"/>
      <c r="T412" s="114"/>
      <c r="U412" s="114"/>
      <c r="V412" s="114"/>
      <c r="W412" s="114"/>
      <c r="X412" s="114"/>
      <c r="Y412" s="114"/>
      <c r="Z412" s="107"/>
      <c r="AA412" s="107"/>
      <c r="AB412" s="107"/>
      <c r="AC412" s="107"/>
      <c r="AD412" s="107"/>
      <c r="AE412" s="107"/>
      <c r="AF412" s="107"/>
      <c r="AG412" s="107" t="s">
        <v>341</v>
      </c>
      <c r="AH412" s="107">
        <v>0</v>
      </c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</row>
    <row r="413" spans="1:60" outlineLevel="3">
      <c r="A413" s="110"/>
      <c r="B413" s="111"/>
      <c r="C413" s="146" t="s">
        <v>2938</v>
      </c>
      <c r="D413" s="143"/>
      <c r="E413" s="144">
        <v>8.4</v>
      </c>
      <c r="F413" s="114"/>
      <c r="G413" s="114"/>
      <c r="H413" s="114"/>
      <c r="I413" s="114"/>
      <c r="J413" s="114"/>
      <c r="K413" s="114"/>
      <c r="L413" s="114"/>
      <c r="M413" s="114"/>
      <c r="N413" s="113"/>
      <c r="O413" s="113"/>
      <c r="P413" s="113"/>
      <c r="Q413" s="113"/>
      <c r="R413" s="114"/>
      <c r="S413" s="114"/>
      <c r="T413" s="114"/>
      <c r="U413" s="114"/>
      <c r="V413" s="114"/>
      <c r="W413" s="114"/>
      <c r="X413" s="114"/>
      <c r="Y413" s="114"/>
      <c r="Z413" s="107"/>
      <c r="AA413" s="107"/>
      <c r="AB413" s="107"/>
      <c r="AC413" s="107"/>
      <c r="AD413" s="107"/>
      <c r="AE413" s="107"/>
      <c r="AF413" s="107"/>
      <c r="AG413" s="107" t="s">
        <v>341</v>
      </c>
      <c r="AH413" s="107">
        <v>0</v>
      </c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</row>
    <row r="414" spans="1:60" outlineLevel="3">
      <c r="A414" s="110"/>
      <c r="B414" s="111"/>
      <c r="C414" s="146" t="s">
        <v>2939</v>
      </c>
      <c r="D414" s="143"/>
      <c r="E414" s="144">
        <v>2.1</v>
      </c>
      <c r="F414" s="114"/>
      <c r="G414" s="114"/>
      <c r="H414" s="114"/>
      <c r="I414" s="114"/>
      <c r="J414" s="114"/>
      <c r="K414" s="114"/>
      <c r="L414" s="114"/>
      <c r="M414" s="114"/>
      <c r="N414" s="113"/>
      <c r="O414" s="113"/>
      <c r="P414" s="113"/>
      <c r="Q414" s="113"/>
      <c r="R414" s="114"/>
      <c r="S414" s="114"/>
      <c r="T414" s="114"/>
      <c r="U414" s="114"/>
      <c r="V414" s="114"/>
      <c r="W414" s="114"/>
      <c r="X414" s="114"/>
      <c r="Y414" s="114"/>
      <c r="Z414" s="107"/>
      <c r="AA414" s="107"/>
      <c r="AB414" s="107"/>
      <c r="AC414" s="107"/>
      <c r="AD414" s="107"/>
      <c r="AE414" s="107"/>
      <c r="AF414" s="107"/>
      <c r="AG414" s="107" t="s">
        <v>341</v>
      </c>
      <c r="AH414" s="107">
        <v>0</v>
      </c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</row>
    <row r="415" spans="1:60" outlineLevel="3">
      <c r="A415" s="110"/>
      <c r="B415" s="111"/>
      <c r="C415" s="146" t="s">
        <v>2940</v>
      </c>
      <c r="D415" s="143"/>
      <c r="E415" s="144">
        <v>0.8</v>
      </c>
      <c r="F415" s="114"/>
      <c r="G415" s="114"/>
      <c r="H415" s="114"/>
      <c r="I415" s="114"/>
      <c r="J415" s="114"/>
      <c r="K415" s="114"/>
      <c r="L415" s="114"/>
      <c r="M415" s="114"/>
      <c r="N415" s="113"/>
      <c r="O415" s="113"/>
      <c r="P415" s="113"/>
      <c r="Q415" s="113"/>
      <c r="R415" s="114"/>
      <c r="S415" s="114"/>
      <c r="T415" s="114"/>
      <c r="U415" s="114"/>
      <c r="V415" s="114"/>
      <c r="W415" s="114"/>
      <c r="X415" s="114"/>
      <c r="Y415" s="114"/>
      <c r="Z415" s="107"/>
      <c r="AA415" s="107"/>
      <c r="AB415" s="107"/>
      <c r="AC415" s="107"/>
      <c r="AD415" s="107"/>
      <c r="AE415" s="107"/>
      <c r="AF415" s="107"/>
      <c r="AG415" s="107" t="s">
        <v>341</v>
      </c>
      <c r="AH415" s="107">
        <v>0</v>
      </c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</row>
    <row r="416" spans="1:60" outlineLevel="3">
      <c r="A416" s="110"/>
      <c r="B416" s="111"/>
      <c r="C416" s="146" t="s">
        <v>2941</v>
      </c>
      <c r="D416" s="143"/>
      <c r="E416" s="144">
        <v>1.1000000000000001</v>
      </c>
      <c r="F416" s="114"/>
      <c r="G416" s="114"/>
      <c r="H416" s="114"/>
      <c r="I416" s="114"/>
      <c r="J416" s="114"/>
      <c r="K416" s="114"/>
      <c r="L416" s="114"/>
      <c r="M416" s="114"/>
      <c r="N416" s="113"/>
      <c r="O416" s="113"/>
      <c r="P416" s="113"/>
      <c r="Q416" s="113"/>
      <c r="R416" s="114"/>
      <c r="S416" s="114"/>
      <c r="T416" s="114"/>
      <c r="U416" s="114"/>
      <c r="V416" s="114"/>
      <c r="W416" s="114"/>
      <c r="X416" s="114"/>
      <c r="Y416" s="114"/>
      <c r="Z416" s="107"/>
      <c r="AA416" s="107"/>
      <c r="AB416" s="107"/>
      <c r="AC416" s="107"/>
      <c r="AD416" s="107"/>
      <c r="AE416" s="107"/>
      <c r="AF416" s="107"/>
      <c r="AG416" s="107" t="s">
        <v>341</v>
      </c>
      <c r="AH416" s="107">
        <v>0</v>
      </c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</row>
    <row r="417" spans="1:60" outlineLevel="3">
      <c r="A417" s="110"/>
      <c r="B417" s="111"/>
      <c r="C417" s="146" t="s">
        <v>2942</v>
      </c>
      <c r="D417" s="143"/>
      <c r="E417" s="144">
        <v>2.0550000000000002</v>
      </c>
      <c r="F417" s="114"/>
      <c r="G417" s="114"/>
      <c r="H417" s="114"/>
      <c r="I417" s="114"/>
      <c r="J417" s="114"/>
      <c r="K417" s="114"/>
      <c r="L417" s="114"/>
      <c r="M417" s="114"/>
      <c r="N417" s="113"/>
      <c r="O417" s="113"/>
      <c r="P417" s="113"/>
      <c r="Q417" s="113"/>
      <c r="R417" s="114"/>
      <c r="S417" s="114"/>
      <c r="T417" s="114"/>
      <c r="U417" s="114"/>
      <c r="V417" s="114"/>
      <c r="W417" s="114"/>
      <c r="X417" s="114"/>
      <c r="Y417" s="114"/>
      <c r="Z417" s="107"/>
      <c r="AA417" s="107"/>
      <c r="AB417" s="107"/>
      <c r="AC417" s="107"/>
      <c r="AD417" s="107"/>
      <c r="AE417" s="107"/>
      <c r="AF417" s="107"/>
      <c r="AG417" s="107" t="s">
        <v>341</v>
      </c>
      <c r="AH417" s="107">
        <v>0</v>
      </c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</row>
    <row r="418" spans="1:60" outlineLevel="3">
      <c r="A418" s="110"/>
      <c r="B418" s="111"/>
      <c r="C418" s="146" t="s">
        <v>2943</v>
      </c>
      <c r="D418" s="143"/>
      <c r="E418" s="144">
        <v>2.6</v>
      </c>
      <c r="F418" s="114"/>
      <c r="G418" s="114"/>
      <c r="H418" s="114"/>
      <c r="I418" s="114"/>
      <c r="J418" s="114"/>
      <c r="K418" s="114"/>
      <c r="L418" s="114"/>
      <c r="M418" s="114"/>
      <c r="N418" s="113"/>
      <c r="O418" s="113"/>
      <c r="P418" s="113"/>
      <c r="Q418" s="113"/>
      <c r="R418" s="114"/>
      <c r="S418" s="114"/>
      <c r="T418" s="114"/>
      <c r="U418" s="114"/>
      <c r="V418" s="114"/>
      <c r="W418" s="114"/>
      <c r="X418" s="114"/>
      <c r="Y418" s="114"/>
      <c r="Z418" s="107"/>
      <c r="AA418" s="107"/>
      <c r="AB418" s="107"/>
      <c r="AC418" s="107"/>
      <c r="AD418" s="107"/>
      <c r="AE418" s="107"/>
      <c r="AF418" s="107"/>
      <c r="AG418" s="107" t="s">
        <v>341</v>
      </c>
      <c r="AH418" s="107">
        <v>0</v>
      </c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</row>
    <row r="419" spans="1:60" outlineLevel="3">
      <c r="A419" s="110"/>
      <c r="B419" s="111"/>
      <c r="C419" s="146" t="s">
        <v>2944</v>
      </c>
      <c r="D419" s="143"/>
      <c r="E419" s="144">
        <v>2.4</v>
      </c>
      <c r="F419" s="114"/>
      <c r="G419" s="114"/>
      <c r="H419" s="114"/>
      <c r="I419" s="114"/>
      <c r="J419" s="114"/>
      <c r="K419" s="114"/>
      <c r="L419" s="114"/>
      <c r="M419" s="114"/>
      <c r="N419" s="113"/>
      <c r="O419" s="113"/>
      <c r="P419" s="113"/>
      <c r="Q419" s="113"/>
      <c r="R419" s="114"/>
      <c r="S419" s="114"/>
      <c r="T419" s="114"/>
      <c r="U419" s="114"/>
      <c r="V419" s="114"/>
      <c r="W419" s="114"/>
      <c r="X419" s="114"/>
      <c r="Y419" s="114"/>
      <c r="Z419" s="107"/>
      <c r="AA419" s="107"/>
      <c r="AB419" s="107"/>
      <c r="AC419" s="107"/>
      <c r="AD419" s="107"/>
      <c r="AE419" s="107"/>
      <c r="AF419" s="107"/>
      <c r="AG419" s="107" t="s">
        <v>341</v>
      </c>
      <c r="AH419" s="107">
        <v>0</v>
      </c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</row>
    <row r="420" spans="1:60" outlineLevel="3">
      <c r="A420" s="110"/>
      <c r="B420" s="111"/>
      <c r="C420" s="146" t="s">
        <v>2945</v>
      </c>
      <c r="D420" s="143"/>
      <c r="E420" s="144">
        <v>2.1</v>
      </c>
      <c r="F420" s="114"/>
      <c r="G420" s="114"/>
      <c r="H420" s="114"/>
      <c r="I420" s="114"/>
      <c r="J420" s="114"/>
      <c r="K420" s="114"/>
      <c r="L420" s="114"/>
      <c r="M420" s="114"/>
      <c r="N420" s="113"/>
      <c r="O420" s="113"/>
      <c r="P420" s="113"/>
      <c r="Q420" s="113"/>
      <c r="R420" s="114"/>
      <c r="S420" s="114"/>
      <c r="T420" s="114"/>
      <c r="U420" s="114"/>
      <c r="V420" s="114"/>
      <c r="W420" s="114"/>
      <c r="X420" s="114"/>
      <c r="Y420" s="114"/>
      <c r="Z420" s="107"/>
      <c r="AA420" s="107"/>
      <c r="AB420" s="107"/>
      <c r="AC420" s="107"/>
      <c r="AD420" s="107"/>
      <c r="AE420" s="107"/>
      <c r="AF420" s="107"/>
      <c r="AG420" s="107" t="s">
        <v>341</v>
      </c>
      <c r="AH420" s="107">
        <v>0</v>
      </c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</row>
    <row r="421" spans="1:60" outlineLevel="3">
      <c r="A421" s="110"/>
      <c r="B421" s="111"/>
      <c r="C421" s="146" t="s">
        <v>2946</v>
      </c>
      <c r="D421" s="143"/>
      <c r="E421" s="144">
        <v>6.3</v>
      </c>
      <c r="F421" s="114"/>
      <c r="G421" s="114"/>
      <c r="H421" s="114"/>
      <c r="I421" s="114"/>
      <c r="J421" s="114"/>
      <c r="K421" s="114"/>
      <c r="L421" s="114"/>
      <c r="M421" s="114"/>
      <c r="N421" s="113"/>
      <c r="O421" s="113"/>
      <c r="P421" s="113"/>
      <c r="Q421" s="113"/>
      <c r="R421" s="114"/>
      <c r="S421" s="114"/>
      <c r="T421" s="114"/>
      <c r="U421" s="114"/>
      <c r="V421" s="114"/>
      <c r="W421" s="114"/>
      <c r="X421" s="114"/>
      <c r="Y421" s="114"/>
      <c r="Z421" s="107"/>
      <c r="AA421" s="107"/>
      <c r="AB421" s="107"/>
      <c r="AC421" s="107"/>
      <c r="AD421" s="107"/>
      <c r="AE421" s="107"/>
      <c r="AF421" s="107"/>
      <c r="AG421" s="107" t="s">
        <v>341</v>
      </c>
      <c r="AH421" s="107">
        <v>0</v>
      </c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</row>
    <row r="422" spans="1:60" outlineLevel="3">
      <c r="A422" s="110"/>
      <c r="B422" s="111"/>
      <c r="C422" s="146" t="s">
        <v>2947</v>
      </c>
      <c r="D422" s="143"/>
      <c r="E422" s="144">
        <v>18.899999999999999</v>
      </c>
      <c r="F422" s="114"/>
      <c r="G422" s="114"/>
      <c r="H422" s="114"/>
      <c r="I422" s="114"/>
      <c r="J422" s="114"/>
      <c r="K422" s="114"/>
      <c r="L422" s="114"/>
      <c r="M422" s="114"/>
      <c r="N422" s="113"/>
      <c r="O422" s="113"/>
      <c r="P422" s="113"/>
      <c r="Q422" s="113"/>
      <c r="R422" s="114"/>
      <c r="S422" s="114"/>
      <c r="T422" s="114"/>
      <c r="U422" s="114"/>
      <c r="V422" s="114"/>
      <c r="W422" s="114"/>
      <c r="X422" s="114"/>
      <c r="Y422" s="114"/>
      <c r="Z422" s="107"/>
      <c r="AA422" s="107"/>
      <c r="AB422" s="107"/>
      <c r="AC422" s="107"/>
      <c r="AD422" s="107"/>
      <c r="AE422" s="107"/>
      <c r="AF422" s="107"/>
      <c r="AG422" s="107" t="s">
        <v>341</v>
      </c>
      <c r="AH422" s="107">
        <v>0</v>
      </c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</row>
    <row r="423" spans="1:60" outlineLevel="3">
      <c r="A423" s="110"/>
      <c r="B423" s="111"/>
      <c r="C423" s="146" t="s">
        <v>2948</v>
      </c>
      <c r="D423" s="143"/>
      <c r="E423" s="144">
        <v>2.7250000000000001</v>
      </c>
      <c r="F423" s="114"/>
      <c r="G423" s="114"/>
      <c r="H423" s="114"/>
      <c r="I423" s="114"/>
      <c r="J423" s="114"/>
      <c r="K423" s="114"/>
      <c r="L423" s="114"/>
      <c r="M423" s="114"/>
      <c r="N423" s="113"/>
      <c r="O423" s="113"/>
      <c r="P423" s="113"/>
      <c r="Q423" s="113"/>
      <c r="R423" s="114"/>
      <c r="S423" s="114"/>
      <c r="T423" s="114"/>
      <c r="U423" s="114"/>
      <c r="V423" s="114"/>
      <c r="W423" s="114"/>
      <c r="X423" s="114"/>
      <c r="Y423" s="114"/>
      <c r="Z423" s="107"/>
      <c r="AA423" s="107"/>
      <c r="AB423" s="107"/>
      <c r="AC423" s="107"/>
      <c r="AD423" s="107"/>
      <c r="AE423" s="107"/>
      <c r="AF423" s="107"/>
      <c r="AG423" s="107" t="s">
        <v>341</v>
      </c>
      <c r="AH423" s="107">
        <v>0</v>
      </c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</row>
    <row r="424" spans="1:60" outlineLevel="3">
      <c r="A424" s="110"/>
      <c r="B424" s="111"/>
      <c r="C424" s="146" t="s">
        <v>2949</v>
      </c>
      <c r="D424" s="143"/>
      <c r="E424" s="144">
        <v>1.8</v>
      </c>
      <c r="F424" s="114"/>
      <c r="G424" s="114"/>
      <c r="H424" s="114"/>
      <c r="I424" s="114"/>
      <c r="J424" s="114"/>
      <c r="K424" s="114"/>
      <c r="L424" s="114"/>
      <c r="M424" s="114"/>
      <c r="N424" s="113"/>
      <c r="O424" s="113"/>
      <c r="P424" s="113"/>
      <c r="Q424" s="113"/>
      <c r="R424" s="114"/>
      <c r="S424" s="114"/>
      <c r="T424" s="114"/>
      <c r="U424" s="114"/>
      <c r="V424" s="114"/>
      <c r="W424" s="114"/>
      <c r="X424" s="114"/>
      <c r="Y424" s="114"/>
      <c r="Z424" s="107"/>
      <c r="AA424" s="107"/>
      <c r="AB424" s="107"/>
      <c r="AC424" s="107"/>
      <c r="AD424" s="107"/>
      <c r="AE424" s="107"/>
      <c r="AF424" s="107"/>
      <c r="AG424" s="107" t="s">
        <v>341</v>
      </c>
      <c r="AH424" s="107">
        <v>0</v>
      </c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</row>
    <row r="425" spans="1:60" outlineLevel="3">
      <c r="A425" s="110"/>
      <c r="B425" s="111"/>
      <c r="C425" s="146" t="s">
        <v>2950</v>
      </c>
      <c r="D425" s="143"/>
      <c r="E425" s="144">
        <v>0.6</v>
      </c>
      <c r="F425" s="114"/>
      <c r="G425" s="114"/>
      <c r="H425" s="114"/>
      <c r="I425" s="114"/>
      <c r="J425" s="114"/>
      <c r="K425" s="114"/>
      <c r="L425" s="114"/>
      <c r="M425" s="114"/>
      <c r="N425" s="113"/>
      <c r="O425" s="113"/>
      <c r="P425" s="113"/>
      <c r="Q425" s="113"/>
      <c r="R425" s="114"/>
      <c r="S425" s="114"/>
      <c r="T425" s="114"/>
      <c r="U425" s="114"/>
      <c r="V425" s="114"/>
      <c r="W425" s="114"/>
      <c r="X425" s="114"/>
      <c r="Y425" s="114"/>
      <c r="Z425" s="107"/>
      <c r="AA425" s="107"/>
      <c r="AB425" s="107"/>
      <c r="AC425" s="107"/>
      <c r="AD425" s="107"/>
      <c r="AE425" s="107"/>
      <c r="AF425" s="107"/>
      <c r="AG425" s="107" t="s">
        <v>341</v>
      </c>
      <c r="AH425" s="107">
        <v>0</v>
      </c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</row>
    <row r="426" spans="1:60" outlineLevel="3">
      <c r="A426" s="110"/>
      <c r="B426" s="111"/>
      <c r="C426" s="146" t="s">
        <v>2951</v>
      </c>
      <c r="D426" s="143"/>
      <c r="E426" s="144">
        <v>0.8</v>
      </c>
      <c r="F426" s="114"/>
      <c r="G426" s="114"/>
      <c r="H426" s="114"/>
      <c r="I426" s="114"/>
      <c r="J426" s="114"/>
      <c r="K426" s="114"/>
      <c r="L426" s="114"/>
      <c r="M426" s="114"/>
      <c r="N426" s="113"/>
      <c r="O426" s="113"/>
      <c r="P426" s="113"/>
      <c r="Q426" s="113"/>
      <c r="R426" s="114"/>
      <c r="S426" s="114"/>
      <c r="T426" s="114"/>
      <c r="U426" s="114"/>
      <c r="V426" s="114"/>
      <c r="W426" s="114"/>
      <c r="X426" s="114"/>
      <c r="Y426" s="114"/>
      <c r="Z426" s="107"/>
      <c r="AA426" s="107"/>
      <c r="AB426" s="107"/>
      <c r="AC426" s="107"/>
      <c r="AD426" s="107"/>
      <c r="AE426" s="107"/>
      <c r="AF426" s="107"/>
      <c r="AG426" s="107" t="s">
        <v>341</v>
      </c>
      <c r="AH426" s="107">
        <v>0</v>
      </c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</row>
    <row r="427" spans="1:60" outlineLevel="3">
      <c r="A427" s="110"/>
      <c r="B427" s="111"/>
      <c r="C427" s="146" t="s">
        <v>2952</v>
      </c>
      <c r="D427" s="143"/>
      <c r="E427" s="144">
        <v>3.375</v>
      </c>
      <c r="F427" s="114"/>
      <c r="G427" s="114"/>
      <c r="H427" s="114"/>
      <c r="I427" s="114"/>
      <c r="J427" s="114"/>
      <c r="K427" s="114"/>
      <c r="L427" s="114"/>
      <c r="M427" s="114"/>
      <c r="N427" s="113"/>
      <c r="O427" s="113"/>
      <c r="P427" s="113"/>
      <c r="Q427" s="113"/>
      <c r="R427" s="114"/>
      <c r="S427" s="114"/>
      <c r="T427" s="114"/>
      <c r="U427" s="114"/>
      <c r="V427" s="114"/>
      <c r="W427" s="114"/>
      <c r="X427" s="114"/>
      <c r="Y427" s="114"/>
      <c r="Z427" s="107"/>
      <c r="AA427" s="107"/>
      <c r="AB427" s="107"/>
      <c r="AC427" s="107"/>
      <c r="AD427" s="107"/>
      <c r="AE427" s="107"/>
      <c r="AF427" s="107"/>
      <c r="AG427" s="107" t="s">
        <v>341</v>
      </c>
      <c r="AH427" s="107">
        <v>0</v>
      </c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</row>
    <row r="428" spans="1:60" outlineLevel="3">
      <c r="A428" s="110"/>
      <c r="B428" s="111"/>
      <c r="C428" s="146" t="s">
        <v>2953</v>
      </c>
      <c r="D428" s="143"/>
      <c r="E428" s="144">
        <v>1.8</v>
      </c>
      <c r="F428" s="114"/>
      <c r="G428" s="114"/>
      <c r="H428" s="114"/>
      <c r="I428" s="114"/>
      <c r="J428" s="114"/>
      <c r="K428" s="114"/>
      <c r="L428" s="114"/>
      <c r="M428" s="114"/>
      <c r="N428" s="113"/>
      <c r="O428" s="113"/>
      <c r="P428" s="113"/>
      <c r="Q428" s="113"/>
      <c r="R428" s="114"/>
      <c r="S428" s="114"/>
      <c r="T428" s="114"/>
      <c r="U428" s="114"/>
      <c r="V428" s="114"/>
      <c r="W428" s="114"/>
      <c r="X428" s="114"/>
      <c r="Y428" s="114"/>
      <c r="Z428" s="107"/>
      <c r="AA428" s="107"/>
      <c r="AB428" s="107"/>
      <c r="AC428" s="107"/>
      <c r="AD428" s="107"/>
      <c r="AE428" s="107"/>
      <c r="AF428" s="107"/>
      <c r="AG428" s="107" t="s">
        <v>341</v>
      </c>
      <c r="AH428" s="107">
        <v>0</v>
      </c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</row>
    <row r="429" spans="1:60" outlineLevel="3">
      <c r="A429" s="110"/>
      <c r="B429" s="111"/>
      <c r="C429" s="146" t="s">
        <v>2954</v>
      </c>
      <c r="D429" s="143"/>
      <c r="E429" s="144">
        <v>0.6</v>
      </c>
      <c r="F429" s="114"/>
      <c r="G429" s="114"/>
      <c r="H429" s="114"/>
      <c r="I429" s="114"/>
      <c r="J429" s="114"/>
      <c r="K429" s="114"/>
      <c r="L429" s="114"/>
      <c r="M429" s="114"/>
      <c r="N429" s="113"/>
      <c r="O429" s="113"/>
      <c r="P429" s="113"/>
      <c r="Q429" s="113"/>
      <c r="R429" s="114"/>
      <c r="S429" s="114"/>
      <c r="T429" s="114"/>
      <c r="U429" s="114"/>
      <c r="V429" s="114"/>
      <c r="W429" s="114"/>
      <c r="X429" s="114"/>
      <c r="Y429" s="114"/>
      <c r="Z429" s="107"/>
      <c r="AA429" s="107"/>
      <c r="AB429" s="107"/>
      <c r="AC429" s="107"/>
      <c r="AD429" s="107"/>
      <c r="AE429" s="107"/>
      <c r="AF429" s="107"/>
      <c r="AG429" s="107" t="s">
        <v>341</v>
      </c>
      <c r="AH429" s="107">
        <v>0</v>
      </c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</row>
    <row r="430" spans="1:60" outlineLevel="3">
      <c r="A430" s="110"/>
      <c r="B430" s="111"/>
      <c r="C430" s="146" t="s">
        <v>2955</v>
      </c>
      <c r="D430" s="143"/>
      <c r="E430" s="144">
        <v>2.9</v>
      </c>
      <c r="F430" s="114"/>
      <c r="G430" s="114"/>
      <c r="H430" s="114"/>
      <c r="I430" s="114"/>
      <c r="J430" s="114"/>
      <c r="K430" s="114"/>
      <c r="L430" s="114"/>
      <c r="M430" s="114"/>
      <c r="N430" s="113"/>
      <c r="O430" s="113"/>
      <c r="P430" s="113"/>
      <c r="Q430" s="113"/>
      <c r="R430" s="114"/>
      <c r="S430" s="114"/>
      <c r="T430" s="114"/>
      <c r="U430" s="114"/>
      <c r="V430" s="114"/>
      <c r="W430" s="114"/>
      <c r="X430" s="114"/>
      <c r="Y430" s="114"/>
      <c r="Z430" s="107"/>
      <c r="AA430" s="107"/>
      <c r="AB430" s="107"/>
      <c r="AC430" s="107"/>
      <c r="AD430" s="107"/>
      <c r="AE430" s="107"/>
      <c r="AF430" s="107"/>
      <c r="AG430" s="107" t="s">
        <v>341</v>
      </c>
      <c r="AH430" s="107">
        <v>0</v>
      </c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</row>
    <row r="431" spans="1:60" outlineLevel="3">
      <c r="A431" s="110"/>
      <c r="B431" s="111"/>
      <c r="C431" s="146" t="s">
        <v>2956</v>
      </c>
      <c r="D431" s="143"/>
      <c r="E431" s="144">
        <v>2.4</v>
      </c>
      <c r="F431" s="114"/>
      <c r="G431" s="114"/>
      <c r="H431" s="114"/>
      <c r="I431" s="114"/>
      <c r="J431" s="114"/>
      <c r="K431" s="114"/>
      <c r="L431" s="114"/>
      <c r="M431" s="114"/>
      <c r="N431" s="113"/>
      <c r="O431" s="113"/>
      <c r="P431" s="113"/>
      <c r="Q431" s="113"/>
      <c r="R431" s="114"/>
      <c r="S431" s="114"/>
      <c r="T431" s="114"/>
      <c r="U431" s="114"/>
      <c r="V431" s="114"/>
      <c r="W431" s="114"/>
      <c r="X431" s="114"/>
      <c r="Y431" s="114"/>
      <c r="Z431" s="107"/>
      <c r="AA431" s="107"/>
      <c r="AB431" s="107"/>
      <c r="AC431" s="107"/>
      <c r="AD431" s="107"/>
      <c r="AE431" s="107"/>
      <c r="AF431" s="107"/>
      <c r="AG431" s="107" t="s">
        <v>341</v>
      </c>
      <c r="AH431" s="107">
        <v>0</v>
      </c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</row>
    <row r="432" spans="1:60" outlineLevel="3">
      <c r="A432" s="110"/>
      <c r="B432" s="111"/>
      <c r="C432" s="146" t="s">
        <v>2957</v>
      </c>
      <c r="D432" s="143"/>
      <c r="E432" s="144">
        <v>3.4649999999999999</v>
      </c>
      <c r="F432" s="114"/>
      <c r="G432" s="114"/>
      <c r="H432" s="114"/>
      <c r="I432" s="114"/>
      <c r="J432" s="114"/>
      <c r="K432" s="114"/>
      <c r="L432" s="114"/>
      <c r="M432" s="114"/>
      <c r="N432" s="113"/>
      <c r="O432" s="113"/>
      <c r="P432" s="113"/>
      <c r="Q432" s="113"/>
      <c r="R432" s="114"/>
      <c r="S432" s="114"/>
      <c r="T432" s="114"/>
      <c r="U432" s="114"/>
      <c r="V432" s="114"/>
      <c r="W432" s="114"/>
      <c r="X432" s="114"/>
      <c r="Y432" s="114"/>
      <c r="Z432" s="107"/>
      <c r="AA432" s="107"/>
      <c r="AB432" s="107"/>
      <c r="AC432" s="107"/>
      <c r="AD432" s="107"/>
      <c r="AE432" s="107"/>
      <c r="AF432" s="107"/>
      <c r="AG432" s="107" t="s">
        <v>341</v>
      </c>
      <c r="AH432" s="107">
        <v>0</v>
      </c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</row>
    <row r="433" spans="1:60" outlineLevel="3">
      <c r="A433" s="110"/>
      <c r="B433" s="111"/>
      <c r="C433" s="146" t="s">
        <v>2958</v>
      </c>
      <c r="D433" s="143"/>
      <c r="E433" s="144">
        <v>10</v>
      </c>
      <c r="F433" s="114"/>
      <c r="G433" s="114"/>
      <c r="H433" s="114"/>
      <c r="I433" s="114"/>
      <c r="J433" s="114"/>
      <c r="K433" s="114"/>
      <c r="L433" s="114"/>
      <c r="M433" s="114"/>
      <c r="N433" s="113"/>
      <c r="O433" s="113"/>
      <c r="P433" s="113"/>
      <c r="Q433" s="113"/>
      <c r="R433" s="114"/>
      <c r="S433" s="114"/>
      <c r="T433" s="114"/>
      <c r="U433" s="114"/>
      <c r="V433" s="114"/>
      <c r="W433" s="114"/>
      <c r="X433" s="114"/>
      <c r="Y433" s="114"/>
      <c r="Z433" s="107"/>
      <c r="AA433" s="107"/>
      <c r="AB433" s="107"/>
      <c r="AC433" s="107"/>
      <c r="AD433" s="107"/>
      <c r="AE433" s="107"/>
      <c r="AF433" s="107"/>
      <c r="AG433" s="107" t="s">
        <v>341</v>
      </c>
      <c r="AH433" s="107">
        <v>0</v>
      </c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</row>
    <row r="434" spans="1:60" outlineLevel="3">
      <c r="A434" s="110"/>
      <c r="B434" s="111"/>
      <c r="C434" s="146" t="s">
        <v>2959</v>
      </c>
      <c r="D434" s="143"/>
      <c r="E434" s="144">
        <v>2.1</v>
      </c>
      <c r="F434" s="114"/>
      <c r="G434" s="114"/>
      <c r="H434" s="114"/>
      <c r="I434" s="114"/>
      <c r="J434" s="114"/>
      <c r="K434" s="114"/>
      <c r="L434" s="114"/>
      <c r="M434" s="114"/>
      <c r="N434" s="113"/>
      <c r="O434" s="113"/>
      <c r="P434" s="113"/>
      <c r="Q434" s="113"/>
      <c r="R434" s="114"/>
      <c r="S434" s="114"/>
      <c r="T434" s="114"/>
      <c r="U434" s="114"/>
      <c r="V434" s="114"/>
      <c r="W434" s="114"/>
      <c r="X434" s="114"/>
      <c r="Y434" s="114"/>
      <c r="Z434" s="107"/>
      <c r="AA434" s="107"/>
      <c r="AB434" s="107"/>
      <c r="AC434" s="107"/>
      <c r="AD434" s="107"/>
      <c r="AE434" s="107"/>
      <c r="AF434" s="107"/>
      <c r="AG434" s="107" t="s">
        <v>341</v>
      </c>
      <c r="AH434" s="107">
        <v>0</v>
      </c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</row>
    <row r="435" spans="1:60" outlineLevel="3">
      <c r="A435" s="110"/>
      <c r="B435" s="111"/>
      <c r="C435" s="146" t="s">
        <v>2960</v>
      </c>
      <c r="D435" s="143"/>
      <c r="E435" s="144">
        <v>2.1</v>
      </c>
      <c r="F435" s="114"/>
      <c r="G435" s="114"/>
      <c r="H435" s="114"/>
      <c r="I435" s="114"/>
      <c r="J435" s="114"/>
      <c r="K435" s="114"/>
      <c r="L435" s="114"/>
      <c r="M435" s="114"/>
      <c r="N435" s="113"/>
      <c r="O435" s="113"/>
      <c r="P435" s="113"/>
      <c r="Q435" s="113"/>
      <c r="R435" s="114"/>
      <c r="S435" s="114"/>
      <c r="T435" s="114"/>
      <c r="U435" s="114"/>
      <c r="V435" s="114"/>
      <c r="W435" s="114"/>
      <c r="X435" s="114"/>
      <c r="Y435" s="114"/>
      <c r="Z435" s="107"/>
      <c r="AA435" s="107"/>
      <c r="AB435" s="107"/>
      <c r="AC435" s="107"/>
      <c r="AD435" s="107"/>
      <c r="AE435" s="107"/>
      <c r="AF435" s="107"/>
      <c r="AG435" s="107" t="s">
        <v>341</v>
      </c>
      <c r="AH435" s="107">
        <v>0</v>
      </c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</row>
    <row r="436" spans="1:60" outlineLevel="3">
      <c r="A436" s="110"/>
      <c r="B436" s="111"/>
      <c r="C436" s="146" t="s">
        <v>2961</v>
      </c>
      <c r="D436" s="143"/>
      <c r="E436" s="144">
        <v>2.1</v>
      </c>
      <c r="F436" s="114"/>
      <c r="G436" s="114"/>
      <c r="H436" s="114"/>
      <c r="I436" s="114"/>
      <c r="J436" s="114"/>
      <c r="K436" s="114"/>
      <c r="L436" s="114"/>
      <c r="M436" s="114"/>
      <c r="N436" s="113"/>
      <c r="O436" s="113"/>
      <c r="P436" s="113"/>
      <c r="Q436" s="113"/>
      <c r="R436" s="114"/>
      <c r="S436" s="114"/>
      <c r="T436" s="114"/>
      <c r="U436" s="114"/>
      <c r="V436" s="114"/>
      <c r="W436" s="114"/>
      <c r="X436" s="114"/>
      <c r="Y436" s="114"/>
      <c r="Z436" s="107"/>
      <c r="AA436" s="107"/>
      <c r="AB436" s="107"/>
      <c r="AC436" s="107"/>
      <c r="AD436" s="107"/>
      <c r="AE436" s="107"/>
      <c r="AF436" s="107"/>
      <c r="AG436" s="107" t="s">
        <v>341</v>
      </c>
      <c r="AH436" s="107">
        <v>0</v>
      </c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</row>
    <row r="437" spans="1:60" outlineLevel="3">
      <c r="A437" s="110"/>
      <c r="B437" s="111"/>
      <c r="C437" s="146" t="s">
        <v>2962</v>
      </c>
      <c r="D437" s="143"/>
      <c r="E437" s="144">
        <v>2.1</v>
      </c>
      <c r="F437" s="114"/>
      <c r="G437" s="114"/>
      <c r="H437" s="114"/>
      <c r="I437" s="114"/>
      <c r="J437" s="114"/>
      <c r="K437" s="114"/>
      <c r="L437" s="114"/>
      <c r="M437" s="114"/>
      <c r="N437" s="113"/>
      <c r="O437" s="113"/>
      <c r="P437" s="113"/>
      <c r="Q437" s="113"/>
      <c r="R437" s="114"/>
      <c r="S437" s="114"/>
      <c r="T437" s="114"/>
      <c r="U437" s="114"/>
      <c r="V437" s="114"/>
      <c r="W437" s="114"/>
      <c r="X437" s="114"/>
      <c r="Y437" s="114"/>
      <c r="Z437" s="107"/>
      <c r="AA437" s="107"/>
      <c r="AB437" s="107"/>
      <c r="AC437" s="107"/>
      <c r="AD437" s="107"/>
      <c r="AE437" s="107"/>
      <c r="AF437" s="107"/>
      <c r="AG437" s="107" t="s">
        <v>341</v>
      </c>
      <c r="AH437" s="107">
        <v>0</v>
      </c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</row>
    <row r="438" spans="1:60" outlineLevel="3">
      <c r="A438" s="110"/>
      <c r="B438" s="111"/>
      <c r="C438" s="146" t="s">
        <v>2963</v>
      </c>
      <c r="D438" s="143"/>
      <c r="E438" s="144">
        <v>2.1</v>
      </c>
      <c r="F438" s="114"/>
      <c r="G438" s="114"/>
      <c r="H438" s="114"/>
      <c r="I438" s="114"/>
      <c r="J438" s="114"/>
      <c r="K438" s="114"/>
      <c r="L438" s="114"/>
      <c r="M438" s="114"/>
      <c r="N438" s="113"/>
      <c r="O438" s="113"/>
      <c r="P438" s="113"/>
      <c r="Q438" s="113"/>
      <c r="R438" s="114"/>
      <c r="S438" s="114"/>
      <c r="T438" s="114"/>
      <c r="U438" s="114"/>
      <c r="V438" s="114"/>
      <c r="W438" s="114"/>
      <c r="X438" s="114"/>
      <c r="Y438" s="114"/>
      <c r="Z438" s="107"/>
      <c r="AA438" s="107"/>
      <c r="AB438" s="107"/>
      <c r="AC438" s="107"/>
      <c r="AD438" s="107"/>
      <c r="AE438" s="107"/>
      <c r="AF438" s="107"/>
      <c r="AG438" s="107" t="s">
        <v>341</v>
      </c>
      <c r="AH438" s="107">
        <v>0</v>
      </c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</row>
    <row r="439" spans="1:60" outlineLevel="3">
      <c r="A439" s="110"/>
      <c r="B439" s="111"/>
      <c r="C439" s="146" t="s">
        <v>2964</v>
      </c>
      <c r="D439" s="143"/>
      <c r="E439" s="144">
        <v>2.1</v>
      </c>
      <c r="F439" s="114"/>
      <c r="G439" s="114"/>
      <c r="H439" s="114"/>
      <c r="I439" s="114"/>
      <c r="J439" s="114"/>
      <c r="K439" s="114"/>
      <c r="L439" s="114"/>
      <c r="M439" s="114"/>
      <c r="N439" s="113"/>
      <c r="O439" s="113"/>
      <c r="P439" s="113"/>
      <c r="Q439" s="113"/>
      <c r="R439" s="114"/>
      <c r="S439" s="114"/>
      <c r="T439" s="114"/>
      <c r="U439" s="114"/>
      <c r="V439" s="114"/>
      <c r="W439" s="114"/>
      <c r="X439" s="114"/>
      <c r="Y439" s="114"/>
      <c r="Z439" s="107"/>
      <c r="AA439" s="107"/>
      <c r="AB439" s="107"/>
      <c r="AC439" s="107"/>
      <c r="AD439" s="107"/>
      <c r="AE439" s="107"/>
      <c r="AF439" s="107"/>
      <c r="AG439" s="107" t="s">
        <v>341</v>
      </c>
      <c r="AH439" s="107">
        <v>0</v>
      </c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</row>
    <row r="440" spans="1:60" outlineLevel="3">
      <c r="A440" s="110"/>
      <c r="B440" s="111"/>
      <c r="C440" s="146" t="s">
        <v>2965</v>
      </c>
      <c r="D440" s="143"/>
      <c r="E440" s="144">
        <v>2.1</v>
      </c>
      <c r="F440" s="114"/>
      <c r="G440" s="114"/>
      <c r="H440" s="114"/>
      <c r="I440" s="114"/>
      <c r="J440" s="114"/>
      <c r="K440" s="114"/>
      <c r="L440" s="114"/>
      <c r="M440" s="114"/>
      <c r="N440" s="113"/>
      <c r="O440" s="113"/>
      <c r="P440" s="113"/>
      <c r="Q440" s="113"/>
      <c r="R440" s="114"/>
      <c r="S440" s="114"/>
      <c r="T440" s="114"/>
      <c r="U440" s="114"/>
      <c r="V440" s="114"/>
      <c r="W440" s="114"/>
      <c r="X440" s="114"/>
      <c r="Y440" s="114"/>
      <c r="Z440" s="107"/>
      <c r="AA440" s="107"/>
      <c r="AB440" s="107"/>
      <c r="AC440" s="107"/>
      <c r="AD440" s="107"/>
      <c r="AE440" s="107"/>
      <c r="AF440" s="107"/>
      <c r="AG440" s="107" t="s">
        <v>341</v>
      </c>
      <c r="AH440" s="107">
        <v>0</v>
      </c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</row>
    <row r="441" spans="1:60" outlineLevel="3">
      <c r="A441" s="110"/>
      <c r="B441" s="111"/>
      <c r="C441" s="146" t="s">
        <v>2966</v>
      </c>
      <c r="D441" s="143"/>
      <c r="E441" s="144">
        <v>2.1</v>
      </c>
      <c r="F441" s="114"/>
      <c r="G441" s="114"/>
      <c r="H441" s="114"/>
      <c r="I441" s="114"/>
      <c r="J441" s="114"/>
      <c r="K441" s="114"/>
      <c r="L441" s="114"/>
      <c r="M441" s="114"/>
      <c r="N441" s="113"/>
      <c r="O441" s="113"/>
      <c r="P441" s="113"/>
      <c r="Q441" s="113"/>
      <c r="R441" s="114"/>
      <c r="S441" s="114"/>
      <c r="T441" s="114"/>
      <c r="U441" s="114"/>
      <c r="V441" s="114"/>
      <c r="W441" s="114"/>
      <c r="X441" s="114"/>
      <c r="Y441" s="114"/>
      <c r="Z441" s="107"/>
      <c r="AA441" s="107"/>
      <c r="AB441" s="107"/>
      <c r="AC441" s="107"/>
      <c r="AD441" s="107"/>
      <c r="AE441" s="107"/>
      <c r="AF441" s="107"/>
      <c r="AG441" s="107" t="s">
        <v>341</v>
      </c>
      <c r="AH441" s="107">
        <v>0</v>
      </c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</row>
    <row r="442" spans="1:60" outlineLevel="3">
      <c r="A442" s="110"/>
      <c r="B442" s="111"/>
      <c r="C442" s="146" t="s">
        <v>2967</v>
      </c>
      <c r="D442" s="143"/>
      <c r="E442" s="144">
        <v>4.2</v>
      </c>
      <c r="F442" s="114"/>
      <c r="G442" s="114"/>
      <c r="H442" s="114"/>
      <c r="I442" s="114"/>
      <c r="J442" s="114"/>
      <c r="K442" s="114"/>
      <c r="L442" s="114"/>
      <c r="M442" s="114"/>
      <c r="N442" s="113"/>
      <c r="O442" s="113"/>
      <c r="P442" s="113"/>
      <c r="Q442" s="113"/>
      <c r="R442" s="114"/>
      <c r="S442" s="114"/>
      <c r="T442" s="114"/>
      <c r="U442" s="114"/>
      <c r="V442" s="114"/>
      <c r="W442" s="114"/>
      <c r="X442" s="114"/>
      <c r="Y442" s="114"/>
      <c r="Z442" s="107"/>
      <c r="AA442" s="107"/>
      <c r="AB442" s="107"/>
      <c r="AC442" s="107"/>
      <c r="AD442" s="107"/>
      <c r="AE442" s="107"/>
      <c r="AF442" s="107"/>
      <c r="AG442" s="107" t="s">
        <v>341</v>
      </c>
      <c r="AH442" s="107">
        <v>0</v>
      </c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</row>
    <row r="443" spans="1:60" ht="22.5" outlineLevel="1">
      <c r="A443" s="123">
        <v>64</v>
      </c>
      <c r="B443" s="124" t="s">
        <v>1695</v>
      </c>
      <c r="C443" s="139" t="s">
        <v>1696</v>
      </c>
      <c r="D443" s="125" t="s">
        <v>1169</v>
      </c>
      <c r="E443" s="126">
        <v>16.274249999999999</v>
      </c>
      <c r="F443" s="127"/>
      <c r="G443" s="128">
        <f>ROUND(E443*F443,2)</f>
        <v>0</v>
      </c>
      <c r="H443" s="127"/>
      <c r="I443" s="128">
        <f>ROUND(E443*H443,2)</f>
        <v>0</v>
      </c>
      <c r="J443" s="127"/>
      <c r="K443" s="128">
        <f>ROUND(E443*J443,2)</f>
        <v>0</v>
      </c>
      <c r="L443" s="128">
        <v>21</v>
      </c>
      <c r="M443" s="128">
        <f>G443*(1+L443/100)</f>
        <v>0</v>
      </c>
      <c r="N443" s="126">
        <v>0</v>
      </c>
      <c r="O443" s="126">
        <f>ROUND(E443*N443,2)</f>
        <v>0</v>
      </c>
      <c r="P443" s="126">
        <v>6.8000000000000005E-2</v>
      </c>
      <c r="Q443" s="126">
        <f>ROUND(E443*P443,2)</f>
        <v>1.1100000000000001</v>
      </c>
      <c r="R443" s="128" t="s">
        <v>356</v>
      </c>
      <c r="S443" s="128" t="s">
        <v>310</v>
      </c>
      <c r="T443" s="129" t="s">
        <v>331</v>
      </c>
      <c r="U443" s="114">
        <v>0.69</v>
      </c>
      <c r="V443" s="114">
        <f>ROUND(E443*U443,2)</f>
        <v>11.23</v>
      </c>
      <c r="W443" s="114"/>
      <c r="X443" s="114" t="s">
        <v>332</v>
      </c>
      <c r="Y443" s="114" t="s">
        <v>293</v>
      </c>
      <c r="Z443" s="107"/>
      <c r="AA443" s="107"/>
      <c r="AB443" s="107"/>
      <c r="AC443" s="107"/>
      <c r="AD443" s="107"/>
      <c r="AE443" s="107"/>
      <c r="AF443" s="107"/>
      <c r="AG443" s="107" t="s">
        <v>333</v>
      </c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</row>
    <row r="444" spans="1:60" outlineLevel="2">
      <c r="A444" s="110"/>
      <c r="B444" s="111"/>
      <c r="C444" s="203" t="s">
        <v>1697</v>
      </c>
      <c r="D444" s="204"/>
      <c r="E444" s="204"/>
      <c r="F444" s="204"/>
      <c r="G444" s="204"/>
      <c r="H444" s="114"/>
      <c r="I444" s="114"/>
      <c r="J444" s="114"/>
      <c r="K444" s="114"/>
      <c r="L444" s="114"/>
      <c r="M444" s="114"/>
      <c r="N444" s="113"/>
      <c r="O444" s="113"/>
      <c r="P444" s="113"/>
      <c r="Q444" s="113"/>
      <c r="R444" s="114"/>
      <c r="S444" s="114"/>
      <c r="T444" s="114"/>
      <c r="U444" s="114"/>
      <c r="V444" s="114"/>
      <c r="W444" s="114"/>
      <c r="X444" s="114"/>
      <c r="Y444" s="114"/>
      <c r="Z444" s="107"/>
      <c r="AA444" s="107"/>
      <c r="AB444" s="107"/>
      <c r="AC444" s="107"/>
      <c r="AD444" s="107"/>
      <c r="AE444" s="107"/>
      <c r="AF444" s="107"/>
      <c r="AG444" s="107" t="s">
        <v>451</v>
      </c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</row>
    <row r="445" spans="1:60" outlineLevel="2">
      <c r="A445" s="110"/>
      <c r="B445" s="111"/>
      <c r="C445" s="146" t="s">
        <v>2968</v>
      </c>
      <c r="D445" s="143"/>
      <c r="E445" s="144">
        <v>0.18</v>
      </c>
      <c r="F445" s="114"/>
      <c r="G445" s="114"/>
      <c r="H445" s="114"/>
      <c r="I445" s="114"/>
      <c r="J445" s="114"/>
      <c r="K445" s="114"/>
      <c r="L445" s="114"/>
      <c r="M445" s="114"/>
      <c r="N445" s="113"/>
      <c r="O445" s="113"/>
      <c r="P445" s="113"/>
      <c r="Q445" s="113"/>
      <c r="R445" s="114"/>
      <c r="S445" s="114"/>
      <c r="T445" s="114"/>
      <c r="U445" s="114"/>
      <c r="V445" s="114"/>
      <c r="W445" s="114"/>
      <c r="X445" s="114"/>
      <c r="Y445" s="114"/>
      <c r="Z445" s="107"/>
      <c r="AA445" s="107"/>
      <c r="AB445" s="107"/>
      <c r="AC445" s="107"/>
      <c r="AD445" s="107"/>
      <c r="AE445" s="107"/>
      <c r="AF445" s="107"/>
      <c r="AG445" s="107" t="s">
        <v>341</v>
      </c>
      <c r="AH445" s="107">
        <v>0</v>
      </c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</row>
    <row r="446" spans="1:60" outlineLevel="3">
      <c r="A446" s="110"/>
      <c r="B446" s="111"/>
      <c r="C446" s="146" t="s">
        <v>2969</v>
      </c>
      <c r="D446" s="143"/>
      <c r="E446" s="144">
        <v>0.18</v>
      </c>
      <c r="F446" s="114"/>
      <c r="G446" s="114"/>
      <c r="H446" s="114"/>
      <c r="I446" s="114"/>
      <c r="J446" s="114"/>
      <c r="K446" s="114"/>
      <c r="L446" s="114"/>
      <c r="M446" s="114"/>
      <c r="N446" s="113"/>
      <c r="O446" s="113"/>
      <c r="P446" s="113"/>
      <c r="Q446" s="113"/>
      <c r="R446" s="114"/>
      <c r="S446" s="114"/>
      <c r="T446" s="114"/>
      <c r="U446" s="114"/>
      <c r="V446" s="114"/>
      <c r="W446" s="114"/>
      <c r="X446" s="114"/>
      <c r="Y446" s="114"/>
      <c r="Z446" s="107"/>
      <c r="AA446" s="107"/>
      <c r="AB446" s="107"/>
      <c r="AC446" s="107"/>
      <c r="AD446" s="107"/>
      <c r="AE446" s="107"/>
      <c r="AF446" s="107"/>
      <c r="AG446" s="107" t="s">
        <v>341</v>
      </c>
      <c r="AH446" s="107">
        <v>0</v>
      </c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</row>
    <row r="447" spans="1:60" outlineLevel="3">
      <c r="A447" s="110"/>
      <c r="B447" s="111"/>
      <c r="C447" s="146" t="s">
        <v>2970</v>
      </c>
      <c r="D447" s="143"/>
      <c r="E447" s="144">
        <v>0.36</v>
      </c>
      <c r="F447" s="114"/>
      <c r="G447" s="114"/>
      <c r="H447" s="114"/>
      <c r="I447" s="114"/>
      <c r="J447" s="114"/>
      <c r="K447" s="114"/>
      <c r="L447" s="114"/>
      <c r="M447" s="114"/>
      <c r="N447" s="113"/>
      <c r="O447" s="113"/>
      <c r="P447" s="113"/>
      <c r="Q447" s="113"/>
      <c r="R447" s="114"/>
      <c r="S447" s="114"/>
      <c r="T447" s="114"/>
      <c r="U447" s="114"/>
      <c r="V447" s="114"/>
      <c r="W447" s="114"/>
      <c r="X447" s="114"/>
      <c r="Y447" s="114"/>
      <c r="Z447" s="107"/>
      <c r="AA447" s="107"/>
      <c r="AB447" s="107"/>
      <c r="AC447" s="107"/>
      <c r="AD447" s="107"/>
      <c r="AE447" s="107"/>
      <c r="AF447" s="107"/>
      <c r="AG447" s="107" t="s">
        <v>341</v>
      </c>
      <c r="AH447" s="107">
        <v>0</v>
      </c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</row>
    <row r="448" spans="1:60" outlineLevel="3">
      <c r="A448" s="110"/>
      <c r="B448" s="111"/>
      <c r="C448" s="146" t="s">
        <v>2971</v>
      </c>
      <c r="D448" s="143"/>
      <c r="E448" s="144">
        <v>1.17</v>
      </c>
      <c r="F448" s="114"/>
      <c r="G448" s="114"/>
      <c r="H448" s="114"/>
      <c r="I448" s="114"/>
      <c r="J448" s="114"/>
      <c r="K448" s="114"/>
      <c r="L448" s="114"/>
      <c r="M448" s="114"/>
      <c r="N448" s="113"/>
      <c r="O448" s="113"/>
      <c r="P448" s="113"/>
      <c r="Q448" s="113"/>
      <c r="R448" s="114"/>
      <c r="S448" s="114"/>
      <c r="T448" s="114"/>
      <c r="U448" s="114"/>
      <c r="V448" s="114"/>
      <c r="W448" s="114"/>
      <c r="X448" s="114"/>
      <c r="Y448" s="114"/>
      <c r="Z448" s="107"/>
      <c r="AA448" s="107"/>
      <c r="AB448" s="107"/>
      <c r="AC448" s="107"/>
      <c r="AD448" s="107"/>
      <c r="AE448" s="107"/>
      <c r="AF448" s="107"/>
      <c r="AG448" s="107" t="s">
        <v>341</v>
      </c>
      <c r="AH448" s="107">
        <v>0</v>
      </c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</row>
    <row r="449" spans="1:60" outlineLevel="3">
      <c r="A449" s="110"/>
      <c r="B449" s="111"/>
      <c r="C449" s="146" t="s">
        <v>2972</v>
      </c>
      <c r="D449" s="143"/>
      <c r="E449" s="144">
        <v>0.13500000000000001</v>
      </c>
      <c r="F449" s="114"/>
      <c r="G449" s="114"/>
      <c r="H449" s="114"/>
      <c r="I449" s="114"/>
      <c r="J449" s="114"/>
      <c r="K449" s="114"/>
      <c r="L449" s="114"/>
      <c r="M449" s="114"/>
      <c r="N449" s="113"/>
      <c r="O449" s="113"/>
      <c r="P449" s="113"/>
      <c r="Q449" s="113"/>
      <c r="R449" s="114"/>
      <c r="S449" s="114"/>
      <c r="T449" s="114"/>
      <c r="U449" s="114"/>
      <c r="V449" s="114"/>
      <c r="W449" s="114"/>
      <c r="X449" s="114"/>
      <c r="Y449" s="114"/>
      <c r="Z449" s="107"/>
      <c r="AA449" s="107"/>
      <c r="AB449" s="107"/>
      <c r="AC449" s="107"/>
      <c r="AD449" s="107"/>
      <c r="AE449" s="107"/>
      <c r="AF449" s="107"/>
      <c r="AG449" s="107" t="s">
        <v>341</v>
      </c>
      <c r="AH449" s="107">
        <v>0</v>
      </c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</row>
    <row r="450" spans="1:60" outlineLevel="3">
      <c r="A450" s="110"/>
      <c r="B450" s="111"/>
      <c r="C450" s="146" t="s">
        <v>2973</v>
      </c>
      <c r="D450" s="143"/>
      <c r="E450" s="144">
        <v>0.13500000000000001</v>
      </c>
      <c r="F450" s="114"/>
      <c r="G450" s="114"/>
      <c r="H450" s="114"/>
      <c r="I450" s="114"/>
      <c r="J450" s="114"/>
      <c r="K450" s="114"/>
      <c r="L450" s="114"/>
      <c r="M450" s="114"/>
      <c r="N450" s="113"/>
      <c r="O450" s="113"/>
      <c r="P450" s="113"/>
      <c r="Q450" s="113"/>
      <c r="R450" s="114"/>
      <c r="S450" s="114"/>
      <c r="T450" s="114"/>
      <c r="U450" s="114"/>
      <c r="V450" s="114"/>
      <c r="W450" s="114"/>
      <c r="X450" s="114"/>
      <c r="Y450" s="114"/>
      <c r="Z450" s="107"/>
      <c r="AA450" s="107"/>
      <c r="AB450" s="107"/>
      <c r="AC450" s="107"/>
      <c r="AD450" s="107"/>
      <c r="AE450" s="107"/>
      <c r="AF450" s="107"/>
      <c r="AG450" s="107" t="s">
        <v>341</v>
      </c>
      <c r="AH450" s="107">
        <v>0</v>
      </c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</row>
    <row r="451" spans="1:60" outlineLevel="3">
      <c r="A451" s="110"/>
      <c r="B451" s="111"/>
      <c r="C451" s="146" t="s">
        <v>2974</v>
      </c>
      <c r="D451" s="143"/>
      <c r="E451" s="144">
        <v>0.13500000000000001</v>
      </c>
      <c r="F451" s="114"/>
      <c r="G451" s="114"/>
      <c r="H451" s="114"/>
      <c r="I451" s="114"/>
      <c r="J451" s="114"/>
      <c r="K451" s="114"/>
      <c r="L451" s="114"/>
      <c r="M451" s="114"/>
      <c r="N451" s="113"/>
      <c r="O451" s="113"/>
      <c r="P451" s="113"/>
      <c r="Q451" s="113"/>
      <c r="R451" s="114"/>
      <c r="S451" s="114"/>
      <c r="T451" s="114"/>
      <c r="U451" s="114"/>
      <c r="V451" s="114"/>
      <c r="W451" s="114"/>
      <c r="X451" s="114"/>
      <c r="Y451" s="114"/>
      <c r="Z451" s="107"/>
      <c r="AA451" s="107"/>
      <c r="AB451" s="107"/>
      <c r="AC451" s="107"/>
      <c r="AD451" s="107"/>
      <c r="AE451" s="107"/>
      <c r="AF451" s="107"/>
      <c r="AG451" s="107" t="s">
        <v>341</v>
      </c>
      <c r="AH451" s="107">
        <v>0</v>
      </c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</row>
    <row r="452" spans="1:60" outlineLevel="3">
      <c r="A452" s="110"/>
      <c r="B452" s="111"/>
      <c r="C452" s="146" t="s">
        <v>2975</v>
      </c>
      <c r="D452" s="143"/>
      <c r="E452" s="144">
        <v>0.315</v>
      </c>
      <c r="F452" s="114"/>
      <c r="G452" s="114"/>
      <c r="H452" s="114"/>
      <c r="I452" s="114"/>
      <c r="J452" s="114"/>
      <c r="K452" s="114"/>
      <c r="L452" s="114"/>
      <c r="M452" s="114"/>
      <c r="N452" s="113"/>
      <c r="O452" s="113"/>
      <c r="P452" s="113"/>
      <c r="Q452" s="113"/>
      <c r="R452" s="114"/>
      <c r="S452" s="114"/>
      <c r="T452" s="114"/>
      <c r="U452" s="114"/>
      <c r="V452" s="114"/>
      <c r="W452" s="114"/>
      <c r="X452" s="114"/>
      <c r="Y452" s="114"/>
      <c r="Z452" s="107"/>
      <c r="AA452" s="107"/>
      <c r="AB452" s="107"/>
      <c r="AC452" s="107"/>
      <c r="AD452" s="107"/>
      <c r="AE452" s="107"/>
      <c r="AF452" s="107"/>
      <c r="AG452" s="107" t="s">
        <v>341</v>
      </c>
      <c r="AH452" s="107">
        <v>0</v>
      </c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</row>
    <row r="453" spans="1:60" outlineLevel="3">
      <c r="A453" s="110"/>
      <c r="B453" s="111"/>
      <c r="C453" s="146" t="s">
        <v>2976</v>
      </c>
      <c r="D453" s="143"/>
      <c r="E453" s="144">
        <v>0.15</v>
      </c>
      <c r="F453" s="114"/>
      <c r="G453" s="114"/>
      <c r="H453" s="114"/>
      <c r="I453" s="114"/>
      <c r="J453" s="114"/>
      <c r="K453" s="114"/>
      <c r="L453" s="114"/>
      <c r="M453" s="114"/>
      <c r="N453" s="113"/>
      <c r="O453" s="113"/>
      <c r="P453" s="113"/>
      <c r="Q453" s="113"/>
      <c r="R453" s="114"/>
      <c r="S453" s="114"/>
      <c r="T453" s="114"/>
      <c r="U453" s="114"/>
      <c r="V453" s="114"/>
      <c r="W453" s="114"/>
      <c r="X453" s="114"/>
      <c r="Y453" s="114"/>
      <c r="Z453" s="107"/>
      <c r="AA453" s="107"/>
      <c r="AB453" s="107"/>
      <c r="AC453" s="107"/>
      <c r="AD453" s="107"/>
      <c r="AE453" s="107"/>
      <c r="AF453" s="107"/>
      <c r="AG453" s="107" t="s">
        <v>341</v>
      </c>
      <c r="AH453" s="107">
        <v>0</v>
      </c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</row>
    <row r="454" spans="1:60" outlineLevel="3">
      <c r="A454" s="110"/>
      <c r="B454" s="111"/>
      <c r="C454" s="146" t="s">
        <v>2977</v>
      </c>
      <c r="D454" s="143"/>
      <c r="E454" s="144">
        <v>0.27</v>
      </c>
      <c r="F454" s="114"/>
      <c r="G454" s="114"/>
      <c r="H454" s="114"/>
      <c r="I454" s="114"/>
      <c r="J454" s="114"/>
      <c r="K454" s="114"/>
      <c r="L454" s="114"/>
      <c r="M454" s="114"/>
      <c r="N454" s="113"/>
      <c r="O454" s="113"/>
      <c r="P454" s="113"/>
      <c r="Q454" s="113"/>
      <c r="R454" s="114"/>
      <c r="S454" s="114"/>
      <c r="T454" s="114"/>
      <c r="U454" s="114"/>
      <c r="V454" s="114"/>
      <c r="W454" s="114"/>
      <c r="X454" s="114"/>
      <c r="Y454" s="114"/>
      <c r="Z454" s="107"/>
      <c r="AA454" s="107"/>
      <c r="AB454" s="107"/>
      <c r="AC454" s="107"/>
      <c r="AD454" s="107"/>
      <c r="AE454" s="107"/>
      <c r="AF454" s="107"/>
      <c r="AG454" s="107" t="s">
        <v>341</v>
      </c>
      <c r="AH454" s="107">
        <v>0</v>
      </c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</row>
    <row r="455" spans="1:60" outlineLevel="3">
      <c r="A455" s="110"/>
      <c r="B455" s="111"/>
      <c r="C455" s="146" t="s">
        <v>2978</v>
      </c>
      <c r="D455" s="143"/>
      <c r="E455" s="144">
        <v>0.13500000000000001</v>
      </c>
      <c r="F455" s="114"/>
      <c r="G455" s="114"/>
      <c r="H455" s="114"/>
      <c r="I455" s="114"/>
      <c r="J455" s="114"/>
      <c r="K455" s="114"/>
      <c r="L455" s="114"/>
      <c r="M455" s="114"/>
      <c r="N455" s="113"/>
      <c r="O455" s="113"/>
      <c r="P455" s="113"/>
      <c r="Q455" s="113"/>
      <c r="R455" s="114"/>
      <c r="S455" s="114"/>
      <c r="T455" s="114"/>
      <c r="U455" s="114"/>
      <c r="V455" s="114"/>
      <c r="W455" s="114"/>
      <c r="X455" s="114"/>
      <c r="Y455" s="114"/>
      <c r="Z455" s="107"/>
      <c r="AA455" s="107"/>
      <c r="AB455" s="107"/>
      <c r="AC455" s="107"/>
      <c r="AD455" s="107"/>
      <c r="AE455" s="107"/>
      <c r="AF455" s="107"/>
      <c r="AG455" s="107" t="s">
        <v>341</v>
      </c>
      <c r="AH455" s="107">
        <v>0</v>
      </c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</row>
    <row r="456" spans="1:60" outlineLevel="3">
      <c r="A456" s="110"/>
      <c r="B456" s="111"/>
      <c r="C456" s="146" t="s">
        <v>2979</v>
      </c>
      <c r="D456" s="143"/>
      <c r="E456" s="144">
        <v>1.2262500000000001</v>
      </c>
      <c r="F456" s="114"/>
      <c r="G456" s="114"/>
      <c r="H456" s="114"/>
      <c r="I456" s="114"/>
      <c r="J456" s="114"/>
      <c r="K456" s="114"/>
      <c r="L456" s="114"/>
      <c r="M456" s="114"/>
      <c r="N456" s="113"/>
      <c r="O456" s="113"/>
      <c r="P456" s="113"/>
      <c r="Q456" s="113"/>
      <c r="R456" s="114"/>
      <c r="S456" s="114"/>
      <c r="T456" s="114"/>
      <c r="U456" s="114"/>
      <c r="V456" s="114"/>
      <c r="W456" s="114"/>
      <c r="X456" s="114"/>
      <c r="Y456" s="114"/>
      <c r="Z456" s="107"/>
      <c r="AA456" s="107"/>
      <c r="AB456" s="107"/>
      <c r="AC456" s="107"/>
      <c r="AD456" s="107"/>
      <c r="AE456" s="107"/>
      <c r="AF456" s="107"/>
      <c r="AG456" s="107" t="s">
        <v>341</v>
      </c>
      <c r="AH456" s="107">
        <v>0</v>
      </c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</row>
    <row r="457" spans="1:60" outlineLevel="3">
      <c r="A457" s="110"/>
      <c r="B457" s="111"/>
      <c r="C457" s="146" t="s">
        <v>2980</v>
      </c>
      <c r="D457" s="143"/>
      <c r="E457" s="144">
        <v>0.81</v>
      </c>
      <c r="F457" s="114"/>
      <c r="G457" s="114"/>
      <c r="H457" s="114"/>
      <c r="I457" s="114"/>
      <c r="J457" s="114"/>
      <c r="K457" s="114"/>
      <c r="L457" s="114"/>
      <c r="M457" s="114"/>
      <c r="N457" s="113"/>
      <c r="O457" s="113"/>
      <c r="P457" s="113"/>
      <c r="Q457" s="113"/>
      <c r="R457" s="114"/>
      <c r="S457" s="114"/>
      <c r="T457" s="114"/>
      <c r="U457" s="114"/>
      <c r="V457" s="114"/>
      <c r="W457" s="114"/>
      <c r="X457" s="114"/>
      <c r="Y457" s="114"/>
      <c r="Z457" s="107"/>
      <c r="AA457" s="107"/>
      <c r="AB457" s="107"/>
      <c r="AC457" s="107"/>
      <c r="AD457" s="107"/>
      <c r="AE457" s="107"/>
      <c r="AF457" s="107"/>
      <c r="AG457" s="107" t="s">
        <v>341</v>
      </c>
      <c r="AH457" s="107">
        <v>0</v>
      </c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</row>
    <row r="458" spans="1:60" outlineLevel="3">
      <c r="A458" s="110"/>
      <c r="B458" s="111"/>
      <c r="C458" s="146" t="s">
        <v>2981</v>
      </c>
      <c r="D458" s="143"/>
      <c r="E458" s="144">
        <v>0.27</v>
      </c>
      <c r="F458" s="114"/>
      <c r="G458" s="114"/>
      <c r="H458" s="114"/>
      <c r="I458" s="114"/>
      <c r="J458" s="114"/>
      <c r="K458" s="114"/>
      <c r="L458" s="114"/>
      <c r="M458" s="114"/>
      <c r="N458" s="113"/>
      <c r="O458" s="113"/>
      <c r="P458" s="113"/>
      <c r="Q458" s="113"/>
      <c r="R458" s="114"/>
      <c r="S458" s="114"/>
      <c r="T458" s="114"/>
      <c r="U458" s="114"/>
      <c r="V458" s="114"/>
      <c r="W458" s="114"/>
      <c r="X458" s="114"/>
      <c r="Y458" s="114"/>
      <c r="Z458" s="107"/>
      <c r="AA458" s="107"/>
      <c r="AB458" s="107"/>
      <c r="AC458" s="107"/>
      <c r="AD458" s="107"/>
      <c r="AE458" s="107"/>
      <c r="AF458" s="107"/>
      <c r="AG458" s="107" t="s">
        <v>341</v>
      </c>
      <c r="AH458" s="107">
        <v>0</v>
      </c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</row>
    <row r="459" spans="1:60" outlineLevel="3">
      <c r="A459" s="110"/>
      <c r="B459" s="111"/>
      <c r="C459" s="146" t="s">
        <v>2982</v>
      </c>
      <c r="D459" s="143"/>
      <c r="E459" s="144">
        <v>0.36</v>
      </c>
      <c r="F459" s="114"/>
      <c r="G459" s="114"/>
      <c r="H459" s="114"/>
      <c r="I459" s="114"/>
      <c r="J459" s="114"/>
      <c r="K459" s="114"/>
      <c r="L459" s="114"/>
      <c r="M459" s="114"/>
      <c r="N459" s="113"/>
      <c r="O459" s="113"/>
      <c r="P459" s="113"/>
      <c r="Q459" s="113"/>
      <c r="R459" s="114"/>
      <c r="S459" s="114"/>
      <c r="T459" s="114"/>
      <c r="U459" s="114"/>
      <c r="V459" s="114"/>
      <c r="W459" s="114"/>
      <c r="X459" s="114"/>
      <c r="Y459" s="114"/>
      <c r="Z459" s="107"/>
      <c r="AA459" s="107"/>
      <c r="AB459" s="107"/>
      <c r="AC459" s="107"/>
      <c r="AD459" s="107"/>
      <c r="AE459" s="107"/>
      <c r="AF459" s="107"/>
      <c r="AG459" s="107" t="s">
        <v>341</v>
      </c>
      <c r="AH459" s="107">
        <v>0</v>
      </c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</row>
    <row r="460" spans="1:60" outlineLevel="3">
      <c r="A460" s="110"/>
      <c r="B460" s="111"/>
      <c r="C460" s="146" t="s">
        <v>2983</v>
      </c>
      <c r="D460" s="143"/>
      <c r="E460" s="144">
        <v>1.51875</v>
      </c>
      <c r="F460" s="114"/>
      <c r="G460" s="114"/>
      <c r="H460" s="114"/>
      <c r="I460" s="114"/>
      <c r="J460" s="114"/>
      <c r="K460" s="114"/>
      <c r="L460" s="114"/>
      <c r="M460" s="114"/>
      <c r="N460" s="113"/>
      <c r="O460" s="113"/>
      <c r="P460" s="113"/>
      <c r="Q460" s="113"/>
      <c r="R460" s="114"/>
      <c r="S460" s="114"/>
      <c r="T460" s="114"/>
      <c r="U460" s="114"/>
      <c r="V460" s="114"/>
      <c r="W460" s="114"/>
      <c r="X460" s="114"/>
      <c r="Y460" s="114"/>
      <c r="Z460" s="107"/>
      <c r="AA460" s="107"/>
      <c r="AB460" s="107"/>
      <c r="AC460" s="107"/>
      <c r="AD460" s="107"/>
      <c r="AE460" s="107"/>
      <c r="AF460" s="107"/>
      <c r="AG460" s="107" t="s">
        <v>341</v>
      </c>
      <c r="AH460" s="107">
        <v>0</v>
      </c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</row>
    <row r="461" spans="1:60" outlineLevel="3">
      <c r="A461" s="110"/>
      <c r="B461" s="111"/>
      <c r="C461" s="146" t="s">
        <v>2984</v>
      </c>
      <c r="D461" s="143"/>
      <c r="E461" s="144">
        <v>1.08</v>
      </c>
      <c r="F461" s="114"/>
      <c r="G461" s="114"/>
      <c r="H461" s="114"/>
      <c r="I461" s="114"/>
      <c r="J461" s="114"/>
      <c r="K461" s="114"/>
      <c r="L461" s="114"/>
      <c r="M461" s="114"/>
      <c r="N461" s="113"/>
      <c r="O461" s="113"/>
      <c r="P461" s="113"/>
      <c r="Q461" s="113"/>
      <c r="R461" s="114"/>
      <c r="S461" s="114"/>
      <c r="T461" s="114"/>
      <c r="U461" s="114"/>
      <c r="V461" s="114"/>
      <c r="W461" s="114"/>
      <c r="X461" s="114"/>
      <c r="Y461" s="114"/>
      <c r="Z461" s="107"/>
      <c r="AA461" s="107"/>
      <c r="AB461" s="107"/>
      <c r="AC461" s="107"/>
      <c r="AD461" s="107"/>
      <c r="AE461" s="107"/>
      <c r="AF461" s="107"/>
      <c r="AG461" s="107" t="s">
        <v>341</v>
      </c>
      <c r="AH461" s="107">
        <v>0</v>
      </c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</row>
    <row r="462" spans="1:60" outlineLevel="3">
      <c r="A462" s="110"/>
      <c r="B462" s="111"/>
      <c r="C462" s="146" t="s">
        <v>2985</v>
      </c>
      <c r="D462" s="143"/>
      <c r="E462" s="144">
        <v>0.27</v>
      </c>
      <c r="F462" s="114"/>
      <c r="G462" s="114"/>
      <c r="H462" s="114"/>
      <c r="I462" s="114"/>
      <c r="J462" s="114"/>
      <c r="K462" s="114"/>
      <c r="L462" s="114"/>
      <c r="M462" s="114"/>
      <c r="N462" s="113"/>
      <c r="O462" s="113"/>
      <c r="P462" s="113"/>
      <c r="Q462" s="113"/>
      <c r="R462" s="114"/>
      <c r="S462" s="114"/>
      <c r="T462" s="114"/>
      <c r="U462" s="114"/>
      <c r="V462" s="114"/>
      <c r="W462" s="114"/>
      <c r="X462" s="114"/>
      <c r="Y462" s="114"/>
      <c r="Z462" s="107"/>
      <c r="AA462" s="107"/>
      <c r="AB462" s="107"/>
      <c r="AC462" s="107"/>
      <c r="AD462" s="107"/>
      <c r="AE462" s="107"/>
      <c r="AF462" s="107"/>
      <c r="AG462" s="107" t="s">
        <v>341</v>
      </c>
      <c r="AH462" s="107">
        <v>0</v>
      </c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</row>
    <row r="463" spans="1:60" outlineLevel="3">
      <c r="A463" s="110"/>
      <c r="B463" s="111"/>
      <c r="C463" s="146" t="s">
        <v>2986</v>
      </c>
      <c r="D463" s="143"/>
      <c r="E463" s="144">
        <v>0.54</v>
      </c>
      <c r="F463" s="114"/>
      <c r="G463" s="114"/>
      <c r="H463" s="114"/>
      <c r="I463" s="114"/>
      <c r="J463" s="114"/>
      <c r="K463" s="114"/>
      <c r="L463" s="114"/>
      <c r="M463" s="114"/>
      <c r="N463" s="113"/>
      <c r="O463" s="113"/>
      <c r="P463" s="113"/>
      <c r="Q463" s="113"/>
      <c r="R463" s="114"/>
      <c r="S463" s="114"/>
      <c r="T463" s="114"/>
      <c r="U463" s="114"/>
      <c r="V463" s="114"/>
      <c r="W463" s="114"/>
      <c r="X463" s="114"/>
      <c r="Y463" s="114"/>
      <c r="Z463" s="107"/>
      <c r="AA463" s="107"/>
      <c r="AB463" s="107"/>
      <c r="AC463" s="107"/>
      <c r="AD463" s="107"/>
      <c r="AE463" s="107"/>
      <c r="AF463" s="107"/>
      <c r="AG463" s="107" t="s">
        <v>341</v>
      </c>
      <c r="AH463" s="107">
        <v>0</v>
      </c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</row>
    <row r="464" spans="1:60" outlineLevel="3">
      <c r="A464" s="110"/>
      <c r="B464" s="111"/>
      <c r="C464" s="146" t="s">
        <v>2987</v>
      </c>
      <c r="D464" s="143"/>
      <c r="E464" s="144">
        <v>0.13500000000000001</v>
      </c>
      <c r="F464" s="114"/>
      <c r="G464" s="114"/>
      <c r="H464" s="114"/>
      <c r="I464" s="114"/>
      <c r="J464" s="114"/>
      <c r="K464" s="114"/>
      <c r="L464" s="114"/>
      <c r="M464" s="114"/>
      <c r="N464" s="113"/>
      <c r="O464" s="113"/>
      <c r="P464" s="113"/>
      <c r="Q464" s="113"/>
      <c r="R464" s="114"/>
      <c r="S464" s="114"/>
      <c r="T464" s="114"/>
      <c r="U464" s="114"/>
      <c r="V464" s="114"/>
      <c r="W464" s="114"/>
      <c r="X464" s="114"/>
      <c r="Y464" s="114"/>
      <c r="Z464" s="107"/>
      <c r="AA464" s="107"/>
      <c r="AB464" s="107"/>
      <c r="AC464" s="107"/>
      <c r="AD464" s="107"/>
      <c r="AE464" s="107"/>
      <c r="AF464" s="107"/>
      <c r="AG464" s="107" t="s">
        <v>341</v>
      </c>
      <c r="AH464" s="107">
        <v>0</v>
      </c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</row>
    <row r="465" spans="1:60" outlineLevel="3">
      <c r="A465" s="110"/>
      <c r="B465" s="111"/>
      <c r="C465" s="146" t="s">
        <v>2988</v>
      </c>
      <c r="D465" s="143"/>
      <c r="E465" s="144">
        <v>1.08</v>
      </c>
      <c r="F465" s="114"/>
      <c r="G465" s="114"/>
      <c r="H465" s="114"/>
      <c r="I465" s="114"/>
      <c r="J465" s="114"/>
      <c r="K465" s="114"/>
      <c r="L465" s="114"/>
      <c r="M465" s="114"/>
      <c r="N465" s="113"/>
      <c r="O465" s="113"/>
      <c r="P465" s="113"/>
      <c r="Q465" s="113"/>
      <c r="R465" s="114"/>
      <c r="S465" s="114"/>
      <c r="T465" s="114"/>
      <c r="U465" s="114"/>
      <c r="V465" s="114"/>
      <c r="W465" s="114"/>
      <c r="X465" s="114"/>
      <c r="Y465" s="114"/>
      <c r="Z465" s="107"/>
      <c r="AA465" s="107"/>
      <c r="AB465" s="107"/>
      <c r="AC465" s="107"/>
      <c r="AD465" s="107"/>
      <c r="AE465" s="107"/>
      <c r="AF465" s="107"/>
      <c r="AG465" s="107" t="s">
        <v>341</v>
      </c>
      <c r="AH465" s="107">
        <v>0</v>
      </c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</row>
    <row r="466" spans="1:60" outlineLevel="3">
      <c r="A466" s="110"/>
      <c r="B466" s="111"/>
      <c r="C466" s="146" t="s">
        <v>2989</v>
      </c>
      <c r="D466" s="143"/>
      <c r="E466" s="144">
        <v>1.55925</v>
      </c>
      <c r="F466" s="114"/>
      <c r="G466" s="114"/>
      <c r="H466" s="114"/>
      <c r="I466" s="114"/>
      <c r="J466" s="114"/>
      <c r="K466" s="114"/>
      <c r="L466" s="114"/>
      <c r="M466" s="114"/>
      <c r="N466" s="113"/>
      <c r="O466" s="113"/>
      <c r="P466" s="113"/>
      <c r="Q466" s="113"/>
      <c r="R466" s="114"/>
      <c r="S466" s="114"/>
      <c r="T466" s="114"/>
      <c r="U466" s="114"/>
      <c r="V466" s="114"/>
      <c r="W466" s="114"/>
      <c r="X466" s="114"/>
      <c r="Y466" s="114"/>
      <c r="Z466" s="107"/>
      <c r="AA466" s="107"/>
      <c r="AB466" s="107"/>
      <c r="AC466" s="107"/>
      <c r="AD466" s="107"/>
      <c r="AE466" s="107"/>
      <c r="AF466" s="107"/>
      <c r="AG466" s="107" t="s">
        <v>341</v>
      </c>
      <c r="AH466" s="107">
        <v>0</v>
      </c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</row>
    <row r="467" spans="1:60" outlineLevel="3">
      <c r="A467" s="110"/>
      <c r="B467" s="111"/>
      <c r="C467" s="146" t="s">
        <v>2990</v>
      </c>
      <c r="D467" s="143"/>
      <c r="E467" s="144">
        <v>0.13500000000000001</v>
      </c>
      <c r="F467" s="114"/>
      <c r="G467" s="114"/>
      <c r="H467" s="114"/>
      <c r="I467" s="114"/>
      <c r="J467" s="114"/>
      <c r="K467" s="114"/>
      <c r="L467" s="114"/>
      <c r="M467" s="114"/>
      <c r="N467" s="113"/>
      <c r="O467" s="113"/>
      <c r="P467" s="113"/>
      <c r="Q467" s="113"/>
      <c r="R467" s="114"/>
      <c r="S467" s="114"/>
      <c r="T467" s="114"/>
      <c r="U467" s="114"/>
      <c r="V467" s="114"/>
      <c r="W467" s="114"/>
      <c r="X467" s="114"/>
      <c r="Y467" s="114"/>
      <c r="Z467" s="107"/>
      <c r="AA467" s="107"/>
      <c r="AB467" s="107"/>
      <c r="AC467" s="107"/>
      <c r="AD467" s="107"/>
      <c r="AE467" s="107"/>
      <c r="AF467" s="107"/>
      <c r="AG467" s="107" t="s">
        <v>341</v>
      </c>
      <c r="AH467" s="107">
        <v>0</v>
      </c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</row>
    <row r="468" spans="1:60" outlineLevel="3">
      <c r="A468" s="110"/>
      <c r="B468" s="111"/>
      <c r="C468" s="146" t="s">
        <v>2991</v>
      </c>
      <c r="D468" s="143"/>
      <c r="E468" s="144">
        <v>2.16</v>
      </c>
      <c r="F468" s="114"/>
      <c r="G468" s="114"/>
      <c r="H468" s="114"/>
      <c r="I468" s="114"/>
      <c r="J468" s="114"/>
      <c r="K468" s="114"/>
      <c r="L468" s="114"/>
      <c r="M468" s="114"/>
      <c r="N468" s="113"/>
      <c r="O468" s="113"/>
      <c r="P468" s="113"/>
      <c r="Q468" s="113"/>
      <c r="R468" s="114"/>
      <c r="S468" s="114"/>
      <c r="T468" s="114"/>
      <c r="U468" s="114"/>
      <c r="V468" s="114"/>
      <c r="W468" s="114"/>
      <c r="X468" s="114"/>
      <c r="Y468" s="114"/>
      <c r="Z468" s="107"/>
      <c r="AA468" s="107"/>
      <c r="AB468" s="107"/>
      <c r="AC468" s="107"/>
      <c r="AD468" s="107"/>
      <c r="AE468" s="107"/>
      <c r="AF468" s="107"/>
      <c r="AG468" s="107" t="s">
        <v>341</v>
      </c>
      <c r="AH468" s="107">
        <v>0</v>
      </c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</row>
    <row r="469" spans="1:60" outlineLevel="3">
      <c r="A469" s="110"/>
      <c r="B469" s="111"/>
      <c r="C469" s="146" t="s">
        <v>2992</v>
      </c>
      <c r="D469" s="143"/>
      <c r="E469" s="144">
        <v>0.13500000000000001</v>
      </c>
      <c r="F469" s="114"/>
      <c r="G469" s="114"/>
      <c r="H469" s="114"/>
      <c r="I469" s="114"/>
      <c r="J469" s="114"/>
      <c r="K469" s="114"/>
      <c r="L469" s="114"/>
      <c r="M469" s="114"/>
      <c r="N469" s="113"/>
      <c r="O469" s="113"/>
      <c r="P469" s="113"/>
      <c r="Q469" s="113"/>
      <c r="R469" s="114"/>
      <c r="S469" s="114"/>
      <c r="T469" s="114"/>
      <c r="U469" s="114"/>
      <c r="V469" s="114"/>
      <c r="W469" s="114"/>
      <c r="X469" s="114"/>
      <c r="Y469" s="114"/>
      <c r="Z469" s="107"/>
      <c r="AA469" s="107"/>
      <c r="AB469" s="107"/>
      <c r="AC469" s="107"/>
      <c r="AD469" s="107"/>
      <c r="AE469" s="107"/>
      <c r="AF469" s="107"/>
      <c r="AG469" s="107" t="s">
        <v>341</v>
      </c>
      <c r="AH469" s="107">
        <v>0</v>
      </c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</row>
    <row r="470" spans="1:60" outlineLevel="3">
      <c r="A470" s="110"/>
      <c r="B470" s="111"/>
      <c r="C470" s="146" t="s">
        <v>2993</v>
      </c>
      <c r="D470" s="143"/>
      <c r="E470" s="144">
        <v>0.13500000000000001</v>
      </c>
      <c r="F470" s="114"/>
      <c r="G470" s="114"/>
      <c r="H470" s="114"/>
      <c r="I470" s="114"/>
      <c r="J470" s="114"/>
      <c r="K470" s="114"/>
      <c r="L470" s="114"/>
      <c r="M470" s="114"/>
      <c r="N470" s="113"/>
      <c r="O470" s="113"/>
      <c r="P470" s="113"/>
      <c r="Q470" s="113"/>
      <c r="R470" s="114"/>
      <c r="S470" s="114"/>
      <c r="T470" s="114"/>
      <c r="U470" s="114"/>
      <c r="V470" s="114"/>
      <c r="W470" s="114"/>
      <c r="X470" s="114"/>
      <c r="Y470" s="114"/>
      <c r="Z470" s="107"/>
      <c r="AA470" s="107"/>
      <c r="AB470" s="107"/>
      <c r="AC470" s="107"/>
      <c r="AD470" s="107"/>
      <c r="AE470" s="107"/>
      <c r="AF470" s="107"/>
      <c r="AG470" s="107" t="s">
        <v>341</v>
      </c>
      <c r="AH470" s="107">
        <v>0</v>
      </c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</row>
    <row r="471" spans="1:60" outlineLevel="3">
      <c r="A471" s="110"/>
      <c r="B471" s="111"/>
      <c r="C471" s="146" t="s">
        <v>2994</v>
      </c>
      <c r="D471" s="143"/>
      <c r="E471" s="144">
        <v>0.15</v>
      </c>
      <c r="F471" s="114"/>
      <c r="G471" s="114"/>
      <c r="H471" s="114"/>
      <c r="I471" s="114"/>
      <c r="J471" s="114"/>
      <c r="K471" s="114"/>
      <c r="L471" s="114"/>
      <c r="M471" s="114"/>
      <c r="N471" s="113"/>
      <c r="O471" s="113"/>
      <c r="P471" s="113"/>
      <c r="Q471" s="113"/>
      <c r="R471" s="114"/>
      <c r="S471" s="114"/>
      <c r="T471" s="114"/>
      <c r="U471" s="114"/>
      <c r="V471" s="114"/>
      <c r="W471" s="114"/>
      <c r="X471" s="114"/>
      <c r="Y471" s="114"/>
      <c r="Z471" s="107"/>
      <c r="AA471" s="107"/>
      <c r="AB471" s="107"/>
      <c r="AC471" s="107"/>
      <c r="AD471" s="107"/>
      <c r="AE471" s="107"/>
      <c r="AF471" s="107"/>
      <c r="AG471" s="107" t="s">
        <v>341</v>
      </c>
      <c r="AH471" s="107">
        <v>0</v>
      </c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</row>
    <row r="472" spans="1:60" outlineLevel="3">
      <c r="A472" s="110"/>
      <c r="B472" s="111"/>
      <c r="C472" s="146" t="s">
        <v>2995</v>
      </c>
      <c r="D472" s="143"/>
      <c r="E472" s="144">
        <v>0.15</v>
      </c>
      <c r="F472" s="114"/>
      <c r="G472" s="114"/>
      <c r="H472" s="114"/>
      <c r="I472" s="114"/>
      <c r="J472" s="114"/>
      <c r="K472" s="114"/>
      <c r="L472" s="114"/>
      <c r="M472" s="114"/>
      <c r="N472" s="113"/>
      <c r="O472" s="113"/>
      <c r="P472" s="113"/>
      <c r="Q472" s="113"/>
      <c r="R472" s="114"/>
      <c r="S472" s="114"/>
      <c r="T472" s="114"/>
      <c r="U472" s="114"/>
      <c r="V472" s="114"/>
      <c r="W472" s="114"/>
      <c r="X472" s="114"/>
      <c r="Y472" s="114"/>
      <c r="Z472" s="107"/>
      <c r="AA472" s="107"/>
      <c r="AB472" s="107"/>
      <c r="AC472" s="107"/>
      <c r="AD472" s="107"/>
      <c r="AE472" s="107"/>
      <c r="AF472" s="107"/>
      <c r="AG472" s="107" t="s">
        <v>341</v>
      </c>
      <c r="AH472" s="107">
        <v>0</v>
      </c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</row>
    <row r="473" spans="1:60" outlineLevel="3">
      <c r="A473" s="110"/>
      <c r="B473" s="111"/>
      <c r="C473" s="146" t="s">
        <v>2996</v>
      </c>
      <c r="D473" s="143"/>
      <c r="E473" s="144">
        <v>0.15</v>
      </c>
      <c r="F473" s="114"/>
      <c r="G473" s="114"/>
      <c r="H473" s="114"/>
      <c r="I473" s="114"/>
      <c r="J473" s="114"/>
      <c r="K473" s="114"/>
      <c r="L473" s="114"/>
      <c r="M473" s="114"/>
      <c r="N473" s="113"/>
      <c r="O473" s="113"/>
      <c r="P473" s="113"/>
      <c r="Q473" s="113"/>
      <c r="R473" s="114"/>
      <c r="S473" s="114"/>
      <c r="T473" s="114"/>
      <c r="U473" s="114"/>
      <c r="V473" s="114"/>
      <c r="W473" s="114"/>
      <c r="X473" s="114"/>
      <c r="Y473" s="114"/>
      <c r="Z473" s="107"/>
      <c r="AA473" s="107"/>
      <c r="AB473" s="107"/>
      <c r="AC473" s="107"/>
      <c r="AD473" s="107"/>
      <c r="AE473" s="107"/>
      <c r="AF473" s="107"/>
      <c r="AG473" s="107" t="s">
        <v>341</v>
      </c>
      <c r="AH473" s="107">
        <v>0</v>
      </c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</row>
    <row r="474" spans="1:60" outlineLevel="3">
      <c r="A474" s="110"/>
      <c r="B474" s="111"/>
      <c r="C474" s="146" t="s">
        <v>2997</v>
      </c>
      <c r="D474" s="143"/>
      <c r="E474" s="144">
        <v>0.15</v>
      </c>
      <c r="F474" s="114"/>
      <c r="G474" s="114"/>
      <c r="H474" s="114"/>
      <c r="I474" s="114"/>
      <c r="J474" s="114"/>
      <c r="K474" s="114"/>
      <c r="L474" s="114"/>
      <c r="M474" s="114"/>
      <c r="N474" s="113"/>
      <c r="O474" s="113"/>
      <c r="P474" s="113"/>
      <c r="Q474" s="113"/>
      <c r="R474" s="114"/>
      <c r="S474" s="114"/>
      <c r="T474" s="114"/>
      <c r="U474" s="114"/>
      <c r="V474" s="114"/>
      <c r="W474" s="114"/>
      <c r="X474" s="114"/>
      <c r="Y474" s="114"/>
      <c r="Z474" s="107"/>
      <c r="AA474" s="107"/>
      <c r="AB474" s="107"/>
      <c r="AC474" s="107"/>
      <c r="AD474" s="107"/>
      <c r="AE474" s="107"/>
      <c r="AF474" s="107"/>
      <c r="AG474" s="107" t="s">
        <v>341</v>
      </c>
      <c r="AH474" s="107">
        <v>0</v>
      </c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</row>
    <row r="475" spans="1:60" outlineLevel="3">
      <c r="A475" s="110"/>
      <c r="B475" s="111"/>
      <c r="C475" s="146" t="s">
        <v>2998</v>
      </c>
      <c r="D475" s="143"/>
      <c r="E475" s="144">
        <v>0.15</v>
      </c>
      <c r="F475" s="114"/>
      <c r="G475" s="114"/>
      <c r="H475" s="114"/>
      <c r="I475" s="114"/>
      <c r="J475" s="114"/>
      <c r="K475" s="114"/>
      <c r="L475" s="114"/>
      <c r="M475" s="114"/>
      <c r="N475" s="113"/>
      <c r="O475" s="113"/>
      <c r="P475" s="113"/>
      <c r="Q475" s="113"/>
      <c r="R475" s="114"/>
      <c r="S475" s="114"/>
      <c r="T475" s="114"/>
      <c r="U475" s="114"/>
      <c r="V475" s="114"/>
      <c r="W475" s="114"/>
      <c r="X475" s="114"/>
      <c r="Y475" s="114"/>
      <c r="Z475" s="107"/>
      <c r="AA475" s="107"/>
      <c r="AB475" s="107"/>
      <c r="AC475" s="107"/>
      <c r="AD475" s="107"/>
      <c r="AE475" s="107"/>
      <c r="AF475" s="107"/>
      <c r="AG475" s="107" t="s">
        <v>341</v>
      </c>
      <c r="AH475" s="107">
        <v>0</v>
      </c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</row>
    <row r="476" spans="1:60" outlineLevel="3">
      <c r="A476" s="110"/>
      <c r="B476" s="111"/>
      <c r="C476" s="146" t="s">
        <v>2999</v>
      </c>
      <c r="D476" s="143"/>
      <c r="E476" s="144">
        <v>0.36</v>
      </c>
      <c r="F476" s="114"/>
      <c r="G476" s="114"/>
      <c r="H476" s="114"/>
      <c r="I476" s="114"/>
      <c r="J476" s="114"/>
      <c r="K476" s="114"/>
      <c r="L476" s="114"/>
      <c r="M476" s="114"/>
      <c r="N476" s="113"/>
      <c r="O476" s="113"/>
      <c r="P476" s="113"/>
      <c r="Q476" s="113"/>
      <c r="R476" s="114"/>
      <c r="S476" s="114"/>
      <c r="T476" s="114"/>
      <c r="U476" s="114"/>
      <c r="V476" s="114"/>
      <c r="W476" s="114"/>
      <c r="X476" s="114"/>
      <c r="Y476" s="114"/>
      <c r="Z476" s="107"/>
      <c r="AA476" s="107"/>
      <c r="AB476" s="107"/>
      <c r="AC476" s="107"/>
      <c r="AD476" s="107"/>
      <c r="AE476" s="107"/>
      <c r="AF476" s="107"/>
      <c r="AG476" s="107" t="s">
        <v>341</v>
      </c>
      <c r="AH476" s="107">
        <v>0</v>
      </c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</row>
    <row r="477" spans="1:60" outlineLevel="3">
      <c r="A477" s="110"/>
      <c r="B477" s="111"/>
      <c r="C477" s="146" t="s">
        <v>3000</v>
      </c>
      <c r="D477" s="143"/>
      <c r="E477" s="144">
        <v>0.15</v>
      </c>
      <c r="F477" s="114"/>
      <c r="G477" s="114"/>
      <c r="H477" s="114"/>
      <c r="I477" s="114"/>
      <c r="J477" s="114"/>
      <c r="K477" s="114"/>
      <c r="L477" s="114"/>
      <c r="M477" s="114"/>
      <c r="N477" s="113"/>
      <c r="O477" s="113"/>
      <c r="P477" s="113"/>
      <c r="Q477" s="113"/>
      <c r="R477" s="114"/>
      <c r="S477" s="114"/>
      <c r="T477" s="114"/>
      <c r="U477" s="114"/>
      <c r="V477" s="114"/>
      <c r="W477" s="114"/>
      <c r="X477" s="114"/>
      <c r="Y477" s="114"/>
      <c r="Z477" s="107"/>
      <c r="AA477" s="107"/>
      <c r="AB477" s="107"/>
      <c r="AC477" s="107"/>
      <c r="AD477" s="107"/>
      <c r="AE477" s="107"/>
      <c r="AF477" s="107"/>
      <c r="AG477" s="107" t="s">
        <v>341</v>
      </c>
      <c r="AH477" s="107">
        <v>0</v>
      </c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</row>
    <row r="478" spans="1:60" outlineLevel="3">
      <c r="A478" s="110"/>
      <c r="B478" s="111"/>
      <c r="C478" s="146" t="s">
        <v>3001</v>
      </c>
      <c r="D478" s="143"/>
      <c r="E478" s="144">
        <v>0.3</v>
      </c>
      <c r="F478" s="114"/>
      <c r="G478" s="114"/>
      <c r="H478" s="114"/>
      <c r="I478" s="114"/>
      <c r="J478" s="114"/>
      <c r="K478" s="114"/>
      <c r="L478" s="114"/>
      <c r="M478" s="114"/>
      <c r="N478" s="113"/>
      <c r="O478" s="113"/>
      <c r="P478" s="113"/>
      <c r="Q478" s="113"/>
      <c r="R478" s="114"/>
      <c r="S478" s="114"/>
      <c r="T478" s="114"/>
      <c r="U478" s="114"/>
      <c r="V478" s="114"/>
      <c r="W478" s="114"/>
      <c r="X478" s="114"/>
      <c r="Y478" s="114"/>
      <c r="Z478" s="107"/>
      <c r="AA478" s="107"/>
      <c r="AB478" s="107"/>
      <c r="AC478" s="107"/>
      <c r="AD478" s="107"/>
      <c r="AE478" s="107"/>
      <c r="AF478" s="107"/>
      <c r="AG478" s="107" t="s">
        <v>341</v>
      </c>
      <c r="AH478" s="107">
        <v>0</v>
      </c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</row>
    <row r="479" spans="1:60" outlineLevel="3">
      <c r="A479" s="110"/>
      <c r="B479" s="111"/>
      <c r="C479" s="146" t="s">
        <v>3002</v>
      </c>
      <c r="D479" s="143"/>
      <c r="E479" s="144">
        <v>0.13500000000000001</v>
      </c>
      <c r="F479" s="114"/>
      <c r="G479" s="114"/>
      <c r="H479" s="114"/>
      <c r="I479" s="114"/>
      <c r="J479" s="114"/>
      <c r="K479" s="114"/>
      <c r="L479" s="114"/>
      <c r="M479" s="114"/>
      <c r="N479" s="113"/>
      <c r="O479" s="113"/>
      <c r="P479" s="113"/>
      <c r="Q479" s="113"/>
      <c r="R479" s="114"/>
      <c r="S479" s="114"/>
      <c r="T479" s="114"/>
      <c r="U479" s="114"/>
      <c r="V479" s="114"/>
      <c r="W479" s="114"/>
      <c r="X479" s="114"/>
      <c r="Y479" s="114"/>
      <c r="Z479" s="107"/>
      <c r="AA479" s="107"/>
      <c r="AB479" s="107"/>
      <c r="AC479" s="107"/>
      <c r="AD479" s="107"/>
      <c r="AE479" s="107"/>
      <c r="AF479" s="107"/>
      <c r="AG479" s="107" t="s">
        <v>341</v>
      </c>
      <c r="AH479" s="107">
        <v>0</v>
      </c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</row>
    <row r="480" spans="1:60" outlineLevel="1">
      <c r="A480" s="123">
        <v>65</v>
      </c>
      <c r="B480" s="124" t="s">
        <v>1733</v>
      </c>
      <c r="C480" s="139" t="s">
        <v>1734</v>
      </c>
      <c r="D480" s="125" t="s">
        <v>1169</v>
      </c>
      <c r="E480" s="126">
        <v>383.56285000000003</v>
      </c>
      <c r="F480" s="127"/>
      <c r="G480" s="128">
        <f>ROUND(E480*F480,2)</f>
        <v>0</v>
      </c>
      <c r="H480" s="127"/>
      <c r="I480" s="128">
        <f>ROUND(E480*H480,2)</f>
        <v>0</v>
      </c>
      <c r="J480" s="127"/>
      <c r="K480" s="128">
        <f>ROUND(E480*J480,2)</f>
        <v>0</v>
      </c>
      <c r="L480" s="128">
        <v>21</v>
      </c>
      <c r="M480" s="128">
        <f>G480*(1+L480/100)</f>
        <v>0</v>
      </c>
      <c r="N480" s="126">
        <v>0</v>
      </c>
      <c r="O480" s="126">
        <f>ROUND(E480*N480,2)</f>
        <v>0</v>
      </c>
      <c r="P480" s="126">
        <v>5.0000000000000001E-3</v>
      </c>
      <c r="Q480" s="126">
        <f>ROUND(E480*P480,2)</f>
        <v>1.92</v>
      </c>
      <c r="R480" s="128" t="s">
        <v>564</v>
      </c>
      <c r="S480" s="128" t="s">
        <v>310</v>
      </c>
      <c r="T480" s="129" t="s">
        <v>331</v>
      </c>
      <c r="U480" s="114">
        <v>0.51</v>
      </c>
      <c r="V480" s="114">
        <f>ROUND(E480*U480,2)</f>
        <v>195.62</v>
      </c>
      <c r="W480" s="114"/>
      <c r="X480" s="114" t="s">
        <v>332</v>
      </c>
      <c r="Y480" s="114" t="s">
        <v>293</v>
      </c>
      <c r="Z480" s="107"/>
      <c r="AA480" s="107"/>
      <c r="AB480" s="107"/>
      <c r="AC480" s="107"/>
      <c r="AD480" s="107"/>
      <c r="AE480" s="107"/>
      <c r="AF480" s="107"/>
      <c r="AG480" s="107" t="s">
        <v>333</v>
      </c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</row>
    <row r="481" spans="1:60" outlineLevel="2">
      <c r="A481" s="110"/>
      <c r="B481" s="111"/>
      <c r="C481" s="146" t="s">
        <v>2659</v>
      </c>
      <c r="D481" s="143"/>
      <c r="E481" s="144">
        <v>2.45438</v>
      </c>
      <c r="F481" s="114"/>
      <c r="G481" s="114"/>
      <c r="H481" s="114"/>
      <c r="I481" s="114"/>
      <c r="J481" s="114"/>
      <c r="K481" s="114"/>
      <c r="L481" s="114"/>
      <c r="M481" s="114"/>
      <c r="N481" s="113"/>
      <c r="O481" s="113"/>
      <c r="P481" s="113"/>
      <c r="Q481" s="113"/>
      <c r="R481" s="114"/>
      <c r="S481" s="114"/>
      <c r="T481" s="114"/>
      <c r="U481" s="114"/>
      <c r="V481" s="114"/>
      <c r="W481" s="114"/>
      <c r="X481" s="114"/>
      <c r="Y481" s="114"/>
      <c r="Z481" s="107"/>
      <c r="AA481" s="107"/>
      <c r="AB481" s="107"/>
      <c r="AC481" s="107"/>
      <c r="AD481" s="107"/>
      <c r="AE481" s="107"/>
      <c r="AF481" s="107"/>
      <c r="AG481" s="107" t="s">
        <v>341</v>
      </c>
      <c r="AH481" s="107">
        <v>0</v>
      </c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</row>
    <row r="482" spans="1:60" outlineLevel="3">
      <c r="A482" s="110"/>
      <c r="B482" s="111"/>
      <c r="C482" s="146" t="s">
        <v>2660</v>
      </c>
      <c r="D482" s="143"/>
      <c r="E482" s="144">
        <v>9.5793800000000005</v>
      </c>
      <c r="F482" s="114"/>
      <c r="G482" s="114"/>
      <c r="H482" s="114"/>
      <c r="I482" s="114"/>
      <c r="J482" s="114"/>
      <c r="K482" s="114"/>
      <c r="L482" s="114"/>
      <c r="M482" s="114"/>
      <c r="N482" s="113"/>
      <c r="O482" s="113"/>
      <c r="P482" s="113"/>
      <c r="Q482" s="113"/>
      <c r="R482" s="114"/>
      <c r="S482" s="114"/>
      <c r="T482" s="114"/>
      <c r="U482" s="114"/>
      <c r="V482" s="114"/>
      <c r="W482" s="114"/>
      <c r="X482" s="114"/>
      <c r="Y482" s="114"/>
      <c r="Z482" s="107"/>
      <c r="AA482" s="107"/>
      <c r="AB482" s="107"/>
      <c r="AC482" s="107"/>
      <c r="AD482" s="107"/>
      <c r="AE482" s="107"/>
      <c r="AF482" s="107"/>
      <c r="AG482" s="107" t="s">
        <v>341</v>
      </c>
      <c r="AH482" s="107">
        <v>0</v>
      </c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</row>
    <row r="483" spans="1:60" outlineLevel="3">
      <c r="A483" s="110"/>
      <c r="B483" s="111"/>
      <c r="C483" s="146" t="s">
        <v>2661</v>
      </c>
      <c r="D483" s="143"/>
      <c r="E483" s="144">
        <v>9.5768799999999992</v>
      </c>
      <c r="F483" s="114"/>
      <c r="G483" s="114"/>
      <c r="H483" s="114"/>
      <c r="I483" s="114"/>
      <c r="J483" s="114"/>
      <c r="K483" s="114"/>
      <c r="L483" s="114"/>
      <c r="M483" s="114"/>
      <c r="N483" s="113"/>
      <c r="O483" s="113"/>
      <c r="P483" s="113"/>
      <c r="Q483" s="113"/>
      <c r="R483" s="114"/>
      <c r="S483" s="114"/>
      <c r="T483" s="114"/>
      <c r="U483" s="114"/>
      <c r="V483" s="114"/>
      <c r="W483" s="114"/>
      <c r="X483" s="114"/>
      <c r="Y483" s="114"/>
      <c r="Z483" s="107"/>
      <c r="AA483" s="107"/>
      <c r="AB483" s="107"/>
      <c r="AC483" s="107"/>
      <c r="AD483" s="107"/>
      <c r="AE483" s="107"/>
      <c r="AF483" s="107"/>
      <c r="AG483" s="107" t="s">
        <v>341</v>
      </c>
      <c r="AH483" s="107">
        <v>0</v>
      </c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</row>
    <row r="484" spans="1:60" outlineLevel="3">
      <c r="A484" s="110"/>
      <c r="B484" s="111"/>
      <c r="C484" s="146" t="s">
        <v>2665</v>
      </c>
      <c r="D484" s="143"/>
      <c r="E484" s="144">
        <v>46.271250000000002</v>
      </c>
      <c r="F484" s="114"/>
      <c r="G484" s="114"/>
      <c r="H484" s="114"/>
      <c r="I484" s="114"/>
      <c r="J484" s="114"/>
      <c r="K484" s="114"/>
      <c r="L484" s="114"/>
      <c r="M484" s="114"/>
      <c r="N484" s="113"/>
      <c r="O484" s="113"/>
      <c r="P484" s="113"/>
      <c r="Q484" s="113"/>
      <c r="R484" s="114"/>
      <c r="S484" s="114"/>
      <c r="T484" s="114"/>
      <c r="U484" s="114"/>
      <c r="V484" s="114"/>
      <c r="W484" s="114"/>
      <c r="X484" s="114"/>
      <c r="Y484" s="114"/>
      <c r="Z484" s="107"/>
      <c r="AA484" s="107"/>
      <c r="AB484" s="107"/>
      <c r="AC484" s="107"/>
      <c r="AD484" s="107"/>
      <c r="AE484" s="107"/>
      <c r="AF484" s="107"/>
      <c r="AG484" s="107" t="s">
        <v>341</v>
      </c>
      <c r="AH484" s="107">
        <v>0</v>
      </c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</row>
    <row r="485" spans="1:60" outlineLevel="3">
      <c r="A485" s="110"/>
      <c r="B485" s="111"/>
      <c r="C485" s="146" t="s">
        <v>2666</v>
      </c>
      <c r="D485" s="143"/>
      <c r="E485" s="144">
        <v>69.234999999999999</v>
      </c>
      <c r="F485" s="114"/>
      <c r="G485" s="114"/>
      <c r="H485" s="114"/>
      <c r="I485" s="114"/>
      <c r="J485" s="114"/>
      <c r="K485" s="114"/>
      <c r="L485" s="114"/>
      <c r="M485" s="114"/>
      <c r="N485" s="113"/>
      <c r="O485" s="113"/>
      <c r="P485" s="113"/>
      <c r="Q485" s="113"/>
      <c r="R485" s="114"/>
      <c r="S485" s="114"/>
      <c r="T485" s="114"/>
      <c r="U485" s="114"/>
      <c r="V485" s="114"/>
      <c r="W485" s="114"/>
      <c r="X485" s="114"/>
      <c r="Y485" s="114"/>
      <c r="Z485" s="107"/>
      <c r="AA485" s="107"/>
      <c r="AB485" s="107"/>
      <c r="AC485" s="107"/>
      <c r="AD485" s="107"/>
      <c r="AE485" s="107"/>
      <c r="AF485" s="107"/>
      <c r="AG485" s="107" t="s">
        <v>341</v>
      </c>
      <c r="AH485" s="107">
        <v>0</v>
      </c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</row>
    <row r="486" spans="1:60" outlineLevel="3">
      <c r="A486" s="110"/>
      <c r="B486" s="111"/>
      <c r="C486" s="146" t="s">
        <v>3003</v>
      </c>
      <c r="D486" s="143"/>
      <c r="E486" s="144">
        <v>3.5249999999999999</v>
      </c>
      <c r="F486" s="114"/>
      <c r="G486" s="114"/>
      <c r="H486" s="114"/>
      <c r="I486" s="114"/>
      <c r="J486" s="114"/>
      <c r="K486" s="114"/>
      <c r="L486" s="114"/>
      <c r="M486" s="114"/>
      <c r="N486" s="113"/>
      <c r="O486" s="113"/>
      <c r="P486" s="113"/>
      <c r="Q486" s="113"/>
      <c r="R486" s="114"/>
      <c r="S486" s="114"/>
      <c r="T486" s="114"/>
      <c r="U486" s="114"/>
      <c r="V486" s="114"/>
      <c r="W486" s="114"/>
      <c r="X486" s="114"/>
      <c r="Y486" s="114"/>
      <c r="Z486" s="107"/>
      <c r="AA486" s="107"/>
      <c r="AB486" s="107"/>
      <c r="AC486" s="107"/>
      <c r="AD486" s="107"/>
      <c r="AE486" s="107"/>
      <c r="AF486" s="107"/>
      <c r="AG486" s="107" t="s">
        <v>341</v>
      </c>
      <c r="AH486" s="107">
        <v>0</v>
      </c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</row>
    <row r="487" spans="1:60" outlineLevel="3">
      <c r="A487" s="110"/>
      <c r="B487" s="111"/>
      <c r="C487" s="146" t="s">
        <v>2680</v>
      </c>
      <c r="D487" s="143"/>
      <c r="E487" s="144">
        <v>11.275</v>
      </c>
      <c r="F487" s="114"/>
      <c r="G487" s="114"/>
      <c r="H487" s="114"/>
      <c r="I487" s="114"/>
      <c r="J487" s="114"/>
      <c r="K487" s="114"/>
      <c r="L487" s="114"/>
      <c r="M487" s="114"/>
      <c r="N487" s="113"/>
      <c r="O487" s="113"/>
      <c r="P487" s="113"/>
      <c r="Q487" s="113"/>
      <c r="R487" s="114"/>
      <c r="S487" s="114"/>
      <c r="T487" s="114"/>
      <c r="U487" s="114"/>
      <c r="V487" s="114"/>
      <c r="W487" s="114"/>
      <c r="X487" s="114"/>
      <c r="Y487" s="114"/>
      <c r="Z487" s="107"/>
      <c r="AA487" s="107"/>
      <c r="AB487" s="107"/>
      <c r="AC487" s="107"/>
      <c r="AD487" s="107"/>
      <c r="AE487" s="107"/>
      <c r="AF487" s="107"/>
      <c r="AG487" s="107" t="s">
        <v>341</v>
      </c>
      <c r="AH487" s="107">
        <v>0</v>
      </c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</row>
    <row r="488" spans="1:60" outlineLevel="3">
      <c r="A488" s="110"/>
      <c r="B488" s="111"/>
      <c r="C488" s="146" t="s">
        <v>2683</v>
      </c>
      <c r="D488" s="143"/>
      <c r="E488" s="144">
        <v>15.66</v>
      </c>
      <c r="F488" s="114"/>
      <c r="G488" s="114"/>
      <c r="H488" s="114"/>
      <c r="I488" s="114"/>
      <c r="J488" s="114"/>
      <c r="K488" s="114"/>
      <c r="L488" s="114"/>
      <c r="M488" s="114"/>
      <c r="N488" s="113"/>
      <c r="O488" s="113"/>
      <c r="P488" s="113"/>
      <c r="Q488" s="113"/>
      <c r="R488" s="114"/>
      <c r="S488" s="114"/>
      <c r="T488" s="114"/>
      <c r="U488" s="114"/>
      <c r="V488" s="114"/>
      <c r="W488" s="114"/>
      <c r="X488" s="114"/>
      <c r="Y488" s="114"/>
      <c r="Z488" s="107"/>
      <c r="AA488" s="107"/>
      <c r="AB488" s="107"/>
      <c r="AC488" s="107"/>
      <c r="AD488" s="107"/>
      <c r="AE488" s="107"/>
      <c r="AF488" s="107"/>
      <c r="AG488" s="107" t="s">
        <v>341</v>
      </c>
      <c r="AH488" s="107">
        <v>0</v>
      </c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</row>
    <row r="489" spans="1:60" outlineLevel="3">
      <c r="A489" s="110"/>
      <c r="B489" s="111"/>
      <c r="C489" s="146" t="s">
        <v>2684</v>
      </c>
      <c r="D489" s="143"/>
      <c r="E489" s="144">
        <v>37.06</v>
      </c>
      <c r="F489" s="114"/>
      <c r="G489" s="114"/>
      <c r="H489" s="114"/>
      <c r="I489" s="114"/>
      <c r="J489" s="114"/>
      <c r="K489" s="114"/>
      <c r="L489" s="114"/>
      <c r="M489" s="114"/>
      <c r="N489" s="113"/>
      <c r="O489" s="113"/>
      <c r="P489" s="113"/>
      <c r="Q489" s="113"/>
      <c r="R489" s="114"/>
      <c r="S489" s="114"/>
      <c r="T489" s="114"/>
      <c r="U489" s="114"/>
      <c r="V489" s="114"/>
      <c r="W489" s="114"/>
      <c r="X489" s="114"/>
      <c r="Y489" s="114"/>
      <c r="Z489" s="107"/>
      <c r="AA489" s="107"/>
      <c r="AB489" s="107"/>
      <c r="AC489" s="107"/>
      <c r="AD489" s="107"/>
      <c r="AE489" s="107"/>
      <c r="AF489" s="107"/>
      <c r="AG489" s="107" t="s">
        <v>341</v>
      </c>
      <c r="AH489" s="107">
        <v>0</v>
      </c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</row>
    <row r="490" spans="1:60" outlineLevel="3">
      <c r="A490" s="110"/>
      <c r="B490" s="111"/>
      <c r="C490" s="146" t="s">
        <v>2685</v>
      </c>
      <c r="D490" s="143"/>
      <c r="E490" s="144">
        <v>23.738499999999998</v>
      </c>
      <c r="F490" s="114"/>
      <c r="G490" s="114"/>
      <c r="H490" s="114"/>
      <c r="I490" s="114"/>
      <c r="J490" s="114"/>
      <c r="K490" s="114"/>
      <c r="L490" s="114"/>
      <c r="M490" s="114"/>
      <c r="N490" s="113"/>
      <c r="O490" s="113"/>
      <c r="P490" s="113"/>
      <c r="Q490" s="113"/>
      <c r="R490" s="114"/>
      <c r="S490" s="114"/>
      <c r="T490" s="114"/>
      <c r="U490" s="114"/>
      <c r="V490" s="114"/>
      <c r="W490" s="114"/>
      <c r="X490" s="114"/>
      <c r="Y490" s="114"/>
      <c r="Z490" s="107"/>
      <c r="AA490" s="107"/>
      <c r="AB490" s="107"/>
      <c r="AC490" s="107"/>
      <c r="AD490" s="107"/>
      <c r="AE490" s="107"/>
      <c r="AF490" s="107"/>
      <c r="AG490" s="107" t="s">
        <v>341</v>
      </c>
      <c r="AH490" s="107">
        <v>0</v>
      </c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</row>
    <row r="491" spans="1:60" outlineLevel="3">
      <c r="A491" s="110"/>
      <c r="B491" s="111"/>
      <c r="C491" s="146" t="s">
        <v>2686</v>
      </c>
      <c r="D491" s="143"/>
      <c r="E491" s="144">
        <v>2.9946000000000002</v>
      </c>
      <c r="F491" s="114"/>
      <c r="G491" s="114"/>
      <c r="H491" s="114"/>
      <c r="I491" s="114"/>
      <c r="J491" s="114"/>
      <c r="K491" s="114"/>
      <c r="L491" s="114"/>
      <c r="M491" s="114"/>
      <c r="N491" s="113"/>
      <c r="O491" s="113"/>
      <c r="P491" s="113"/>
      <c r="Q491" s="113"/>
      <c r="R491" s="114"/>
      <c r="S491" s="114"/>
      <c r="T491" s="114"/>
      <c r="U491" s="114"/>
      <c r="V491" s="114"/>
      <c r="W491" s="114"/>
      <c r="X491" s="114"/>
      <c r="Y491" s="114"/>
      <c r="Z491" s="107"/>
      <c r="AA491" s="107"/>
      <c r="AB491" s="107"/>
      <c r="AC491" s="107"/>
      <c r="AD491" s="107"/>
      <c r="AE491" s="107"/>
      <c r="AF491" s="107"/>
      <c r="AG491" s="107" t="s">
        <v>341</v>
      </c>
      <c r="AH491" s="107">
        <v>0</v>
      </c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</row>
    <row r="492" spans="1:60" outlineLevel="3">
      <c r="A492" s="110"/>
      <c r="B492" s="111"/>
      <c r="C492" s="146" t="s">
        <v>2687</v>
      </c>
      <c r="D492" s="143"/>
      <c r="E492" s="144">
        <v>22.12763</v>
      </c>
      <c r="F492" s="114"/>
      <c r="G492" s="114"/>
      <c r="H492" s="114"/>
      <c r="I492" s="114"/>
      <c r="J492" s="114"/>
      <c r="K492" s="114"/>
      <c r="L492" s="114"/>
      <c r="M492" s="114"/>
      <c r="N492" s="113"/>
      <c r="O492" s="113"/>
      <c r="P492" s="113"/>
      <c r="Q492" s="113"/>
      <c r="R492" s="114"/>
      <c r="S492" s="114"/>
      <c r="T492" s="114"/>
      <c r="U492" s="114"/>
      <c r="V492" s="114"/>
      <c r="W492" s="114"/>
      <c r="X492" s="114"/>
      <c r="Y492" s="114"/>
      <c r="Z492" s="107"/>
      <c r="AA492" s="107"/>
      <c r="AB492" s="107"/>
      <c r="AC492" s="107"/>
      <c r="AD492" s="107"/>
      <c r="AE492" s="107"/>
      <c r="AF492" s="107"/>
      <c r="AG492" s="107" t="s">
        <v>341</v>
      </c>
      <c r="AH492" s="107">
        <v>0</v>
      </c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</row>
    <row r="493" spans="1:60" outlineLevel="3">
      <c r="A493" s="110"/>
      <c r="B493" s="111"/>
      <c r="C493" s="146" t="s">
        <v>2688</v>
      </c>
      <c r="D493" s="143"/>
      <c r="E493" s="144">
        <v>18.222750000000001</v>
      </c>
      <c r="F493" s="114"/>
      <c r="G493" s="114"/>
      <c r="H493" s="114"/>
      <c r="I493" s="114"/>
      <c r="J493" s="114"/>
      <c r="K493" s="114"/>
      <c r="L493" s="114"/>
      <c r="M493" s="114"/>
      <c r="N493" s="113"/>
      <c r="O493" s="113"/>
      <c r="P493" s="113"/>
      <c r="Q493" s="113"/>
      <c r="R493" s="114"/>
      <c r="S493" s="114"/>
      <c r="T493" s="114"/>
      <c r="U493" s="114"/>
      <c r="V493" s="114"/>
      <c r="W493" s="114"/>
      <c r="X493" s="114"/>
      <c r="Y493" s="114"/>
      <c r="Z493" s="107"/>
      <c r="AA493" s="107"/>
      <c r="AB493" s="107"/>
      <c r="AC493" s="107"/>
      <c r="AD493" s="107"/>
      <c r="AE493" s="107"/>
      <c r="AF493" s="107"/>
      <c r="AG493" s="107" t="s">
        <v>341</v>
      </c>
      <c r="AH493" s="107">
        <v>0</v>
      </c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</row>
    <row r="494" spans="1:60" outlineLevel="3">
      <c r="A494" s="110"/>
      <c r="B494" s="111"/>
      <c r="C494" s="146" t="s">
        <v>2689</v>
      </c>
      <c r="D494" s="143"/>
      <c r="E494" s="144">
        <v>14.217750000000001</v>
      </c>
      <c r="F494" s="114"/>
      <c r="G494" s="114"/>
      <c r="H494" s="114"/>
      <c r="I494" s="114"/>
      <c r="J494" s="114"/>
      <c r="K494" s="114"/>
      <c r="L494" s="114"/>
      <c r="M494" s="114"/>
      <c r="N494" s="113"/>
      <c r="O494" s="113"/>
      <c r="P494" s="113"/>
      <c r="Q494" s="113"/>
      <c r="R494" s="114"/>
      <c r="S494" s="114"/>
      <c r="T494" s="114"/>
      <c r="U494" s="114"/>
      <c r="V494" s="114"/>
      <c r="W494" s="114"/>
      <c r="X494" s="114"/>
      <c r="Y494" s="114"/>
      <c r="Z494" s="107"/>
      <c r="AA494" s="107"/>
      <c r="AB494" s="107"/>
      <c r="AC494" s="107"/>
      <c r="AD494" s="107"/>
      <c r="AE494" s="107"/>
      <c r="AF494" s="107"/>
      <c r="AG494" s="107" t="s">
        <v>341</v>
      </c>
      <c r="AH494" s="107">
        <v>0</v>
      </c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</row>
    <row r="495" spans="1:60" outlineLevel="3">
      <c r="A495" s="110"/>
      <c r="B495" s="111"/>
      <c r="C495" s="146" t="s">
        <v>2690</v>
      </c>
      <c r="D495" s="143"/>
      <c r="E495" s="144">
        <v>11.414249999999999</v>
      </c>
      <c r="F495" s="114"/>
      <c r="G495" s="114"/>
      <c r="H495" s="114"/>
      <c r="I495" s="114"/>
      <c r="J495" s="114"/>
      <c r="K495" s="114"/>
      <c r="L495" s="114"/>
      <c r="M495" s="114"/>
      <c r="N495" s="113"/>
      <c r="O495" s="113"/>
      <c r="P495" s="113"/>
      <c r="Q495" s="113"/>
      <c r="R495" s="114"/>
      <c r="S495" s="114"/>
      <c r="T495" s="114"/>
      <c r="U495" s="114"/>
      <c r="V495" s="114"/>
      <c r="W495" s="114"/>
      <c r="X495" s="114"/>
      <c r="Y495" s="114"/>
      <c r="Z495" s="107"/>
      <c r="AA495" s="107"/>
      <c r="AB495" s="107"/>
      <c r="AC495" s="107"/>
      <c r="AD495" s="107"/>
      <c r="AE495" s="107"/>
      <c r="AF495" s="107"/>
      <c r="AG495" s="107" t="s">
        <v>341</v>
      </c>
      <c r="AH495" s="107">
        <v>0</v>
      </c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</row>
    <row r="496" spans="1:60" outlineLevel="3">
      <c r="A496" s="110"/>
      <c r="B496" s="111"/>
      <c r="C496" s="146" t="s">
        <v>3004</v>
      </c>
      <c r="D496" s="143"/>
      <c r="E496" s="144">
        <v>5.73</v>
      </c>
      <c r="F496" s="114"/>
      <c r="G496" s="114"/>
      <c r="H496" s="114"/>
      <c r="I496" s="114"/>
      <c r="J496" s="114"/>
      <c r="K496" s="114"/>
      <c r="L496" s="114"/>
      <c r="M496" s="114"/>
      <c r="N496" s="113"/>
      <c r="O496" s="113"/>
      <c r="P496" s="113"/>
      <c r="Q496" s="113"/>
      <c r="R496" s="114"/>
      <c r="S496" s="114"/>
      <c r="T496" s="114"/>
      <c r="U496" s="114"/>
      <c r="V496" s="114"/>
      <c r="W496" s="114"/>
      <c r="X496" s="114"/>
      <c r="Y496" s="114"/>
      <c r="Z496" s="107"/>
      <c r="AA496" s="107"/>
      <c r="AB496" s="107"/>
      <c r="AC496" s="107"/>
      <c r="AD496" s="107"/>
      <c r="AE496" s="107"/>
      <c r="AF496" s="107"/>
      <c r="AG496" s="107" t="s">
        <v>341</v>
      </c>
      <c r="AH496" s="107">
        <v>0</v>
      </c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</row>
    <row r="497" spans="1:60" outlineLevel="3">
      <c r="A497" s="110"/>
      <c r="B497" s="111"/>
      <c r="C497" s="146" t="s">
        <v>2692</v>
      </c>
      <c r="D497" s="143"/>
      <c r="E497" s="144">
        <v>21.167999999999999</v>
      </c>
      <c r="F497" s="114"/>
      <c r="G497" s="114"/>
      <c r="H497" s="114"/>
      <c r="I497" s="114"/>
      <c r="J497" s="114"/>
      <c r="K497" s="114"/>
      <c r="L497" s="114"/>
      <c r="M497" s="114"/>
      <c r="N497" s="113"/>
      <c r="O497" s="113"/>
      <c r="P497" s="113"/>
      <c r="Q497" s="113"/>
      <c r="R497" s="114"/>
      <c r="S497" s="114"/>
      <c r="T497" s="114"/>
      <c r="U497" s="114"/>
      <c r="V497" s="114"/>
      <c r="W497" s="114"/>
      <c r="X497" s="114"/>
      <c r="Y497" s="114"/>
      <c r="Z497" s="107"/>
      <c r="AA497" s="107"/>
      <c r="AB497" s="107"/>
      <c r="AC497" s="107"/>
      <c r="AD497" s="107"/>
      <c r="AE497" s="107"/>
      <c r="AF497" s="107"/>
      <c r="AG497" s="107" t="s">
        <v>341</v>
      </c>
      <c r="AH497" s="107">
        <v>0</v>
      </c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</row>
    <row r="498" spans="1:60" outlineLevel="3">
      <c r="A498" s="110"/>
      <c r="B498" s="111"/>
      <c r="C498" s="146" t="s">
        <v>2693</v>
      </c>
      <c r="D498" s="143"/>
      <c r="E498" s="144">
        <v>9.49</v>
      </c>
      <c r="F498" s="114"/>
      <c r="G498" s="114"/>
      <c r="H498" s="114"/>
      <c r="I498" s="114"/>
      <c r="J498" s="114"/>
      <c r="K498" s="114"/>
      <c r="L498" s="114"/>
      <c r="M498" s="114"/>
      <c r="N498" s="113"/>
      <c r="O498" s="113"/>
      <c r="P498" s="113"/>
      <c r="Q498" s="113"/>
      <c r="R498" s="114"/>
      <c r="S498" s="114"/>
      <c r="T498" s="114"/>
      <c r="U498" s="114"/>
      <c r="V498" s="114"/>
      <c r="W498" s="114"/>
      <c r="X498" s="114"/>
      <c r="Y498" s="114"/>
      <c r="Z498" s="107"/>
      <c r="AA498" s="107"/>
      <c r="AB498" s="107"/>
      <c r="AC498" s="107"/>
      <c r="AD498" s="107"/>
      <c r="AE498" s="107"/>
      <c r="AF498" s="107"/>
      <c r="AG498" s="107" t="s">
        <v>341</v>
      </c>
      <c r="AH498" s="107">
        <v>0</v>
      </c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</row>
    <row r="499" spans="1:60" outlineLevel="3">
      <c r="A499" s="110"/>
      <c r="B499" s="111"/>
      <c r="C499" s="146" t="s">
        <v>3005</v>
      </c>
      <c r="D499" s="143"/>
      <c r="E499" s="144">
        <v>10.755000000000001</v>
      </c>
      <c r="F499" s="114"/>
      <c r="G499" s="114"/>
      <c r="H499" s="114"/>
      <c r="I499" s="114"/>
      <c r="J499" s="114"/>
      <c r="K499" s="114"/>
      <c r="L499" s="114"/>
      <c r="M499" s="114"/>
      <c r="N499" s="113"/>
      <c r="O499" s="113"/>
      <c r="P499" s="113"/>
      <c r="Q499" s="113"/>
      <c r="R499" s="114"/>
      <c r="S499" s="114"/>
      <c r="T499" s="114"/>
      <c r="U499" s="114"/>
      <c r="V499" s="114"/>
      <c r="W499" s="114"/>
      <c r="X499" s="114"/>
      <c r="Y499" s="114"/>
      <c r="Z499" s="107"/>
      <c r="AA499" s="107"/>
      <c r="AB499" s="107"/>
      <c r="AC499" s="107"/>
      <c r="AD499" s="107"/>
      <c r="AE499" s="107"/>
      <c r="AF499" s="107"/>
      <c r="AG499" s="107" t="s">
        <v>341</v>
      </c>
      <c r="AH499" s="107">
        <v>0</v>
      </c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</row>
    <row r="500" spans="1:60" outlineLevel="3">
      <c r="A500" s="110"/>
      <c r="B500" s="111"/>
      <c r="C500" s="146" t="s">
        <v>3006</v>
      </c>
      <c r="D500" s="143"/>
      <c r="E500" s="144">
        <v>1.71</v>
      </c>
      <c r="F500" s="114"/>
      <c r="G500" s="114"/>
      <c r="H500" s="114"/>
      <c r="I500" s="114"/>
      <c r="J500" s="114"/>
      <c r="K500" s="114"/>
      <c r="L500" s="114"/>
      <c r="M500" s="114"/>
      <c r="N500" s="113"/>
      <c r="O500" s="113"/>
      <c r="P500" s="113"/>
      <c r="Q500" s="113"/>
      <c r="R500" s="114"/>
      <c r="S500" s="114"/>
      <c r="T500" s="114"/>
      <c r="U500" s="114"/>
      <c r="V500" s="114"/>
      <c r="W500" s="114"/>
      <c r="X500" s="114"/>
      <c r="Y500" s="114"/>
      <c r="Z500" s="107"/>
      <c r="AA500" s="107"/>
      <c r="AB500" s="107"/>
      <c r="AC500" s="107"/>
      <c r="AD500" s="107"/>
      <c r="AE500" s="107"/>
      <c r="AF500" s="107"/>
      <c r="AG500" s="107" t="s">
        <v>341</v>
      </c>
      <c r="AH500" s="107">
        <v>0</v>
      </c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</row>
    <row r="501" spans="1:60" outlineLevel="3">
      <c r="A501" s="110"/>
      <c r="B501" s="111"/>
      <c r="C501" s="146" t="s">
        <v>2696</v>
      </c>
      <c r="D501" s="143"/>
      <c r="E501" s="144">
        <v>3.0525000000000002</v>
      </c>
      <c r="F501" s="114"/>
      <c r="G501" s="114"/>
      <c r="H501" s="114"/>
      <c r="I501" s="114"/>
      <c r="J501" s="114"/>
      <c r="K501" s="114"/>
      <c r="L501" s="114"/>
      <c r="M501" s="114"/>
      <c r="N501" s="113"/>
      <c r="O501" s="113"/>
      <c r="P501" s="113"/>
      <c r="Q501" s="113"/>
      <c r="R501" s="114"/>
      <c r="S501" s="114"/>
      <c r="T501" s="114"/>
      <c r="U501" s="114"/>
      <c r="V501" s="114"/>
      <c r="W501" s="114"/>
      <c r="X501" s="114"/>
      <c r="Y501" s="114"/>
      <c r="Z501" s="107"/>
      <c r="AA501" s="107"/>
      <c r="AB501" s="107"/>
      <c r="AC501" s="107"/>
      <c r="AD501" s="107"/>
      <c r="AE501" s="107"/>
      <c r="AF501" s="107"/>
      <c r="AG501" s="107" t="s">
        <v>341</v>
      </c>
      <c r="AH501" s="107">
        <v>0</v>
      </c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</row>
    <row r="502" spans="1:60" outlineLevel="3">
      <c r="A502" s="110"/>
      <c r="B502" s="111"/>
      <c r="C502" s="146" t="s">
        <v>2697</v>
      </c>
      <c r="D502" s="143"/>
      <c r="E502" s="144">
        <v>1.4850000000000001</v>
      </c>
      <c r="F502" s="114"/>
      <c r="G502" s="114"/>
      <c r="H502" s="114"/>
      <c r="I502" s="114"/>
      <c r="J502" s="114"/>
      <c r="K502" s="114"/>
      <c r="L502" s="114"/>
      <c r="M502" s="114"/>
      <c r="N502" s="113"/>
      <c r="O502" s="113"/>
      <c r="P502" s="113"/>
      <c r="Q502" s="113"/>
      <c r="R502" s="114"/>
      <c r="S502" s="114"/>
      <c r="T502" s="114"/>
      <c r="U502" s="114"/>
      <c r="V502" s="114"/>
      <c r="W502" s="114"/>
      <c r="X502" s="114"/>
      <c r="Y502" s="114"/>
      <c r="Z502" s="107"/>
      <c r="AA502" s="107"/>
      <c r="AB502" s="107"/>
      <c r="AC502" s="107"/>
      <c r="AD502" s="107"/>
      <c r="AE502" s="107"/>
      <c r="AF502" s="107"/>
      <c r="AG502" s="107" t="s">
        <v>341</v>
      </c>
      <c r="AH502" s="107">
        <v>0</v>
      </c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</row>
    <row r="503" spans="1:60" outlineLevel="3">
      <c r="A503" s="110"/>
      <c r="B503" s="111"/>
      <c r="C503" s="146" t="s">
        <v>3007</v>
      </c>
      <c r="D503" s="143"/>
      <c r="E503" s="144">
        <v>15.48</v>
      </c>
      <c r="F503" s="114"/>
      <c r="G503" s="114"/>
      <c r="H503" s="114"/>
      <c r="I503" s="114"/>
      <c r="J503" s="114"/>
      <c r="K503" s="114"/>
      <c r="L503" s="114"/>
      <c r="M503" s="114"/>
      <c r="N503" s="113"/>
      <c r="O503" s="113"/>
      <c r="P503" s="113"/>
      <c r="Q503" s="113"/>
      <c r="R503" s="114"/>
      <c r="S503" s="114"/>
      <c r="T503" s="114"/>
      <c r="U503" s="114"/>
      <c r="V503" s="114"/>
      <c r="W503" s="114"/>
      <c r="X503" s="114"/>
      <c r="Y503" s="114"/>
      <c r="Z503" s="107"/>
      <c r="AA503" s="107"/>
      <c r="AB503" s="107"/>
      <c r="AC503" s="107"/>
      <c r="AD503" s="107"/>
      <c r="AE503" s="107"/>
      <c r="AF503" s="107"/>
      <c r="AG503" s="107" t="s">
        <v>341</v>
      </c>
      <c r="AH503" s="107">
        <v>0</v>
      </c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</row>
    <row r="504" spans="1:60" outlineLevel="3">
      <c r="A504" s="110"/>
      <c r="B504" s="111"/>
      <c r="C504" s="146" t="s">
        <v>2699</v>
      </c>
      <c r="D504" s="143"/>
      <c r="E504" s="144">
        <v>4.05</v>
      </c>
      <c r="F504" s="114"/>
      <c r="G504" s="114"/>
      <c r="H504" s="114"/>
      <c r="I504" s="114"/>
      <c r="J504" s="114"/>
      <c r="K504" s="114"/>
      <c r="L504" s="114"/>
      <c r="M504" s="114"/>
      <c r="N504" s="113"/>
      <c r="O504" s="113"/>
      <c r="P504" s="113"/>
      <c r="Q504" s="113"/>
      <c r="R504" s="114"/>
      <c r="S504" s="114"/>
      <c r="T504" s="114"/>
      <c r="U504" s="114"/>
      <c r="V504" s="114"/>
      <c r="W504" s="114"/>
      <c r="X504" s="114"/>
      <c r="Y504" s="114"/>
      <c r="Z504" s="107"/>
      <c r="AA504" s="107"/>
      <c r="AB504" s="107"/>
      <c r="AC504" s="107"/>
      <c r="AD504" s="107"/>
      <c r="AE504" s="107"/>
      <c r="AF504" s="107"/>
      <c r="AG504" s="107" t="s">
        <v>341</v>
      </c>
      <c r="AH504" s="107">
        <v>0</v>
      </c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</row>
    <row r="505" spans="1:60" outlineLevel="3">
      <c r="A505" s="110"/>
      <c r="B505" s="111"/>
      <c r="C505" s="146" t="s">
        <v>3008</v>
      </c>
      <c r="D505" s="143"/>
      <c r="E505" s="144">
        <v>13.29</v>
      </c>
      <c r="F505" s="114"/>
      <c r="G505" s="114"/>
      <c r="H505" s="114"/>
      <c r="I505" s="114"/>
      <c r="J505" s="114"/>
      <c r="K505" s="114"/>
      <c r="L505" s="114"/>
      <c r="M505" s="114"/>
      <c r="N505" s="113"/>
      <c r="O505" s="113"/>
      <c r="P505" s="113"/>
      <c r="Q505" s="113"/>
      <c r="R505" s="114"/>
      <c r="S505" s="114"/>
      <c r="T505" s="114"/>
      <c r="U505" s="114"/>
      <c r="V505" s="114"/>
      <c r="W505" s="114"/>
      <c r="X505" s="114"/>
      <c r="Y505" s="114"/>
      <c r="Z505" s="107"/>
      <c r="AA505" s="107"/>
      <c r="AB505" s="107"/>
      <c r="AC505" s="107"/>
      <c r="AD505" s="107"/>
      <c r="AE505" s="107"/>
      <c r="AF505" s="107"/>
      <c r="AG505" s="107" t="s">
        <v>341</v>
      </c>
      <c r="AH505" s="107">
        <v>0</v>
      </c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</row>
    <row r="506" spans="1:60" outlineLevel="1">
      <c r="A506" s="123">
        <v>66</v>
      </c>
      <c r="B506" s="124" t="s">
        <v>1739</v>
      </c>
      <c r="C506" s="139" t="s">
        <v>1740</v>
      </c>
      <c r="D506" s="125" t="s">
        <v>1169</v>
      </c>
      <c r="E506" s="126">
        <v>383.56285000000003</v>
      </c>
      <c r="F506" s="127"/>
      <c r="G506" s="128">
        <f>ROUND(E506*F506,2)</f>
        <v>0</v>
      </c>
      <c r="H506" s="127"/>
      <c r="I506" s="128">
        <f>ROUND(E506*H506,2)</f>
        <v>0</v>
      </c>
      <c r="J506" s="127"/>
      <c r="K506" s="128">
        <f>ROUND(E506*J506,2)</f>
        <v>0</v>
      </c>
      <c r="L506" s="128">
        <v>21</v>
      </c>
      <c r="M506" s="128">
        <f>G506*(1+L506/100)</f>
        <v>0</v>
      </c>
      <c r="N506" s="126">
        <v>0</v>
      </c>
      <c r="O506" s="126">
        <f>ROUND(E506*N506,2)</f>
        <v>0</v>
      </c>
      <c r="P506" s="126">
        <v>2E-3</v>
      </c>
      <c r="Q506" s="126">
        <f>ROUND(E506*P506,2)</f>
        <v>0.77</v>
      </c>
      <c r="R506" s="128" t="s">
        <v>564</v>
      </c>
      <c r="S506" s="128" t="s">
        <v>310</v>
      </c>
      <c r="T506" s="129" t="s">
        <v>331</v>
      </c>
      <c r="U506" s="114">
        <v>0.1</v>
      </c>
      <c r="V506" s="114">
        <f>ROUND(E506*U506,2)</f>
        <v>38.36</v>
      </c>
      <c r="W506" s="114"/>
      <c r="X506" s="114" t="s">
        <v>332</v>
      </c>
      <c r="Y506" s="114" t="s">
        <v>293</v>
      </c>
      <c r="Z506" s="107"/>
      <c r="AA506" s="107"/>
      <c r="AB506" s="107"/>
      <c r="AC506" s="107"/>
      <c r="AD506" s="107"/>
      <c r="AE506" s="107"/>
      <c r="AF506" s="107"/>
      <c r="AG506" s="107" t="s">
        <v>333</v>
      </c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</row>
    <row r="507" spans="1:60" outlineLevel="2">
      <c r="A507" s="110"/>
      <c r="B507" s="111"/>
      <c r="C507" s="146" t="s">
        <v>3009</v>
      </c>
      <c r="D507" s="143"/>
      <c r="E507" s="144">
        <v>383.56285000000003</v>
      </c>
      <c r="F507" s="114"/>
      <c r="G507" s="114"/>
      <c r="H507" s="114"/>
      <c r="I507" s="114"/>
      <c r="J507" s="114"/>
      <c r="K507" s="114"/>
      <c r="L507" s="114"/>
      <c r="M507" s="114"/>
      <c r="N507" s="113"/>
      <c r="O507" s="113"/>
      <c r="P507" s="113"/>
      <c r="Q507" s="113"/>
      <c r="R507" s="114"/>
      <c r="S507" s="114"/>
      <c r="T507" s="114"/>
      <c r="U507" s="114"/>
      <c r="V507" s="114"/>
      <c r="W507" s="114"/>
      <c r="X507" s="114"/>
      <c r="Y507" s="114"/>
      <c r="Z507" s="107"/>
      <c r="AA507" s="107"/>
      <c r="AB507" s="107"/>
      <c r="AC507" s="107"/>
      <c r="AD507" s="107"/>
      <c r="AE507" s="107"/>
      <c r="AF507" s="107"/>
      <c r="AG507" s="107" t="s">
        <v>341</v>
      </c>
      <c r="AH507" s="107">
        <v>5</v>
      </c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</row>
    <row r="508" spans="1:60" outlineLevel="1">
      <c r="A508" s="123">
        <v>67</v>
      </c>
      <c r="B508" s="124" t="s">
        <v>2013</v>
      </c>
      <c r="C508" s="139" t="s">
        <v>2014</v>
      </c>
      <c r="D508" s="125" t="s">
        <v>1169</v>
      </c>
      <c r="E508" s="126">
        <v>61.53</v>
      </c>
      <c r="F508" s="127"/>
      <c r="G508" s="128">
        <f>ROUND(E508*F508,2)</f>
        <v>0</v>
      </c>
      <c r="H508" s="127"/>
      <c r="I508" s="128">
        <f>ROUND(E508*H508,2)</f>
        <v>0</v>
      </c>
      <c r="J508" s="127"/>
      <c r="K508" s="128">
        <f>ROUND(E508*J508,2)</f>
        <v>0</v>
      </c>
      <c r="L508" s="128">
        <v>21</v>
      </c>
      <c r="M508" s="128">
        <f>G508*(1+L508/100)</f>
        <v>0</v>
      </c>
      <c r="N508" s="126">
        <v>0</v>
      </c>
      <c r="O508" s="126">
        <f>ROUND(E508*N508,2)</f>
        <v>0</v>
      </c>
      <c r="P508" s="126">
        <v>3.5000000000000001E-3</v>
      </c>
      <c r="Q508" s="126">
        <f>ROUND(E508*P508,2)</f>
        <v>0.22</v>
      </c>
      <c r="R508" s="128"/>
      <c r="S508" s="128" t="s">
        <v>290</v>
      </c>
      <c r="T508" s="129" t="s">
        <v>291</v>
      </c>
      <c r="U508" s="114">
        <v>0.13</v>
      </c>
      <c r="V508" s="114">
        <f>ROUND(E508*U508,2)</f>
        <v>8</v>
      </c>
      <c r="W508" s="114"/>
      <c r="X508" s="114" t="s">
        <v>332</v>
      </c>
      <c r="Y508" s="114" t="s">
        <v>293</v>
      </c>
      <c r="Z508" s="107"/>
      <c r="AA508" s="107"/>
      <c r="AB508" s="107"/>
      <c r="AC508" s="107"/>
      <c r="AD508" s="107"/>
      <c r="AE508" s="107"/>
      <c r="AF508" s="107"/>
      <c r="AG508" s="107" t="s">
        <v>333</v>
      </c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</row>
    <row r="509" spans="1:60" outlineLevel="2">
      <c r="A509" s="110"/>
      <c r="B509" s="111"/>
      <c r="C509" s="146" t="s">
        <v>3010</v>
      </c>
      <c r="D509" s="143"/>
      <c r="E509" s="144">
        <v>15.195</v>
      </c>
      <c r="F509" s="114"/>
      <c r="G509" s="114"/>
      <c r="H509" s="114"/>
      <c r="I509" s="114"/>
      <c r="J509" s="114"/>
      <c r="K509" s="114"/>
      <c r="L509" s="114"/>
      <c r="M509" s="114"/>
      <c r="N509" s="113"/>
      <c r="O509" s="113"/>
      <c r="P509" s="113"/>
      <c r="Q509" s="113"/>
      <c r="R509" s="114"/>
      <c r="S509" s="114"/>
      <c r="T509" s="114"/>
      <c r="U509" s="114"/>
      <c r="V509" s="114"/>
      <c r="W509" s="114"/>
      <c r="X509" s="114"/>
      <c r="Y509" s="114"/>
      <c r="Z509" s="107"/>
      <c r="AA509" s="107"/>
      <c r="AB509" s="107"/>
      <c r="AC509" s="107"/>
      <c r="AD509" s="107"/>
      <c r="AE509" s="107"/>
      <c r="AF509" s="107"/>
      <c r="AG509" s="107" t="s">
        <v>341</v>
      </c>
      <c r="AH509" s="107">
        <v>0</v>
      </c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</row>
    <row r="510" spans="1:60" outlineLevel="3">
      <c r="A510" s="110"/>
      <c r="B510" s="111"/>
      <c r="C510" s="146" t="s">
        <v>3011</v>
      </c>
      <c r="D510" s="143"/>
      <c r="E510" s="144">
        <v>7.9050000000000002</v>
      </c>
      <c r="F510" s="114"/>
      <c r="G510" s="114"/>
      <c r="H510" s="114"/>
      <c r="I510" s="114"/>
      <c r="J510" s="114"/>
      <c r="K510" s="114"/>
      <c r="L510" s="114"/>
      <c r="M510" s="114"/>
      <c r="N510" s="113"/>
      <c r="O510" s="113"/>
      <c r="P510" s="113"/>
      <c r="Q510" s="113"/>
      <c r="R510" s="114"/>
      <c r="S510" s="114"/>
      <c r="T510" s="114"/>
      <c r="U510" s="114"/>
      <c r="V510" s="114"/>
      <c r="W510" s="114"/>
      <c r="X510" s="114"/>
      <c r="Y510" s="114"/>
      <c r="Z510" s="107"/>
      <c r="AA510" s="107"/>
      <c r="AB510" s="107"/>
      <c r="AC510" s="107"/>
      <c r="AD510" s="107"/>
      <c r="AE510" s="107"/>
      <c r="AF510" s="107"/>
      <c r="AG510" s="107" t="s">
        <v>341</v>
      </c>
      <c r="AH510" s="107">
        <v>0</v>
      </c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</row>
    <row r="511" spans="1:60" outlineLevel="3">
      <c r="A511" s="110"/>
      <c r="B511" s="111"/>
      <c r="C511" s="146" t="s">
        <v>3012</v>
      </c>
      <c r="D511" s="143"/>
      <c r="E511" s="144">
        <v>25.305</v>
      </c>
      <c r="F511" s="114"/>
      <c r="G511" s="114"/>
      <c r="H511" s="114"/>
      <c r="I511" s="114"/>
      <c r="J511" s="114"/>
      <c r="K511" s="114"/>
      <c r="L511" s="114"/>
      <c r="M511" s="114"/>
      <c r="N511" s="113"/>
      <c r="O511" s="113"/>
      <c r="P511" s="113"/>
      <c r="Q511" s="113"/>
      <c r="R511" s="114"/>
      <c r="S511" s="114"/>
      <c r="T511" s="114"/>
      <c r="U511" s="114"/>
      <c r="V511" s="114"/>
      <c r="W511" s="114"/>
      <c r="X511" s="114"/>
      <c r="Y511" s="114"/>
      <c r="Z511" s="107"/>
      <c r="AA511" s="107"/>
      <c r="AB511" s="107"/>
      <c r="AC511" s="107"/>
      <c r="AD511" s="107"/>
      <c r="AE511" s="107"/>
      <c r="AF511" s="107"/>
      <c r="AG511" s="107" t="s">
        <v>341</v>
      </c>
      <c r="AH511" s="107">
        <v>0</v>
      </c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</row>
    <row r="512" spans="1:60" outlineLevel="3">
      <c r="A512" s="110"/>
      <c r="B512" s="111"/>
      <c r="C512" s="146" t="s">
        <v>3013</v>
      </c>
      <c r="D512" s="143"/>
      <c r="E512" s="144">
        <v>13.125</v>
      </c>
      <c r="F512" s="114"/>
      <c r="G512" s="114"/>
      <c r="H512" s="114"/>
      <c r="I512" s="114"/>
      <c r="J512" s="114"/>
      <c r="K512" s="114"/>
      <c r="L512" s="114"/>
      <c r="M512" s="114"/>
      <c r="N512" s="113"/>
      <c r="O512" s="113"/>
      <c r="P512" s="113"/>
      <c r="Q512" s="113"/>
      <c r="R512" s="114"/>
      <c r="S512" s="114"/>
      <c r="T512" s="114"/>
      <c r="U512" s="114"/>
      <c r="V512" s="114"/>
      <c r="W512" s="114"/>
      <c r="X512" s="114"/>
      <c r="Y512" s="114"/>
      <c r="Z512" s="107"/>
      <c r="AA512" s="107"/>
      <c r="AB512" s="107"/>
      <c r="AC512" s="107"/>
      <c r="AD512" s="107"/>
      <c r="AE512" s="107"/>
      <c r="AF512" s="107"/>
      <c r="AG512" s="107" t="s">
        <v>341</v>
      </c>
      <c r="AH512" s="107">
        <v>0</v>
      </c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</row>
    <row r="513" spans="1:60" outlineLevel="1">
      <c r="A513" s="123">
        <v>68</v>
      </c>
      <c r="B513" s="124" t="s">
        <v>1744</v>
      </c>
      <c r="C513" s="139" t="s">
        <v>1745</v>
      </c>
      <c r="D513" s="125" t="s">
        <v>353</v>
      </c>
      <c r="E513" s="126">
        <v>8.3267500000000005</v>
      </c>
      <c r="F513" s="127"/>
      <c r="G513" s="128">
        <f>ROUND(E513*F513,2)</f>
        <v>0</v>
      </c>
      <c r="H513" s="127"/>
      <c r="I513" s="128">
        <f>ROUND(E513*H513,2)</f>
        <v>0</v>
      </c>
      <c r="J513" s="127"/>
      <c r="K513" s="128">
        <f>ROUND(E513*J513,2)</f>
        <v>0</v>
      </c>
      <c r="L513" s="128">
        <v>21</v>
      </c>
      <c r="M513" s="128">
        <f>G513*(1+L513/100)</f>
        <v>0</v>
      </c>
      <c r="N513" s="126">
        <v>0</v>
      </c>
      <c r="O513" s="126">
        <f>ROUND(E513*N513,2)</f>
        <v>0</v>
      </c>
      <c r="P513" s="126">
        <v>0</v>
      </c>
      <c r="Q513" s="126">
        <f>ROUND(E513*P513,2)</f>
        <v>0</v>
      </c>
      <c r="R513" s="128" t="s">
        <v>356</v>
      </c>
      <c r="S513" s="128" t="s">
        <v>310</v>
      </c>
      <c r="T513" s="129" t="s">
        <v>331</v>
      </c>
      <c r="U513" s="114">
        <v>0.94</v>
      </c>
      <c r="V513" s="114">
        <f>ROUND(E513*U513,2)</f>
        <v>7.83</v>
      </c>
      <c r="W513" s="114"/>
      <c r="X513" s="114" t="s">
        <v>357</v>
      </c>
      <c r="Y513" s="114" t="s">
        <v>293</v>
      </c>
      <c r="Z513" s="107"/>
      <c r="AA513" s="107"/>
      <c r="AB513" s="107"/>
      <c r="AC513" s="107"/>
      <c r="AD513" s="107"/>
      <c r="AE513" s="107"/>
      <c r="AF513" s="107"/>
      <c r="AG513" s="107" t="s">
        <v>358</v>
      </c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</row>
    <row r="514" spans="1:60" outlineLevel="2">
      <c r="A514" s="110"/>
      <c r="B514" s="111"/>
      <c r="C514" s="198" t="s">
        <v>1746</v>
      </c>
      <c r="D514" s="199"/>
      <c r="E514" s="199"/>
      <c r="F514" s="199"/>
      <c r="G514" s="199"/>
      <c r="H514" s="114"/>
      <c r="I514" s="114"/>
      <c r="J514" s="114"/>
      <c r="K514" s="114"/>
      <c r="L514" s="114"/>
      <c r="M514" s="114"/>
      <c r="N514" s="113"/>
      <c r="O514" s="113"/>
      <c r="P514" s="113"/>
      <c r="Q514" s="113"/>
      <c r="R514" s="114"/>
      <c r="S514" s="114"/>
      <c r="T514" s="114"/>
      <c r="U514" s="114"/>
      <c r="V514" s="114"/>
      <c r="W514" s="114"/>
      <c r="X514" s="114"/>
      <c r="Y514" s="114"/>
      <c r="Z514" s="107"/>
      <c r="AA514" s="107"/>
      <c r="AB514" s="107"/>
      <c r="AC514" s="107"/>
      <c r="AD514" s="107"/>
      <c r="AE514" s="107"/>
      <c r="AF514" s="107"/>
      <c r="AG514" s="107" t="s">
        <v>296</v>
      </c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</row>
    <row r="515" spans="1:60" ht="22.5" outlineLevel="1">
      <c r="A515" s="130">
        <v>69</v>
      </c>
      <c r="B515" s="131" t="s">
        <v>1747</v>
      </c>
      <c r="C515" s="140" t="s">
        <v>1748</v>
      </c>
      <c r="D515" s="132" t="s">
        <v>353</v>
      </c>
      <c r="E515" s="133">
        <v>83.267489999999995</v>
      </c>
      <c r="F515" s="134"/>
      <c r="G515" s="135">
        <f>ROUND(E515*F515,2)</f>
        <v>0</v>
      </c>
      <c r="H515" s="134"/>
      <c r="I515" s="135">
        <f>ROUND(E515*H515,2)</f>
        <v>0</v>
      </c>
      <c r="J515" s="134"/>
      <c r="K515" s="135">
        <f>ROUND(E515*J515,2)</f>
        <v>0</v>
      </c>
      <c r="L515" s="135">
        <v>21</v>
      </c>
      <c r="M515" s="135">
        <f>G515*(1+L515/100)</f>
        <v>0</v>
      </c>
      <c r="N515" s="133">
        <v>0</v>
      </c>
      <c r="O515" s="133">
        <f>ROUND(E515*N515,2)</f>
        <v>0</v>
      </c>
      <c r="P515" s="133">
        <v>0</v>
      </c>
      <c r="Q515" s="133">
        <f>ROUND(E515*P515,2)</f>
        <v>0</v>
      </c>
      <c r="R515" s="135" t="s">
        <v>356</v>
      </c>
      <c r="S515" s="135" t="s">
        <v>310</v>
      </c>
      <c r="T515" s="136" t="s">
        <v>331</v>
      </c>
      <c r="U515" s="114">
        <v>0.11</v>
      </c>
      <c r="V515" s="114">
        <f>ROUND(E515*U515,2)</f>
        <v>9.16</v>
      </c>
      <c r="W515" s="114"/>
      <c r="X515" s="114" t="s">
        <v>357</v>
      </c>
      <c r="Y515" s="114" t="s">
        <v>293</v>
      </c>
      <c r="Z515" s="107"/>
      <c r="AA515" s="107"/>
      <c r="AB515" s="107"/>
      <c r="AC515" s="107"/>
      <c r="AD515" s="107"/>
      <c r="AE515" s="107"/>
      <c r="AF515" s="107"/>
      <c r="AG515" s="107" t="s">
        <v>358</v>
      </c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</row>
    <row r="516" spans="1:60" outlineLevel="1">
      <c r="A516" s="123">
        <v>70</v>
      </c>
      <c r="B516" s="124" t="s">
        <v>1749</v>
      </c>
      <c r="C516" s="139" t="s">
        <v>1750</v>
      </c>
      <c r="D516" s="125" t="s">
        <v>1751</v>
      </c>
      <c r="E516" s="126">
        <v>8.3267500000000005</v>
      </c>
      <c r="F516" s="127"/>
      <c r="G516" s="128">
        <f>ROUND(E516*F516,2)</f>
        <v>0</v>
      </c>
      <c r="H516" s="127"/>
      <c r="I516" s="128">
        <f>ROUND(E516*H516,2)</f>
        <v>0</v>
      </c>
      <c r="J516" s="127"/>
      <c r="K516" s="128">
        <f>ROUND(E516*J516,2)</f>
        <v>0</v>
      </c>
      <c r="L516" s="128">
        <v>21</v>
      </c>
      <c r="M516" s="128">
        <f>G516*(1+L516/100)</f>
        <v>0</v>
      </c>
      <c r="N516" s="126">
        <v>0</v>
      </c>
      <c r="O516" s="126">
        <f>ROUND(E516*N516,2)</f>
        <v>0</v>
      </c>
      <c r="P516" s="126">
        <v>0</v>
      </c>
      <c r="Q516" s="126">
        <f>ROUND(E516*P516,2)</f>
        <v>0</v>
      </c>
      <c r="R516" s="128"/>
      <c r="S516" s="128" t="s">
        <v>290</v>
      </c>
      <c r="T516" s="129" t="s">
        <v>291</v>
      </c>
      <c r="U516" s="114">
        <v>2.0099999999999998</v>
      </c>
      <c r="V516" s="114">
        <f>ROUND(E516*U516,2)</f>
        <v>16.739999999999998</v>
      </c>
      <c r="W516" s="114"/>
      <c r="X516" s="114" t="s">
        <v>357</v>
      </c>
      <c r="Y516" s="114" t="s">
        <v>293</v>
      </c>
      <c r="Z516" s="107"/>
      <c r="AA516" s="107"/>
      <c r="AB516" s="107"/>
      <c r="AC516" s="107"/>
      <c r="AD516" s="107"/>
      <c r="AE516" s="107"/>
      <c r="AF516" s="107"/>
      <c r="AG516" s="107" t="s">
        <v>358</v>
      </c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</row>
    <row r="517" spans="1:60" ht="33.75" outlineLevel="2">
      <c r="A517" s="110"/>
      <c r="B517" s="111"/>
      <c r="C517" s="198" t="s">
        <v>1752</v>
      </c>
      <c r="D517" s="199"/>
      <c r="E517" s="199"/>
      <c r="F517" s="199"/>
      <c r="G517" s="199"/>
      <c r="H517" s="114"/>
      <c r="I517" s="114"/>
      <c r="J517" s="114"/>
      <c r="K517" s="114"/>
      <c r="L517" s="114"/>
      <c r="M517" s="114"/>
      <c r="N517" s="113"/>
      <c r="O517" s="113"/>
      <c r="P517" s="113"/>
      <c r="Q517" s="113"/>
      <c r="R517" s="114"/>
      <c r="S517" s="114"/>
      <c r="T517" s="114"/>
      <c r="U517" s="114"/>
      <c r="V517" s="114"/>
      <c r="W517" s="114"/>
      <c r="X517" s="114"/>
      <c r="Y517" s="114"/>
      <c r="Z517" s="107"/>
      <c r="AA517" s="107"/>
      <c r="AB517" s="107"/>
      <c r="AC517" s="107"/>
      <c r="AD517" s="107"/>
      <c r="AE517" s="107"/>
      <c r="AF517" s="107"/>
      <c r="AG517" s="107" t="s">
        <v>296</v>
      </c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37" t="str">
        <f>C517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517" s="107"/>
      <c r="BC517" s="107"/>
      <c r="BD517" s="107"/>
      <c r="BE517" s="107"/>
      <c r="BF517" s="107"/>
      <c r="BG517" s="107"/>
      <c r="BH517" s="107"/>
    </row>
    <row r="518" spans="1:60" outlineLevel="1">
      <c r="A518" s="123">
        <v>71</v>
      </c>
      <c r="B518" s="124" t="s">
        <v>1753</v>
      </c>
      <c r="C518" s="139" t="s">
        <v>1754</v>
      </c>
      <c r="D518" s="125" t="s">
        <v>353</v>
      </c>
      <c r="E518" s="126">
        <v>8.3267500000000005</v>
      </c>
      <c r="F518" s="127"/>
      <c r="G518" s="128">
        <f>ROUND(E518*F518,2)</f>
        <v>0</v>
      </c>
      <c r="H518" s="127"/>
      <c r="I518" s="128">
        <f>ROUND(E518*H518,2)</f>
        <v>0</v>
      </c>
      <c r="J518" s="127"/>
      <c r="K518" s="128">
        <f>ROUND(E518*J518,2)</f>
        <v>0</v>
      </c>
      <c r="L518" s="128">
        <v>21</v>
      </c>
      <c r="M518" s="128">
        <f>G518*(1+L518/100)</f>
        <v>0</v>
      </c>
      <c r="N518" s="126">
        <v>0</v>
      </c>
      <c r="O518" s="126">
        <f>ROUND(E518*N518,2)</f>
        <v>0</v>
      </c>
      <c r="P518" s="126">
        <v>0</v>
      </c>
      <c r="Q518" s="126">
        <f>ROUND(E518*P518,2)</f>
        <v>0</v>
      </c>
      <c r="R518" s="128"/>
      <c r="S518" s="128" t="s">
        <v>290</v>
      </c>
      <c r="T518" s="129" t="s">
        <v>291</v>
      </c>
      <c r="U518" s="114">
        <v>0.49</v>
      </c>
      <c r="V518" s="114">
        <f>ROUND(E518*U518,2)</f>
        <v>4.08</v>
      </c>
      <c r="W518" s="114"/>
      <c r="X518" s="114" t="s">
        <v>357</v>
      </c>
      <c r="Y518" s="114" t="s">
        <v>293</v>
      </c>
      <c r="Z518" s="107"/>
      <c r="AA518" s="107"/>
      <c r="AB518" s="107"/>
      <c r="AC518" s="107"/>
      <c r="AD518" s="107"/>
      <c r="AE518" s="107"/>
      <c r="AF518" s="107"/>
      <c r="AG518" s="107" t="s">
        <v>358</v>
      </c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</row>
    <row r="519" spans="1:60" outlineLevel="2">
      <c r="A519" s="110"/>
      <c r="B519" s="111"/>
      <c r="C519" s="198" t="s">
        <v>359</v>
      </c>
      <c r="D519" s="199"/>
      <c r="E519" s="199"/>
      <c r="F519" s="199"/>
      <c r="G519" s="199"/>
      <c r="H519" s="114"/>
      <c r="I519" s="114"/>
      <c r="J519" s="114"/>
      <c r="K519" s="114"/>
      <c r="L519" s="114"/>
      <c r="M519" s="114"/>
      <c r="N519" s="113"/>
      <c r="O519" s="113"/>
      <c r="P519" s="113"/>
      <c r="Q519" s="113"/>
      <c r="R519" s="114"/>
      <c r="S519" s="114"/>
      <c r="T519" s="114"/>
      <c r="U519" s="114"/>
      <c r="V519" s="114"/>
      <c r="W519" s="114"/>
      <c r="X519" s="114"/>
      <c r="Y519" s="114"/>
      <c r="Z519" s="107"/>
      <c r="AA519" s="107"/>
      <c r="AB519" s="107"/>
      <c r="AC519" s="107"/>
      <c r="AD519" s="107"/>
      <c r="AE519" s="107"/>
      <c r="AF519" s="107"/>
      <c r="AG519" s="107" t="s">
        <v>296</v>
      </c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</row>
    <row r="520" spans="1:60" outlineLevel="3">
      <c r="A520" s="110"/>
      <c r="B520" s="111"/>
      <c r="C520" s="200" t="s">
        <v>1755</v>
      </c>
      <c r="D520" s="201"/>
      <c r="E520" s="201"/>
      <c r="F520" s="201"/>
      <c r="G520" s="201"/>
      <c r="H520" s="114"/>
      <c r="I520" s="114"/>
      <c r="J520" s="114"/>
      <c r="K520" s="114"/>
      <c r="L520" s="114"/>
      <c r="M520" s="114"/>
      <c r="N520" s="113"/>
      <c r="O520" s="113"/>
      <c r="P520" s="113"/>
      <c r="Q520" s="113"/>
      <c r="R520" s="114"/>
      <c r="S520" s="114"/>
      <c r="T520" s="114"/>
      <c r="U520" s="114"/>
      <c r="V520" s="114"/>
      <c r="W520" s="114"/>
      <c r="X520" s="114"/>
      <c r="Y520" s="114"/>
      <c r="Z520" s="107"/>
      <c r="AA520" s="107"/>
      <c r="AB520" s="107"/>
      <c r="AC520" s="107"/>
      <c r="AD520" s="107"/>
      <c r="AE520" s="107"/>
      <c r="AF520" s="107"/>
      <c r="AG520" s="107" t="s">
        <v>296</v>
      </c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</row>
    <row r="521" spans="1:60" outlineLevel="1">
      <c r="A521" s="123">
        <v>72</v>
      </c>
      <c r="B521" s="124" t="s">
        <v>1756</v>
      </c>
      <c r="C521" s="139" t="s">
        <v>1757</v>
      </c>
      <c r="D521" s="125" t="s">
        <v>353</v>
      </c>
      <c r="E521" s="126">
        <v>8.3267500000000005</v>
      </c>
      <c r="F521" s="127"/>
      <c r="G521" s="128">
        <f>ROUND(E521*F521,2)</f>
        <v>0</v>
      </c>
      <c r="H521" s="127"/>
      <c r="I521" s="128">
        <f>ROUND(E521*H521,2)</f>
        <v>0</v>
      </c>
      <c r="J521" s="127"/>
      <c r="K521" s="128">
        <f>ROUND(E521*J521,2)</f>
        <v>0</v>
      </c>
      <c r="L521" s="128">
        <v>21</v>
      </c>
      <c r="M521" s="128">
        <f>G521*(1+L521/100)</f>
        <v>0</v>
      </c>
      <c r="N521" s="126">
        <v>0</v>
      </c>
      <c r="O521" s="126">
        <f>ROUND(E521*N521,2)</f>
        <v>0</v>
      </c>
      <c r="P521" s="126">
        <v>0</v>
      </c>
      <c r="Q521" s="126">
        <f>ROUND(E521*P521,2)</f>
        <v>0</v>
      </c>
      <c r="R521" s="128"/>
      <c r="S521" s="128" t="s">
        <v>290</v>
      </c>
      <c r="T521" s="129" t="s">
        <v>291</v>
      </c>
      <c r="U521" s="114">
        <v>0</v>
      </c>
      <c r="V521" s="114">
        <f>ROUND(E521*U521,2)</f>
        <v>0</v>
      </c>
      <c r="W521" s="114"/>
      <c r="X521" s="114" t="s">
        <v>357</v>
      </c>
      <c r="Y521" s="114" t="s">
        <v>293</v>
      </c>
      <c r="Z521" s="107"/>
      <c r="AA521" s="107"/>
      <c r="AB521" s="107"/>
      <c r="AC521" s="107"/>
      <c r="AD521" s="107"/>
      <c r="AE521" s="107"/>
      <c r="AF521" s="107"/>
      <c r="AG521" s="107" t="s">
        <v>358</v>
      </c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</row>
    <row r="522" spans="1:60" outlineLevel="2">
      <c r="A522" s="110"/>
      <c r="B522" s="111"/>
      <c r="C522" s="198" t="s">
        <v>1758</v>
      </c>
      <c r="D522" s="199"/>
      <c r="E522" s="199"/>
      <c r="F522" s="199"/>
      <c r="G522" s="199"/>
      <c r="H522" s="114"/>
      <c r="I522" s="114"/>
      <c r="J522" s="114"/>
      <c r="K522" s="114"/>
      <c r="L522" s="114"/>
      <c r="M522" s="114"/>
      <c r="N522" s="113"/>
      <c r="O522" s="113"/>
      <c r="P522" s="113"/>
      <c r="Q522" s="113"/>
      <c r="R522" s="114"/>
      <c r="S522" s="114"/>
      <c r="T522" s="114"/>
      <c r="U522" s="114"/>
      <c r="V522" s="114"/>
      <c r="W522" s="114"/>
      <c r="X522" s="114"/>
      <c r="Y522" s="114"/>
      <c r="Z522" s="107"/>
      <c r="AA522" s="107"/>
      <c r="AB522" s="107"/>
      <c r="AC522" s="107"/>
      <c r="AD522" s="107"/>
      <c r="AE522" s="107"/>
      <c r="AF522" s="107"/>
      <c r="AG522" s="107" t="s">
        <v>296</v>
      </c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37" t="str">
        <f>C522</f>
        <v>Položka zahrnuje všechny druhy odpadů s jednotkovou cenou jako vážený průměr ceny všech druhů odpadů.</v>
      </c>
      <c r="BB522" s="107"/>
      <c r="BC522" s="107"/>
      <c r="BD522" s="107"/>
      <c r="BE522" s="107"/>
      <c r="BF522" s="107"/>
      <c r="BG522" s="107"/>
      <c r="BH522" s="107"/>
    </row>
    <row r="523" spans="1:60">
      <c r="A523" s="117" t="s">
        <v>285</v>
      </c>
      <c r="B523" s="118" t="s">
        <v>93</v>
      </c>
      <c r="C523" s="138" t="s">
        <v>94</v>
      </c>
      <c r="D523" s="119"/>
      <c r="E523" s="120"/>
      <c r="F523" s="121"/>
      <c r="G523" s="121">
        <f>SUMIF(AG524:AG742,"&lt;&gt;NOR",G524:G742)</f>
        <v>0</v>
      </c>
      <c r="H523" s="121"/>
      <c r="I523" s="121">
        <f>SUM(I524:I742)</f>
        <v>0</v>
      </c>
      <c r="J523" s="121"/>
      <c r="K523" s="121">
        <f>SUM(K524:K742)</f>
        <v>0</v>
      </c>
      <c r="L523" s="121"/>
      <c r="M523" s="121">
        <f>SUM(M524:M742)</f>
        <v>0</v>
      </c>
      <c r="N523" s="120"/>
      <c r="O523" s="120">
        <f>SUM(O524:O742)</f>
        <v>0.11000000000000001</v>
      </c>
      <c r="P523" s="120"/>
      <c r="Q523" s="120">
        <f>SUM(Q524:Q742)</f>
        <v>12.11</v>
      </c>
      <c r="R523" s="121"/>
      <c r="S523" s="121"/>
      <c r="T523" s="122"/>
      <c r="U523" s="116"/>
      <c r="V523" s="116">
        <f>SUM(V524:V742)</f>
        <v>570.97</v>
      </c>
      <c r="W523" s="116"/>
      <c r="X523" s="116"/>
      <c r="Y523" s="116"/>
      <c r="AG523" t="s">
        <v>286</v>
      </c>
    </row>
    <row r="524" spans="1:60" ht="33.75" outlineLevel="1">
      <c r="A524" s="123">
        <v>73</v>
      </c>
      <c r="B524" s="124" t="s">
        <v>1863</v>
      </c>
      <c r="C524" s="139" t="s">
        <v>1864</v>
      </c>
      <c r="D524" s="125" t="s">
        <v>1169</v>
      </c>
      <c r="E524" s="126">
        <v>59.408999999999999</v>
      </c>
      <c r="F524" s="127"/>
      <c r="G524" s="128">
        <f>ROUND(E524*F524,2)</f>
        <v>0</v>
      </c>
      <c r="H524" s="127"/>
      <c r="I524" s="128">
        <f>ROUND(E524*H524,2)</f>
        <v>0</v>
      </c>
      <c r="J524" s="127"/>
      <c r="K524" s="128">
        <f>ROUND(E524*J524,2)</f>
        <v>0</v>
      </c>
      <c r="L524" s="128">
        <v>21</v>
      </c>
      <c r="M524" s="128">
        <f>G524*(1+L524/100)</f>
        <v>0</v>
      </c>
      <c r="N524" s="126">
        <v>3.3E-4</v>
      </c>
      <c r="O524" s="126">
        <f>ROUND(E524*N524,2)</f>
        <v>0.02</v>
      </c>
      <c r="P524" s="126">
        <v>1.223E-2</v>
      </c>
      <c r="Q524" s="126">
        <f>ROUND(E524*P524,2)</f>
        <v>0.73</v>
      </c>
      <c r="R524" s="128" t="s">
        <v>356</v>
      </c>
      <c r="S524" s="128" t="s">
        <v>310</v>
      </c>
      <c r="T524" s="129" t="s">
        <v>331</v>
      </c>
      <c r="U524" s="114">
        <v>0.27</v>
      </c>
      <c r="V524" s="114">
        <f>ROUND(E524*U524,2)</f>
        <v>16.04</v>
      </c>
      <c r="W524" s="114"/>
      <c r="X524" s="114" t="s">
        <v>332</v>
      </c>
      <c r="Y524" s="114" t="s">
        <v>293</v>
      </c>
      <c r="Z524" s="107"/>
      <c r="AA524" s="107"/>
      <c r="AB524" s="107"/>
      <c r="AC524" s="107"/>
      <c r="AD524" s="107"/>
      <c r="AE524" s="107"/>
      <c r="AF524" s="107"/>
      <c r="AG524" s="107" t="s">
        <v>333</v>
      </c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</row>
    <row r="525" spans="1:60" outlineLevel="2">
      <c r="A525" s="110"/>
      <c r="B525" s="111"/>
      <c r="C525" s="146" t="s">
        <v>3014</v>
      </c>
      <c r="D525" s="143"/>
      <c r="E525" s="144">
        <v>59.408999999999999</v>
      </c>
      <c r="F525" s="114"/>
      <c r="G525" s="114"/>
      <c r="H525" s="114"/>
      <c r="I525" s="114"/>
      <c r="J525" s="114"/>
      <c r="K525" s="114"/>
      <c r="L525" s="114"/>
      <c r="M525" s="114"/>
      <c r="N525" s="113"/>
      <c r="O525" s="113"/>
      <c r="P525" s="113"/>
      <c r="Q525" s="113"/>
      <c r="R525" s="114"/>
      <c r="S525" s="114"/>
      <c r="T525" s="114"/>
      <c r="U525" s="114"/>
      <c r="V525" s="114"/>
      <c r="W525" s="114"/>
      <c r="X525" s="114"/>
      <c r="Y525" s="114"/>
      <c r="Z525" s="107"/>
      <c r="AA525" s="107"/>
      <c r="AB525" s="107"/>
      <c r="AC525" s="107"/>
      <c r="AD525" s="107"/>
      <c r="AE525" s="107"/>
      <c r="AF525" s="107"/>
      <c r="AG525" s="107" t="s">
        <v>341</v>
      </c>
      <c r="AH525" s="107">
        <v>5</v>
      </c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</row>
    <row r="526" spans="1:60" ht="22.5" outlineLevel="1">
      <c r="A526" s="123">
        <v>74</v>
      </c>
      <c r="B526" s="124" t="s">
        <v>1619</v>
      </c>
      <c r="C526" s="139" t="s">
        <v>1620</v>
      </c>
      <c r="D526" s="125" t="s">
        <v>347</v>
      </c>
      <c r="E526" s="126">
        <v>176</v>
      </c>
      <c r="F526" s="127"/>
      <c r="G526" s="128">
        <f>ROUND(E526*F526,2)</f>
        <v>0</v>
      </c>
      <c r="H526" s="127"/>
      <c r="I526" s="128">
        <f>ROUND(E526*H526,2)</f>
        <v>0</v>
      </c>
      <c r="J526" s="127"/>
      <c r="K526" s="128">
        <f>ROUND(E526*J526,2)</f>
        <v>0</v>
      </c>
      <c r="L526" s="128">
        <v>21</v>
      </c>
      <c r="M526" s="128">
        <f>G526*(1+L526/100)</f>
        <v>0</v>
      </c>
      <c r="N526" s="126">
        <v>0</v>
      </c>
      <c r="O526" s="126">
        <f>ROUND(E526*N526,2)</f>
        <v>0</v>
      </c>
      <c r="P526" s="126">
        <v>4.0000000000000001E-3</v>
      </c>
      <c r="Q526" s="126">
        <f>ROUND(E526*P526,2)</f>
        <v>0.7</v>
      </c>
      <c r="R526" s="128" t="s">
        <v>356</v>
      </c>
      <c r="S526" s="128" t="s">
        <v>310</v>
      </c>
      <c r="T526" s="129" t="s">
        <v>331</v>
      </c>
      <c r="U526" s="114">
        <v>0.16</v>
      </c>
      <c r="V526" s="114">
        <f>ROUND(E526*U526,2)</f>
        <v>28.16</v>
      </c>
      <c r="W526" s="114"/>
      <c r="X526" s="114" t="s">
        <v>332</v>
      </c>
      <c r="Y526" s="114" t="s">
        <v>293</v>
      </c>
      <c r="Z526" s="107"/>
      <c r="AA526" s="107"/>
      <c r="AB526" s="107"/>
      <c r="AC526" s="107"/>
      <c r="AD526" s="107"/>
      <c r="AE526" s="107"/>
      <c r="AF526" s="107"/>
      <c r="AG526" s="107" t="s">
        <v>333</v>
      </c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</row>
    <row r="527" spans="1:60" outlineLevel="2">
      <c r="A527" s="110"/>
      <c r="B527" s="111"/>
      <c r="C527" s="203" t="s">
        <v>1621</v>
      </c>
      <c r="D527" s="204"/>
      <c r="E527" s="204"/>
      <c r="F527" s="204"/>
      <c r="G527" s="204"/>
      <c r="H527" s="114"/>
      <c r="I527" s="114"/>
      <c r="J527" s="114"/>
      <c r="K527" s="114"/>
      <c r="L527" s="114"/>
      <c r="M527" s="114"/>
      <c r="N527" s="113"/>
      <c r="O527" s="113"/>
      <c r="P527" s="113"/>
      <c r="Q527" s="113"/>
      <c r="R527" s="114"/>
      <c r="S527" s="114"/>
      <c r="T527" s="114"/>
      <c r="U527" s="114"/>
      <c r="V527" s="114"/>
      <c r="W527" s="114"/>
      <c r="X527" s="114"/>
      <c r="Y527" s="114"/>
      <c r="Z527" s="107"/>
      <c r="AA527" s="107"/>
      <c r="AB527" s="107"/>
      <c r="AC527" s="107"/>
      <c r="AD527" s="107"/>
      <c r="AE527" s="107"/>
      <c r="AF527" s="107"/>
      <c r="AG527" s="107" t="s">
        <v>451</v>
      </c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</row>
    <row r="528" spans="1:60" outlineLevel="2">
      <c r="A528" s="110"/>
      <c r="B528" s="111"/>
      <c r="C528" s="146" t="s">
        <v>3015</v>
      </c>
      <c r="D528" s="143"/>
      <c r="E528" s="144">
        <v>2</v>
      </c>
      <c r="F528" s="114"/>
      <c r="G528" s="114"/>
      <c r="H528" s="114"/>
      <c r="I528" s="114"/>
      <c r="J528" s="114"/>
      <c r="K528" s="114"/>
      <c r="L528" s="114"/>
      <c r="M528" s="114"/>
      <c r="N528" s="113"/>
      <c r="O528" s="113"/>
      <c r="P528" s="113"/>
      <c r="Q528" s="113"/>
      <c r="R528" s="114"/>
      <c r="S528" s="114"/>
      <c r="T528" s="114"/>
      <c r="U528" s="114"/>
      <c r="V528" s="114"/>
      <c r="W528" s="114"/>
      <c r="X528" s="114"/>
      <c r="Y528" s="114"/>
      <c r="Z528" s="107"/>
      <c r="AA528" s="107"/>
      <c r="AB528" s="107"/>
      <c r="AC528" s="107"/>
      <c r="AD528" s="107"/>
      <c r="AE528" s="107"/>
      <c r="AF528" s="107"/>
      <c r="AG528" s="107" t="s">
        <v>341</v>
      </c>
      <c r="AH528" s="107">
        <v>0</v>
      </c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</row>
    <row r="529" spans="1:60" outlineLevel="3">
      <c r="A529" s="110"/>
      <c r="B529" s="111"/>
      <c r="C529" s="146" t="s">
        <v>3016</v>
      </c>
      <c r="D529" s="143"/>
      <c r="E529" s="144">
        <v>11</v>
      </c>
      <c r="F529" s="114"/>
      <c r="G529" s="114"/>
      <c r="H529" s="114"/>
      <c r="I529" s="114"/>
      <c r="J529" s="114"/>
      <c r="K529" s="114"/>
      <c r="L529" s="114"/>
      <c r="M529" s="114"/>
      <c r="N529" s="113"/>
      <c r="O529" s="113"/>
      <c r="P529" s="113"/>
      <c r="Q529" s="113"/>
      <c r="R529" s="114"/>
      <c r="S529" s="114"/>
      <c r="T529" s="114"/>
      <c r="U529" s="114"/>
      <c r="V529" s="114"/>
      <c r="W529" s="114"/>
      <c r="X529" s="114"/>
      <c r="Y529" s="114"/>
      <c r="Z529" s="107"/>
      <c r="AA529" s="107"/>
      <c r="AB529" s="107"/>
      <c r="AC529" s="107"/>
      <c r="AD529" s="107"/>
      <c r="AE529" s="107"/>
      <c r="AF529" s="107"/>
      <c r="AG529" s="107" t="s">
        <v>341</v>
      </c>
      <c r="AH529" s="107">
        <v>0</v>
      </c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</row>
    <row r="530" spans="1:60" outlineLevel="3">
      <c r="A530" s="110"/>
      <c r="B530" s="111"/>
      <c r="C530" s="146" t="s">
        <v>3017</v>
      </c>
      <c r="D530" s="143"/>
      <c r="E530" s="144">
        <v>4</v>
      </c>
      <c r="F530" s="114"/>
      <c r="G530" s="114"/>
      <c r="H530" s="114"/>
      <c r="I530" s="114"/>
      <c r="J530" s="114"/>
      <c r="K530" s="114"/>
      <c r="L530" s="114"/>
      <c r="M530" s="114"/>
      <c r="N530" s="113"/>
      <c r="O530" s="113"/>
      <c r="P530" s="113"/>
      <c r="Q530" s="113"/>
      <c r="R530" s="114"/>
      <c r="S530" s="114"/>
      <c r="T530" s="114"/>
      <c r="U530" s="114"/>
      <c r="V530" s="114"/>
      <c r="W530" s="114"/>
      <c r="X530" s="114"/>
      <c r="Y530" s="114"/>
      <c r="Z530" s="107"/>
      <c r="AA530" s="107"/>
      <c r="AB530" s="107"/>
      <c r="AC530" s="107"/>
      <c r="AD530" s="107"/>
      <c r="AE530" s="107"/>
      <c r="AF530" s="107"/>
      <c r="AG530" s="107" t="s">
        <v>341</v>
      </c>
      <c r="AH530" s="107">
        <v>0</v>
      </c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</row>
    <row r="531" spans="1:60" outlineLevel="3">
      <c r="A531" s="110"/>
      <c r="B531" s="111"/>
      <c r="C531" s="146" t="s">
        <v>3018</v>
      </c>
      <c r="D531" s="143"/>
      <c r="E531" s="144">
        <v>4</v>
      </c>
      <c r="F531" s="114"/>
      <c r="G531" s="114"/>
      <c r="H531" s="114"/>
      <c r="I531" s="114"/>
      <c r="J531" s="114"/>
      <c r="K531" s="114"/>
      <c r="L531" s="114"/>
      <c r="M531" s="114"/>
      <c r="N531" s="113"/>
      <c r="O531" s="113"/>
      <c r="P531" s="113"/>
      <c r="Q531" s="113"/>
      <c r="R531" s="114"/>
      <c r="S531" s="114"/>
      <c r="T531" s="114"/>
      <c r="U531" s="114"/>
      <c r="V531" s="114"/>
      <c r="W531" s="114"/>
      <c r="X531" s="114"/>
      <c r="Y531" s="114"/>
      <c r="Z531" s="107"/>
      <c r="AA531" s="107"/>
      <c r="AB531" s="107"/>
      <c r="AC531" s="107"/>
      <c r="AD531" s="107"/>
      <c r="AE531" s="107"/>
      <c r="AF531" s="107"/>
      <c r="AG531" s="107" t="s">
        <v>341</v>
      </c>
      <c r="AH531" s="107">
        <v>0</v>
      </c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</row>
    <row r="532" spans="1:60" outlineLevel="3">
      <c r="A532" s="110"/>
      <c r="B532" s="111"/>
      <c r="C532" s="146" t="s">
        <v>3019</v>
      </c>
      <c r="D532" s="143"/>
      <c r="E532" s="144">
        <v>2</v>
      </c>
      <c r="F532" s="114"/>
      <c r="G532" s="114"/>
      <c r="H532" s="114"/>
      <c r="I532" s="114"/>
      <c r="J532" s="114"/>
      <c r="K532" s="114"/>
      <c r="L532" s="114"/>
      <c r="M532" s="114"/>
      <c r="N532" s="113"/>
      <c r="O532" s="113"/>
      <c r="P532" s="113"/>
      <c r="Q532" s="113"/>
      <c r="R532" s="114"/>
      <c r="S532" s="114"/>
      <c r="T532" s="114"/>
      <c r="U532" s="114"/>
      <c r="V532" s="114"/>
      <c r="W532" s="114"/>
      <c r="X532" s="114"/>
      <c r="Y532" s="114"/>
      <c r="Z532" s="107"/>
      <c r="AA532" s="107"/>
      <c r="AB532" s="107"/>
      <c r="AC532" s="107"/>
      <c r="AD532" s="107"/>
      <c r="AE532" s="107"/>
      <c r="AF532" s="107"/>
      <c r="AG532" s="107" t="s">
        <v>341</v>
      </c>
      <c r="AH532" s="107">
        <v>0</v>
      </c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</row>
    <row r="533" spans="1:60" outlineLevel="3">
      <c r="A533" s="110"/>
      <c r="B533" s="111"/>
      <c r="C533" s="146" t="s">
        <v>3020</v>
      </c>
      <c r="D533" s="143"/>
      <c r="E533" s="144">
        <v>2</v>
      </c>
      <c r="F533" s="114"/>
      <c r="G533" s="114"/>
      <c r="H533" s="114"/>
      <c r="I533" s="114"/>
      <c r="J533" s="114"/>
      <c r="K533" s="114"/>
      <c r="L533" s="114"/>
      <c r="M533" s="114"/>
      <c r="N533" s="113"/>
      <c r="O533" s="113"/>
      <c r="P533" s="113"/>
      <c r="Q533" s="113"/>
      <c r="R533" s="114"/>
      <c r="S533" s="114"/>
      <c r="T533" s="114"/>
      <c r="U533" s="114"/>
      <c r="V533" s="114"/>
      <c r="W533" s="114"/>
      <c r="X533" s="114"/>
      <c r="Y533" s="114"/>
      <c r="Z533" s="107"/>
      <c r="AA533" s="107"/>
      <c r="AB533" s="107"/>
      <c r="AC533" s="107"/>
      <c r="AD533" s="107"/>
      <c r="AE533" s="107"/>
      <c r="AF533" s="107"/>
      <c r="AG533" s="107" t="s">
        <v>341</v>
      </c>
      <c r="AH533" s="107">
        <v>0</v>
      </c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</row>
    <row r="534" spans="1:60" outlineLevel="3">
      <c r="A534" s="110"/>
      <c r="B534" s="111"/>
      <c r="C534" s="146" t="s">
        <v>3021</v>
      </c>
      <c r="D534" s="143"/>
      <c r="E534" s="144">
        <v>4</v>
      </c>
      <c r="F534" s="114"/>
      <c r="G534" s="114"/>
      <c r="H534" s="114"/>
      <c r="I534" s="114"/>
      <c r="J534" s="114"/>
      <c r="K534" s="114"/>
      <c r="L534" s="114"/>
      <c r="M534" s="114"/>
      <c r="N534" s="113"/>
      <c r="O534" s="113"/>
      <c r="P534" s="113"/>
      <c r="Q534" s="113"/>
      <c r="R534" s="114"/>
      <c r="S534" s="114"/>
      <c r="T534" s="114"/>
      <c r="U534" s="114"/>
      <c r="V534" s="114"/>
      <c r="W534" s="114"/>
      <c r="X534" s="114"/>
      <c r="Y534" s="114"/>
      <c r="Z534" s="107"/>
      <c r="AA534" s="107"/>
      <c r="AB534" s="107"/>
      <c r="AC534" s="107"/>
      <c r="AD534" s="107"/>
      <c r="AE534" s="107"/>
      <c r="AF534" s="107"/>
      <c r="AG534" s="107" t="s">
        <v>341</v>
      </c>
      <c r="AH534" s="107">
        <v>0</v>
      </c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</row>
    <row r="535" spans="1:60" outlineLevel="3">
      <c r="A535" s="110"/>
      <c r="B535" s="111"/>
      <c r="C535" s="146" t="s">
        <v>3022</v>
      </c>
      <c r="D535" s="143"/>
      <c r="E535" s="144">
        <v>6</v>
      </c>
      <c r="F535" s="114"/>
      <c r="G535" s="114"/>
      <c r="H535" s="114"/>
      <c r="I535" s="114"/>
      <c r="J535" s="114"/>
      <c r="K535" s="114"/>
      <c r="L535" s="114"/>
      <c r="M535" s="114"/>
      <c r="N535" s="113"/>
      <c r="O535" s="113"/>
      <c r="P535" s="113"/>
      <c r="Q535" s="113"/>
      <c r="R535" s="114"/>
      <c r="S535" s="114"/>
      <c r="T535" s="114"/>
      <c r="U535" s="114"/>
      <c r="V535" s="114"/>
      <c r="W535" s="114"/>
      <c r="X535" s="114"/>
      <c r="Y535" s="114"/>
      <c r="Z535" s="107"/>
      <c r="AA535" s="107"/>
      <c r="AB535" s="107"/>
      <c r="AC535" s="107"/>
      <c r="AD535" s="107"/>
      <c r="AE535" s="107"/>
      <c r="AF535" s="107"/>
      <c r="AG535" s="107" t="s">
        <v>341</v>
      </c>
      <c r="AH535" s="107">
        <v>0</v>
      </c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</row>
    <row r="536" spans="1:60" outlineLevel="3">
      <c r="A536" s="110"/>
      <c r="B536" s="111"/>
      <c r="C536" s="146" t="s">
        <v>3023</v>
      </c>
      <c r="D536" s="143"/>
      <c r="E536" s="144">
        <v>2</v>
      </c>
      <c r="F536" s="114"/>
      <c r="G536" s="114"/>
      <c r="H536" s="114"/>
      <c r="I536" s="114"/>
      <c r="J536" s="114"/>
      <c r="K536" s="114"/>
      <c r="L536" s="114"/>
      <c r="M536" s="114"/>
      <c r="N536" s="113"/>
      <c r="O536" s="113"/>
      <c r="P536" s="113"/>
      <c r="Q536" s="113"/>
      <c r="R536" s="114"/>
      <c r="S536" s="114"/>
      <c r="T536" s="114"/>
      <c r="U536" s="114"/>
      <c r="V536" s="114"/>
      <c r="W536" s="114"/>
      <c r="X536" s="114"/>
      <c r="Y536" s="114"/>
      <c r="Z536" s="107"/>
      <c r="AA536" s="107"/>
      <c r="AB536" s="107"/>
      <c r="AC536" s="107"/>
      <c r="AD536" s="107"/>
      <c r="AE536" s="107"/>
      <c r="AF536" s="107"/>
      <c r="AG536" s="107" t="s">
        <v>341</v>
      </c>
      <c r="AH536" s="107">
        <v>0</v>
      </c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</row>
    <row r="537" spans="1:60" outlineLevel="3">
      <c r="A537" s="110"/>
      <c r="B537" s="111"/>
      <c r="C537" s="146" t="s">
        <v>3024</v>
      </c>
      <c r="D537" s="143"/>
      <c r="E537" s="144">
        <v>2</v>
      </c>
      <c r="F537" s="114"/>
      <c r="G537" s="114"/>
      <c r="H537" s="114"/>
      <c r="I537" s="114"/>
      <c r="J537" s="114"/>
      <c r="K537" s="114"/>
      <c r="L537" s="114"/>
      <c r="M537" s="114"/>
      <c r="N537" s="113"/>
      <c r="O537" s="113"/>
      <c r="P537" s="113"/>
      <c r="Q537" s="113"/>
      <c r="R537" s="114"/>
      <c r="S537" s="114"/>
      <c r="T537" s="114"/>
      <c r="U537" s="114"/>
      <c r="V537" s="114"/>
      <c r="W537" s="114"/>
      <c r="X537" s="114"/>
      <c r="Y537" s="114"/>
      <c r="Z537" s="107"/>
      <c r="AA537" s="107"/>
      <c r="AB537" s="107"/>
      <c r="AC537" s="107"/>
      <c r="AD537" s="107"/>
      <c r="AE537" s="107"/>
      <c r="AF537" s="107"/>
      <c r="AG537" s="107" t="s">
        <v>341</v>
      </c>
      <c r="AH537" s="107">
        <v>0</v>
      </c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</row>
    <row r="538" spans="1:60" outlineLevel="3">
      <c r="A538" s="110"/>
      <c r="B538" s="111"/>
      <c r="C538" s="146" t="s">
        <v>3025</v>
      </c>
      <c r="D538" s="143"/>
      <c r="E538" s="144">
        <v>16</v>
      </c>
      <c r="F538" s="114"/>
      <c r="G538" s="114"/>
      <c r="H538" s="114"/>
      <c r="I538" s="114"/>
      <c r="J538" s="114"/>
      <c r="K538" s="114"/>
      <c r="L538" s="114"/>
      <c r="M538" s="114"/>
      <c r="N538" s="113"/>
      <c r="O538" s="113"/>
      <c r="P538" s="113"/>
      <c r="Q538" s="113"/>
      <c r="R538" s="114"/>
      <c r="S538" s="114"/>
      <c r="T538" s="114"/>
      <c r="U538" s="114"/>
      <c r="V538" s="114"/>
      <c r="W538" s="114"/>
      <c r="X538" s="114"/>
      <c r="Y538" s="114"/>
      <c r="Z538" s="107"/>
      <c r="AA538" s="107"/>
      <c r="AB538" s="107"/>
      <c r="AC538" s="107"/>
      <c r="AD538" s="107"/>
      <c r="AE538" s="107"/>
      <c r="AF538" s="107"/>
      <c r="AG538" s="107" t="s">
        <v>341</v>
      </c>
      <c r="AH538" s="107">
        <v>0</v>
      </c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</row>
    <row r="539" spans="1:60" outlineLevel="3">
      <c r="A539" s="110"/>
      <c r="B539" s="111"/>
      <c r="C539" s="146" t="s">
        <v>3026</v>
      </c>
      <c r="D539" s="143"/>
      <c r="E539" s="144">
        <v>4</v>
      </c>
      <c r="F539" s="114"/>
      <c r="G539" s="114"/>
      <c r="H539" s="114"/>
      <c r="I539" s="114"/>
      <c r="J539" s="114"/>
      <c r="K539" s="114"/>
      <c r="L539" s="114"/>
      <c r="M539" s="114"/>
      <c r="N539" s="113"/>
      <c r="O539" s="113"/>
      <c r="P539" s="113"/>
      <c r="Q539" s="113"/>
      <c r="R539" s="114"/>
      <c r="S539" s="114"/>
      <c r="T539" s="114"/>
      <c r="U539" s="114"/>
      <c r="V539" s="114"/>
      <c r="W539" s="114"/>
      <c r="X539" s="114"/>
      <c r="Y539" s="114"/>
      <c r="Z539" s="107"/>
      <c r="AA539" s="107"/>
      <c r="AB539" s="107"/>
      <c r="AC539" s="107"/>
      <c r="AD539" s="107"/>
      <c r="AE539" s="107"/>
      <c r="AF539" s="107"/>
      <c r="AG539" s="107" t="s">
        <v>341</v>
      </c>
      <c r="AH539" s="107">
        <v>0</v>
      </c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</row>
    <row r="540" spans="1:60" outlineLevel="3">
      <c r="A540" s="110"/>
      <c r="B540" s="111"/>
      <c r="C540" s="146" t="s">
        <v>3027</v>
      </c>
      <c r="D540" s="143"/>
      <c r="E540" s="144">
        <v>3</v>
      </c>
      <c r="F540" s="114"/>
      <c r="G540" s="114"/>
      <c r="H540" s="114"/>
      <c r="I540" s="114"/>
      <c r="J540" s="114"/>
      <c r="K540" s="114"/>
      <c r="L540" s="114"/>
      <c r="M540" s="114"/>
      <c r="N540" s="113"/>
      <c r="O540" s="113"/>
      <c r="P540" s="113"/>
      <c r="Q540" s="113"/>
      <c r="R540" s="114"/>
      <c r="S540" s="114"/>
      <c r="T540" s="114"/>
      <c r="U540" s="114"/>
      <c r="V540" s="114"/>
      <c r="W540" s="114"/>
      <c r="X540" s="114"/>
      <c r="Y540" s="114"/>
      <c r="Z540" s="107"/>
      <c r="AA540" s="107"/>
      <c r="AB540" s="107"/>
      <c r="AC540" s="107"/>
      <c r="AD540" s="107"/>
      <c r="AE540" s="107"/>
      <c r="AF540" s="107"/>
      <c r="AG540" s="107" t="s">
        <v>341</v>
      </c>
      <c r="AH540" s="107">
        <v>0</v>
      </c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</row>
    <row r="541" spans="1:60" outlineLevel="3">
      <c r="A541" s="110"/>
      <c r="B541" s="111"/>
      <c r="C541" s="146" t="s">
        <v>3028</v>
      </c>
      <c r="D541" s="143"/>
      <c r="E541" s="144">
        <v>1</v>
      </c>
      <c r="F541" s="114"/>
      <c r="G541" s="114"/>
      <c r="H541" s="114"/>
      <c r="I541" s="114"/>
      <c r="J541" s="114"/>
      <c r="K541" s="114"/>
      <c r="L541" s="114"/>
      <c r="M541" s="114"/>
      <c r="N541" s="113"/>
      <c r="O541" s="113"/>
      <c r="P541" s="113"/>
      <c r="Q541" s="113"/>
      <c r="R541" s="114"/>
      <c r="S541" s="114"/>
      <c r="T541" s="114"/>
      <c r="U541" s="114"/>
      <c r="V541" s="114"/>
      <c r="W541" s="114"/>
      <c r="X541" s="114"/>
      <c r="Y541" s="114"/>
      <c r="Z541" s="107"/>
      <c r="AA541" s="107"/>
      <c r="AB541" s="107"/>
      <c r="AC541" s="107"/>
      <c r="AD541" s="107"/>
      <c r="AE541" s="107"/>
      <c r="AF541" s="107"/>
      <c r="AG541" s="107" t="s">
        <v>341</v>
      </c>
      <c r="AH541" s="107">
        <v>0</v>
      </c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</row>
    <row r="542" spans="1:60" outlineLevel="3">
      <c r="A542" s="110"/>
      <c r="B542" s="111"/>
      <c r="C542" s="146" t="s">
        <v>3029</v>
      </c>
      <c r="D542" s="143"/>
      <c r="E542" s="144">
        <v>8</v>
      </c>
      <c r="F542" s="114"/>
      <c r="G542" s="114"/>
      <c r="H542" s="114"/>
      <c r="I542" s="114"/>
      <c r="J542" s="114"/>
      <c r="K542" s="114"/>
      <c r="L542" s="114"/>
      <c r="M542" s="114"/>
      <c r="N542" s="113"/>
      <c r="O542" s="113"/>
      <c r="P542" s="113"/>
      <c r="Q542" s="113"/>
      <c r="R542" s="114"/>
      <c r="S542" s="114"/>
      <c r="T542" s="114"/>
      <c r="U542" s="114"/>
      <c r="V542" s="114"/>
      <c r="W542" s="114"/>
      <c r="X542" s="114"/>
      <c r="Y542" s="114"/>
      <c r="Z542" s="107"/>
      <c r="AA542" s="107"/>
      <c r="AB542" s="107"/>
      <c r="AC542" s="107"/>
      <c r="AD542" s="107"/>
      <c r="AE542" s="107"/>
      <c r="AF542" s="107"/>
      <c r="AG542" s="107" t="s">
        <v>341</v>
      </c>
      <c r="AH542" s="107">
        <v>0</v>
      </c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</row>
    <row r="543" spans="1:60" outlineLevel="3">
      <c r="A543" s="110"/>
      <c r="B543" s="111"/>
      <c r="C543" s="146" t="s">
        <v>3030</v>
      </c>
      <c r="D543" s="143"/>
      <c r="E543" s="144">
        <v>12</v>
      </c>
      <c r="F543" s="114"/>
      <c r="G543" s="114"/>
      <c r="H543" s="114"/>
      <c r="I543" s="114"/>
      <c r="J543" s="114"/>
      <c r="K543" s="114"/>
      <c r="L543" s="114"/>
      <c r="M543" s="114"/>
      <c r="N543" s="113"/>
      <c r="O543" s="113"/>
      <c r="P543" s="113"/>
      <c r="Q543" s="113"/>
      <c r="R543" s="114"/>
      <c r="S543" s="114"/>
      <c r="T543" s="114"/>
      <c r="U543" s="114"/>
      <c r="V543" s="114"/>
      <c r="W543" s="114"/>
      <c r="X543" s="114"/>
      <c r="Y543" s="114"/>
      <c r="Z543" s="107"/>
      <c r="AA543" s="107"/>
      <c r="AB543" s="107"/>
      <c r="AC543" s="107"/>
      <c r="AD543" s="107"/>
      <c r="AE543" s="107"/>
      <c r="AF543" s="107"/>
      <c r="AG543" s="107" t="s">
        <v>341</v>
      </c>
      <c r="AH543" s="107">
        <v>0</v>
      </c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</row>
    <row r="544" spans="1:60" outlineLevel="3">
      <c r="A544" s="110"/>
      <c r="B544" s="111"/>
      <c r="C544" s="146" t="s">
        <v>3031</v>
      </c>
      <c r="D544" s="143"/>
      <c r="E544" s="144">
        <v>4</v>
      </c>
      <c r="F544" s="114"/>
      <c r="G544" s="114"/>
      <c r="H544" s="114"/>
      <c r="I544" s="114"/>
      <c r="J544" s="114"/>
      <c r="K544" s="114"/>
      <c r="L544" s="114"/>
      <c r="M544" s="114"/>
      <c r="N544" s="113"/>
      <c r="O544" s="113"/>
      <c r="P544" s="113"/>
      <c r="Q544" s="113"/>
      <c r="R544" s="114"/>
      <c r="S544" s="114"/>
      <c r="T544" s="114"/>
      <c r="U544" s="114"/>
      <c r="V544" s="114"/>
      <c r="W544" s="114"/>
      <c r="X544" s="114"/>
      <c r="Y544" s="114"/>
      <c r="Z544" s="107"/>
      <c r="AA544" s="107"/>
      <c r="AB544" s="107"/>
      <c r="AC544" s="107"/>
      <c r="AD544" s="107"/>
      <c r="AE544" s="107"/>
      <c r="AF544" s="107"/>
      <c r="AG544" s="107" t="s">
        <v>341</v>
      </c>
      <c r="AH544" s="107">
        <v>0</v>
      </c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</row>
    <row r="545" spans="1:60" outlineLevel="3">
      <c r="A545" s="110"/>
      <c r="B545" s="111"/>
      <c r="C545" s="146" t="s">
        <v>3032</v>
      </c>
      <c r="D545" s="143"/>
      <c r="E545" s="144">
        <v>19</v>
      </c>
      <c r="F545" s="114"/>
      <c r="G545" s="114"/>
      <c r="H545" s="114"/>
      <c r="I545" s="114"/>
      <c r="J545" s="114"/>
      <c r="K545" s="114"/>
      <c r="L545" s="114"/>
      <c r="M545" s="114"/>
      <c r="N545" s="113"/>
      <c r="O545" s="113"/>
      <c r="P545" s="113"/>
      <c r="Q545" s="113"/>
      <c r="R545" s="114"/>
      <c r="S545" s="114"/>
      <c r="T545" s="114"/>
      <c r="U545" s="114"/>
      <c r="V545" s="114"/>
      <c r="W545" s="114"/>
      <c r="X545" s="114"/>
      <c r="Y545" s="114"/>
      <c r="Z545" s="107"/>
      <c r="AA545" s="107"/>
      <c r="AB545" s="107"/>
      <c r="AC545" s="107"/>
      <c r="AD545" s="107"/>
      <c r="AE545" s="107"/>
      <c r="AF545" s="107"/>
      <c r="AG545" s="107" t="s">
        <v>341</v>
      </c>
      <c r="AH545" s="107">
        <v>0</v>
      </c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</row>
    <row r="546" spans="1:60" outlineLevel="3">
      <c r="A546" s="110"/>
      <c r="B546" s="111"/>
      <c r="C546" s="146" t="s">
        <v>3033</v>
      </c>
      <c r="D546" s="143"/>
      <c r="E546" s="144">
        <v>4</v>
      </c>
      <c r="F546" s="114"/>
      <c r="G546" s="114"/>
      <c r="H546" s="114"/>
      <c r="I546" s="114"/>
      <c r="J546" s="114"/>
      <c r="K546" s="114"/>
      <c r="L546" s="114"/>
      <c r="M546" s="114"/>
      <c r="N546" s="113"/>
      <c r="O546" s="113"/>
      <c r="P546" s="113"/>
      <c r="Q546" s="113"/>
      <c r="R546" s="114"/>
      <c r="S546" s="114"/>
      <c r="T546" s="114"/>
      <c r="U546" s="114"/>
      <c r="V546" s="114"/>
      <c r="W546" s="114"/>
      <c r="X546" s="114"/>
      <c r="Y546" s="114"/>
      <c r="Z546" s="107"/>
      <c r="AA546" s="107"/>
      <c r="AB546" s="107"/>
      <c r="AC546" s="107"/>
      <c r="AD546" s="107"/>
      <c r="AE546" s="107"/>
      <c r="AF546" s="107"/>
      <c r="AG546" s="107" t="s">
        <v>341</v>
      </c>
      <c r="AH546" s="107">
        <v>0</v>
      </c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</row>
    <row r="547" spans="1:60" outlineLevel="3">
      <c r="A547" s="110"/>
      <c r="B547" s="111"/>
      <c r="C547" s="146" t="s">
        <v>3034</v>
      </c>
      <c r="D547" s="143"/>
      <c r="E547" s="144">
        <v>5</v>
      </c>
      <c r="F547" s="114"/>
      <c r="G547" s="114"/>
      <c r="H547" s="114"/>
      <c r="I547" s="114"/>
      <c r="J547" s="114"/>
      <c r="K547" s="114"/>
      <c r="L547" s="114"/>
      <c r="M547" s="114"/>
      <c r="N547" s="113"/>
      <c r="O547" s="113"/>
      <c r="P547" s="113"/>
      <c r="Q547" s="113"/>
      <c r="R547" s="114"/>
      <c r="S547" s="114"/>
      <c r="T547" s="114"/>
      <c r="U547" s="114"/>
      <c r="V547" s="114"/>
      <c r="W547" s="114"/>
      <c r="X547" s="114"/>
      <c r="Y547" s="114"/>
      <c r="Z547" s="107"/>
      <c r="AA547" s="107"/>
      <c r="AB547" s="107"/>
      <c r="AC547" s="107"/>
      <c r="AD547" s="107"/>
      <c r="AE547" s="107"/>
      <c r="AF547" s="107"/>
      <c r="AG547" s="107" t="s">
        <v>341</v>
      </c>
      <c r="AH547" s="107">
        <v>0</v>
      </c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</row>
    <row r="548" spans="1:60" outlineLevel="3">
      <c r="A548" s="110"/>
      <c r="B548" s="111"/>
      <c r="C548" s="146" t="s">
        <v>3035</v>
      </c>
      <c r="D548" s="143"/>
      <c r="E548" s="144">
        <v>4</v>
      </c>
      <c r="F548" s="114"/>
      <c r="G548" s="114"/>
      <c r="H548" s="114"/>
      <c r="I548" s="114"/>
      <c r="J548" s="114"/>
      <c r="K548" s="114"/>
      <c r="L548" s="114"/>
      <c r="M548" s="114"/>
      <c r="N548" s="113"/>
      <c r="O548" s="113"/>
      <c r="P548" s="113"/>
      <c r="Q548" s="113"/>
      <c r="R548" s="114"/>
      <c r="S548" s="114"/>
      <c r="T548" s="114"/>
      <c r="U548" s="114"/>
      <c r="V548" s="114"/>
      <c r="W548" s="114"/>
      <c r="X548" s="114"/>
      <c r="Y548" s="114"/>
      <c r="Z548" s="107"/>
      <c r="AA548" s="107"/>
      <c r="AB548" s="107"/>
      <c r="AC548" s="107"/>
      <c r="AD548" s="107"/>
      <c r="AE548" s="107"/>
      <c r="AF548" s="107"/>
      <c r="AG548" s="107" t="s">
        <v>341</v>
      </c>
      <c r="AH548" s="107">
        <v>0</v>
      </c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</row>
    <row r="549" spans="1:60" outlineLevel="3">
      <c r="A549" s="110"/>
      <c r="B549" s="111"/>
      <c r="C549" s="146" t="s">
        <v>3036</v>
      </c>
      <c r="D549" s="143"/>
      <c r="E549" s="144">
        <v>4</v>
      </c>
      <c r="F549" s="114"/>
      <c r="G549" s="114"/>
      <c r="H549" s="114"/>
      <c r="I549" s="114"/>
      <c r="J549" s="114"/>
      <c r="K549" s="114"/>
      <c r="L549" s="114"/>
      <c r="M549" s="114"/>
      <c r="N549" s="113"/>
      <c r="O549" s="113"/>
      <c r="P549" s="113"/>
      <c r="Q549" s="113"/>
      <c r="R549" s="114"/>
      <c r="S549" s="114"/>
      <c r="T549" s="114"/>
      <c r="U549" s="114"/>
      <c r="V549" s="114"/>
      <c r="W549" s="114"/>
      <c r="X549" s="114"/>
      <c r="Y549" s="114"/>
      <c r="Z549" s="107"/>
      <c r="AA549" s="107"/>
      <c r="AB549" s="107"/>
      <c r="AC549" s="107"/>
      <c r="AD549" s="107"/>
      <c r="AE549" s="107"/>
      <c r="AF549" s="107"/>
      <c r="AG549" s="107" t="s">
        <v>341</v>
      </c>
      <c r="AH549" s="107">
        <v>0</v>
      </c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</row>
    <row r="550" spans="1:60" outlineLevel="3">
      <c r="A550" s="110"/>
      <c r="B550" s="111"/>
      <c r="C550" s="146" t="s">
        <v>3037</v>
      </c>
      <c r="D550" s="143"/>
      <c r="E550" s="144">
        <v>2</v>
      </c>
      <c r="F550" s="114"/>
      <c r="G550" s="114"/>
      <c r="H550" s="114"/>
      <c r="I550" s="114"/>
      <c r="J550" s="114"/>
      <c r="K550" s="114"/>
      <c r="L550" s="114"/>
      <c r="M550" s="114"/>
      <c r="N550" s="113"/>
      <c r="O550" s="113"/>
      <c r="P550" s="113"/>
      <c r="Q550" s="113"/>
      <c r="R550" s="114"/>
      <c r="S550" s="114"/>
      <c r="T550" s="114"/>
      <c r="U550" s="114"/>
      <c r="V550" s="114"/>
      <c r="W550" s="114"/>
      <c r="X550" s="114"/>
      <c r="Y550" s="114"/>
      <c r="Z550" s="107"/>
      <c r="AA550" s="107"/>
      <c r="AB550" s="107"/>
      <c r="AC550" s="107"/>
      <c r="AD550" s="107"/>
      <c r="AE550" s="107"/>
      <c r="AF550" s="107"/>
      <c r="AG550" s="107" t="s">
        <v>341</v>
      </c>
      <c r="AH550" s="107">
        <v>0</v>
      </c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</row>
    <row r="551" spans="1:60" outlineLevel="3">
      <c r="A551" s="110"/>
      <c r="B551" s="111"/>
      <c r="C551" s="146" t="s">
        <v>3038</v>
      </c>
      <c r="D551" s="143"/>
      <c r="E551" s="144">
        <v>5</v>
      </c>
      <c r="F551" s="114"/>
      <c r="G551" s="114"/>
      <c r="H551" s="114"/>
      <c r="I551" s="114"/>
      <c r="J551" s="114"/>
      <c r="K551" s="114"/>
      <c r="L551" s="114"/>
      <c r="M551" s="114"/>
      <c r="N551" s="113"/>
      <c r="O551" s="113"/>
      <c r="P551" s="113"/>
      <c r="Q551" s="113"/>
      <c r="R551" s="114"/>
      <c r="S551" s="114"/>
      <c r="T551" s="114"/>
      <c r="U551" s="114"/>
      <c r="V551" s="114"/>
      <c r="W551" s="114"/>
      <c r="X551" s="114"/>
      <c r="Y551" s="114"/>
      <c r="Z551" s="107"/>
      <c r="AA551" s="107"/>
      <c r="AB551" s="107"/>
      <c r="AC551" s="107"/>
      <c r="AD551" s="107"/>
      <c r="AE551" s="107"/>
      <c r="AF551" s="107"/>
      <c r="AG551" s="107" t="s">
        <v>341</v>
      </c>
      <c r="AH551" s="107">
        <v>0</v>
      </c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</row>
    <row r="552" spans="1:60" outlineLevel="3">
      <c r="A552" s="110"/>
      <c r="B552" s="111"/>
      <c r="C552" s="146" t="s">
        <v>3039</v>
      </c>
      <c r="D552" s="143"/>
      <c r="E552" s="144">
        <v>8</v>
      </c>
      <c r="F552" s="114"/>
      <c r="G552" s="114"/>
      <c r="H552" s="114"/>
      <c r="I552" s="114"/>
      <c r="J552" s="114"/>
      <c r="K552" s="114"/>
      <c r="L552" s="114"/>
      <c r="M552" s="114"/>
      <c r="N552" s="113"/>
      <c r="O552" s="113"/>
      <c r="P552" s="113"/>
      <c r="Q552" s="113"/>
      <c r="R552" s="114"/>
      <c r="S552" s="114"/>
      <c r="T552" s="114"/>
      <c r="U552" s="114"/>
      <c r="V552" s="114"/>
      <c r="W552" s="114"/>
      <c r="X552" s="114"/>
      <c r="Y552" s="114"/>
      <c r="Z552" s="107"/>
      <c r="AA552" s="107"/>
      <c r="AB552" s="107"/>
      <c r="AC552" s="107"/>
      <c r="AD552" s="107"/>
      <c r="AE552" s="107"/>
      <c r="AF552" s="107"/>
      <c r="AG552" s="107" t="s">
        <v>341</v>
      </c>
      <c r="AH552" s="107">
        <v>0</v>
      </c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</row>
    <row r="553" spans="1:60" outlineLevel="3">
      <c r="A553" s="110"/>
      <c r="B553" s="111"/>
      <c r="C553" s="146" t="s">
        <v>3040</v>
      </c>
      <c r="D553" s="143"/>
      <c r="E553" s="144">
        <v>8</v>
      </c>
      <c r="F553" s="114"/>
      <c r="G553" s="114"/>
      <c r="H553" s="114"/>
      <c r="I553" s="114"/>
      <c r="J553" s="114"/>
      <c r="K553" s="114"/>
      <c r="L553" s="114"/>
      <c r="M553" s="114"/>
      <c r="N553" s="113"/>
      <c r="O553" s="113"/>
      <c r="P553" s="113"/>
      <c r="Q553" s="113"/>
      <c r="R553" s="114"/>
      <c r="S553" s="114"/>
      <c r="T553" s="114"/>
      <c r="U553" s="114"/>
      <c r="V553" s="114"/>
      <c r="W553" s="114"/>
      <c r="X553" s="114"/>
      <c r="Y553" s="114"/>
      <c r="Z553" s="107"/>
      <c r="AA553" s="107"/>
      <c r="AB553" s="107"/>
      <c r="AC553" s="107"/>
      <c r="AD553" s="107"/>
      <c r="AE553" s="107"/>
      <c r="AF553" s="107"/>
      <c r="AG553" s="107" t="s">
        <v>341</v>
      </c>
      <c r="AH553" s="107">
        <v>0</v>
      </c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</row>
    <row r="554" spans="1:60" outlineLevel="3">
      <c r="A554" s="110"/>
      <c r="B554" s="111"/>
      <c r="C554" s="146" t="s">
        <v>3041</v>
      </c>
      <c r="D554" s="143"/>
      <c r="E554" s="144">
        <v>11</v>
      </c>
      <c r="F554" s="114"/>
      <c r="G554" s="114"/>
      <c r="H554" s="114"/>
      <c r="I554" s="114"/>
      <c r="J554" s="114"/>
      <c r="K554" s="114"/>
      <c r="L554" s="114"/>
      <c r="M554" s="114"/>
      <c r="N554" s="113"/>
      <c r="O554" s="113"/>
      <c r="P554" s="113"/>
      <c r="Q554" s="113"/>
      <c r="R554" s="114"/>
      <c r="S554" s="114"/>
      <c r="T554" s="114"/>
      <c r="U554" s="114"/>
      <c r="V554" s="114"/>
      <c r="W554" s="114"/>
      <c r="X554" s="114"/>
      <c r="Y554" s="114"/>
      <c r="Z554" s="107"/>
      <c r="AA554" s="107"/>
      <c r="AB554" s="107"/>
      <c r="AC554" s="107"/>
      <c r="AD554" s="107"/>
      <c r="AE554" s="107"/>
      <c r="AF554" s="107"/>
      <c r="AG554" s="107" t="s">
        <v>341</v>
      </c>
      <c r="AH554" s="107">
        <v>0</v>
      </c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</row>
    <row r="555" spans="1:60" outlineLevel="3">
      <c r="A555" s="110"/>
      <c r="B555" s="111"/>
      <c r="C555" s="146" t="s">
        <v>3042</v>
      </c>
      <c r="D555" s="143"/>
      <c r="E555" s="144">
        <v>4</v>
      </c>
      <c r="F555" s="114"/>
      <c r="G555" s="114"/>
      <c r="H555" s="114"/>
      <c r="I555" s="114"/>
      <c r="J555" s="114"/>
      <c r="K555" s="114"/>
      <c r="L555" s="114"/>
      <c r="M555" s="114"/>
      <c r="N555" s="113"/>
      <c r="O555" s="113"/>
      <c r="P555" s="113"/>
      <c r="Q555" s="113"/>
      <c r="R555" s="114"/>
      <c r="S555" s="114"/>
      <c r="T555" s="114"/>
      <c r="U555" s="114"/>
      <c r="V555" s="114"/>
      <c r="W555" s="114"/>
      <c r="X555" s="114"/>
      <c r="Y555" s="114"/>
      <c r="Z555" s="107"/>
      <c r="AA555" s="107"/>
      <c r="AB555" s="107"/>
      <c r="AC555" s="107"/>
      <c r="AD555" s="107"/>
      <c r="AE555" s="107"/>
      <c r="AF555" s="107"/>
      <c r="AG555" s="107" t="s">
        <v>341</v>
      </c>
      <c r="AH555" s="107">
        <v>0</v>
      </c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</row>
    <row r="556" spans="1:60" outlineLevel="3">
      <c r="A556" s="110"/>
      <c r="B556" s="111"/>
      <c r="C556" s="146" t="s">
        <v>3043</v>
      </c>
      <c r="D556" s="143"/>
      <c r="E556" s="144">
        <v>2</v>
      </c>
      <c r="F556" s="114"/>
      <c r="G556" s="114"/>
      <c r="H556" s="114"/>
      <c r="I556" s="114"/>
      <c r="J556" s="114"/>
      <c r="K556" s="114"/>
      <c r="L556" s="114"/>
      <c r="M556" s="114"/>
      <c r="N556" s="113"/>
      <c r="O556" s="113"/>
      <c r="P556" s="113"/>
      <c r="Q556" s="113"/>
      <c r="R556" s="114"/>
      <c r="S556" s="114"/>
      <c r="T556" s="114"/>
      <c r="U556" s="114"/>
      <c r="V556" s="114"/>
      <c r="W556" s="114"/>
      <c r="X556" s="114"/>
      <c r="Y556" s="114"/>
      <c r="Z556" s="107"/>
      <c r="AA556" s="107"/>
      <c r="AB556" s="107"/>
      <c r="AC556" s="107"/>
      <c r="AD556" s="107"/>
      <c r="AE556" s="107"/>
      <c r="AF556" s="107"/>
      <c r="AG556" s="107" t="s">
        <v>341</v>
      </c>
      <c r="AH556" s="107">
        <v>0</v>
      </c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</row>
    <row r="557" spans="1:60" outlineLevel="3">
      <c r="A557" s="110"/>
      <c r="B557" s="111"/>
      <c r="C557" s="146" t="s">
        <v>3044</v>
      </c>
      <c r="D557" s="143"/>
      <c r="E557" s="144">
        <v>6</v>
      </c>
      <c r="F557" s="114"/>
      <c r="G557" s="114"/>
      <c r="H557" s="114"/>
      <c r="I557" s="114"/>
      <c r="J557" s="114"/>
      <c r="K557" s="114"/>
      <c r="L557" s="114"/>
      <c r="M557" s="114"/>
      <c r="N557" s="113"/>
      <c r="O557" s="113"/>
      <c r="P557" s="113"/>
      <c r="Q557" s="113"/>
      <c r="R557" s="114"/>
      <c r="S557" s="114"/>
      <c r="T557" s="114"/>
      <c r="U557" s="114"/>
      <c r="V557" s="114"/>
      <c r="W557" s="114"/>
      <c r="X557" s="114"/>
      <c r="Y557" s="114"/>
      <c r="Z557" s="107"/>
      <c r="AA557" s="107"/>
      <c r="AB557" s="107"/>
      <c r="AC557" s="107"/>
      <c r="AD557" s="107"/>
      <c r="AE557" s="107"/>
      <c r="AF557" s="107"/>
      <c r="AG557" s="107" t="s">
        <v>341</v>
      </c>
      <c r="AH557" s="107">
        <v>0</v>
      </c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</row>
    <row r="558" spans="1:60" outlineLevel="3">
      <c r="A558" s="110"/>
      <c r="B558" s="111"/>
      <c r="C558" s="146" t="s">
        <v>3045</v>
      </c>
      <c r="D558" s="143"/>
      <c r="E558" s="144">
        <v>7</v>
      </c>
      <c r="F558" s="114"/>
      <c r="G558" s="114"/>
      <c r="H558" s="114"/>
      <c r="I558" s="114"/>
      <c r="J558" s="114"/>
      <c r="K558" s="114"/>
      <c r="L558" s="114"/>
      <c r="M558" s="114"/>
      <c r="N558" s="113"/>
      <c r="O558" s="113"/>
      <c r="P558" s="113"/>
      <c r="Q558" s="113"/>
      <c r="R558" s="114"/>
      <c r="S558" s="114"/>
      <c r="T558" s="114"/>
      <c r="U558" s="114"/>
      <c r="V558" s="114"/>
      <c r="W558" s="114"/>
      <c r="X558" s="114"/>
      <c r="Y558" s="114"/>
      <c r="Z558" s="107"/>
      <c r="AA558" s="107"/>
      <c r="AB558" s="107"/>
      <c r="AC558" s="107"/>
      <c r="AD558" s="107"/>
      <c r="AE558" s="107"/>
      <c r="AF558" s="107"/>
      <c r="AG558" s="107" t="s">
        <v>341</v>
      </c>
      <c r="AH558" s="107">
        <v>0</v>
      </c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</row>
    <row r="559" spans="1:60" ht="22.5" outlineLevel="1">
      <c r="A559" s="123">
        <v>75</v>
      </c>
      <c r="B559" s="124" t="s">
        <v>2926</v>
      </c>
      <c r="C559" s="139" t="s">
        <v>2927</v>
      </c>
      <c r="D559" s="125" t="s">
        <v>347</v>
      </c>
      <c r="E559" s="126">
        <v>2</v>
      </c>
      <c r="F559" s="127"/>
      <c r="G559" s="128">
        <f>ROUND(E559*F559,2)</f>
        <v>0</v>
      </c>
      <c r="H559" s="127"/>
      <c r="I559" s="128">
        <f>ROUND(E559*H559,2)</f>
        <v>0</v>
      </c>
      <c r="J559" s="127"/>
      <c r="K559" s="128">
        <f>ROUND(E559*J559,2)</f>
        <v>0</v>
      </c>
      <c r="L559" s="128">
        <v>21</v>
      </c>
      <c r="M559" s="128">
        <f>G559*(1+L559/100)</f>
        <v>0</v>
      </c>
      <c r="N559" s="126">
        <v>0</v>
      </c>
      <c r="O559" s="126">
        <f>ROUND(E559*N559,2)</f>
        <v>0</v>
      </c>
      <c r="P559" s="126">
        <v>8.0000000000000002E-3</v>
      </c>
      <c r="Q559" s="126">
        <f>ROUND(E559*P559,2)</f>
        <v>0.02</v>
      </c>
      <c r="R559" s="128" t="s">
        <v>356</v>
      </c>
      <c r="S559" s="128" t="s">
        <v>310</v>
      </c>
      <c r="T559" s="129" t="s">
        <v>331</v>
      </c>
      <c r="U559" s="114">
        <v>0.24299999999999999</v>
      </c>
      <c r="V559" s="114">
        <f>ROUND(E559*U559,2)</f>
        <v>0.49</v>
      </c>
      <c r="W559" s="114"/>
      <c r="X559" s="114" t="s">
        <v>332</v>
      </c>
      <c r="Y559" s="114" t="s">
        <v>293</v>
      </c>
      <c r="Z559" s="107"/>
      <c r="AA559" s="107"/>
      <c r="AB559" s="107"/>
      <c r="AC559" s="107"/>
      <c r="AD559" s="107"/>
      <c r="AE559" s="107"/>
      <c r="AF559" s="107"/>
      <c r="AG559" s="107" t="s">
        <v>333</v>
      </c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</row>
    <row r="560" spans="1:60" outlineLevel="2">
      <c r="A560" s="110"/>
      <c r="B560" s="111"/>
      <c r="C560" s="203" t="s">
        <v>1621</v>
      </c>
      <c r="D560" s="204"/>
      <c r="E560" s="204"/>
      <c r="F560" s="204"/>
      <c r="G560" s="204"/>
      <c r="H560" s="114"/>
      <c r="I560" s="114"/>
      <c r="J560" s="114"/>
      <c r="K560" s="114"/>
      <c r="L560" s="114"/>
      <c r="M560" s="114"/>
      <c r="N560" s="113"/>
      <c r="O560" s="113"/>
      <c r="P560" s="113"/>
      <c r="Q560" s="113"/>
      <c r="R560" s="114"/>
      <c r="S560" s="114"/>
      <c r="T560" s="114"/>
      <c r="U560" s="114"/>
      <c r="V560" s="114"/>
      <c r="W560" s="114"/>
      <c r="X560" s="114"/>
      <c r="Y560" s="114"/>
      <c r="Z560" s="107"/>
      <c r="AA560" s="107"/>
      <c r="AB560" s="107"/>
      <c r="AC560" s="107"/>
      <c r="AD560" s="107"/>
      <c r="AE560" s="107"/>
      <c r="AF560" s="107"/>
      <c r="AG560" s="107" t="s">
        <v>451</v>
      </c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</row>
    <row r="561" spans="1:60" outlineLevel="2">
      <c r="A561" s="110"/>
      <c r="B561" s="111"/>
      <c r="C561" s="146" t="s">
        <v>3046</v>
      </c>
      <c r="D561" s="143"/>
      <c r="E561" s="144">
        <v>2</v>
      </c>
      <c r="F561" s="114"/>
      <c r="G561" s="114"/>
      <c r="H561" s="114"/>
      <c r="I561" s="114"/>
      <c r="J561" s="114"/>
      <c r="K561" s="114"/>
      <c r="L561" s="114"/>
      <c r="M561" s="114"/>
      <c r="N561" s="113"/>
      <c r="O561" s="113"/>
      <c r="P561" s="113"/>
      <c r="Q561" s="113"/>
      <c r="R561" s="114"/>
      <c r="S561" s="114"/>
      <c r="T561" s="114"/>
      <c r="U561" s="114"/>
      <c r="V561" s="114"/>
      <c r="W561" s="114"/>
      <c r="X561" s="114"/>
      <c r="Y561" s="114"/>
      <c r="Z561" s="107"/>
      <c r="AA561" s="107"/>
      <c r="AB561" s="107"/>
      <c r="AC561" s="107"/>
      <c r="AD561" s="107"/>
      <c r="AE561" s="107"/>
      <c r="AF561" s="107"/>
      <c r="AG561" s="107" t="s">
        <v>341</v>
      </c>
      <c r="AH561" s="107">
        <v>0</v>
      </c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</row>
    <row r="562" spans="1:60" ht="22.5" outlineLevel="1">
      <c r="A562" s="123">
        <v>76</v>
      </c>
      <c r="B562" s="124" t="s">
        <v>1657</v>
      </c>
      <c r="C562" s="139" t="s">
        <v>1658</v>
      </c>
      <c r="D562" s="125" t="s">
        <v>1169</v>
      </c>
      <c r="E562" s="126">
        <v>1.5</v>
      </c>
      <c r="F562" s="127"/>
      <c r="G562" s="128">
        <f>ROUND(E562*F562,2)</f>
        <v>0</v>
      </c>
      <c r="H562" s="127"/>
      <c r="I562" s="128">
        <f>ROUND(E562*H562,2)</f>
        <v>0</v>
      </c>
      <c r="J562" s="127"/>
      <c r="K562" s="128">
        <f>ROUND(E562*J562,2)</f>
        <v>0</v>
      </c>
      <c r="L562" s="128">
        <v>21</v>
      </c>
      <c r="M562" s="128">
        <f>G562*(1+L562/100)</f>
        <v>0</v>
      </c>
      <c r="N562" s="126">
        <v>5.4000000000000001E-4</v>
      </c>
      <c r="O562" s="126">
        <f>ROUND(E562*N562,2)</f>
        <v>0</v>
      </c>
      <c r="P562" s="126">
        <v>0.27</v>
      </c>
      <c r="Q562" s="126">
        <f>ROUND(E562*P562,2)</f>
        <v>0.41</v>
      </c>
      <c r="R562" s="128" t="s">
        <v>356</v>
      </c>
      <c r="S562" s="128" t="s">
        <v>310</v>
      </c>
      <c r="T562" s="129" t="s">
        <v>331</v>
      </c>
      <c r="U562" s="114">
        <v>0.43</v>
      </c>
      <c r="V562" s="114">
        <f>ROUND(E562*U562,2)</f>
        <v>0.65</v>
      </c>
      <c r="W562" s="114"/>
      <c r="X562" s="114" t="s">
        <v>332</v>
      </c>
      <c r="Y562" s="114" t="s">
        <v>293</v>
      </c>
      <c r="Z562" s="107"/>
      <c r="AA562" s="107"/>
      <c r="AB562" s="107"/>
      <c r="AC562" s="107"/>
      <c r="AD562" s="107"/>
      <c r="AE562" s="107"/>
      <c r="AF562" s="107"/>
      <c r="AG562" s="107" t="s">
        <v>333</v>
      </c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</row>
    <row r="563" spans="1:60" outlineLevel="2">
      <c r="A563" s="110"/>
      <c r="B563" s="111"/>
      <c r="C563" s="203" t="s">
        <v>1621</v>
      </c>
      <c r="D563" s="204"/>
      <c r="E563" s="204"/>
      <c r="F563" s="204"/>
      <c r="G563" s="204"/>
      <c r="H563" s="114"/>
      <c r="I563" s="114"/>
      <c r="J563" s="114"/>
      <c r="K563" s="114"/>
      <c r="L563" s="114"/>
      <c r="M563" s="114"/>
      <c r="N563" s="113"/>
      <c r="O563" s="113"/>
      <c r="P563" s="113"/>
      <c r="Q563" s="113"/>
      <c r="R563" s="114"/>
      <c r="S563" s="114"/>
      <c r="T563" s="114"/>
      <c r="U563" s="114"/>
      <c r="V563" s="114"/>
      <c r="W563" s="114"/>
      <c r="X563" s="114"/>
      <c r="Y563" s="114"/>
      <c r="Z563" s="107"/>
      <c r="AA563" s="107"/>
      <c r="AB563" s="107"/>
      <c r="AC563" s="107"/>
      <c r="AD563" s="107"/>
      <c r="AE563" s="107"/>
      <c r="AF563" s="107"/>
      <c r="AG563" s="107" t="s">
        <v>451</v>
      </c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</row>
    <row r="564" spans="1:60" outlineLevel="2">
      <c r="A564" s="110"/>
      <c r="B564" s="111"/>
      <c r="C564" s="146" t="s">
        <v>3047</v>
      </c>
      <c r="D564" s="143"/>
      <c r="E564" s="144">
        <v>1.5</v>
      </c>
      <c r="F564" s="114"/>
      <c r="G564" s="114"/>
      <c r="H564" s="114"/>
      <c r="I564" s="114"/>
      <c r="J564" s="114"/>
      <c r="K564" s="114"/>
      <c r="L564" s="114"/>
      <c r="M564" s="114"/>
      <c r="N564" s="113"/>
      <c r="O564" s="113"/>
      <c r="P564" s="113"/>
      <c r="Q564" s="113"/>
      <c r="R564" s="114"/>
      <c r="S564" s="114"/>
      <c r="T564" s="114"/>
      <c r="U564" s="114"/>
      <c r="V564" s="114"/>
      <c r="W564" s="114"/>
      <c r="X564" s="114"/>
      <c r="Y564" s="114"/>
      <c r="Z564" s="107"/>
      <c r="AA564" s="107"/>
      <c r="AB564" s="107"/>
      <c r="AC564" s="107"/>
      <c r="AD564" s="107"/>
      <c r="AE564" s="107"/>
      <c r="AF564" s="107"/>
      <c r="AG564" s="107" t="s">
        <v>341</v>
      </c>
      <c r="AH564" s="107">
        <v>0</v>
      </c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</row>
    <row r="565" spans="1:60" ht="22.5" outlineLevel="1">
      <c r="A565" s="123">
        <v>77</v>
      </c>
      <c r="B565" s="124" t="s">
        <v>1779</v>
      </c>
      <c r="C565" s="139" t="s">
        <v>1780</v>
      </c>
      <c r="D565" s="125" t="s">
        <v>347</v>
      </c>
      <c r="E565" s="126">
        <v>4</v>
      </c>
      <c r="F565" s="127"/>
      <c r="G565" s="128">
        <f>ROUND(E565*F565,2)</f>
        <v>0</v>
      </c>
      <c r="H565" s="127"/>
      <c r="I565" s="128">
        <f>ROUND(E565*H565,2)</f>
        <v>0</v>
      </c>
      <c r="J565" s="127"/>
      <c r="K565" s="128">
        <f>ROUND(E565*J565,2)</f>
        <v>0</v>
      </c>
      <c r="L565" s="128">
        <v>21</v>
      </c>
      <c r="M565" s="128">
        <f>G565*(1+L565/100)</f>
        <v>0</v>
      </c>
      <c r="N565" s="126">
        <v>0</v>
      </c>
      <c r="O565" s="126">
        <f>ROUND(E565*N565,2)</f>
        <v>0</v>
      </c>
      <c r="P565" s="126">
        <v>8.0000000000000002E-3</v>
      </c>
      <c r="Q565" s="126">
        <f>ROUND(E565*P565,2)</f>
        <v>0.03</v>
      </c>
      <c r="R565" s="128" t="s">
        <v>356</v>
      </c>
      <c r="S565" s="128" t="s">
        <v>310</v>
      </c>
      <c r="T565" s="129" t="s">
        <v>331</v>
      </c>
      <c r="U565" s="114">
        <v>0.7</v>
      </c>
      <c r="V565" s="114">
        <f>ROUND(E565*U565,2)</f>
        <v>2.8</v>
      </c>
      <c r="W565" s="114"/>
      <c r="X565" s="114" t="s">
        <v>332</v>
      </c>
      <c r="Y565" s="114" t="s">
        <v>293</v>
      </c>
      <c r="Z565" s="107"/>
      <c r="AA565" s="107"/>
      <c r="AB565" s="107"/>
      <c r="AC565" s="107"/>
      <c r="AD565" s="107"/>
      <c r="AE565" s="107"/>
      <c r="AF565" s="107"/>
      <c r="AG565" s="107" t="s">
        <v>333</v>
      </c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</row>
    <row r="566" spans="1:60" outlineLevel="2">
      <c r="A566" s="110"/>
      <c r="B566" s="111"/>
      <c r="C566" s="203" t="s">
        <v>1781</v>
      </c>
      <c r="D566" s="204"/>
      <c r="E566" s="204"/>
      <c r="F566" s="204"/>
      <c r="G566" s="204"/>
      <c r="H566" s="114"/>
      <c r="I566" s="114"/>
      <c r="J566" s="114"/>
      <c r="K566" s="114"/>
      <c r="L566" s="114"/>
      <c r="M566" s="114"/>
      <c r="N566" s="113"/>
      <c r="O566" s="113"/>
      <c r="P566" s="113"/>
      <c r="Q566" s="113"/>
      <c r="R566" s="114"/>
      <c r="S566" s="114"/>
      <c r="T566" s="114"/>
      <c r="U566" s="114"/>
      <c r="V566" s="114"/>
      <c r="W566" s="114"/>
      <c r="X566" s="114"/>
      <c r="Y566" s="114"/>
      <c r="Z566" s="107"/>
      <c r="AA566" s="107"/>
      <c r="AB566" s="107"/>
      <c r="AC566" s="107"/>
      <c r="AD566" s="107"/>
      <c r="AE566" s="107"/>
      <c r="AF566" s="107"/>
      <c r="AG566" s="107" t="s">
        <v>451</v>
      </c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</row>
    <row r="567" spans="1:60" outlineLevel="2">
      <c r="A567" s="110"/>
      <c r="B567" s="111"/>
      <c r="C567" s="146" t="s">
        <v>3048</v>
      </c>
      <c r="D567" s="143"/>
      <c r="E567" s="144">
        <v>4</v>
      </c>
      <c r="F567" s="114"/>
      <c r="G567" s="114"/>
      <c r="H567" s="114"/>
      <c r="I567" s="114"/>
      <c r="J567" s="114"/>
      <c r="K567" s="114"/>
      <c r="L567" s="114"/>
      <c r="M567" s="114"/>
      <c r="N567" s="113"/>
      <c r="O567" s="113"/>
      <c r="P567" s="113"/>
      <c r="Q567" s="113"/>
      <c r="R567" s="114"/>
      <c r="S567" s="114"/>
      <c r="T567" s="114"/>
      <c r="U567" s="114"/>
      <c r="V567" s="114"/>
      <c r="W567" s="114"/>
      <c r="X567" s="114"/>
      <c r="Y567" s="114"/>
      <c r="Z567" s="107"/>
      <c r="AA567" s="107"/>
      <c r="AB567" s="107"/>
      <c r="AC567" s="107"/>
      <c r="AD567" s="107"/>
      <c r="AE567" s="107"/>
      <c r="AF567" s="107"/>
      <c r="AG567" s="107" t="s">
        <v>341</v>
      </c>
      <c r="AH567" s="107">
        <v>0</v>
      </c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</row>
    <row r="568" spans="1:60" outlineLevel="1">
      <c r="A568" s="123">
        <v>78</v>
      </c>
      <c r="B568" s="124" t="s">
        <v>1660</v>
      </c>
      <c r="C568" s="139" t="s">
        <v>1661</v>
      </c>
      <c r="D568" s="125" t="s">
        <v>330</v>
      </c>
      <c r="E568" s="126">
        <v>33.020000000000003</v>
      </c>
      <c r="F568" s="127"/>
      <c r="G568" s="128">
        <f>ROUND(E568*F568,2)</f>
        <v>0</v>
      </c>
      <c r="H568" s="127"/>
      <c r="I568" s="128">
        <f>ROUND(E568*H568,2)</f>
        <v>0</v>
      </c>
      <c r="J568" s="127"/>
      <c r="K568" s="128">
        <f>ROUND(E568*J568,2)</f>
        <v>0</v>
      </c>
      <c r="L568" s="128">
        <v>21</v>
      </c>
      <c r="M568" s="128">
        <f>G568*(1+L568/100)</f>
        <v>0</v>
      </c>
      <c r="N568" s="126">
        <v>4.8999999999999998E-4</v>
      </c>
      <c r="O568" s="126">
        <f>ROUND(E568*N568,2)</f>
        <v>0.02</v>
      </c>
      <c r="P568" s="126">
        <v>1.2999999999999999E-2</v>
      </c>
      <c r="Q568" s="126">
        <f>ROUND(E568*P568,2)</f>
        <v>0.43</v>
      </c>
      <c r="R568" s="128" t="s">
        <v>356</v>
      </c>
      <c r="S568" s="128" t="s">
        <v>310</v>
      </c>
      <c r="T568" s="129" t="s">
        <v>331</v>
      </c>
      <c r="U568" s="114">
        <v>0.30099999999999999</v>
      </c>
      <c r="V568" s="114">
        <f>ROUND(E568*U568,2)</f>
        <v>9.94</v>
      </c>
      <c r="W568" s="114"/>
      <c r="X568" s="114" t="s">
        <v>332</v>
      </c>
      <c r="Y568" s="114" t="s">
        <v>293</v>
      </c>
      <c r="Z568" s="107"/>
      <c r="AA568" s="107"/>
      <c r="AB568" s="107"/>
      <c r="AC568" s="107"/>
      <c r="AD568" s="107"/>
      <c r="AE568" s="107"/>
      <c r="AF568" s="107"/>
      <c r="AG568" s="107" t="s">
        <v>333</v>
      </c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</row>
    <row r="569" spans="1:60" outlineLevel="2">
      <c r="A569" s="110"/>
      <c r="B569" s="111"/>
      <c r="C569" s="146" t="s">
        <v>3049</v>
      </c>
      <c r="D569" s="143"/>
      <c r="E569" s="144">
        <v>3</v>
      </c>
      <c r="F569" s="114"/>
      <c r="G569" s="114"/>
      <c r="H569" s="114"/>
      <c r="I569" s="114"/>
      <c r="J569" s="114"/>
      <c r="K569" s="114"/>
      <c r="L569" s="114"/>
      <c r="M569" s="114"/>
      <c r="N569" s="113"/>
      <c r="O569" s="113"/>
      <c r="P569" s="113"/>
      <c r="Q569" s="113"/>
      <c r="R569" s="114"/>
      <c r="S569" s="114"/>
      <c r="T569" s="114"/>
      <c r="U569" s="114"/>
      <c r="V569" s="114"/>
      <c r="W569" s="114"/>
      <c r="X569" s="114"/>
      <c r="Y569" s="114"/>
      <c r="Z569" s="107"/>
      <c r="AA569" s="107"/>
      <c r="AB569" s="107"/>
      <c r="AC569" s="107"/>
      <c r="AD569" s="107"/>
      <c r="AE569" s="107"/>
      <c r="AF569" s="107"/>
      <c r="AG569" s="107" t="s">
        <v>341</v>
      </c>
      <c r="AH569" s="107">
        <v>0</v>
      </c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</row>
    <row r="570" spans="1:60" outlineLevel="3">
      <c r="A570" s="110"/>
      <c r="B570" s="111"/>
      <c r="C570" s="146" t="s">
        <v>3050</v>
      </c>
      <c r="D570" s="143"/>
      <c r="E570" s="144">
        <v>3</v>
      </c>
      <c r="F570" s="114"/>
      <c r="G570" s="114"/>
      <c r="H570" s="114"/>
      <c r="I570" s="114"/>
      <c r="J570" s="114"/>
      <c r="K570" s="114"/>
      <c r="L570" s="114"/>
      <c r="M570" s="114"/>
      <c r="N570" s="113"/>
      <c r="O570" s="113"/>
      <c r="P570" s="113"/>
      <c r="Q570" s="113"/>
      <c r="R570" s="114"/>
      <c r="S570" s="114"/>
      <c r="T570" s="114"/>
      <c r="U570" s="114"/>
      <c r="V570" s="114"/>
      <c r="W570" s="114"/>
      <c r="X570" s="114"/>
      <c r="Y570" s="114"/>
      <c r="Z570" s="107"/>
      <c r="AA570" s="107"/>
      <c r="AB570" s="107"/>
      <c r="AC570" s="107"/>
      <c r="AD570" s="107"/>
      <c r="AE570" s="107"/>
      <c r="AF570" s="107"/>
      <c r="AG570" s="107" t="s">
        <v>341</v>
      </c>
      <c r="AH570" s="107">
        <v>0</v>
      </c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</row>
    <row r="571" spans="1:60" outlineLevel="3">
      <c r="A571" s="110"/>
      <c r="B571" s="111"/>
      <c r="C571" s="146" t="s">
        <v>3051</v>
      </c>
      <c r="D571" s="143"/>
      <c r="E571" s="144">
        <v>3.2</v>
      </c>
      <c r="F571" s="114"/>
      <c r="G571" s="114"/>
      <c r="H571" s="114"/>
      <c r="I571" s="114"/>
      <c r="J571" s="114"/>
      <c r="K571" s="114"/>
      <c r="L571" s="114"/>
      <c r="M571" s="114"/>
      <c r="N571" s="113"/>
      <c r="O571" s="113"/>
      <c r="P571" s="113"/>
      <c r="Q571" s="113"/>
      <c r="R571" s="114"/>
      <c r="S571" s="114"/>
      <c r="T571" s="114"/>
      <c r="U571" s="114"/>
      <c r="V571" s="114"/>
      <c r="W571" s="114"/>
      <c r="X571" s="114"/>
      <c r="Y571" s="114"/>
      <c r="Z571" s="107"/>
      <c r="AA571" s="107"/>
      <c r="AB571" s="107"/>
      <c r="AC571" s="107"/>
      <c r="AD571" s="107"/>
      <c r="AE571" s="107"/>
      <c r="AF571" s="107"/>
      <c r="AG571" s="107" t="s">
        <v>341</v>
      </c>
      <c r="AH571" s="107">
        <v>0</v>
      </c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</row>
    <row r="572" spans="1:60" outlineLevel="3">
      <c r="A572" s="110"/>
      <c r="B572" s="111"/>
      <c r="C572" s="146" t="s">
        <v>3052</v>
      </c>
      <c r="D572" s="143"/>
      <c r="E572" s="144">
        <v>3.1</v>
      </c>
      <c r="F572" s="114"/>
      <c r="G572" s="114"/>
      <c r="H572" s="114"/>
      <c r="I572" s="114"/>
      <c r="J572" s="114"/>
      <c r="K572" s="114"/>
      <c r="L572" s="114"/>
      <c r="M572" s="114"/>
      <c r="N572" s="113"/>
      <c r="O572" s="113"/>
      <c r="P572" s="113"/>
      <c r="Q572" s="113"/>
      <c r="R572" s="114"/>
      <c r="S572" s="114"/>
      <c r="T572" s="114"/>
      <c r="U572" s="114"/>
      <c r="V572" s="114"/>
      <c r="W572" s="114"/>
      <c r="X572" s="114"/>
      <c r="Y572" s="114"/>
      <c r="Z572" s="107"/>
      <c r="AA572" s="107"/>
      <c r="AB572" s="107"/>
      <c r="AC572" s="107"/>
      <c r="AD572" s="107"/>
      <c r="AE572" s="107"/>
      <c r="AF572" s="107"/>
      <c r="AG572" s="107" t="s">
        <v>341</v>
      </c>
      <c r="AH572" s="107">
        <v>0</v>
      </c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</row>
    <row r="573" spans="1:60" outlineLevel="3">
      <c r="A573" s="110"/>
      <c r="B573" s="111"/>
      <c r="C573" s="146" t="s">
        <v>3053</v>
      </c>
      <c r="D573" s="143"/>
      <c r="E573" s="144">
        <v>0.4</v>
      </c>
      <c r="F573" s="114"/>
      <c r="G573" s="114"/>
      <c r="H573" s="114"/>
      <c r="I573" s="114"/>
      <c r="J573" s="114"/>
      <c r="K573" s="114"/>
      <c r="L573" s="114"/>
      <c r="M573" s="114"/>
      <c r="N573" s="113"/>
      <c r="O573" s="113"/>
      <c r="P573" s="113"/>
      <c r="Q573" s="113"/>
      <c r="R573" s="114"/>
      <c r="S573" s="114"/>
      <c r="T573" s="114"/>
      <c r="U573" s="114"/>
      <c r="V573" s="114"/>
      <c r="W573" s="114"/>
      <c r="X573" s="114"/>
      <c r="Y573" s="114"/>
      <c r="Z573" s="107"/>
      <c r="AA573" s="107"/>
      <c r="AB573" s="107"/>
      <c r="AC573" s="107"/>
      <c r="AD573" s="107"/>
      <c r="AE573" s="107"/>
      <c r="AF573" s="107"/>
      <c r="AG573" s="107" t="s">
        <v>341</v>
      </c>
      <c r="AH573" s="107">
        <v>0</v>
      </c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</row>
    <row r="574" spans="1:60" outlineLevel="3">
      <c r="A574" s="110"/>
      <c r="B574" s="111"/>
      <c r="C574" s="146" t="s">
        <v>3054</v>
      </c>
      <c r="D574" s="143"/>
      <c r="E574" s="144">
        <v>3</v>
      </c>
      <c r="F574" s="114"/>
      <c r="G574" s="114"/>
      <c r="H574" s="114"/>
      <c r="I574" s="114"/>
      <c r="J574" s="114"/>
      <c r="K574" s="114"/>
      <c r="L574" s="114"/>
      <c r="M574" s="114"/>
      <c r="N574" s="113"/>
      <c r="O574" s="113"/>
      <c r="P574" s="113"/>
      <c r="Q574" s="113"/>
      <c r="R574" s="114"/>
      <c r="S574" s="114"/>
      <c r="T574" s="114"/>
      <c r="U574" s="114"/>
      <c r="V574" s="114"/>
      <c r="W574" s="114"/>
      <c r="X574" s="114"/>
      <c r="Y574" s="114"/>
      <c r="Z574" s="107"/>
      <c r="AA574" s="107"/>
      <c r="AB574" s="107"/>
      <c r="AC574" s="107"/>
      <c r="AD574" s="107"/>
      <c r="AE574" s="107"/>
      <c r="AF574" s="107"/>
      <c r="AG574" s="107" t="s">
        <v>341</v>
      </c>
      <c r="AH574" s="107">
        <v>0</v>
      </c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</row>
    <row r="575" spans="1:60" outlineLevel="3">
      <c r="A575" s="110"/>
      <c r="B575" s="111"/>
      <c r="C575" s="146" t="s">
        <v>3055</v>
      </c>
      <c r="D575" s="143"/>
      <c r="E575" s="144">
        <v>3.1</v>
      </c>
      <c r="F575" s="114"/>
      <c r="G575" s="114"/>
      <c r="H575" s="114"/>
      <c r="I575" s="114"/>
      <c r="J575" s="114"/>
      <c r="K575" s="114"/>
      <c r="L575" s="114"/>
      <c r="M575" s="114"/>
      <c r="N575" s="113"/>
      <c r="O575" s="113"/>
      <c r="P575" s="113"/>
      <c r="Q575" s="113"/>
      <c r="R575" s="114"/>
      <c r="S575" s="114"/>
      <c r="T575" s="114"/>
      <c r="U575" s="114"/>
      <c r="V575" s="114"/>
      <c r="W575" s="114"/>
      <c r="X575" s="114"/>
      <c r="Y575" s="114"/>
      <c r="Z575" s="107"/>
      <c r="AA575" s="107"/>
      <c r="AB575" s="107"/>
      <c r="AC575" s="107"/>
      <c r="AD575" s="107"/>
      <c r="AE575" s="107"/>
      <c r="AF575" s="107"/>
      <c r="AG575" s="107" t="s">
        <v>341</v>
      </c>
      <c r="AH575" s="107">
        <v>0</v>
      </c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</row>
    <row r="576" spans="1:60" outlineLevel="3">
      <c r="A576" s="110"/>
      <c r="B576" s="111"/>
      <c r="C576" s="146" t="s">
        <v>3056</v>
      </c>
      <c r="D576" s="143"/>
      <c r="E576" s="144">
        <v>3.1</v>
      </c>
      <c r="F576" s="114"/>
      <c r="G576" s="114"/>
      <c r="H576" s="114"/>
      <c r="I576" s="114"/>
      <c r="J576" s="114"/>
      <c r="K576" s="114"/>
      <c r="L576" s="114"/>
      <c r="M576" s="114"/>
      <c r="N576" s="113"/>
      <c r="O576" s="113"/>
      <c r="P576" s="113"/>
      <c r="Q576" s="113"/>
      <c r="R576" s="114"/>
      <c r="S576" s="114"/>
      <c r="T576" s="114"/>
      <c r="U576" s="114"/>
      <c r="V576" s="114"/>
      <c r="W576" s="114"/>
      <c r="X576" s="114"/>
      <c r="Y576" s="114"/>
      <c r="Z576" s="107"/>
      <c r="AA576" s="107"/>
      <c r="AB576" s="107"/>
      <c r="AC576" s="107"/>
      <c r="AD576" s="107"/>
      <c r="AE576" s="107"/>
      <c r="AF576" s="107"/>
      <c r="AG576" s="107" t="s">
        <v>341</v>
      </c>
      <c r="AH576" s="107">
        <v>0</v>
      </c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</row>
    <row r="577" spans="1:60" outlineLevel="3">
      <c r="A577" s="110"/>
      <c r="B577" s="111"/>
      <c r="C577" s="146" t="s">
        <v>3057</v>
      </c>
      <c r="D577" s="143"/>
      <c r="E577" s="144">
        <v>4</v>
      </c>
      <c r="F577" s="114"/>
      <c r="G577" s="114"/>
      <c r="H577" s="114"/>
      <c r="I577" s="114"/>
      <c r="J577" s="114"/>
      <c r="K577" s="114"/>
      <c r="L577" s="114"/>
      <c r="M577" s="114"/>
      <c r="N577" s="113"/>
      <c r="O577" s="113"/>
      <c r="P577" s="113"/>
      <c r="Q577" s="113"/>
      <c r="R577" s="114"/>
      <c r="S577" s="114"/>
      <c r="T577" s="114"/>
      <c r="U577" s="114"/>
      <c r="V577" s="114"/>
      <c r="W577" s="114"/>
      <c r="X577" s="114"/>
      <c r="Y577" s="114"/>
      <c r="Z577" s="107"/>
      <c r="AA577" s="107"/>
      <c r="AB577" s="107"/>
      <c r="AC577" s="107"/>
      <c r="AD577" s="107"/>
      <c r="AE577" s="107"/>
      <c r="AF577" s="107"/>
      <c r="AG577" s="107" t="s">
        <v>341</v>
      </c>
      <c r="AH577" s="107">
        <v>0</v>
      </c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</row>
    <row r="578" spans="1:60" outlineLevel="3">
      <c r="A578" s="110"/>
      <c r="B578" s="111"/>
      <c r="C578" s="146" t="s">
        <v>3058</v>
      </c>
      <c r="D578" s="143"/>
      <c r="E578" s="144">
        <v>3.32</v>
      </c>
      <c r="F578" s="114"/>
      <c r="G578" s="114"/>
      <c r="H578" s="114"/>
      <c r="I578" s="114"/>
      <c r="J578" s="114"/>
      <c r="K578" s="114"/>
      <c r="L578" s="114"/>
      <c r="M578" s="114"/>
      <c r="N578" s="113"/>
      <c r="O578" s="113"/>
      <c r="P578" s="113"/>
      <c r="Q578" s="113"/>
      <c r="R578" s="114"/>
      <c r="S578" s="114"/>
      <c r="T578" s="114"/>
      <c r="U578" s="114"/>
      <c r="V578" s="114"/>
      <c r="W578" s="114"/>
      <c r="X578" s="114"/>
      <c r="Y578" s="114"/>
      <c r="Z578" s="107"/>
      <c r="AA578" s="107"/>
      <c r="AB578" s="107"/>
      <c r="AC578" s="107"/>
      <c r="AD578" s="107"/>
      <c r="AE578" s="107"/>
      <c r="AF578" s="107"/>
      <c r="AG578" s="107" t="s">
        <v>341</v>
      </c>
      <c r="AH578" s="107">
        <v>0</v>
      </c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</row>
    <row r="579" spans="1:60" outlineLevel="3">
      <c r="A579" s="110"/>
      <c r="B579" s="111"/>
      <c r="C579" s="146" t="s">
        <v>3059</v>
      </c>
      <c r="D579" s="143"/>
      <c r="E579" s="144">
        <v>3.8</v>
      </c>
      <c r="F579" s="114"/>
      <c r="G579" s="114"/>
      <c r="H579" s="114"/>
      <c r="I579" s="114"/>
      <c r="J579" s="114"/>
      <c r="K579" s="114"/>
      <c r="L579" s="114"/>
      <c r="M579" s="114"/>
      <c r="N579" s="113"/>
      <c r="O579" s="113"/>
      <c r="P579" s="113"/>
      <c r="Q579" s="113"/>
      <c r="R579" s="114"/>
      <c r="S579" s="114"/>
      <c r="T579" s="114"/>
      <c r="U579" s="114"/>
      <c r="V579" s="114"/>
      <c r="W579" s="114"/>
      <c r="X579" s="114"/>
      <c r="Y579" s="114"/>
      <c r="Z579" s="107"/>
      <c r="AA579" s="107"/>
      <c r="AB579" s="107"/>
      <c r="AC579" s="107"/>
      <c r="AD579" s="107"/>
      <c r="AE579" s="107"/>
      <c r="AF579" s="107"/>
      <c r="AG579" s="107" t="s">
        <v>341</v>
      </c>
      <c r="AH579" s="107">
        <v>0</v>
      </c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</row>
    <row r="580" spans="1:60" outlineLevel="1">
      <c r="A580" s="123">
        <v>79</v>
      </c>
      <c r="B580" s="124" t="s">
        <v>1669</v>
      </c>
      <c r="C580" s="139" t="s">
        <v>1670</v>
      </c>
      <c r="D580" s="125" t="s">
        <v>330</v>
      </c>
      <c r="E580" s="126">
        <v>144.92500000000001</v>
      </c>
      <c r="F580" s="127"/>
      <c r="G580" s="128">
        <f>ROUND(E580*F580,2)</f>
        <v>0</v>
      </c>
      <c r="H580" s="127"/>
      <c r="I580" s="128">
        <f>ROUND(E580*H580,2)</f>
        <v>0</v>
      </c>
      <c r="J580" s="127"/>
      <c r="K580" s="128">
        <f>ROUND(E580*J580,2)</f>
        <v>0</v>
      </c>
      <c r="L580" s="128">
        <v>21</v>
      </c>
      <c r="M580" s="128">
        <f>G580*(1+L580/100)</f>
        <v>0</v>
      </c>
      <c r="N580" s="126">
        <v>4.8999999999999998E-4</v>
      </c>
      <c r="O580" s="126">
        <f>ROUND(E580*N580,2)</f>
        <v>7.0000000000000007E-2</v>
      </c>
      <c r="P580" s="126">
        <v>2.5000000000000001E-2</v>
      </c>
      <c r="Q580" s="126">
        <f>ROUND(E580*P580,2)</f>
        <v>3.62</v>
      </c>
      <c r="R580" s="128" t="s">
        <v>356</v>
      </c>
      <c r="S580" s="128" t="s">
        <v>310</v>
      </c>
      <c r="T580" s="129" t="s">
        <v>331</v>
      </c>
      <c r="U580" s="114">
        <v>0.436</v>
      </c>
      <c r="V580" s="114">
        <f>ROUND(E580*U580,2)</f>
        <v>63.19</v>
      </c>
      <c r="W580" s="114"/>
      <c r="X580" s="114" t="s">
        <v>332</v>
      </c>
      <c r="Y580" s="114" t="s">
        <v>293</v>
      </c>
      <c r="Z580" s="107"/>
      <c r="AA580" s="107"/>
      <c r="AB580" s="107"/>
      <c r="AC580" s="107"/>
      <c r="AD580" s="107"/>
      <c r="AE580" s="107"/>
      <c r="AF580" s="107"/>
      <c r="AG580" s="107" t="s">
        <v>333</v>
      </c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</row>
    <row r="581" spans="1:60" outlineLevel="2">
      <c r="A581" s="110"/>
      <c r="B581" s="111"/>
      <c r="C581" s="146" t="s">
        <v>3060</v>
      </c>
      <c r="D581" s="143"/>
      <c r="E581" s="144">
        <v>3</v>
      </c>
      <c r="F581" s="114"/>
      <c r="G581" s="114"/>
      <c r="H581" s="114"/>
      <c r="I581" s="114"/>
      <c r="J581" s="114"/>
      <c r="K581" s="114"/>
      <c r="L581" s="114"/>
      <c r="M581" s="114"/>
      <c r="N581" s="113"/>
      <c r="O581" s="113"/>
      <c r="P581" s="113"/>
      <c r="Q581" s="113"/>
      <c r="R581" s="114"/>
      <c r="S581" s="114"/>
      <c r="T581" s="114"/>
      <c r="U581" s="114"/>
      <c r="V581" s="114"/>
      <c r="W581" s="114"/>
      <c r="X581" s="114"/>
      <c r="Y581" s="114"/>
      <c r="Z581" s="107"/>
      <c r="AA581" s="107"/>
      <c r="AB581" s="107"/>
      <c r="AC581" s="107"/>
      <c r="AD581" s="107"/>
      <c r="AE581" s="107"/>
      <c r="AF581" s="107"/>
      <c r="AG581" s="107" t="s">
        <v>341</v>
      </c>
      <c r="AH581" s="107">
        <v>0</v>
      </c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</row>
    <row r="582" spans="1:60" outlineLevel="3">
      <c r="A582" s="110"/>
      <c r="B582" s="111"/>
      <c r="C582" s="146" t="s">
        <v>3061</v>
      </c>
      <c r="D582" s="143"/>
      <c r="E582" s="144">
        <v>3</v>
      </c>
      <c r="F582" s="114"/>
      <c r="G582" s="114"/>
      <c r="H582" s="114"/>
      <c r="I582" s="114"/>
      <c r="J582" s="114"/>
      <c r="K582" s="114"/>
      <c r="L582" s="114"/>
      <c r="M582" s="114"/>
      <c r="N582" s="113"/>
      <c r="O582" s="113"/>
      <c r="P582" s="113"/>
      <c r="Q582" s="113"/>
      <c r="R582" s="114"/>
      <c r="S582" s="114"/>
      <c r="T582" s="114"/>
      <c r="U582" s="114"/>
      <c r="V582" s="114"/>
      <c r="W582" s="114"/>
      <c r="X582" s="114"/>
      <c r="Y582" s="114"/>
      <c r="Z582" s="107"/>
      <c r="AA582" s="107"/>
      <c r="AB582" s="107"/>
      <c r="AC582" s="107"/>
      <c r="AD582" s="107"/>
      <c r="AE582" s="107"/>
      <c r="AF582" s="107"/>
      <c r="AG582" s="107" t="s">
        <v>341</v>
      </c>
      <c r="AH582" s="107">
        <v>0</v>
      </c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</row>
    <row r="583" spans="1:60" outlineLevel="3">
      <c r="A583" s="110"/>
      <c r="B583" s="111"/>
      <c r="C583" s="146" t="s">
        <v>3049</v>
      </c>
      <c r="D583" s="143"/>
      <c r="E583" s="144">
        <v>3</v>
      </c>
      <c r="F583" s="114"/>
      <c r="G583" s="114"/>
      <c r="H583" s="114"/>
      <c r="I583" s="114"/>
      <c r="J583" s="114"/>
      <c r="K583" s="114"/>
      <c r="L583" s="114"/>
      <c r="M583" s="114"/>
      <c r="N583" s="113"/>
      <c r="O583" s="113"/>
      <c r="P583" s="113"/>
      <c r="Q583" s="113"/>
      <c r="R583" s="114"/>
      <c r="S583" s="114"/>
      <c r="T583" s="114"/>
      <c r="U583" s="114"/>
      <c r="V583" s="114"/>
      <c r="W583" s="114"/>
      <c r="X583" s="114"/>
      <c r="Y583" s="114"/>
      <c r="Z583" s="107"/>
      <c r="AA583" s="107"/>
      <c r="AB583" s="107"/>
      <c r="AC583" s="107"/>
      <c r="AD583" s="107"/>
      <c r="AE583" s="107"/>
      <c r="AF583" s="107"/>
      <c r="AG583" s="107" t="s">
        <v>341</v>
      </c>
      <c r="AH583" s="107">
        <v>0</v>
      </c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</row>
    <row r="584" spans="1:60" outlineLevel="3">
      <c r="A584" s="110"/>
      <c r="B584" s="111"/>
      <c r="C584" s="146" t="s">
        <v>3062</v>
      </c>
      <c r="D584" s="143"/>
      <c r="E584" s="144">
        <v>3.8</v>
      </c>
      <c r="F584" s="114"/>
      <c r="G584" s="114"/>
      <c r="H584" s="114"/>
      <c r="I584" s="114"/>
      <c r="J584" s="114"/>
      <c r="K584" s="114"/>
      <c r="L584" s="114"/>
      <c r="M584" s="114"/>
      <c r="N584" s="113"/>
      <c r="O584" s="113"/>
      <c r="P584" s="113"/>
      <c r="Q584" s="113"/>
      <c r="R584" s="114"/>
      <c r="S584" s="114"/>
      <c r="T584" s="114"/>
      <c r="U584" s="114"/>
      <c r="V584" s="114"/>
      <c r="W584" s="114"/>
      <c r="X584" s="114"/>
      <c r="Y584" s="114"/>
      <c r="Z584" s="107"/>
      <c r="AA584" s="107"/>
      <c r="AB584" s="107"/>
      <c r="AC584" s="107"/>
      <c r="AD584" s="107"/>
      <c r="AE584" s="107"/>
      <c r="AF584" s="107"/>
      <c r="AG584" s="107" t="s">
        <v>341</v>
      </c>
      <c r="AH584" s="107">
        <v>0</v>
      </c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</row>
    <row r="585" spans="1:60" outlineLevel="3">
      <c r="A585" s="110"/>
      <c r="B585" s="111"/>
      <c r="C585" s="146" t="s">
        <v>3063</v>
      </c>
      <c r="D585" s="143"/>
      <c r="E585" s="144">
        <v>3</v>
      </c>
      <c r="F585" s="114"/>
      <c r="G585" s="114"/>
      <c r="H585" s="114"/>
      <c r="I585" s="114"/>
      <c r="J585" s="114"/>
      <c r="K585" s="114"/>
      <c r="L585" s="114"/>
      <c r="M585" s="114"/>
      <c r="N585" s="113"/>
      <c r="O585" s="113"/>
      <c r="P585" s="113"/>
      <c r="Q585" s="113"/>
      <c r="R585" s="114"/>
      <c r="S585" s="114"/>
      <c r="T585" s="114"/>
      <c r="U585" s="114"/>
      <c r="V585" s="114"/>
      <c r="W585" s="114"/>
      <c r="X585" s="114"/>
      <c r="Y585" s="114"/>
      <c r="Z585" s="107"/>
      <c r="AA585" s="107"/>
      <c r="AB585" s="107"/>
      <c r="AC585" s="107"/>
      <c r="AD585" s="107"/>
      <c r="AE585" s="107"/>
      <c r="AF585" s="107"/>
      <c r="AG585" s="107" t="s">
        <v>341</v>
      </c>
      <c r="AH585" s="107">
        <v>0</v>
      </c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</row>
    <row r="586" spans="1:60" outlineLevel="3">
      <c r="A586" s="110"/>
      <c r="B586" s="111"/>
      <c r="C586" s="146" t="s">
        <v>3064</v>
      </c>
      <c r="D586" s="143"/>
      <c r="E586" s="144">
        <v>3.4</v>
      </c>
      <c r="F586" s="114"/>
      <c r="G586" s="114"/>
      <c r="H586" s="114"/>
      <c r="I586" s="114"/>
      <c r="J586" s="114"/>
      <c r="K586" s="114"/>
      <c r="L586" s="114"/>
      <c r="M586" s="114"/>
      <c r="N586" s="113"/>
      <c r="O586" s="113"/>
      <c r="P586" s="113"/>
      <c r="Q586" s="113"/>
      <c r="R586" s="114"/>
      <c r="S586" s="114"/>
      <c r="T586" s="114"/>
      <c r="U586" s="114"/>
      <c r="V586" s="114"/>
      <c r="W586" s="114"/>
      <c r="X586" s="114"/>
      <c r="Y586" s="114"/>
      <c r="Z586" s="107"/>
      <c r="AA586" s="107"/>
      <c r="AB586" s="107"/>
      <c r="AC586" s="107"/>
      <c r="AD586" s="107"/>
      <c r="AE586" s="107"/>
      <c r="AF586" s="107"/>
      <c r="AG586" s="107" t="s">
        <v>341</v>
      </c>
      <c r="AH586" s="107">
        <v>0</v>
      </c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</row>
    <row r="587" spans="1:60" outlineLevel="3">
      <c r="A587" s="110"/>
      <c r="B587" s="111"/>
      <c r="C587" s="146" t="s">
        <v>3065</v>
      </c>
      <c r="D587" s="143"/>
      <c r="E587" s="144">
        <v>3.3</v>
      </c>
      <c r="F587" s="114"/>
      <c r="G587" s="114"/>
      <c r="H587" s="114"/>
      <c r="I587" s="114"/>
      <c r="J587" s="114"/>
      <c r="K587" s="114"/>
      <c r="L587" s="114"/>
      <c r="M587" s="114"/>
      <c r="N587" s="113"/>
      <c r="O587" s="113"/>
      <c r="P587" s="113"/>
      <c r="Q587" s="113"/>
      <c r="R587" s="114"/>
      <c r="S587" s="114"/>
      <c r="T587" s="114"/>
      <c r="U587" s="114"/>
      <c r="V587" s="114"/>
      <c r="W587" s="114"/>
      <c r="X587" s="114"/>
      <c r="Y587" s="114"/>
      <c r="Z587" s="107"/>
      <c r="AA587" s="107"/>
      <c r="AB587" s="107"/>
      <c r="AC587" s="107"/>
      <c r="AD587" s="107"/>
      <c r="AE587" s="107"/>
      <c r="AF587" s="107"/>
      <c r="AG587" s="107" t="s">
        <v>341</v>
      </c>
      <c r="AH587" s="107">
        <v>0</v>
      </c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</row>
    <row r="588" spans="1:60" outlineLevel="3">
      <c r="A588" s="110"/>
      <c r="B588" s="111"/>
      <c r="C588" s="146" t="s">
        <v>3066</v>
      </c>
      <c r="D588" s="143"/>
      <c r="E588" s="144">
        <v>1.875</v>
      </c>
      <c r="F588" s="114"/>
      <c r="G588" s="114"/>
      <c r="H588" s="114"/>
      <c r="I588" s="114"/>
      <c r="J588" s="114"/>
      <c r="K588" s="114"/>
      <c r="L588" s="114"/>
      <c r="M588" s="114"/>
      <c r="N588" s="113"/>
      <c r="O588" s="113"/>
      <c r="P588" s="113"/>
      <c r="Q588" s="113"/>
      <c r="R588" s="114"/>
      <c r="S588" s="114"/>
      <c r="T588" s="114"/>
      <c r="U588" s="114"/>
      <c r="V588" s="114"/>
      <c r="W588" s="114"/>
      <c r="X588" s="114"/>
      <c r="Y588" s="114"/>
      <c r="Z588" s="107"/>
      <c r="AA588" s="107"/>
      <c r="AB588" s="107"/>
      <c r="AC588" s="107"/>
      <c r="AD588" s="107"/>
      <c r="AE588" s="107"/>
      <c r="AF588" s="107"/>
      <c r="AG588" s="107" t="s">
        <v>341</v>
      </c>
      <c r="AH588" s="107">
        <v>0</v>
      </c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</row>
    <row r="589" spans="1:60" outlineLevel="3">
      <c r="A589" s="110"/>
      <c r="B589" s="111"/>
      <c r="C589" s="146" t="s">
        <v>3067</v>
      </c>
      <c r="D589" s="143"/>
      <c r="E589" s="144">
        <v>3.8</v>
      </c>
      <c r="F589" s="114"/>
      <c r="G589" s="114"/>
      <c r="H589" s="114"/>
      <c r="I589" s="114"/>
      <c r="J589" s="114"/>
      <c r="K589" s="114"/>
      <c r="L589" s="114"/>
      <c r="M589" s="114"/>
      <c r="N589" s="113"/>
      <c r="O589" s="113"/>
      <c r="P589" s="113"/>
      <c r="Q589" s="113"/>
      <c r="R589" s="114"/>
      <c r="S589" s="114"/>
      <c r="T589" s="114"/>
      <c r="U589" s="114"/>
      <c r="V589" s="114"/>
      <c r="W589" s="114"/>
      <c r="X589" s="114"/>
      <c r="Y589" s="114"/>
      <c r="Z589" s="107"/>
      <c r="AA589" s="107"/>
      <c r="AB589" s="107"/>
      <c r="AC589" s="107"/>
      <c r="AD589" s="107"/>
      <c r="AE589" s="107"/>
      <c r="AF589" s="107"/>
      <c r="AG589" s="107" t="s">
        <v>341</v>
      </c>
      <c r="AH589" s="107">
        <v>0</v>
      </c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</row>
    <row r="590" spans="1:60" outlineLevel="3">
      <c r="A590" s="110"/>
      <c r="B590" s="111"/>
      <c r="C590" s="146" t="s">
        <v>3068</v>
      </c>
      <c r="D590" s="143"/>
      <c r="E590" s="144">
        <v>6.8</v>
      </c>
      <c r="F590" s="114"/>
      <c r="G590" s="114"/>
      <c r="H590" s="114"/>
      <c r="I590" s="114"/>
      <c r="J590" s="114"/>
      <c r="K590" s="114"/>
      <c r="L590" s="114"/>
      <c r="M590" s="114"/>
      <c r="N590" s="113"/>
      <c r="O590" s="113"/>
      <c r="P590" s="113"/>
      <c r="Q590" s="113"/>
      <c r="R590" s="114"/>
      <c r="S590" s="114"/>
      <c r="T590" s="114"/>
      <c r="U590" s="114"/>
      <c r="V590" s="114"/>
      <c r="W590" s="114"/>
      <c r="X590" s="114"/>
      <c r="Y590" s="114"/>
      <c r="Z590" s="107"/>
      <c r="AA590" s="107"/>
      <c r="AB590" s="107"/>
      <c r="AC590" s="107"/>
      <c r="AD590" s="107"/>
      <c r="AE590" s="107"/>
      <c r="AF590" s="107"/>
      <c r="AG590" s="107" t="s">
        <v>341</v>
      </c>
      <c r="AH590" s="107">
        <v>0</v>
      </c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</row>
    <row r="591" spans="1:60" outlineLevel="3">
      <c r="A591" s="110"/>
      <c r="B591" s="111"/>
      <c r="C591" s="146" t="s">
        <v>3069</v>
      </c>
      <c r="D591" s="143"/>
      <c r="E591" s="144">
        <v>3</v>
      </c>
      <c r="F591" s="114"/>
      <c r="G591" s="114"/>
      <c r="H591" s="114"/>
      <c r="I591" s="114"/>
      <c r="J591" s="114"/>
      <c r="K591" s="114"/>
      <c r="L591" s="114"/>
      <c r="M591" s="114"/>
      <c r="N591" s="113"/>
      <c r="O591" s="113"/>
      <c r="P591" s="113"/>
      <c r="Q591" s="113"/>
      <c r="R591" s="114"/>
      <c r="S591" s="114"/>
      <c r="T591" s="114"/>
      <c r="U591" s="114"/>
      <c r="V591" s="114"/>
      <c r="W591" s="114"/>
      <c r="X591" s="114"/>
      <c r="Y591" s="114"/>
      <c r="Z591" s="107"/>
      <c r="AA591" s="107"/>
      <c r="AB591" s="107"/>
      <c r="AC591" s="107"/>
      <c r="AD591" s="107"/>
      <c r="AE591" s="107"/>
      <c r="AF591" s="107"/>
      <c r="AG591" s="107" t="s">
        <v>341</v>
      </c>
      <c r="AH591" s="107">
        <v>0</v>
      </c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</row>
    <row r="592" spans="1:60" outlineLevel="3">
      <c r="A592" s="110"/>
      <c r="B592" s="111"/>
      <c r="C592" s="146" t="s">
        <v>3070</v>
      </c>
      <c r="D592" s="143"/>
      <c r="E592" s="144">
        <v>3</v>
      </c>
      <c r="F592" s="114"/>
      <c r="G592" s="114"/>
      <c r="H592" s="114"/>
      <c r="I592" s="114"/>
      <c r="J592" s="114"/>
      <c r="K592" s="114"/>
      <c r="L592" s="114"/>
      <c r="M592" s="114"/>
      <c r="N592" s="113"/>
      <c r="O592" s="113"/>
      <c r="P592" s="113"/>
      <c r="Q592" s="113"/>
      <c r="R592" s="114"/>
      <c r="S592" s="114"/>
      <c r="T592" s="114"/>
      <c r="U592" s="114"/>
      <c r="V592" s="114"/>
      <c r="W592" s="114"/>
      <c r="X592" s="114"/>
      <c r="Y592" s="114"/>
      <c r="Z592" s="107"/>
      <c r="AA592" s="107"/>
      <c r="AB592" s="107"/>
      <c r="AC592" s="107"/>
      <c r="AD592" s="107"/>
      <c r="AE592" s="107"/>
      <c r="AF592" s="107"/>
      <c r="AG592" s="107" t="s">
        <v>341</v>
      </c>
      <c r="AH592" s="107">
        <v>0</v>
      </c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</row>
    <row r="593" spans="1:60" outlineLevel="3">
      <c r="A593" s="110"/>
      <c r="B593" s="111"/>
      <c r="C593" s="146" t="s">
        <v>3071</v>
      </c>
      <c r="D593" s="143"/>
      <c r="E593" s="144">
        <v>6.4</v>
      </c>
      <c r="F593" s="114"/>
      <c r="G593" s="114"/>
      <c r="H593" s="114"/>
      <c r="I593" s="114"/>
      <c r="J593" s="114"/>
      <c r="K593" s="114"/>
      <c r="L593" s="114"/>
      <c r="M593" s="114"/>
      <c r="N593" s="113"/>
      <c r="O593" s="113"/>
      <c r="P593" s="113"/>
      <c r="Q593" s="113"/>
      <c r="R593" s="114"/>
      <c r="S593" s="114"/>
      <c r="T593" s="114"/>
      <c r="U593" s="114"/>
      <c r="V593" s="114"/>
      <c r="W593" s="114"/>
      <c r="X593" s="114"/>
      <c r="Y593" s="114"/>
      <c r="Z593" s="107"/>
      <c r="AA593" s="107"/>
      <c r="AB593" s="107"/>
      <c r="AC593" s="107"/>
      <c r="AD593" s="107"/>
      <c r="AE593" s="107"/>
      <c r="AF593" s="107"/>
      <c r="AG593" s="107" t="s">
        <v>341</v>
      </c>
      <c r="AH593" s="107">
        <v>0</v>
      </c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</row>
    <row r="594" spans="1:60" outlineLevel="3">
      <c r="A594" s="110"/>
      <c r="B594" s="111"/>
      <c r="C594" s="146" t="s">
        <v>3072</v>
      </c>
      <c r="D594" s="143"/>
      <c r="E594" s="144">
        <v>0.6</v>
      </c>
      <c r="F594" s="114"/>
      <c r="G594" s="114"/>
      <c r="H594" s="114"/>
      <c r="I594" s="114"/>
      <c r="J594" s="114"/>
      <c r="K594" s="114"/>
      <c r="L594" s="114"/>
      <c r="M594" s="114"/>
      <c r="N594" s="113"/>
      <c r="O594" s="113"/>
      <c r="P594" s="113"/>
      <c r="Q594" s="113"/>
      <c r="R594" s="114"/>
      <c r="S594" s="114"/>
      <c r="T594" s="114"/>
      <c r="U594" s="114"/>
      <c r="V594" s="114"/>
      <c r="W594" s="114"/>
      <c r="X594" s="114"/>
      <c r="Y594" s="114"/>
      <c r="Z594" s="107"/>
      <c r="AA594" s="107"/>
      <c r="AB594" s="107"/>
      <c r="AC594" s="107"/>
      <c r="AD594" s="107"/>
      <c r="AE594" s="107"/>
      <c r="AF594" s="107"/>
      <c r="AG594" s="107" t="s">
        <v>341</v>
      </c>
      <c r="AH594" s="107">
        <v>0</v>
      </c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</row>
    <row r="595" spans="1:60" outlineLevel="3">
      <c r="A595" s="110"/>
      <c r="B595" s="111"/>
      <c r="C595" s="146" t="s">
        <v>3073</v>
      </c>
      <c r="D595" s="143"/>
      <c r="E595" s="144">
        <v>3.4</v>
      </c>
      <c r="F595" s="114"/>
      <c r="G595" s="114"/>
      <c r="H595" s="114"/>
      <c r="I595" s="114"/>
      <c r="J595" s="114"/>
      <c r="K595" s="114"/>
      <c r="L595" s="114"/>
      <c r="M595" s="114"/>
      <c r="N595" s="113"/>
      <c r="O595" s="113"/>
      <c r="P595" s="113"/>
      <c r="Q595" s="113"/>
      <c r="R595" s="114"/>
      <c r="S595" s="114"/>
      <c r="T595" s="114"/>
      <c r="U595" s="114"/>
      <c r="V595" s="114"/>
      <c r="W595" s="114"/>
      <c r="X595" s="114"/>
      <c r="Y595" s="114"/>
      <c r="Z595" s="107"/>
      <c r="AA595" s="107"/>
      <c r="AB595" s="107"/>
      <c r="AC595" s="107"/>
      <c r="AD595" s="107"/>
      <c r="AE595" s="107"/>
      <c r="AF595" s="107"/>
      <c r="AG595" s="107" t="s">
        <v>341</v>
      </c>
      <c r="AH595" s="107">
        <v>0</v>
      </c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</row>
    <row r="596" spans="1:60" outlineLevel="3">
      <c r="A596" s="110"/>
      <c r="B596" s="111"/>
      <c r="C596" s="146" t="s">
        <v>3074</v>
      </c>
      <c r="D596" s="143"/>
      <c r="E596" s="144">
        <v>6</v>
      </c>
      <c r="F596" s="114"/>
      <c r="G596" s="114"/>
      <c r="H596" s="114"/>
      <c r="I596" s="114"/>
      <c r="J596" s="114"/>
      <c r="K596" s="114"/>
      <c r="L596" s="114"/>
      <c r="M596" s="114"/>
      <c r="N596" s="113"/>
      <c r="O596" s="113"/>
      <c r="P596" s="113"/>
      <c r="Q596" s="113"/>
      <c r="R596" s="114"/>
      <c r="S596" s="114"/>
      <c r="T596" s="114"/>
      <c r="U596" s="114"/>
      <c r="V596" s="114"/>
      <c r="W596" s="114"/>
      <c r="X596" s="114"/>
      <c r="Y596" s="114"/>
      <c r="Z596" s="107"/>
      <c r="AA596" s="107"/>
      <c r="AB596" s="107"/>
      <c r="AC596" s="107"/>
      <c r="AD596" s="107"/>
      <c r="AE596" s="107"/>
      <c r="AF596" s="107"/>
      <c r="AG596" s="107" t="s">
        <v>341</v>
      </c>
      <c r="AH596" s="107">
        <v>0</v>
      </c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</row>
    <row r="597" spans="1:60" outlineLevel="3">
      <c r="A597" s="110"/>
      <c r="B597" s="111"/>
      <c r="C597" s="146" t="s">
        <v>3075</v>
      </c>
      <c r="D597" s="143"/>
      <c r="E597" s="144">
        <v>0.8</v>
      </c>
      <c r="F597" s="114"/>
      <c r="G597" s="114"/>
      <c r="H597" s="114"/>
      <c r="I597" s="114"/>
      <c r="J597" s="114"/>
      <c r="K597" s="114"/>
      <c r="L597" s="114"/>
      <c r="M597" s="114"/>
      <c r="N597" s="113"/>
      <c r="O597" s="113"/>
      <c r="P597" s="113"/>
      <c r="Q597" s="113"/>
      <c r="R597" s="114"/>
      <c r="S597" s="114"/>
      <c r="T597" s="114"/>
      <c r="U597" s="114"/>
      <c r="V597" s="114"/>
      <c r="W597" s="114"/>
      <c r="X597" s="114"/>
      <c r="Y597" s="114"/>
      <c r="Z597" s="107"/>
      <c r="AA597" s="107"/>
      <c r="AB597" s="107"/>
      <c r="AC597" s="107"/>
      <c r="AD597" s="107"/>
      <c r="AE597" s="107"/>
      <c r="AF597" s="107"/>
      <c r="AG597" s="107" t="s">
        <v>341</v>
      </c>
      <c r="AH597" s="107">
        <v>0</v>
      </c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</row>
    <row r="598" spans="1:60" outlineLevel="3">
      <c r="A598" s="110"/>
      <c r="B598" s="111"/>
      <c r="C598" s="146" t="s">
        <v>3076</v>
      </c>
      <c r="D598" s="143"/>
      <c r="E598" s="144">
        <v>0.6</v>
      </c>
      <c r="F598" s="114"/>
      <c r="G598" s="114"/>
      <c r="H598" s="114"/>
      <c r="I598" s="114"/>
      <c r="J598" s="114"/>
      <c r="K598" s="114"/>
      <c r="L598" s="114"/>
      <c r="M598" s="114"/>
      <c r="N598" s="113"/>
      <c r="O598" s="113"/>
      <c r="P598" s="113"/>
      <c r="Q598" s="113"/>
      <c r="R598" s="114"/>
      <c r="S598" s="114"/>
      <c r="T598" s="114"/>
      <c r="U598" s="114"/>
      <c r="V598" s="114"/>
      <c r="W598" s="114"/>
      <c r="X598" s="114"/>
      <c r="Y598" s="114"/>
      <c r="Z598" s="107"/>
      <c r="AA598" s="107"/>
      <c r="AB598" s="107"/>
      <c r="AC598" s="107"/>
      <c r="AD598" s="107"/>
      <c r="AE598" s="107"/>
      <c r="AF598" s="107"/>
      <c r="AG598" s="107" t="s">
        <v>341</v>
      </c>
      <c r="AH598" s="107">
        <v>0</v>
      </c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</row>
    <row r="599" spans="1:60" outlineLevel="3">
      <c r="A599" s="110"/>
      <c r="B599" s="111"/>
      <c r="C599" s="146" t="s">
        <v>3077</v>
      </c>
      <c r="D599" s="143"/>
      <c r="E599" s="144">
        <v>3</v>
      </c>
      <c r="F599" s="114"/>
      <c r="G599" s="114"/>
      <c r="H599" s="114"/>
      <c r="I599" s="114"/>
      <c r="J599" s="114"/>
      <c r="K599" s="114"/>
      <c r="L599" s="114"/>
      <c r="M599" s="114"/>
      <c r="N599" s="113"/>
      <c r="O599" s="113"/>
      <c r="P599" s="113"/>
      <c r="Q599" s="113"/>
      <c r="R599" s="114"/>
      <c r="S599" s="114"/>
      <c r="T599" s="114"/>
      <c r="U599" s="114"/>
      <c r="V599" s="114"/>
      <c r="W599" s="114"/>
      <c r="X599" s="114"/>
      <c r="Y599" s="114"/>
      <c r="Z599" s="107"/>
      <c r="AA599" s="107"/>
      <c r="AB599" s="107"/>
      <c r="AC599" s="107"/>
      <c r="AD599" s="107"/>
      <c r="AE599" s="107"/>
      <c r="AF599" s="107"/>
      <c r="AG599" s="107" t="s">
        <v>341</v>
      </c>
      <c r="AH599" s="107">
        <v>0</v>
      </c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</row>
    <row r="600" spans="1:60" outlineLevel="3">
      <c r="A600" s="110"/>
      <c r="B600" s="111"/>
      <c r="C600" s="146" t="s">
        <v>3078</v>
      </c>
      <c r="D600" s="143"/>
      <c r="E600" s="144">
        <v>3</v>
      </c>
      <c r="F600" s="114"/>
      <c r="G600" s="114"/>
      <c r="H600" s="114"/>
      <c r="I600" s="114"/>
      <c r="J600" s="114"/>
      <c r="K600" s="114"/>
      <c r="L600" s="114"/>
      <c r="M600" s="114"/>
      <c r="N600" s="113"/>
      <c r="O600" s="113"/>
      <c r="P600" s="113"/>
      <c r="Q600" s="113"/>
      <c r="R600" s="114"/>
      <c r="S600" s="114"/>
      <c r="T600" s="114"/>
      <c r="U600" s="114"/>
      <c r="V600" s="114"/>
      <c r="W600" s="114"/>
      <c r="X600" s="114"/>
      <c r="Y600" s="114"/>
      <c r="Z600" s="107"/>
      <c r="AA600" s="107"/>
      <c r="AB600" s="107"/>
      <c r="AC600" s="107"/>
      <c r="AD600" s="107"/>
      <c r="AE600" s="107"/>
      <c r="AF600" s="107"/>
      <c r="AG600" s="107" t="s">
        <v>341</v>
      </c>
      <c r="AH600" s="107">
        <v>0</v>
      </c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</row>
    <row r="601" spans="1:60" outlineLevel="3">
      <c r="A601" s="110"/>
      <c r="B601" s="111"/>
      <c r="C601" s="146" t="s">
        <v>3079</v>
      </c>
      <c r="D601" s="143"/>
      <c r="E601" s="144">
        <v>5.2</v>
      </c>
      <c r="F601" s="114"/>
      <c r="G601" s="114"/>
      <c r="H601" s="114"/>
      <c r="I601" s="114"/>
      <c r="J601" s="114"/>
      <c r="K601" s="114"/>
      <c r="L601" s="114"/>
      <c r="M601" s="114"/>
      <c r="N601" s="113"/>
      <c r="O601" s="113"/>
      <c r="P601" s="113"/>
      <c r="Q601" s="113"/>
      <c r="R601" s="114"/>
      <c r="S601" s="114"/>
      <c r="T601" s="114"/>
      <c r="U601" s="114"/>
      <c r="V601" s="114"/>
      <c r="W601" s="114"/>
      <c r="X601" s="114"/>
      <c r="Y601" s="114"/>
      <c r="Z601" s="107"/>
      <c r="AA601" s="107"/>
      <c r="AB601" s="107"/>
      <c r="AC601" s="107"/>
      <c r="AD601" s="107"/>
      <c r="AE601" s="107"/>
      <c r="AF601" s="107"/>
      <c r="AG601" s="107" t="s">
        <v>341</v>
      </c>
      <c r="AH601" s="107">
        <v>0</v>
      </c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</row>
    <row r="602" spans="1:60" outlineLevel="3">
      <c r="A602" s="110"/>
      <c r="B602" s="111"/>
      <c r="C602" s="146" t="s">
        <v>3080</v>
      </c>
      <c r="D602" s="143"/>
      <c r="E602" s="144">
        <v>0.6</v>
      </c>
      <c r="F602" s="114"/>
      <c r="G602" s="114"/>
      <c r="H602" s="114"/>
      <c r="I602" s="114"/>
      <c r="J602" s="114"/>
      <c r="K602" s="114"/>
      <c r="L602" s="114"/>
      <c r="M602" s="114"/>
      <c r="N602" s="113"/>
      <c r="O602" s="113"/>
      <c r="P602" s="113"/>
      <c r="Q602" s="113"/>
      <c r="R602" s="114"/>
      <c r="S602" s="114"/>
      <c r="T602" s="114"/>
      <c r="U602" s="114"/>
      <c r="V602" s="114"/>
      <c r="W602" s="114"/>
      <c r="X602" s="114"/>
      <c r="Y602" s="114"/>
      <c r="Z602" s="107"/>
      <c r="AA602" s="107"/>
      <c r="AB602" s="107"/>
      <c r="AC602" s="107"/>
      <c r="AD602" s="107"/>
      <c r="AE602" s="107"/>
      <c r="AF602" s="107"/>
      <c r="AG602" s="107" t="s">
        <v>341</v>
      </c>
      <c r="AH602" s="107">
        <v>0</v>
      </c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</row>
    <row r="603" spans="1:60" outlineLevel="3">
      <c r="A603" s="110"/>
      <c r="B603" s="111"/>
      <c r="C603" s="146" t="s">
        <v>3081</v>
      </c>
      <c r="D603" s="143"/>
      <c r="E603" s="144">
        <v>3</v>
      </c>
      <c r="F603" s="114"/>
      <c r="G603" s="114"/>
      <c r="H603" s="114"/>
      <c r="I603" s="114"/>
      <c r="J603" s="114"/>
      <c r="K603" s="114"/>
      <c r="L603" s="114"/>
      <c r="M603" s="114"/>
      <c r="N603" s="113"/>
      <c r="O603" s="113"/>
      <c r="P603" s="113"/>
      <c r="Q603" s="113"/>
      <c r="R603" s="114"/>
      <c r="S603" s="114"/>
      <c r="T603" s="114"/>
      <c r="U603" s="114"/>
      <c r="V603" s="114"/>
      <c r="W603" s="114"/>
      <c r="X603" s="114"/>
      <c r="Y603" s="114"/>
      <c r="Z603" s="107"/>
      <c r="AA603" s="107"/>
      <c r="AB603" s="107"/>
      <c r="AC603" s="107"/>
      <c r="AD603" s="107"/>
      <c r="AE603" s="107"/>
      <c r="AF603" s="107"/>
      <c r="AG603" s="107" t="s">
        <v>341</v>
      </c>
      <c r="AH603" s="107">
        <v>0</v>
      </c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</row>
    <row r="604" spans="1:60" outlineLevel="3">
      <c r="A604" s="110"/>
      <c r="B604" s="111"/>
      <c r="C604" s="146" t="s">
        <v>3082</v>
      </c>
      <c r="D604" s="143"/>
      <c r="E604" s="144">
        <v>3.7</v>
      </c>
      <c r="F604" s="114"/>
      <c r="G604" s="114"/>
      <c r="H604" s="114"/>
      <c r="I604" s="114"/>
      <c r="J604" s="114"/>
      <c r="K604" s="114"/>
      <c r="L604" s="114"/>
      <c r="M604" s="114"/>
      <c r="N604" s="113"/>
      <c r="O604" s="113"/>
      <c r="P604" s="113"/>
      <c r="Q604" s="113"/>
      <c r="R604" s="114"/>
      <c r="S604" s="114"/>
      <c r="T604" s="114"/>
      <c r="U604" s="114"/>
      <c r="V604" s="114"/>
      <c r="W604" s="114"/>
      <c r="X604" s="114"/>
      <c r="Y604" s="114"/>
      <c r="Z604" s="107"/>
      <c r="AA604" s="107"/>
      <c r="AB604" s="107"/>
      <c r="AC604" s="107"/>
      <c r="AD604" s="107"/>
      <c r="AE604" s="107"/>
      <c r="AF604" s="107"/>
      <c r="AG604" s="107" t="s">
        <v>341</v>
      </c>
      <c r="AH604" s="107">
        <v>0</v>
      </c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</row>
    <row r="605" spans="1:60" outlineLevel="3">
      <c r="A605" s="110"/>
      <c r="B605" s="111"/>
      <c r="C605" s="146" t="s">
        <v>3083</v>
      </c>
      <c r="D605" s="143"/>
      <c r="E605" s="144">
        <v>3</v>
      </c>
      <c r="F605" s="114"/>
      <c r="G605" s="114"/>
      <c r="H605" s="114"/>
      <c r="I605" s="114"/>
      <c r="J605" s="114"/>
      <c r="K605" s="114"/>
      <c r="L605" s="114"/>
      <c r="M605" s="114"/>
      <c r="N605" s="113"/>
      <c r="O605" s="113"/>
      <c r="P605" s="113"/>
      <c r="Q605" s="113"/>
      <c r="R605" s="114"/>
      <c r="S605" s="114"/>
      <c r="T605" s="114"/>
      <c r="U605" s="114"/>
      <c r="V605" s="114"/>
      <c r="W605" s="114"/>
      <c r="X605" s="114"/>
      <c r="Y605" s="114"/>
      <c r="Z605" s="107"/>
      <c r="AA605" s="107"/>
      <c r="AB605" s="107"/>
      <c r="AC605" s="107"/>
      <c r="AD605" s="107"/>
      <c r="AE605" s="107"/>
      <c r="AF605" s="107"/>
      <c r="AG605" s="107" t="s">
        <v>341</v>
      </c>
      <c r="AH605" s="107">
        <v>0</v>
      </c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</row>
    <row r="606" spans="1:60" outlineLevel="3">
      <c r="A606" s="110"/>
      <c r="B606" s="111"/>
      <c r="C606" s="146" t="s">
        <v>3084</v>
      </c>
      <c r="D606" s="143"/>
      <c r="E606" s="144">
        <v>3.45</v>
      </c>
      <c r="F606" s="114"/>
      <c r="G606" s="114"/>
      <c r="H606" s="114"/>
      <c r="I606" s="114"/>
      <c r="J606" s="114"/>
      <c r="K606" s="114"/>
      <c r="L606" s="114"/>
      <c r="M606" s="114"/>
      <c r="N606" s="113"/>
      <c r="O606" s="113"/>
      <c r="P606" s="113"/>
      <c r="Q606" s="113"/>
      <c r="R606" s="114"/>
      <c r="S606" s="114"/>
      <c r="T606" s="114"/>
      <c r="U606" s="114"/>
      <c r="V606" s="114"/>
      <c r="W606" s="114"/>
      <c r="X606" s="114"/>
      <c r="Y606" s="114"/>
      <c r="Z606" s="107"/>
      <c r="AA606" s="107"/>
      <c r="AB606" s="107"/>
      <c r="AC606" s="107"/>
      <c r="AD606" s="107"/>
      <c r="AE606" s="107"/>
      <c r="AF606" s="107"/>
      <c r="AG606" s="107" t="s">
        <v>341</v>
      </c>
      <c r="AH606" s="107">
        <v>0</v>
      </c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</row>
    <row r="607" spans="1:60" outlineLevel="3">
      <c r="A607" s="110"/>
      <c r="B607" s="111"/>
      <c r="C607" s="146" t="s">
        <v>3085</v>
      </c>
      <c r="D607" s="143"/>
      <c r="E607" s="144">
        <v>6</v>
      </c>
      <c r="F607" s="114"/>
      <c r="G607" s="114"/>
      <c r="H607" s="114"/>
      <c r="I607" s="114"/>
      <c r="J607" s="114"/>
      <c r="K607" s="114"/>
      <c r="L607" s="114"/>
      <c r="M607" s="114"/>
      <c r="N607" s="113"/>
      <c r="O607" s="113"/>
      <c r="P607" s="113"/>
      <c r="Q607" s="113"/>
      <c r="R607" s="114"/>
      <c r="S607" s="114"/>
      <c r="T607" s="114"/>
      <c r="U607" s="114"/>
      <c r="V607" s="114"/>
      <c r="W607" s="114"/>
      <c r="X607" s="114"/>
      <c r="Y607" s="114"/>
      <c r="Z607" s="107"/>
      <c r="AA607" s="107"/>
      <c r="AB607" s="107"/>
      <c r="AC607" s="107"/>
      <c r="AD607" s="107"/>
      <c r="AE607" s="107"/>
      <c r="AF607" s="107"/>
      <c r="AG607" s="107" t="s">
        <v>341</v>
      </c>
      <c r="AH607" s="107">
        <v>0</v>
      </c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</row>
    <row r="608" spans="1:60" outlineLevel="3">
      <c r="A608" s="110"/>
      <c r="B608" s="111"/>
      <c r="C608" s="146" t="s">
        <v>3086</v>
      </c>
      <c r="D608" s="143"/>
      <c r="E608" s="144">
        <v>2.8</v>
      </c>
      <c r="F608" s="114"/>
      <c r="G608" s="114"/>
      <c r="H608" s="114"/>
      <c r="I608" s="114"/>
      <c r="J608" s="114"/>
      <c r="K608" s="114"/>
      <c r="L608" s="114"/>
      <c r="M608" s="114"/>
      <c r="N608" s="113"/>
      <c r="O608" s="113"/>
      <c r="P608" s="113"/>
      <c r="Q608" s="113"/>
      <c r="R608" s="114"/>
      <c r="S608" s="114"/>
      <c r="T608" s="114"/>
      <c r="U608" s="114"/>
      <c r="V608" s="114"/>
      <c r="W608" s="114"/>
      <c r="X608" s="114"/>
      <c r="Y608" s="114"/>
      <c r="Z608" s="107"/>
      <c r="AA608" s="107"/>
      <c r="AB608" s="107"/>
      <c r="AC608" s="107"/>
      <c r="AD608" s="107"/>
      <c r="AE608" s="107"/>
      <c r="AF608" s="107"/>
      <c r="AG608" s="107" t="s">
        <v>341</v>
      </c>
      <c r="AH608" s="107">
        <v>0</v>
      </c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</row>
    <row r="609" spans="1:60" outlineLevel="3">
      <c r="A609" s="110"/>
      <c r="B609" s="111"/>
      <c r="C609" s="146" t="s">
        <v>3087</v>
      </c>
      <c r="D609" s="143"/>
      <c r="E609" s="144">
        <v>3</v>
      </c>
      <c r="F609" s="114"/>
      <c r="G609" s="114"/>
      <c r="H609" s="114"/>
      <c r="I609" s="114"/>
      <c r="J609" s="114"/>
      <c r="K609" s="114"/>
      <c r="L609" s="114"/>
      <c r="M609" s="114"/>
      <c r="N609" s="113"/>
      <c r="O609" s="113"/>
      <c r="P609" s="113"/>
      <c r="Q609" s="113"/>
      <c r="R609" s="114"/>
      <c r="S609" s="114"/>
      <c r="T609" s="114"/>
      <c r="U609" s="114"/>
      <c r="V609" s="114"/>
      <c r="W609" s="114"/>
      <c r="X609" s="114"/>
      <c r="Y609" s="114"/>
      <c r="Z609" s="107"/>
      <c r="AA609" s="107"/>
      <c r="AB609" s="107"/>
      <c r="AC609" s="107"/>
      <c r="AD609" s="107"/>
      <c r="AE609" s="107"/>
      <c r="AF609" s="107"/>
      <c r="AG609" s="107" t="s">
        <v>341</v>
      </c>
      <c r="AH609" s="107">
        <v>0</v>
      </c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</row>
    <row r="610" spans="1:60" outlineLevel="3">
      <c r="A610" s="110"/>
      <c r="B610" s="111"/>
      <c r="C610" s="146" t="s">
        <v>3088</v>
      </c>
      <c r="D610" s="143"/>
      <c r="E610" s="144">
        <v>8.75</v>
      </c>
      <c r="F610" s="114"/>
      <c r="G610" s="114"/>
      <c r="H610" s="114"/>
      <c r="I610" s="114"/>
      <c r="J610" s="114"/>
      <c r="K610" s="114"/>
      <c r="L610" s="114"/>
      <c r="M610" s="114"/>
      <c r="N610" s="113"/>
      <c r="O610" s="113"/>
      <c r="P610" s="113"/>
      <c r="Q610" s="113"/>
      <c r="R610" s="114"/>
      <c r="S610" s="114"/>
      <c r="T610" s="114"/>
      <c r="U610" s="114"/>
      <c r="V610" s="114"/>
      <c r="W610" s="114"/>
      <c r="X610" s="114"/>
      <c r="Y610" s="114"/>
      <c r="Z610" s="107"/>
      <c r="AA610" s="107"/>
      <c r="AB610" s="107"/>
      <c r="AC610" s="107"/>
      <c r="AD610" s="107"/>
      <c r="AE610" s="107"/>
      <c r="AF610" s="107"/>
      <c r="AG610" s="107" t="s">
        <v>341</v>
      </c>
      <c r="AH610" s="107">
        <v>0</v>
      </c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</row>
    <row r="611" spans="1:60" outlineLevel="3">
      <c r="A611" s="110"/>
      <c r="B611" s="111"/>
      <c r="C611" s="146" t="s">
        <v>3089</v>
      </c>
      <c r="D611" s="143"/>
      <c r="E611" s="144">
        <v>3</v>
      </c>
      <c r="F611" s="114"/>
      <c r="G611" s="114"/>
      <c r="H611" s="114"/>
      <c r="I611" s="114"/>
      <c r="J611" s="114"/>
      <c r="K611" s="114"/>
      <c r="L611" s="114"/>
      <c r="M611" s="114"/>
      <c r="N611" s="113"/>
      <c r="O611" s="113"/>
      <c r="P611" s="113"/>
      <c r="Q611" s="113"/>
      <c r="R611" s="114"/>
      <c r="S611" s="114"/>
      <c r="T611" s="114"/>
      <c r="U611" s="114"/>
      <c r="V611" s="114"/>
      <c r="W611" s="114"/>
      <c r="X611" s="114"/>
      <c r="Y611" s="114"/>
      <c r="Z611" s="107"/>
      <c r="AA611" s="107"/>
      <c r="AB611" s="107"/>
      <c r="AC611" s="107"/>
      <c r="AD611" s="107"/>
      <c r="AE611" s="107"/>
      <c r="AF611" s="107"/>
      <c r="AG611" s="107" t="s">
        <v>341</v>
      </c>
      <c r="AH611" s="107">
        <v>0</v>
      </c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</row>
    <row r="612" spans="1:60" outlineLevel="3">
      <c r="A612" s="110"/>
      <c r="B612" s="111"/>
      <c r="C612" s="146" t="s">
        <v>3090</v>
      </c>
      <c r="D612" s="143"/>
      <c r="E612" s="144">
        <v>3</v>
      </c>
      <c r="F612" s="114"/>
      <c r="G612" s="114"/>
      <c r="H612" s="114"/>
      <c r="I612" s="114"/>
      <c r="J612" s="114"/>
      <c r="K612" s="114"/>
      <c r="L612" s="114"/>
      <c r="M612" s="114"/>
      <c r="N612" s="113"/>
      <c r="O612" s="113"/>
      <c r="P612" s="113"/>
      <c r="Q612" s="113"/>
      <c r="R612" s="114"/>
      <c r="S612" s="114"/>
      <c r="T612" s="114"/>
      <c r="U612" s="114"/>
      <c r="V612" s="114"/>
      <c r="W612" s="114"/>
      <c r="X612" s="114"/>
      <c r="Y612" s="114"/>
      <c r="Z612" s="107"/>
      <c r="AA612" s="107"/>
      <c r="AB612" s="107"/>
      <c r="AC612" s="107"/>
      <c r="AD612" s="107"/>
      <c r="AE612" s="107"/>
      <c r="AF612" s="107"/>
      <c r="AG612" s="107" t="s">
        <v>341</v>
      </c>
      <c r="AH612" s="107">
        <v>0</v>
      </c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</row>
    <row r="613" spans="1:60" outlineLevel="3">
      <c r="A613" s="110"/>
      <c r="B613" s="111"/>
      <c r="C613" s="146" t="s">
        <v>3091</v>
      </c>
      <c r="D613" s="143"/>
      <c r="E613" s="144">
        <v>3.45</v>
      </c>
      <c r="F613" s="114"/>
      <c r="G613" s="114"/>
      <c r="H613" s="114"/>
      <c r="I613" s="114"/>
      <c r="J613" s="114"/>
      <c r="K613" s="114"/>
      <c r="L613" s="114"/>
      <c r="M613" s="114"/>
      <c r="N613" s="113"/>
      <c r="O613" s="113"/>
      <c r="P613" s="113"/>
      <c r="Q613" s="113"/>
      <c r="R613" s="114"/>
      <c r="S613" s="114"/>
      <c r="T613" s="114"/>
      <c r="U613" s="114"/>
      <c r="V613" s="114"/>
      <c r="W613" s="114"/>
      <c r="X613" s="114"/>
      <c r="Y613" s="114"/>
      <c r="Z613" s="107"/>
      <c r="AA613" s="107"/>
      <c r="AB613" s="107"/>
      <c r="AC613" s="107"/>
      <c r="AD613" s="107"/>
      <c r="AE613" s="107"/>
      <c r="AF613" s="107"/>
      <c r="AG613" s="107" t="s">
        <v>341</v>
      </c>
      <c r="AH613" s="107">
        <v>0</v>
      </c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</row>
    <row r="614" spans="1:60" outlineLevel="3">
      <c r="A614" s="110"/>
      <c r="B614" s="111"/>
      <c r="C614" s="146" t="s">
        <v>3092</v>
      </c>
      <c r="D614" s="143"/>
      <c r="E614" s="144">
        <v>3</v>
      </c>
      <c r="F614" s="114"/>
      <c r="G614" s="114"/>
      <c r="H614" s="114"/>
      <c r="I614" s="114"/>
      <c r="J614" s="114"/>
      <c r="K614" s="114"/>
      <c r="L614" s="114"/>
      <c r="M614" s="114"/>
      <c r="N614" s="113"/>
      <c r="O614" s="113"/>
      <c r="P614" s="113"/>
      <c r="Q614" s="113"/>
      <c r="R614" s="114"/>
      <c r="S614" s="114"/>
      <c r="T614" s="114"/>
      <c r="U614" s="114"/>
      <c r="V614" s="114"/>
      <c r="W614" s="114"/>
      <c r="X614" s="114"/>
      <c r="Y614" s="114"/>
      <c r="Z614" s="107"/>
      <c r="AA614" s="107"/>
      <c r="AB614" s="107"/>
      <c r="AC614" s="107"/>
      <c r="AD614" s="107"/>
      <c r="AE614" s="107"/>
      <c r="AF614" s="107"/>
      <c r="AG614" s="107" t="s">
        <v>341</v>
      </c>
      <c r="AH614" s="107">
        <v>0</v>
      </c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</row>
    <row r="615" spans="1:60" outlineLevel="3">
      <c r="A615" s="110"/>
      <c r="B615" s="111"/>
      <c r="C615" s="146" t="s">
        <v>3093</v>
      </c>
      <c r="D615" s="143"/>
      <c r="E615" s="144">
        <v>3</v>
      </c>
      <c r="F615" s="114"/>
      <c r="G615" s="114"/>
      <c r="H615" s="114"/>
      <c r="I615" s="114"/>
      <c r="J615" s="114"/>
      <c r="K615" s="114"/>
      <c r="L615" s="114"/>
      <c r="M615" s="114"/>
      <c r="N615" s="113"/>
      <c r="O615" s="113"/>
      <c r="P615" s="113"/>
      <c r="Q615" s="113"/>
      <c r="R615" s="114"/>
      <c r="S615" s="114"/>
      <c r="T615" s="114"/>
      <c r="U615" s="114"/>
      <c r="V615" s="114"/>
      <c r="W615" s="114"/>
      <c r="X615" s="114"/>
      <c r="Y615" s="114"/>
      <c r="Z615" s="107"/>
      <c r="AA615" s="107"/>
      <c r="AB615" s="107"/>
      <c r="AC615" s="107"/>
      <c r="AD615" s="107"/>
      <c r="AE615" s="107"/>
      <c r="AF615" s="107"/>
      <c r="AG615" s="107" t="s">
        <v>341</v>
      </c>
      <c r="AH615" s="107">
        <v>0</v>
      </c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</row>
    <row r="616" spans="1:60" outlineLevel="3">
      <c r="A616" s="110"/>
      <c r="B616" s="111"/>
      <c r="C616" s="146" t="s">
        <v>3094</v>
      </c>
      <c r="D616" s="143"/>
      <c r="E616" s="144">
        <v>3</v>
      </c>
      <c r="F616" s="114"/>
      <c r="G616" s="114"/>
      <c r="H616" s="114"/>
      <c r="I616" s="114"/>
      <c r="J616" s="114"/>
      <c r="K616" s="114"/>
      <c r="L616" s="114"/>
      <c r="M616" s="114"/>
      <c r="N616" s="113"/>
      <c r="O616" s="113"/>
      <c r="P616" s="113"/>
      <c r="Q616" s="113"/>
      <c r="R616" s="114"/>
      <c r="S616" s="114"/>
      <c r="T616" s="114"/>
      <c r="U616" s="114"/>
      <c r="V616" s="114"/>
      <c r="W616" s="114"/>
      <c r="X616" s="114"/>
      <c r="Y616" s="114"/>
      <c r="Z616" s="107"/>
      <c r="AA616" s="107"/>
      <c r="AB616" s="107"/>
      <c r="AC616" s="107"/>
      <c r="AD616" s="107"/>
      <c r="AE616" s="107"/>
      <c r="AF616" s="107"/>
      <c r="AG616" s="107" t="s">
        <v>341</v>
      </c>
      <c r="AH616" s="107">
        <v>0</v>
      </c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</row>
    <row r="617" spans="1:60" outlineLevel="3">
      <c r="A617" s="110"/>
      <c r="B617" s="111"/>
      <c r="C617" s="146" t="s">
        <v>3095</v>
      </c>
      <c r="D617" s="143"/>
      <c r="E617" s="144">
        <v>10.199999999999999</v>
      </c>
      <c r="F617" s="114"/>
      <c r="G617" s="114"/>
      <c r="H617" s="114"/>
      <c r="I617" s="114"/>
      <c r="J617" s="114"/>
      <c r="K617" s="114"/>
      <c r="L617" s="114"/>
      <c r="M617" s="114"/>
      <c r="N617" s="113"/>
      <c r="O617" s="113"/>
      <c r="P617" s="113"/>
      <c r="Q617" s="113"/>
      <c r="R617" s="114"/>
      <c r="S617" s="114"/>
      <c r="T617" s="114"/>
      <c r="U617" s="114"/>
      <c r="V617" s="114"/>
      <c r="W617" s="114"/>
      <c r="X617" s="114"/>
      <c r="Y617" s="114"/>
      <c r="Z617" s="107"/>
      <c r="AA617" s="107"/>
      <c r="AB617" s="107"/>
      <c r="AC617" s="107"/>
      <c r="AD617" s="107"/>
      <c r="AE617" s="107"/>
      <c r="AF617" s="107"/>
      <c r="AG617" s="107" t="s">
        <v>341</v>
      </c>
      <c r="AH617" s="107">
        <v>0</v>
      </c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</row>
    <row r="618" spans="1:60" outlineLevel="3">
      <c r="A618" s="110"/>
      <c r="B618" s="111"/>
      <c r="C618" s="146" t="s">
        <v>3096</v>
      </c>
      <c r="D618" s="143"/>
      <c r="E618" s="144">
        <v>3</v>
      </c>
      <c r="F618" s="114"/>
      <c r="G618" s="114"/>
      <c r="H618" s="114"/>
      <c r="I618" s="114"/>
      <c r="J618" s="114"/>
      <c r="K618" s="114"/>
      <c r="L618" s="114"/>
      <c r="M618" s="114"/>
      <c r="N618" s="113"/>
      <c r="O618" s="113"/>
      <c r="P618" s="113"/>
      <c r="Q618" s="113"/>
      <c r="R618" s="114"/>
      <c r="S618" s="114"/>
      <c r="T618" s="114"/>
      <c r="U618" s="114"/>
      <c r="V618" s="114"/>
      <c r="W618" s="114"/>
      <c r="X618" s="114"/>
      <c r="Y618" s="114"/>
      <c r="Z618" s="107"/>
      <c r="AA618" s="107"/>
      <c r="AB618" s="107"/>
      <c r="AC618" s="107"/>
      <c r="AD618" s="107"/>
      <c r="AE618" s="107"/>
      <c r="AF618" s="107"/>
      <c r="AG618" s="107" t="s">
        <v>341</v>
      </c>
      <c r="AH618" s="107">
        <v>0</v>
      </c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</row>
    <row r="619" spans="1:60" outlineLevel="3">
      <c r="A619" s="110"/>
      <c r="B619" s="111"/>
      <c r="C619" s="146" t="s">
        <v>3097</v>
      </c>
      <c r="D619" s="143"/>
      <c r="E619" s="144">
        <v>9</v>
      </c>
      <c r="F619" s="114"/>
      <c r="G619" s="114"/>
      <c r="H619" s="114"/>
      <c r="I619" s="114"/>
      <c r="J619" s="114"/>
      <c r="K619" s="114"/>
      <c r="L619" s="114"/>
      <c r="M619" s="114"/>
      <c r="N619" s="113"/>
      <c r="O619" s="113"/>
      <c r="P619" s="113"/>
      <c r="Q619" s="113"/>
      <c r="R619" s="114"/>
      <c r="S619" s="114"/>
      <c r="T619" s="114"/>
      <c r="U619" s="114"/>
      <c r="V619" s="114"/>
      <c r="W619" s="114"/>
      <c r="X619" s="114"/>
      <c r="Y619" s="114"/>
      <c r="Z619" s="107"/>
      <c r="AA619" s="107"/>
      <c r="AB619" s="107"/>
      <c r="AC619" s="107"/>
      <c r="AD619" s="107"/>
      <c r="AE619" s="107"/>
      <c r="AF619" s="107"/>
      <c r="AG619" s="107" t="s">
        <v>341</v>
      </c>
      <c r="AH619" s="107">
        <v>0</v>
      </c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</row>
    <row r="620" spans="1:60" ht="22.5" outlineLevel="1">
      <c r="A620" s="123">
        <v>80</v>
      </c>
      <c r="B620" s="124" t="s">
        <v>1695</v>
      </c>
      <c r="C620" s="139" t="s">
        <v>1696</v>
      </c>
      <c r="D620" s="125" t="s">
        <v>1169</v>
      </c>
      <c r="E620" s="126">
        <v>26.930250000000001</v>
      </c>
      <c r="F620" s="127"/>
      <c r="G620" s="128">
        <f>ROUND(E620*F620,2)</f>
        <v>0</v>
      </c>
      <c r="H620" s="127"/>
      <c r="I620" s="128">
        <f>ROUND(E620*H620,2)</f>
        <v>0</v>
      </c>
      <c r="J620" s="127"/>
      <c r="K620" s="128">
        <f>ROUND(E620*J620,2)</f>
        <v>0</v>
      </c>
      <c r="L620" s="128">
        <v>21</v>
      </c>
      <c r="M620" s="128">
        <f>G620*(1+L620/100)</f>
        <v>0</v>
      </c>
      <c r="N620" s="126">
        <v>0</v>
      </c>
      <c r="O620" s="126">
        <f>ROUND(E620*N620,2)</f>
        <v>0</v>
      </c>
      <c r="P620" s="126">
        <v>6.8000000000000005E-2</v>
      </c>
      <c r="Q620" s="126">
        <f>ROUND(E620*P620,2)</f>
        <v>1.83</v>
      </c>
      <c r="R620" s="128" t="s">
        <v>356</v>
      </c>
      <c r="S620" s="128" t="s">
        <v>310</v>
      </c>
      <c r="T620" s="129" t="s">
        <v>331</v>
      </c>
      <c r="U620" s="114">
        <v>0.69</v>
      </c>
      <c r="V620" s="114">
        <f>ROUND(E620*U620,2)</f>
        <v>18.579999999999998</v>
      </c>
      <c r="W620" s="114"/>
      <c r="X620" s="114" t="s">
        <v>332</v>
      </c>
      <c r="Y620" s="114" t="s">
        <v>293</v>
      </c>
      <c r="Z620" s="107"/>
      <c r="AA620" s="107"/>
      <c r="AB620" s="107"/>
      <c r="AC620" s="107"/>
      <c r="AD620" s="107"/>
      <c r="AE620" s="107"/>
      <c r="AF620" s="107"/>
      <c r="AG620" s="107" t="s">
        <v>333</v>
      </c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</row>
    <row r="621" spans="1:60" outlineLevel="2">
      <c r="A621" s="110"/>
      <c r="B621" s="111"/>
      <c r="C621" s="203" t="s">
        <v>1697</v>
      </c>
      <c r="D621" s="204"/>
      <c r="E621" s="204"/>
      <c r="F621" s="204"/>
      <c r="G621" s="204"/>
      <c r="H621" s="114"/>
      <c r="I621" s="114"/>
      <c r="J621" s="114"/>
      <c r="K621" s="114"/>
      <c r="L621" s="114"/>
      <c r="M621" s="114"/>
      <c r="N621" s="113"/>
      <c r="O621" s="113"/>
      <c r="P621" s="113"/>
      <c r="Q621" s="113"/>
      <c r="R621" s="114"/>
      <c r="S621" s="114"/>
      <c r="T621" s="114"/>
      <c r="U621" s="114"/>
      <c r="V621" s="114"/>
      <c r="W621" s="114"/>
      <c r="X621" s="114"/>
      <c r="Y621" s="114"/>
      <c r="Z621" s="107"/>
      <c r="AA621" s="107"/>
      <c r="AB621" s="107"/>
      <c r="AC621" s="107"/>
      <c r="AD621" s="107"/>
      <c r="AE621" s="107"/>
      <c r="AF621" s="107"/>
      <c r="AG621" s="107" t="s">
        <v>451</v>
      </c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</row>
    <row r="622" spans="1:60" outlineLevel="2">
      <c r="A622" s="110"/>
      <c r="B622" s="111"/>
      <c r="C622" s="146" t="s">
        <v>3098</v>
      </c>
      <c r="D622" s="143"/>
      <c r="E622" s="144">
        <v>0.18</v>
      </c>
      <c r="F622" s="114"/>
      <c r="G622" s="114"/>
      <c r="H622" s="114"/>
      <c r="I622" s="114"/>
      <c r="J622" s="114"/>
      <c r="K622" s="114"/>
      <c r="L622" s="114"/>
      <c r="M622" s="114"/>
      <c r="N622" s="113"/>
      <c r="O622" s="113"/>
      <c r="P622" s="113"/>
      <c r="Q622" s="113"/>
      <c r="R622" s="114"/>
      <c r="S622" s="114"/>
      <c r="T622" s="114"/>
      <c r="U622" s="114"/>
      <c r="V622" s="114"/>
      <c r="W622" s="114"/>
      <c r="X622" s="114"/>
      <c r="Y622" s="114"/>
      <c r="Z622" s="107"/>
      <c r="AA622" s="107"/>
      <c r="AB622" s="107"/>
      <c r="AC622" s="107"/>
      <c r="AD622" s="107"/>
      <c r="AE622" s="107"/>
      <c r="AF622" s="107"/>
      <c r="AG622" s="107" t="s">
        <v>341</v>
      </c>
      <c r="AH622" s="107">
        <v>0</v>
      </c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</row>
    <row r="623" spans="1:60" outlineLevel="3">
      <c r="A623" s="110"/>
      <c r="B623" s="111"/>
      <c r="C623" s="146" t="s">
        <v>3099</v>
      </c>
      <c r="D623" s="143"/>
      <c r="E623" s="144">
        <v>0.18</v>
      </c>
      <c r="F623" s="114"/>
      <c r="G623" s="114"/>
      <c r="H623" s="114"/>
      <c r="I623" s="114"/>
      <c r="J623" s="114"/>
      <c r="K623" s="114"/>
      <c r="L623" s="114"/>
      <c r="M623" s="114"/>
      <c r="N623" s="113"/>
      <c r="O623" s="113"/>
      <c r="P623" s="113"/>
      <c r="Q623" s="113"/>
      <c r="R623" s="114"/>
      <c r="S623" s="114"/>
      <c r="T623" s="114"/>
      <c r="U623" s="114"/>
      <c r="V623" s="114"/>
      <c r="W623" s="114"/>
      <c r="X623" s="114"/>
      <c r="Y623" s="114"/>
      <c r="Z623" s="107"/>
      <c r="AA623" s="107"/>
      <c r="AB623" s="107"/>
      <c r="AC623" s="107"/>
      <c r="AD623" s="107"/>
      <c r="AE623" s="107"/>
      <c r="AF623" s="107"/>
      <c r="AG623" s="107" t="s">
        <v>341</v>
      </c>
      <c r="AH623" s="107">
        <v>0</v>
      </c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</row>
    <row r="624" spans="1:60" outlineLevel="3">
      <c r="A624" s="110"/>
      <c r="B624" s="111"/>
      <c r="C624" s="146" t="s">
        <v>3100</v>
      </c>
      <c r="D624" s="143"/>
      <c r="E624" s="144">
        <v>0.42</v>
      </c>
      <c r="F624" s="114"/>
      <c r="G624" s="114"/>
      <c r="H624" s="114"/>
      <c r="I624" s="114"/>
      <c r="J624" s="114"/>
      <c r="K624" s="114"/>
      <c r="L624" s="114"/>
      <c r="M624" s="114"/>
      <c r="N624" s="113"/>
      <c r="O624" s="113"/>
      <c r="P624" s="113"/>
      <c r="Q624" s="113"/>
      <c r="R624" s="114"/>
      <c r="S624" s="114"/>
      <c r="T624" s="114"/>
      <c r="U624" s="114"/>
      <c r="V624" s="114"/>
      <c r="W624" s="114"/>
      <c r="X624" s="114"/>
      <c r="Y624" s="114"/>
      <c r="Z624" s="107"/>
      <c r="AA624" s="107"/>
      <c r="AB624" s="107"/>
      <c r="AC624" s="107"/>
      <c r="AD624" s="107"/>
      <c r="AE624" s="107"/>
      <c r="AF624" s="107"/>
      <c r="AG624" s="107" t="s">
        <v>341</v>
      </c>
      <c r="AH624" s="107">
        <v>0</v>
      </c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</row>
    <row r="625" spans="1:60" outlineLevel="3">
      <c r="A625" s="110"/>
      <c r="B625" s="111"/>
      <c r="C625" s="146" t="s">
        <v>3101</v>
      </c>
      <c r="D625" s="143"/>
      <c r="E625" s="144">
        <v>1.71</v>
      </c>
      <c r="F625" s="114"/>
      <c r="G625" s="114"/>
      <c r="H625" s="114"/>
      <c r="I625" s="114"/>
      <c r="J625" s="114"/>
      <c r="K625" s="114"/>
      <c r="L625" s="114"/>
      <c r="M625" s="114"/>
      <c r="N625" s="113"/>
      <c r="O625" s="113"/>
      <c r="P625" s="113"/>
      <c r="Q625" s="113"/>
      <c r="R625" s="114"/>
      <c r="S625" s="114"/>
      <c r="T625" s="114"/>
      <c r="U625" s="114"/>
      <c r="V625" s="114"/>
      <c r="W625" s="114"/>
      <c r="X625" s="114"/>
      <c r="Y625" s="114"/>
      <c r="Z625" s="107"/>
      <c r="AA625" s="107"/>
      <c r="AB625" s="107"/>
      <c r="AC625" s="107"/>
      <c r="AD625" s="107"/>
      <c r="AE625" s="107"/>
      <c r="AF625" s="107"/>
      <c r="AG625" s="107" t="s">
        <v>341</v>
      </c>
      <c r="AH625" s="107">
        <v>0</v>
      </c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</row>
    <row r="626" spans="1:60" outlineLevel="3">
      <c r="A626" s="110"/>
      <c r="B626" s="111"/>
      <c r="C626" s="146" t="s">
        <v>3102</v>
      </c>
      <c r="D626" s="143"/>
      <c r="E626" s="144">
        <v>0.54</v>
      </c>
      <c r="F626" s="114"/>
      <c r="G626" s="114"/>
      <c r="H626" s="114"/>
      <c r="I626" s="114"/>
      <c r="J626" s="114"/>
      <c r="K626" s="114"/>
      <c r="L626" s="114"/>
      <c r="M626" s="114"/>
      <c r="N626" s="113"/>
      <c r="O626" s="113"/>
      <c r="P626" s="113"/>
      <c r="Q626" s="113"/>
      <c r="R626" s="114"/>
      <c r="S626" s="114"/>
      <c r="T626" s="114"/>
      <c r="U626" s="114"/>
      <c r="V626" s="114"/>
      <c r="W626" s="114"/>
      <c r="X626" s="114"/>
      <c r="Y626" s="114"/>
      <c r="Z626" s="107"/>
      <c r="AA626" s="107"/>
      <c r="AB626" s="107"/>
      <c r="AC626" s="107"/>
      <c r="AD626" s="107"/>
      <c r="AE626" s="107"/>
      <c r="AF626" s="107"/>
      <c r="AG626" s="107" t="s">
        <v>341</v>
      </c>
      <c r="AH626" s="107">
        <v>0</v>
      </c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</row>
    <row r="627" spans="1:60" outlineLevel="3">
      <c r="A627" s="110"/>
      <c r="B627" s="111"/>
      <c r="C627" s="146" t="s">
        <v>3103</v>
      </c>
      <c r="D627" s="143"/>
      <c r="E627" s="144">
        <v>0.13500000000000001</v>
      </c>
      <c r="F627" s="114"/>
      <c r="G627" s="114"/>
      <c r="H627" s="114"/>
      <c r="I627" s="114"/>
      <c r="J627" s="114"/>
      <c r="K627" s="114"/>
      <c r="L627" s="114"/>
      <c r="M627" s="114"/>
      <c r="N627" s="113"/>
      <c r="O627" s="113"/>
      <c r="P627" s="113"/>
      <c r="Q627" s="113"/>
      <c r="R627" s="114"/>
      <c r="S627" s="114"/>
      <c r="T627" s="114"/>
      <c r="U627" s="114"/>
      <c r="V627" s="114"/>
      <c r="W627" s="114"/>
      <c r="X627" s="114"/>
      <c r="Y627" s="114"/>
      <c r="Z627" s="107"/>
      <c r="AA627" s="107"/>
      <c r="AB627" s="107"/>
      <c r="AC627" s="107"/>
      <c r="AD627" s="107"/>
      <c r="AE627" s="107"/>
      <c r="AF627" s="107"/>
      <c r="AG627" s="107" t="s">
        <v>341</v>
      </c>
      <c r="AH627" s="107">
        <v>0</v>
      </c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</row>
    <row r="628" spans="1:60" outlineLevel="3">
      <c r="A628" s="110"/>
      <c r="B628" s="111"/>
      <c r="C628" s="146" t="s">
        <v>3104</v>
      </c>
      <c r="D628" s="143"/>
      <c r="E628" s="144">
        <v>0.18</v>
      </c>
      <c r="F628" s="114"/>
      <c r="G628" s="114"/>
      <c r="H628" s="114"/>
      <c r="I628" s="114"/>
      <c r="J628" s="114"/>
      <c r="K628" s="114"/>
      <c r="L628" s="114"/>
      <c r="M628" s="114"/>
      <c r="N628" s="113"/>
      <c r="O628" s="113"/>
      <c r="P628" s="113"/>
      <c r="Q628" s="113"/>
      <c r="R628" s="114"/>
      <c r="S628" s="114"/>
      <c r="T628" s="114"/>
      <c r="U628" s="114"/>
      <c r="V628" s="114"/>
      <c r="W628" s="114"/>
      <c r="X628" s="114"/>
      <c r="Y628" s="114"/>
      <c r="Z628" s="107"/>
      <c r="AA628" s="107"/>
      <c r="AB628" s="107"/>
      <c r="AC628" s="107"/>
      <c r="AD628" s="107"/>
      <c r="AE628" s="107"/>
      <c r="AF628" s="107"/>
      <c r="AG628" s="107" t="s">
        <v>341</v>
      </c>
      <c r="AH628" s="107">
        <v>0</v>
      </c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</row>
    <row r="629" spans="1:60" outlineLevel="3">
      <c r="A629" s="110"/>
      <c r="B629" s="111"/>
      <c r="C629" s="146" t="s">
        <v>3105</v>
      </c>
      <c r="D629" s="143"/>
      <c r="E629" s="144">
        <v>0.13500000000000001</v>
      </c>
      <c r="F629" s="114"/>
      <c r="G629" s="114"/>
      <c r="H629" s="114"/>
      <c r="I629" s="114"/>
      <c r="J629" s="114"/>
      <c r="K629" s="114"/>
      <c r="L629" s="114"/>
      <c r="M629" s="114"/>
      <c r="N629" s="113"/>
      <c r="O629" s="113"/>
      <c r="P629" s="113"/>
      <c r="Q629" s="113"/>
      <c r="R629" s="114"/>
      <c r="S629" s="114"/>
      <c r="T629" s="114"/>
      <c r="U629" s="114"/>
      <c r="V629" s="114"/>
      <c r="W629" s="114"/>
      <c r="X629" s="114"/>
      <c r="Y629" s="114"/>
      <c r="Z629" s="107"/>
      <c r="AA629" s="107"/>
      <c r="AB629" s="107"/>
      <c r="AC629" s="107"/>
      <c r="AD629" s="107"/>
      <c r="AE629" s="107"/>
      <c r="AF629" s="107"/>
      <c r="AG629" s="107" t="s">
        <v>341</v>
      </c>
      <c r="AH629" s="107">
        <v>0</v>
      </c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</row>
    <row r="630" spans="1:60" outlineLevel="3">
      <c r="A630" s="110"/>
      <c r="B630" s="111"/>
      <c r="C630" s="146" t="s">
        <v>3106</v>
      </c>
      <c r="D630" s="143"/>
      <c r="E630" s="144">
        <v>0.54</v>
      </c>
      <c r="F630" s="114"/>
      <c r="G630" s="114"/>
      <c r="H630" s="114"/>
      <c r="I630" s="114"/>
      <c r="J630" s="114"/>
      <c r="K630" s="114"/>
      <c r="L630" s="114"/>
      <c r="M630" s="114"/>
      <c r="N630" s="113"/>
      <c r="O630" s="113"/>
      <c r="P630" s="113"/>
      <c r="Q630" s="113"/>
      <c r="R630" s="114"/>
      <c r="S630" s="114"/>
      <c r="T630" s="114"/>
      <c r="U630" s="114"/>
      <c r="V630" s="114"/>
      <c r="W630" s="114"/>
      <c r="X630" s="114"/>
      <c r="Y630" s="114"/>
      <c r="Z630" s="107"/>
      <c r="AA630" s="107"/>
      <c r="AB630" s="107"/>
      <c r="AC630" s="107"/>
      <c r="AD630" s="107"/>
      <c r="AE630" s="107"/>
      <c r="AF630" s="107"/>
      <c r="AG630" s="107" t="s">
        <v>341</v>
      </c>
      <c r="AH630" s="107">
        <v>0</v>
      </c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</row>
    <row r="631" spans="1:60" outlineLevel="3">
      <c r="A631" s="110"/>
      <c r="B631" s="111"/>
      <c r="C631" s="146" t="s">
        <v>3107</v>
      </c>
      <c r="D631" s="143"/>
      <c r="E631" s="144">
        <v>0.495</v>
      </c>
      <c r="F631" s="114"/>
      <c r="G631" s="114"/>
      <c r="H631" s="114"/>
      <c r="I631" s="114"/>
      <c r="J631" s="114"/>
      <c r="K631" s="114"/>
      <c r="L631" s="114"/>
      <c r="M631" s="114"/>
      <c r="N631" s="113"/>
      <c r="O631" s="113"/>
      <c r="P631" s="113"/>
      <c r="Q631" s="113"/>
      <c r="R631" s="114"/>
      <c r="S631" s="114"/>
      <c r="T631" s="114"/>
      <c r="U631" s="114"/>
      <c r="V631" s="114"/>
      <c r="W631" s="114"/>
      <c r="X631" s="114"/>
      <c r="Y631" s="114"/>
      <c r="Z631" s="107"/>
      <c r="AA631" s="107"/>
      <c r="AB631" s="107"/>
      <c r="AC631" s="107"/>
      <c r="AD631" s="107"/>
      <c r="AE631" s="107"/>
      <c r="AF631" s="107"/>
      <c r="AG631" s="107" t="s">
        <v>341</v>
      </c>
      <c r="AH631" s="107">
        <v>0</v>
      </c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</row>
    <row r="632" spans="1:60" outlineLevel="3">
      <c r="A632" s="110"/>
      <c r="B632" s="111"/>
      <c r="C632" s="146" t="s">
        <v>3108</v>
      </c>
      <c r="D632" s="143"/>
      <c r="E632" s="144">
        <v>0.88875000000000004</v>
      </c>
      <c r="F632" s="114"/>
      <c r="G632" s="114"/>
      <c r="H632" s="114"/>
      <c r="I632" s="114"/>
      <c r="J632" s="114"/>
      <c r="K632" s="114"/>
      <c r="L632" s="114"/>
      <c r="M632" s="114"/>
      <c r="N632" s="113"/>
      <c r="O632" s="113"/>
      <c r="P632" s="113"/>
      <c r="Q632" s="113"/>
      <c r="R632" s="114"/>
      <c r="S632" s="114"/>
      <c r="T632" s="114"/>
      <c r="U632" s="114"/>
      <c r="V632" s="114"/>
      <c r="W632" s="114"/>
      <c r="X632" s="114"/>
      <c r="Y632" s="114"/>
      <c r="Z632" s="107"/>
      <c r="AA632" s="107"/>
      <c r="AB632" s="107"/>
      <c r="AC632" s="107"/>
      <c r="AD632" s="107"/>
      <c r="AE632" s="107"/>
      <c r="AF632" s="107"/>
      <c r="AG632" s="107" t="s">
        <v>341</v>
      </c>
      <c r="AH632" s="107">
        <v>0</v>
      </c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</row>
    <row r="633" spans="1:60" outlineLevel="3">
      <c r="A633" s="110"/>
      <c r="B633" s="111"/>
      <c r="C633" s="146" t="s">
        <v>3109</v>
      </c>
      <c r="D633" s="143"/>
      <c r="E633" s="144">
        <v>0.13500000000000001</v>
      </c>
      <c r="F633" s="114"/>
      <c r="G633" s="114"/>
      <c r="H633" s="114"/>
      <c r="I633" s="114"/>
      <c r="J633" s="114"/>
      <c r="K633" s="114"/>
      <c r="L633" s="114"/>
      <c r="M633" s="114"/>
      <c r="N633" s="113"/>
      <c r="O633" s="113"/>
      <c r="P633" s="113"/>
      <c r="Q633" s="113"/>
      <c r="R633" s="114"/>
      <c r="S633" s="114"/>
      <c r="T633" s="114"/>
      <c r="U633" s="114"/>
      <c r="V633" s="114"/>
      <c r="W633" s="114"/>
      <c r="X633" s="114"/>
      <c r="Y633" s="114"/>
      <c r="Z633" s="107"/>
      <c r="AA633" s="107"/>
      <c r="AB633" s="107"/>
      <c r="AC633" s="107"/>
      <c r="AD633" s="107"/>
      <c r="AE633" s="107"/>
      <c r="AF633" s="107"/>
      <c r="AG633" s="107" t="s">
        <v>341</v>
      </c>
      <c r="AH633" s="107">
        <v>0</v>
      </c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</row>
    <row r="634" spans="1:60" outlineLevel="3">
      <c r="A634" s="110"/>
      <c r="B634" s="111"/>
      <c r="C634" s="146" t="s">
        <v>3110</v>
      </c>
      <c r="D634" s="143"/>
      <c r="E634" s="144">
        <v>1.34</v>
      </c>
      <c r="F634" s="114"/>
      <c r="G634" s="114"/>
      <c r="H634" s="114"/>
      <c r="I634" s="114"/>
      <c r="J634" s="114"/>
      <c r="K634" s="114"/>
      <c r="L634" s="114"/>
      <c r="M634" s="114"/>
      <c r="N634" s="113"/>
      <c r="O634" s="113"/>
      <c r="P634" s="113"/>
      <c r="Q634" s="113"/>
      <c r="R634" s="114"/>
      <c r="S634" s="114"/>
      <c r="T634" s="114"/>
      <c r="U634" s="114"/>
      <c r="V634" s="114"/>
      <c r="W634" s="114"/>
      <c r="X634" s="114"/>
      <c r="Y634" s="114"/>
      <c r="Z634" s="107"/>
      <c r="AA634" s="107"/>
      <c r="AB634" s="107"/>
      <c r="AC634" s="107"/>
      <c r="AD634" s="107"/>
      <c r="AE634" s="107"/>
      <c r="AF634" s="107"/>
      <c r="AG634" s="107" t="s">
        <v>341</v>
      </c>
      <c r="AH634" s="107">
        <v>0</v>
      </c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</row>
    <row r="635" spans="1:60" outlineLevel="3">
      <c r="A635" s="110"/>
      <c r="B635" s="111"/>
      <c r="C635" s="146" t="s">
        <v>3111</v>
      </c>
      <c r="D635" s="143"/>
      <c r="E635" s="144">
        <v>0.13500000000000001</v>
      </c>
      <c r="F635" s="114"/>
      <c r="G635" s="114"/>
      <c r="H635" s="114"/>
      <c r="I635" s="114"/>
      <c r="J635" s="114"/>
      <c r="K635" s="114"/>
      <c r="L635" s="114"/>
      <c r="M635" s="114"/>
      <c r="N635" s="113"/>
      <c r="O635" s="113"/>
      <c r="P635" s="113"/>
      <c r="Q635" s="113"/>
      <c r="R635" s="114"/>
      <c r="S635" s="114"/>
      <c r="T635" s="114"/>
      <c r="U635" s="114"/>
      <c r="V635" s="114"/>
      <c r="W635" s="114"/>
      <c r="X635" s="114"/>
      <c r="Y635" s="114"/>
      <c r="Z635" s="107"/>
      <c r="AA635" s="107"/>
      <c r="AB635" s="107"/>
      <c r="AC635" s="107"/>
      <c r="AD635" s="107"/>
      <c r="AE635" s="107"/>
      <c r="AF635" s="107"/>
      <c r="AG635" s="107" t="s">
        <v>341</v>
      </c>
      <c r="AH635" s="107">
        <v>0</v>
      </c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</row>
    <row r="636" spans="1:60" outlineLevel="3">
      <c r="A636" s="110"/>
      <c r="B636" s="111"/>
      <c r="C636" s="146" t="s">
        <v>3112</v>
      </c>
      <c r="D636" s="143"/>
      <c r="E636" s="144">
        <v>1.02</v>
      </c>
      <c r="F636" s="114"/>
      <c r="G636" s="114"/>
      <c r="H636" s="114"/>
      <c r="I636" s="114"/>
      <c r="J636" s="114"/>
      <c r="K636" s="114"/>
      <c r="L636" s="114"/>
      <c r="M636" s="114"/>
      <c r="N636" s="113"/>
      <c r="O636" s="113"/>
      <c r="P636" s="113"/>
      <c r="Q636" s="113"/>
      <c r="R636" s="114"/>
      <c r="S636" s="114"/>
      <c r="T636" s="114"/>
      <c r="U636" s="114"/>
      <c r="V636" s="114"/>
      <c r="W636" s="114"/>
      <c r="X636" s="114"/>
      <c r="Y636" s="114"/>
      <c r="Z636" s="107"/>
      <c r="AA636" s="107"/>
      <c r="AB636" s="107"/>
      <c r="AC636" s="107"/>
      <c r="AD636" s="107"/>
      <c r="AE636" s="107"/>
      <c r="AF636" s="107"/>
      <c r="AG636" s="107" t="s">
        <v>341</v>
      </c>
      <c r="AH636" s="107">
        <v>0</v>
      </c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</row>
    <row r="637" spans="1:60" outlineLevel="3">
      <c r="A637" s="110"/>
      <c r="B637" s="111"/>
      <c r="C637" s="146" t="s">
        <v>3113</v>
      </c>
      <c r="D637" s="143"/>
      <c r="E637" s="144">
        <v>0.36</v>
      </c>
      <c r="F637" s="114"/>
      <c r="G637" s="114"/>
      <c r="H637" s="114"/>
      <c r="I637" s="114"/>
      <c r="J637" s="114"/>
      <c r="K637" s="114"/>
      <c r="L637" s="114"/>
      <c r="M637" s="114"/>
      <c r="N637" s="113"/>
      <c r="O637" s="113"/>
      <c r="P637" s="113"/>
      <c r="Q637" s="113"/>
      <c r="R637" s="114"/>
      <c r="S637" s="114"/>
      <c r="T637" s="114"/>
      <c r="U637" s="114"/>
      <c r="V637" s="114"/>
      <c r="W637" s="114"/>
      <c r="X637" s="114"/>
      <c r="Y637" s="114"/>
      <c r="Z637" s="107"/>
      <c r="AA637" s="107"/>
      <c r="AB637" s="107"/>
      <c r="AC637" s="107"/>
      <c r="AD637" s="107"/>
      <c r="AE637" s="107"/>
      <c r="AF637" s="107"/>
      <c r="AG637" s="107" t="s">
        <v>341</v>
      </c>
      <c r="AH637" s="107">
        <v>0</v>
      </c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</row>
    <row r="638" spans="1:60" outlineLevel="3">
      <c r="A638" s="110"/>
      <c r="B638" s="111"/>
      <c r="C638" s="146" t="s">
        <v>3114</v>
      </c>
      <c r="D638" s="143"/>
      <c r="E638" s="144">
        <v>0.13500000000000001</v>
      </c>
      <c r="F638" s="114"/>
      <c r="G638" s="114"/>
      <c r="H638" s="114"/>
      <c r="I638" s="114"/>
      <c r="J638" s="114"/>
      <c r="K638" s="114"/>
      <c r="L638" s="114"/>
      <c r="M638" s="114"/>
      <c r="N638" s="113"/>
      <c r="O638" s="113"/>
      <c r="P638" s="113"/>
      <c r="Q638" s="113"/>
      <c r="R638" s="114"/>
      <c r="S638" s="114"/>
      <c r="T638" s="114"/>
      <c r="U638" s="114"/>
      <c r="V638" s="114"/>
      <c r="W638" s="114"/>
      <c r="X638" s="114"/>
      <c r="Y638" s="114"/>
      <c r="Z638" s="107"/>
      <c r="AA638" s="107"/>
      <c r="AB638" s="107"/>
      <c r="AC638" s="107"/>
      <c r="AD638" s="107"/>
      <c r="AE638" s="107"/>
      <c r="AF638" s="107"/>
      <c r="AG638" s="107" t="s">
        <v>341</v>
      </c>
      <c r="AH638" s="107">
        <v>0</v>
      </c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</row>
    <row r="639" spans="1:60" outlineLevel="3">
      <c r="A639" s="110"/>
      <c r="B639" s="111"/>
      <c r="C639" s="146" t="s">
        <v>3115</v>
      </c>
      <c r="D639" s="143"/>
      <c r="E639" s="144">
        <v>1.1200000000000001</v>
      </c>
      <c r="F639" s="114"/>
      <c r="G639" s="114"/>
      <c r="H639" s="114"/>
      <c r="I639" s="114"/>
      <c r="J639" s="114"/>
      <c r="K639" s="114"/>
      <c r="L639" s="114"/>
      <c r="M639" s="114"/>
      <c r="N639" s="113"/>
      <c r="O639" s="113"/>
      <c r="P639" s="113"/>
      <c r="Q639" s="113"/>
      <c r="R639" s="114"/>
      <c r="S639" s="114"/>
      <c r="T639" s="114"/>
      <c r="U639" s="114"/>
      <c r="V639" s="114"/>
      <c r="W639" s="114"/>
      <c r="X639" s="114"/>
      <c r="Y639" s="114"/>
      <c r="Z639" s="107"/>
      <c r="AA639" s="107"/>
      <c r="AB639" s="107"/>
      <c r="AC639" s="107"/>
      <c r="AD639" s="107"/>
      <c r="AE639" s="107"/>
      <c r="AF639" s="107"/>
      <c r="AG639" s="107" t="s">
        <v>341</v>
      </c>
      <c r="AH639" s="107">
        <v>0</v>
      </c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</row>
    <row r="640" spans="1:60" outlineLevel="3">
      <c r="A640" s="110"/>
      <c r="B640" s="111"/>
      <c r="C640" s="146" t="s">
        <v>3116</v>
      </c>
      <c r="D640" s="143"/>
      <c r="E640" s="144">
        <v>0.40500000000000003</v>
      </c>
      <c r="F640" s="114"/>
      <c r="G640" s="114"/>
      <c r="H640" s="114"/>
      <c r="I640" s="114"/>
      <c r="J640" s="114"/>
      <c r="K640" s="114"/>
      <c r="L640" s="114"/>
      <c r="M640" s="114"/>
      <c r="N640" s="113"/>
      <c r="O640" s="113"/>
      <c r="P640" s="113"/>
      <c r="Q640" s="113"/>
      <c r="R640" s="114"/>
      <c r="S640" s="114"/>
      <c r="T640" s="114"/>
      <c r="U640" s="114"/>
      <c r="V640" s="114"/>
      <c r="W640" s="114"/>
      <c r="X640" s="114"/>
      <c r="Y640" s="114"/>
      <c r="Z640" s="107"/>
      <c r="AA640" s="107"/>
      <c r="AB640" s="107"/>
      <c r="AC640" s="107"/>
      <c r="AD640" s="107"/>
      <c r="AE640" s="107"/>
      <c r="AF640" s="107"/>
      <c r="AG640" s="107" t="s">
        <v>341</v>
      </c>
      <c r="AH640" s="107">
        <v>0</v>
      </c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</row>
    <row r="641" spans="1:60" outlineLevel="3">
      <c r="A641" s="110"/>
      <c r="B641" s="111"/>
      <c r="C641" s="146" t="s">
        <v>3117</v>
      </c>
      <c r="D641" s="143"/>
      <c r="E641" s="144">
        <v>0.18</v>
      </c>
      <c r="F641" s="114"/>
      <c r="G641" s="114"/>
      <c r="H641" s="114"/>
      <c r="I641" s="114"/>
      <c r="J641" s="114"/>
      <c r="K641" s="114"/>
      <c r="L641" s="114"/>
      <c r="M641" s="114"/>
      <c r="N641" s="113"/>
      <c r="O641" s="113"/>
      <c r="P641" s="113"/>
      <c r="Q641" s="113"/>
      <c r="R641" s="114"/>
      <c r="S641" s="114"/>
      <c r="T641" s="114"/>
      <c r="U641" s="114"/>
      <c r="V641" s="114"/>
      <c r="W641" s="114"/>
      <c r="X641" s="114"/>
      <c r="Y641" s="114"/>
      <c r="Z641" s="107"/>
      <c r="AA641" s="107"/>
      <c r="AB641" s="107"/>
      <c r="AC641" s="107"/>
      <c r="AD641" s="107"/>
      <c r="AE641" s="107"/>
      <c r="AF641" s="107"/>
      <c r="AG641" s="107" t="s">
        <v>341</v>
      </c>
      <c r="AH641" s="107">
        <v>0</v>
      </c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</row>
    <row r="642" spans="1:60" outlineLevel="3">
      <c r="A642" s="110"/>
      <c r="B642" s="111"/>
      <c r="C642" s="146" t="s">
        <v>3118</v>
      </c>
      <c r="D642" s="143"/>
      <c r="E642" s="144">
        <v>0.36</v>
      </c>
      <c r="F642" s="114"/>
      <c r="G642" s="114"/>
      <c r="H642" s="114"/>
      <c r="I642" s="114"/>
      <c r="J642" s="114"/>
      <c r="K642" s="114"/>
      <c r="L642" s="114"/>
      <c r="M642" s="114"/>
      <c r="N642" s="113"/>
      <c r="O642" s="113"/>
      <c r="P642" s="113"/>
      <c r="Q642" s="113"/>
      <c r="R642" s="114"/>
      <c r="S642" s="114"/>
      <c r="T642" s="114"/>
      <c r="U642" s="114"/>
      <c r="V642" s="114"/>
      <c r="W642" s="114"/>
      <c r="X642" s="114"/>
      <c r="Y642" s="114"/>
      <c r="Z642" s="107"/>
      <c r="AA642" s="107"/>
      <c r="AB642" s="107"/>
      <c r="AC642" s="107"/>
      <c r="AD642" s="107"/>
      <c r="AE642" s="107"/>
      <c r="AF642" s="107"/>
      <c r="AG642" s="107" t="s">
        <v>341</v>
      </c>
      <c r="AH642" s="107">
        <v>0</v>
      </c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</row>
    <row r="643" spans="1:60" outlineLevel="3">
      <c r="A643" s="110"/>
      <c r="B643" s="111"/>
      <c r="C643" s="146" t="s">
        <v>3119</v>
      </c>
      <c r="D643" s="143"/>
      <c r="E643" s="144">
        <v>0.18</v>
      </c>
      <c r="F643" s="114"/>
      <c r="G643" s="114"/>
      <c r="H643" s="114"/>
      <c r="I643" s="114"/>
      <c r="J643" s="114"/>
      <c r="K643" s="114"/>
      <c r="L643" s="114"/>
      <c r="M643" s="114"/>
      <c r="N643" s="113"/>
      <c r="O643" s="113"/>
      <c r="P643" s="113"/>
      <c r="Q643" s="113"/>
      <c r="R643" s="114"/>
      <c r="S643" s="114"/>
      <c r="T643" s="114"/>
      <c r="U643" s="114"/>
      <c r="V643" s="114"/>
      <c r="W643" s="114"/>
      <c r="X643" s="114"/>
      <c r="Y643" s="114"/>
      <c r="Z643" s="107"/>
      <c r="AA643" s="107"/>
      <c r="AB643" s="107"/>
      <c r="AC643" s="107"/>
      <c r="AD643" s="107"/>
      <c r="AE643" s="107"/>
      <c r="AF643" s="107"/>
      <c r="AG643" s="107" t="s">
        <v>341</v>
      </c>
      <c r="AH643" s="107">
        <v>0</v>
      </c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</row>
    <row r="644" spans="1:60" outlineLevel="3">
      <c r="A644" s="110"/>
      <c r="B644" s="111"/>
      <c r="C644" s="146" t="s">
        <v>3120</v>
      </c>
      <c r="D644" s="143"/>
      <c r="E644" s="144">
        <v>0.36</v>
      </c>
      <c r="F644" s="114"/>
      <c r="G644" s="114"/>
      <c r="H644" s="114"/>
      <c r="I644" s="114"/>
      <c r="J644" s="114"/>
      <c r="K644" s="114"/>
      <c r="L644" s="114"/>
      <c r="M644" s="114"/>
      <c r="N644" s="113"/>
      <c r="O644" s="113"/>
      <c r="P644" s="113"/>
      <c r="Q644" s="113"/>
      <c r="R644" s="114"/>
      <c r="S644" s="114"/>
      <c r="T644" s="114"/>
      <c r="U644" s="114"/>
      <c r="V644" s="114"/>
      <c r="W644" s="114"/>
      <c r="X644" s="114"/>
      <c r="Y644" s="114"/>
      <c r="Z644" s="107"/>
      <c r="AA644" s="107"/>
      <c r="AB644" s="107"/>
      <c r="AC644" s="107"/>
      <c r="AD644" s="107"/>
      <c r="AE644" s="107"/>
      <c r="AF644" s="107"/>
      <c r="AG644" s="107" t="s">
        <v>341</v>
      </c>
      <c r="AH644" s="107">
        <v>0</v>
      </c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</row>
    <row r="645" spans="1:60" outlineLevel="3">
      <c r="A645" s="110"/>
      <c r="B645" s="111"/>
      <c r="C645" s="146" t="s">
        <v>3121</v>
      </c>
      <c r="D645" s="143"/>
      <c r="E645" s="144">
        <v>0.27</v>
      </c>
      <c r="F645" s="114"/>
      <c r="G645" s="114"/>
      <c r="H645" s="114"/>
      <c r="I645" s="114"/>
      <c r="J645" s="114"/>
      <c r="K645" s="114"/>
      <c r="L645" s="114"/>
      <c r="M645" s="114"/>
      <c r="N645" s="113"/>
      <c r="O645" s="113"/>
      <c r="P645" s="113"/>
      <c r="Q645" s="113"/>
      <c r="R645" s="114"/>
      <c r="S645" s="114"/>
      <c r="T645" s="114"/>
      <c r="U645" s="114"/>
      <c r="V645" s="114"/>
      <c r="W645" s="114"/>
      <c r="X645" s="114"/>
      <c r="Y645" s="114"/>
      <c r="Z645" s="107"/>
      <c r="AA645" s="107"/>
      <c r="AB645" s="107"/>
      <c r="AC645" s="107"/>
      <c r="AD645" s="107"/>
      <c r="AE645" s="107"/>
      <c r="AF645" s="107"/>
      <c r="AG645" s="107" t="s">
        <v>341</v>
      </c>
      <c r="AH645" s="107">
        <v>0</v>
      </c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</row>
    <row r="646" spans="1:60" outlineLevel="3">
      <c r="A646" s="110"/>
      <c r="B646" s="111"/>
      <c r="C646" s="146" t="s">
        <v>3122</v>
      </c>
      <c r="D646" s="143"/>
      <c r="E646" s="144">
        <v>0.13500000000000001</v>
      </c>
      <c r="F646" s="114"/>
      <c r="G646" s="114"/>
      <c r="H646" s="114"/>
      <c r="I646" s="114"/>
      <c r="J646" s="114"/>
      <c r="K646" s="114"/>
      <c r="L646" s="114"/>
      <c r="M646" s="114"/>
      <c r="N646" s="113"/>
      <c r="O646" s="113"/>
      <c r="P646" s="113"/>
      <c r="Q646" s="113"/>
      <c r="R646" s="114"/>
      <c r="S646" s="114"/>
      <c r="T646" s="114"/>
      <c r="U646" s="114"/>
      <c r="V646" s="114"/>
      <c r="W646" s="114"/>
      <c r="X646" s="114"/>
      <c r="Y646" s="114"/>
      <c r="Z646" s="107"/>
      <c r="AA646" s="107"/>
      <c r="AB646" s="107"/>
      <c r="AC646" s="107"/>
      <c r="AD646" s="107"/>
      <c r="AE646" s="107"/>
      <c r="AF646" s="107"/>
      <c r="AG646" s="107" t="s">
        <v>341</v>
      </c>
      <c r="AH646" s="107">
        <v>0</v>
      </c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</row>
    <row r="647" spans="1:60" outlineLevel="3">
      <c r="A647" s="110"/>
      <c r="B647" s="111"/>
      <c r="C647" s="146" t="s">
        <v>3123</v>
      </c>
      <c r="D647" s="143"/>
      <c r="E647" s="144">
        <v>0.13500000000000001</v>
      </c>
      <c r="F647" s="114"/>
      <c r="G647" s="114"/>
      <c r="H647" s="114"/>
      <c r="I647" s="114"/>
      <c r="J647" s="114"/>
      <c r="K647" s="114"/>
      <c r="L647" s="114"/>
      <c r="M647" s="114"/>
      <c r="N647" s="113"/>
      <c r="O647" s="113"/>
      <c r="P647" s="113"/>
      <c r="Q647" s="113"/>
      <c r="R647" s="114"/>
      <c r="S647" s="114"/>
      <c r="T647" s="114"/>
      <c r="U647" s="114"/>
      <c r="V647" s="114"/>
      <c r="W647" s="114"/>
      <c r="X647" s="114"/>
      <c r="Y647" s="114"/>
      <c r="Z647" s="107"/>
      <c r="AA647" s="107"/>
      <c r="AB647" s="107"/>
      <c r="AC647" s="107"/>
      <c r="AD647" s="107"/>
      <c r="AE647" s="107"/>
      <c r="AF647" s="107"/>
      <c r="AG647" s="107" t="s">
        <v>341</v>
      </c>
      <c r="AH647" s="107">
        <v>0</v>
      </c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</row>
    <row r="648" spans="1:60" outlineLevel="3">
      <c r="A648" s="110"/>
      <c r="B648" s="111"/>
      <c r="C648" s="146" t="s">
        <v>3124</v>
      </c>
      <c r="D648" s="143"/>
      <c r="E648" s="144">
        <v>0.13500000000000001</v>
      </c>
      <c r="F648" s="114"/>
      <c r="G648" s="114"/>
      <c r="H648" s="114"/>
      <c r="I648" s="114"/>
      <c r="J648" s="114"/>
      <c r="K648" s="114"/>
      <c r="L648" s="114"/>
      <c r="M648" s="114"/>
      <c r="N648" s="113"/>
      <c r="O648" s="113"/>
      <c r="P648" s="113"/>
      <c r="Q648" s="113"/>
      <c r="R648" s="114"/>
      <c r="S648" s="114"/>
      <c r="T648" s="114"/>
      <c r="U648" s="114"/>
      <c r="V648" s="114"/>
      <c r="W648" s="114"/>
      <c r="X648" s="114"/>
      <c r="Y648" s="114"/>
      <c r="Z648" s="107"/>
      <c r="AA648" s="107"/>
      <c r="AB648" s="107"/>
      <c r="AC648" s="107"/>
      <c r="AD648" s="107"/>
      <c r="AE648" s="107"/>
      <c r="AF648" s="107"/>
      <c r="AG648" s="107" t="s">
        <v>341</v>
      </c>
      <c r="AH648" s="107">
        <v>0</v>
      </c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</row>
    <row r="649" spans="1:60" outlineLevel="3">
      <c r="A649" s="110"/>
      <c r="B649" s="111"/>
      <c r="C649" s="146" t="s">
        <v>3125</v>
      </c>
      <c r="D649" s="143"/>
      <c r="E649" s="144">
        <v>1.26</v>
      </c>
      <c r="F649" s="114"/>
      <c r="G649" s="114"/>
      <c r="H649" s="114"/>
      <c r="I649" s="114"/>
      <c r="J649" s="114"/>
      <c r="K649" s="114"/>
      <c r="L649" s="114"/>
      <c r="M649" s="114"/>
      <c r="N649" s="113"/>
      <c r="O649" s="113"/>
      <c r="P649" s="113"/>
      <c r="Q649" s="113"/>
      <c r="R649" s="114"/>
      <c r="S649" s="114"/>
      <c r="T649" s="114"/>
      <c r="U649" s="114"/>
      <c r="V649" s="114"/>
      <c r="W649" s="114"/>
      <c r="X649" s="114"/>
      <c r="Y649" s="114"/>
      <c r="Z649" s="107"/>
      <c r="AA649" s="107"/>
      <c r="AB649" s="107"/>
      <c r="AC649" s="107"/>
      <c r="AD649" s="107"/>
      <c r="AE649" s="107"/>
      <c r="AF649" s="107"/>
      <c r="AG649" s="107" t="s">
        <v>341</v>
      </c>
      <c r="AH649" s="107">
        <v>0</v>
      </c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</row>
    <row r="650" spans="1:60" outlineLevel="3">
      <c r="A650" s="110"/>
      <c r="B650" s="111"/>
      <c r="C650" s="146" t="s">
        <v>3126</v>
      </c>
      <c r="D650" s="143"/>
      <c r="E650" s="144">
        <v>0.27</v>
      </c>
      <c r="F650" s="114"/>
      <c r="G650" s="114"/>
      <c r="H650" s="114"/>
      <c r="I650" s="114"/>
      <c r="J650" s="114"/>
      <c r="K650" s="114"/>
      <c r="L650" s="114"/>
      <c r="M650" s="114"/>
      <c r="N650" s="113"/>
      <c r="O650" s="113"/>
      <c r="P650" s="113"/>
      <c r="Q650" s="113"/>
      <c r="R650" s="114"/>
      <c r="S650" s="114"/>
      <c r="T650" s="114"/>
      <c r="U650" s="114"/>
      <c r="V650" s="114"/>
      <c r="W650" s="114"/>
      <c r="X650" s="114"/>
      <c r="Y650" s="114"/>
      <c r="Z650" s="107"/>
      <c r="AA650" s="107"/>
      <c r="AB650" s="107"/>
      <c r="AC650" s="107"/>
      <c r="AD650" s="107"/>
      <c r="AE650" s="107"/>
      <c r="AF650" s="107"/>
      <c r="AG650" s="107" t="s">
        <v>341</v>
      </c>
      <c r="AH650" s="107">
        <v>0</v>
      </c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</row>
    <row r="651" spans="1:60" outlineLevel="3">
      <c r="A651" s="110"/>
      <c r="B651" s="111"/>
      <c r="C651" s="146" t="s">
        <v>3127</v>
      </c>
      <c r="D651" s="143"/>
      <c r="E651" s="144">
        <v>0.27</v>
      </c>
      <c r="F651" s="114"/>
      <c r="G651" s="114"/>
      <c r="H651" s="114"/>
      <c r="I651" s="114"/>
      <c r="J651" s="114"/>
      <c r="K651" s="114"/>
      <c r="L651" s="114"/>
      <c r="M651" s="114"/>
      <c r="N651" s="113"/>
      <c r="O651" s="113"/>
      <c r="P651" s="113"/>
      <c r="Q651" s="113"/>
      <c r="R651" s="114"/>
      <c r="S651" s="114"/>
      <c r="T651" s="114"/>
      <c r="U651" s="114"/>
      <c r="V651" s="114"/>
      <c r="W651" s="114"/>
      <c r="X651" s="114"/>
      <c r="Y651" s="114"/>
      <c r="Z651" s="107"/>
      <c r="AA651" s="107"/>
      <c r="AB651" s="107"/>
      <c r="AC651" s="107"/>
      <c r="AD651" s="107"/>
      <c r="AE651" s="107"/>
      <c r="AF651" s="107"/>
      <c r="AG651" s="107" t="s">
        <v>341</v>
      </c>
      <c r="AH651" s="107">
        <v>0</v>
      </c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</row>
    <row r="652" spans="1:60" outlineLevel="3">
      <c r="A652" s="110"/>
      <c r="B652" s="111"/>
      <c r="C652" s="146" t="s">
        <v>3128</v>
      </c>
      <c r="D652" s="143"/>
      <c r="E652" s="144">
        <v>2.0790000000000002</v>
      </c>
      <c r="F652" s="114"/>
      <c r="G652" s="114"/>
      <c r="H652" s="114"/>
      <c r="I652" s="114"/>
      <c r="J652" s="114"/>
      <c r="K652" s="114"/>
      <c r="L652" s="114"/>
      <c r="M652" s="114"/>
      <c r="N652" s="113"/>
      <c r="O652" s="113"/>
      <c r="P652" s="113"/>
      <c r="Q652" s="113"/>
      <c r="R652" s="114"/>
      <c r="S652" s="114"/>
      <c r="T652" s="114"/>
      <c r="U652" s="114"/>
      <c r="V652" s="114"/>
      <c r="W652" s="114"/>
      <c r="X652" s="114"/>
      <c r="Y652" s="114"/>
      <c r="Z652" s="107"/>
      <c r="AA652" s="107"/>
      <c r="AB652" s="107"/>
      <c r="AC652" s="107"/>
      <c r="AD652" s="107"/>
      <c r="AE652" s="107"/>
      <c r="AF652" s="107"/>
      <c r="AG652" s="107" t="s">
        <v>341</v>
      </c>
      <c r="AH652" s="107">
        <v>0</v>
      </c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</row>
    <row r="653" spans="1:60" outlineLevel="3">
      <c r="A653" s="110"/>
      <c r="B653" s="111"/>
      <c r="C653" s="146" t="s">
        <v>3129</v>
      </c>
      <c r="D653" s="143"/>
      <c r="E653" s="144">
        <v>0.72</v>
      </c>
      <c r="F653" s="114"/>
      <c r="G653" s="114"/>
      <c r="H653" s="114"/>
      <c r="I653" s="114"/>
      <c r="J653" s="114"/>
      <c r="K653" s="114"/>
      <c r="L653" s="114"/>
      <c r="M653" s="114"/>
      <c r="N653" s="113"/>
      <c r="O653" s="113"/>
      <c r="P653" s="113"/>
      <c r="Q653" s="113"/>
      <c r="R653" s="114"/>
      <c r="S653" s="114"/>
      <c r="T653" s="114"/>
      <c r="U653" s="114"/>
      <c r="V653" s="114"/>
      <c r="W653" s="114"/>
      <c r="X653" s="114"/>
      <c r="Y653" s="114"/>
      <c r="Z653" s="107"/>
      <c r="AA653" s="107"/>
      <c r="AB653" s="107"/>
      <c r="AC653" s="107"/>
      <c r="AD653" s="107"/>
      <c r="AE653" s="107"/>
      <c r="AF653" s="107"/>
      <c r="AG653" s="107" t="s">
        <v>341</v>
      </c>
      <c r="AH653" s="107">
        <v>0</v>
      </c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</row>
    <row r="654" spans="1:60" outlineLevel="3">
      <c r="A654" s="110"/>
      <c r="B654" s="111"/>
      <c r="C654" s="146" t="s">
        <v>3130</v>
      </c>
      <c r="D654" s="143"/>
      <c r="E654" s="144">
        <v>0.38250000000000001</v>
      </c>
      <c r="F654" s="114"/>
      <c r="G654" s="114"/>
      <c r="H654" s="114"/>
      <c r="I654" s="114"/>
      <c r="J654" s="114"/>
      <c r="K654" s="114"/>
      <c r="L654" s="114"/>
      <c r="M654" s="114"/>
      <c r="N654" s="113"/>
      <c r="O654" s="113"/>
      <c r="P654" s="113"/>
      <c r="Q654" s="113"/>
      <c r="R654" s="114"/>
      <c r="S654" s="114"/>
      <c r="T654" s="114"/>
      <c r="U654" s="114"/>
      <c r="V654" s="114"/>
      <c r="W654" s="114"/>
      <c r="X654" s="114"/>
      <c r="Y654" s="114"/>
      <c r="Z654" s="107"/>
      <c r="AA654" s="107"/>
      <c r="AB654" s="107"/>
      <c r="AC654" s="107"/>
      <c r="AD654" s="107"/>
      <c r="AE654" s="107"/>
      <c r="AF654" s="107"/>
      <c r="AG654" s="107" t="s">
        <v>341</v>
      </c>
      <c r="AH654" s="107">
        <v>0</v>
      </c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</row>
    <row r="655" spans="1:60" outlineLevel="3">
      <c r="A655" s="110"/>
      <c r="B655" s="111"/>
      <c r="C655" s="146" t="s">
        <v>3131</v>
      </c>
      <c r="D655" s="143"/>
      <c r="E655" s="144">
        <v>0.13500000000000001</v>
      </c>
      <c r="F655" s="114"/>
      <c r="G655" s="114"/>
      <c r="H655" s="114"/>
      <c r="I655" s="114"/>
      <c r="J655" s="114"/>
      <c r="K655" s="114"/>
      <c r="L655" s="114"/>
      <c r="M655" s="114"/>
      <c r="N655" s="113"/>
      <c r="O655" s="113"/>
      <c r="P655" s="113"/>
      <c r="Q655" s="113"/>
      <c r="R655" s="114"/>
      <c r="S655" s="114"/>
      <c r="T655" s="114"/>
      <c r="U655" s="114"/>
      <c r="V655" s="114"/>
      <c r="W655" s="114"/>
      <c r="X655" s="114"/>
      <c r="Y655" s="114"/>
      <c r="Z655" s="107"/>
      <c r="AA655" s="107"/>
      <c r="AB655" s="107"/>
      <c r="AC655" s="107"/>
      <c r="AD655" s="107"/>
      <c r="AE655" s="107"/>
      <c r="AF655" s="107"/>
      <c r="AG655" s="107" t="s">
        <v>341</v>
      </c>
      <c r="AH655" s="107">
        <v>0</v>
      </c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</row>
    <row r="656" spans="1:60" outlineLevel="3">
      <c r="A656" s="110"/>
      <c r="B656" s="111"/>
      <c r="C656" s="146" t="s">
        <v>3132</v>
      </c>
      <c r="D656" s="143"/>
      <c r="E656" s="144">
        <v>0.45</v>
      </c>
      <c r="F656" s="114"/>
      <c r="G656" s="114"/>
      <c r="H656" s="114"/>
      <c r="I656" s="114"/>
      <c r="J656" s="114"/>
      <c r="K656" s="114"/>
      <c r="L656" s="114"/>
      <c r="M656" s="114"/>
      <c r="N656" s="113"/>
      <c r="O656" s="113"/>
      <c r="P656" s="113"/>
      <c r="Q656" s="113"/>
      <c r="R656" s="114"/>
      <c r="S656" s="114"/>
      <c r="T656" s="114"/>
      <c r="U656" s="114"/>
      <c r="V656" s="114"/>
      <c r="W656" s="114"/>
      <c r="X656" s="114"/>
      <c r="Y656" s="114"/>
      <c r="Z656" s="107"/>
      <c r="AA656" s="107"/>
      <c r="AB656" s="107"/>
      <c r="AC656" s="107"/>
      <c r="AD656" s="107"/>
      <c r="AE656" s="107"/>
      <c r="AF656" s="107"/>
      <c r="AG656" s="107" t="s">
        <v>341</v>
      </c>
      <c r="AH656" s="107">
        <v>0</v>
      </c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</row>
    <row r="657" spans="1:60" outlineLevel="3">
      <c r="A657" s="110"/>
      <c r="B657" s="111"/>
      <c r="C657" s="146" t="s">
        <v>3133</v>
      </c>
      <c r="D657" s="143"/>
      <c r="E657" s="144">
        <v>0.78</v>
      </c>
      <c r="F657" s="114"/>
      <c r="G657" s="114"/>
      <c r="H657" s="114"/>
      <c r="I657" s="114"/>
      <c r="J657" s="114"/>
      <c r="K657" s="114"/>
      <c r="L657" s="114"/>
      <c r="M657" s="114"/>
      <c r="N657" s="113"/>
      <c r="O657" s="113"/>
      <c r="P657" s="113"/>
      <c r="Q657" s="113"/>
      <c r="R657" s="114"/>
      <c r="S657" s="114"/>
      <c r="T657" s="114"/>
      <c r="U657" s="114"/>
      <c r="V657" s="114"/>
      <c r="W657" s="114"/>
      <c r="X657" s="114"/>
      <c r="Y657" s="114"/>
      <c r="Z657" s="107"/>
      <c r="AA657" s="107"/>
      <c r="AB657" s="107"/>
      <c r="AC657" s="107"/>
      <c r="AD657" s="107"/>
      <c r="AE657" s="107"/>
      <c r="AF657" s="107"/>
      <c r="AG657" s="107" t="s">
        <v>341</v>
      </c>
      <c r="AH657" s="107">
        <v>0</v>
      </c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</row>
    <row r="658" spans="1:60" outlineLevel="3">
      <c r="A658" s="110"/>
      <c r="B658" s="111"/>
      <c r="C658" s="146" t="s">
        <v>3134</v>
      </c>
      <c r="D658" s="143"/>
      <c r="E658" s="144">
        <v>1.26</v>
      </c>
      <c r="F658" s="114"/>
      <c r="G658" s="114"/>
      <c r="H658" s="114"/>
      <c r="I658" s="114"/>
      <c r="J658" s="114"/>
      <c r="K658" s="114"/>
      <c r="L658" s="114"/>
      <c r="M658" s="114"/>
      <c r="N658" s="113"/>
      <c r="O658" s="113"/>
      <c r="P658" s="113"/>
      <c r="Q658" s="113"/>
      <c r="R658" s="114"/>
      <c r="S658" s="114"/>
      <c r="T658" s="114"/>
      <c r="U658" s="114"/>
      <c r="V658" s="114"/>
      <c r="W658" s="114"/>
      <c r="X658" s="114"/>
      <c r="Y658" s="114"/>
      <c r="Z658" s="107"/>
      <c r="AA658" s="107"/>
      <c r="AB658" s="107"/>
      <c r="AC658" s="107"/>
      <c r="AD658" s="107"/>
      <c r="AE658" s="107"/>
      <c r="AF658" s="107"/>
      <c r="AG658" s="107" t="s">
        <v>341</v>
      </c>
      <c r="AH658" s="107">
        <v>0</v>
      </c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</row>
    <row r="659" spans="1:60" outlineLevel="3">
      <c r="A659" s="110"/>
      <c r="B659" s="111"/>
      <c r="C659" s="146" t="s">
        <v>3135</v>
      </c>
      <c r="D659" s="143"/>
      <c r="E659" s="144">
        <v>2.7675000000000001</v>
      </c>
      <c r="F659" s="114"/>
      <c r="G659" s="114"/>
      <c r="H659" s="114"/>
      <c r="I659" s="114"/>
      <c r="J659" s="114"/>
      <c r="K659" s="114"/>
      <c r="L659" s="114"/>
      <c r="M659" s="114"/>
      <c r="N659" s="113"/>
      <c r="O659" s="113"/>
      <c r="P659" s="113"/>
      <c r="Q659" s="113"/>
      <c r="R659" s="114"/>
      <c r="S659" s="114"/>
      <c r="T659" s="114"/>
      <c r="U659" s="114"/>
      <c r="V659" s="114"/>
      <c r="W659" s="114"/>
      <c r="X659" s="114"/>
      <c r="Y659" s="114"/>
      <c r="Z659" s="107"/>
      <c r="AA659" s="107"/>
      <c r="AB659" s="107"/>
      <c r="AC659" s="107"/>
      <c r="AD659" s="107"/>
      <c r="AE659" s="107"/>
      <c r="AF659" s="107"/>
      <c r="AG659" s="107" t="s">
        <v>341</v>
      </c>
      <c r="AH659" s="107">
        <v>0</v>
      </c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</row>
    <row r="660" spans="1:60" outlineLevel="3">
      <c r="A660" s="110"/>
      <c r="B660" s="111"/>
      <c r="C660" s="146" t="s">
        <v>3136</v>
      </c>
      <c r="D660" s="143"/>
      <c r="E660" s="144">
        <v>0.13500000000000001</v>
      </c>
      <c r="F660" s="114"/>
      <c r="G660" s="114"/>
      <c r="H660" s="114"/>
      <c r="I660" s="114"/>
      <c r="J660" s="114"/>
      <c r="K660" s="114"/>
      <c r="L660" s="114"/>
      <c r="M660" s="114"/>
      <c r="N660" s="113"/>
      <c r="O660" s="113"/>
      <c r="P660" s="113"/>
      <c r="Q660" s="113"/>
      <c r="R660" s="114"/>
      <c r="S660" s="114"/>
      <c r="T660" s="114"/>
      <c r="U660" s="114"/>
      <c r="V660" s="114"/>
      <c r="W660" s="114"/>
      <c r="X660" s="114"/>
      <c r="Y660" s="114"/>
      <c r="Z660" s="107"/>
      <c r="AA660" s="107"/>
      <c r="AB660" s="107"/>
      <c r="AC660" s="107"/>
      <c r="AD660" s="107"/>
      <c r="AE660" s="107"/>
      <c r="AF660" s="107"/>
      <c r="AG660" s="107" t="s">
        <v>341</v>
      </c>
      <c r="AH660" s="107">
        <v>0</v>
      </c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</row>
    <row r="661" spans="1:60" outlineLevel="3">
      <c r="A661" s="110"/>
      <c r="B661" s="111"/>
      <c r="C661" s="146" t="s">
        <v>3137</v>
      </c>
      <c r="D661" s="143"/>
      <c r="E661" s="144">
        <v>0.18</v>
      </c>
      <c r="F661" s="114"/>
      <c r="G661" s="114"/>
      <c r="H661" s="114"/>
      <c r="I661" s="114"/>
      <c r="J661" s="114"/>
      <c r="K661" s="114"/>
      <c r="L661" s="114"/>
      <c r="M661" s="114"/>
      <c r="N661" s="113"/>
      <c r="O661" s="113"/>
      <c r="P661" s="113"/>
      <c r="Q661" s="113"/>
      <c r="R661" s="114"/>
      <c r="S661" s="114"/>
      <c r="T661" s="114"/>
      <c r="U661" s="114"/>
      <c r="V661" s="114"/>
      <c r="W661" s="114"/>
      <c r="X661" s="114"/>
      <c r="Y661" s="114"/>
      <c r="Z661" s="107"/>
      <c r="AA661" s="107"/>
      <c r="AB661" s="107"/>
      <c r="AC661" s="107"/>
      <c r="AD661" s="107"/>
      <c r="AE661" s="107"/>
      <c r="AF661" s="107"/>
      <c r="AG661" s="107" t="s">
        <v>341</v>
      </c>
      <c r="AH661" s="107">
        <v>0</v>
      </c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</row>
    <row r="662" spans="1:60" outlineLevel="3">
      <c r="A662" s="110"/>
      <c r="B662" s="111"/>
      <c r="C662" s="146" t="s">
        <v>3138</v>
      </c>
      <c r="D662" s="143"/>
      <c r="E662" s="144">
        <v>0.09</v>
      </c>
      <c r="F662" s="114"/>
      <c r="G662" s="114"/>
      <c r="H662" s="114"/>
      <c r="I662" s="114"/>
      <c r="J662" s="114"/>
      <c r="K662" s="114"/>
      <c r="L662" s="114"/>
      <c r="M662" s="114"/>
      <c r="N662" s="113"/>
      <c r="O662" s="113"/>
      <c r="P662" s="113"/>
      <c r="Q662" s="113"/>
      <c r="R662" s="114"/>
      <c r="S662" s="114"/>
      <c r="T662" s="114"/>
      <c r="U662" s="114"/>
      <c r="V662" s="114"/>
      <c r="W662" s="114"/>
      <c r="X662" s="114"/>
      <c r="Y662" s="114"/>
      <c r="Z662" s="107"/>
      <c r="AA662" s="107"/>
      <c r="AB662" s="107"/>
      <c r="AC662" s="107"/>
      <c r="AD662" s="107"/>
      <c r="AE662" s="107"/>
      <c r="AF662" s="107"/>
      <c r="AG662" s="107" t="s">
        <v>341</v>
      </c>
      <c r="AH662" s="107">
        <v>0</v>
      </c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</row>
    <row r="663" spans="1:60" outlineLevel="3">
      <c r="A663" s="110"/>
      <c r="B663" s="111"/>
      <c r="C663" s="146" t="s">
        <v>3139</v>
      </c>
      <c r="D663" s="143"/>
      <c r="E663" s="144">
        <v>0.18</v>
      </c>
      <c r="F663" s="114"/>
      <c r="G663" s="114"/>
      <c r="H663" s="114"/>
      <c r="I663" s="114"/>
      <c r="J663" s="114"/>
      <c r="K663" s="114"/>
      <c r="L663" s="114"/>
      <c r="M663" s="114"/>
      <c r="N663" s="113"/>
      <c r="O663" s="113"/>
      <c r="P663" s="113"/>
      <c r="Q663" s="113"/>
      <c r="R663" s="114"/>
      <c r="S663" s="114"/>
      <c r="T663" s="114"/>
      <c r="U663" s="114"/>
      <c r="V663" s="114"/>
      <c r="W663" s="114"/>
      <c r="X663" s="114"/>
      <c r="Y663" s="114"/>
      <c r="Z663" s="107"/>
      <c r="AA663" s="107"/>
      <c r="AB663" s="107"/>
      <c r="AC663" s="107"/>
      <c r="AD663" s="107"/>
      <c r="AE663" s="107"/>
      <c r="AF663" s="107"/>
      <c r="AG663" s="107" t="s">
        <v>341</v>
      </c>
      <c r="AH663" s="107">
        <v>0</v>
      </c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</row>
    <row r="664" spans="1:60" outlineLevel="3">
      <c r="A664" s="110"/>
      <c r="B664" s="111"/>
      <c r="C664" s="146" t="s">
        <v>3140</v>
      </c>
      <c r="D664" s="143"/>
      <c r="E664" s="144">
        <v>0.54</v>
      </c>
      <c r="F664" s="114"/>
      <c r="G664" s="114"/>
      <c r="H664" s="114"/>
      <c r="I664" s="114"/>
      <c r="J664" s="114"/>
      <c r="K664" s="114"/>
      <c r="L664" s="114"/>
      <c r="M664" s="114"/>
      <c r="N664" s="113"/>
      <c r="O664" s="113"/>
      <c r="P664" s="113"/>
      <c r="Q664" s="113"/>
      <c r="R664" s="114"/>
      <c r="S664" s="114"/>
      <c r="T664" s="114"/>
      <c r="U664" s="114"/>
      <c r="V664" s="114"/>
      <c r="W664" s="114"/>
      <c r="X664" s="114"/>
      <c r="Y664" s="114"/>
      <c r="Z664" s="107"/>
      <c r="AA664" s="107"/>
      <c r="AB664" s="107"/>
      <c r="AC664" s="107"/>
      <c r="AD664" s="107"/>
      <c r="AE664" s="107"/>
      <c r="AF664" s="107"/>
      <c r="AG664" s="107" t="s">
        <v>341</v>
      </c>
      <c r="AH664" s="107">
        <v>0</v>
      </c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</row>
    <row r="665" spans="1:60" outlineLevel="3">
      <c r="A665" s="110"/>
      <c r="B665" s="111"/>
      <c r="C665" s="146" t="s">
        <v>3141</v>
      </c>
      <c r="D665" s="143"/>
      <c r="E665" s="144">
        <v>0.18</v>
      </c>
      <c r="F665" s="114"/>
      <c r="G665" s="114"/>
      <c r="H665" s="114"/>
      <c r="I665" s="114"/>
      <c r="J665" s="114"/>
      <c r="K665" s="114"/>
      <c r="L665" s="114"/>
      <c r="M665" s="114"/>
      <c r="N665" s="113"/>
      <c r="O665" s="113"/>
      <c r="P665" s="113"/>
      <c r="Q665" s="113"/>
      <c r="R665" s="114"/>
      <c r="S665" s="114"/>
      <c r="T665" s="114"/>
      <c r="U665" s="114"/>
      <c r="V665" s="114"/>
      <c r="W665" s="114"/>
      <c r="X665" s="114"/>
      <c r="Y665" s="114"/>
      <c r="Z665" s="107"/>
      <c r="AA665" s="107"/>
      <c r="AB665" s="107"/>
      <c r="AC665" s="107"/>
      <c r="AD665" s="107"/>
      <c r="AE665" s="107"/>
      <c r="AF665" s="107"/>
      <c r="AG665" s="107" t="s">
        <v>341</v>
      </c>
      <c r="AH665" s="107">
        <v>0</v>
      </c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</row>
    <row r="666" spans="1:60" outlineLevel="3">
      <c r="A666" s="110"/>
      <c r="B666" s="111"/>
      <c r="C666" s="146" t="s">
        <v>3142</v>
      </c>
      <c r="D666" s="143"/>
      <c r="E666" s="144">
        <v>0.38250000000000001</v>
      </c>
      <c r="F666" s="114"/>
      <c r="G666" s="114"/>
      <c r="H666" s="114"/>
      <c r="I666" s="114"/>
      <c r="J666" s="114"/>
      <c r="K666" s="114"/>
      <c r="L666" s="114"/>
      <c r="M666" s="114"/>
      <c r="N666" s="113"/>
      <c r="O666" s="113"/>
      <c r="P666" s="113"/>
      <c r="Q666" s="113"/>
      <c r="R666" s="114"/>
      <c r="S666" s="114"/>
      <c r="T666" s="114"/>
      <c r="U666" s="114"/>
      <c r="V666" s="114"/>
      <c r="W666" s="114"/>
      <c r="X666" s="114"/>
      <c r="Y666" s="114"/>
      <c r="Z666" s="107"/>
      <c r="AA666" s="107"/>
      <c r="AB666" s="107"/>
      <c r="AC666" s="107"/>
      <c r="AD666" s="107"/>
      <c r="AE666" s="107"/>
      <c r="AF666" s="107"/>
      <c r="AG666" s="107" t="s">
        <v>341</v>
      </c>
      <c r="AH666" s="107">
        <v>0</v>
      </c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</row>
    <row r="667" spans="1:60" outlineLevel="3">
      <c r="A667" s="110"/>
      <c r="B667" s="111"/>
      <c r="C667" s="146" t="s">
        <v>3143</v>
      </c>
      <c r="D667" s="143"/>
      <c r="E667" s="144">
        <v>0.13500000000000001</v>
      </c>
      <c r="F667" s="114"/>
      <c r="G667" s="114"/>
      <c r="H667" s="114"/>
      <c r="I667" s="114"/>
      <c r="J667" s="114"/>
      <c r="K667" s="114"/>
      <c r="L667" s="114"/>
      <c r="M667" s="114"/>
      <c r="N667" s="113"/>
      <c r="O667" s="113"/>
      <c r="P667" s="113"/>
      <c r="Q667" s="113"/>
      <c r="R667" s="114"/>
      <c r="S667" s="114"/>
      <c r="T667" s="114"/>
      <c r="U667" s="114"/>
      <c r="V667" s="114"/>
      <c r="W667" s="114"/>
      <c r="X667" s="114"/>
      <c r="Y667" s="114"/>
      <c r="Z667" s="107"/>
      <c r="AA667" s="107"/>
      <c r="AB667" s="107"/>
      <c r="AC667" s="107"/>
      <c r="AD667" s="107"/>
      <c r="AE667" s="107"/>
      <c r="AF667" s="107"/>
      <c r="AG667" s="107" t="s">
        <v>341</v>
      </c>
      <c r="AH667" s="107">
        <v>0</v>
      </c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</row>
    <row r="668" spans="1:60" outlineLevel="3">
      <c r="A668" s="110"/>
      <c r="B668" s="111"/>
      <c r="C668" s="146" t="s">
        <v>3144</v>
      </c>
      <c r="D668" s="143"/>
      <c r="E668" s="144">
        <v>0.18</v>
      </c>
      <c r="F668" s="114"/>
      <c r="G668" s="114"/>
      <c r="H668" s="114"/>
      <c r="I668" s="114"/>
      <c r="J668" s="114"/>
      <c r="K668" s="114"/>
      <c r="L668" s="114"/>
      <c r="M668" s="114"/>
      <c r="N668" s="113"/>
      <c r="O668" s="113"/>
      <c r="P668" s="113"/>
      <c r="Q668" s="113"/>
      <c r="R668" s="114"/>
      <c r="S668" s="114"/>
      <c r="T668" s="114"/>
      <c r="U668" s="114"/>
      <c r="V668" s="114"/>
      <c r="W668" s="114"/>
      <c r="X668" s="114"/>
      <c r="Y668" s="114"/>
      <c r="Z668" s="107"/>
      <c r="AA668" s="107"/>
      <c r="AB668" s="107"/>
      <c r="AC668" s="107"/>
      <c r="AD668" s="107"/>
      <c r="AE668" s="107"/>
      <c r="AF668" s="107"/>
      <c r="AG668" s="107" t="s">
        <v>341</v>
      </c>
      <c r="AH668" s="107">
        <v>0</v>
      </c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</row>
    <row r="669" spans="1:60" outlineLevel="3">
      <c r="A669" s="110"/>
      <c r="B669" s="111"/>
      <c r="C669" s="146" t="s">
        <v>3145</v>
      </c>
      <c r="D669" s="143"/>
      <c r="E669" s="144">
        <v>0.18</v>
      </c>
      <c r="F669" s="114"/>
      <c r="G669" s="114"/>
      <c r="H669" s="114"/>
      <c r="I669" s="114"/>
      <c r="J669" s="114"/>
      <c r="K669" s="114"/>
      <c r="L669" s="114"/>
      <c r="M669" s="114"/>
      <c r="N669" s="113"/>
      <c r="O669" s="113"/>
      <c r="P669" s="113"/>
      <c r="Q669" s="113"/>
      <c r="R669" s="114"/>
      <c r="S669" s="114"/>
      <c r="T669" s="114"/>
      <c r="U669" s="114"/>
      <c r="V669" s="114"/>
      <c r="W669" s="114"/>
      <c r="X669" s="114"/>
      <c r="Y669" s="114"/>
      <c r="Z669" s="107"/>
      <c r="AA669" s="107"/>
      <c r="AB669" s="107"/>
      <c r="AC669" s="107"/>
      <c r="AD669" s="107"/>
      <c r="AE669" s="107"/>
      <c r="AF669" s="107"/>
      <c r="AG669" s="107" t="s">
        <v>341</v>
      </c>
      <c r="AH669" s="107">
        <v>0</v>
      </c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</row>
    <row r="670" spans="1:60" outlineLevel="3">
      <c r="A670" s="110"/>
      <c r="B670" s="111"/>
      <c r="C670" s="146" t="s">
        <v>3146</v>
      </c>
      <c r="D670" s="143"/>
      <c r="E670" s="144">
        <v>0.22500000000000001</v>
      </c>
      <c r="F670" s="114"/>
      <c r="G670" s="114"/>
      <c r="H670" s="114"/>
      <c r="I670" s="114"/>
      <c r="J670" s="114"/>
      <c r="K670" s="114"/>
      <c r="L670" s="114"/>
      <c r="M670" s="114"/>
      <c r="N670" s="113"/>
      <c r="O670" s="113"/>
      <c r="P670" s="113"/>
      <c r="Q670" s="113"/>
      <c r="R670" s="114"/>
      <c r="S670" s="114"/>
      <c r="T670" s="114"/>
      <c r="U670" s="114"/>
      <c r="V670" s="114"/>
      <c r="W670" s="114"/>
      <c r="X670" s="114"/>
      <c r="Y670" s="114"/>
      <c r="Z670" s="107"/>
      <c r="AA670" s="107"/>
      <c r="AB670" s="107"/>
      <c r="AC670" s="107"/>
      <c r="AD670" s="107"/>
      <c r="AE670" s="107"/>
      <c r="AF670" s="107"/>
      <c r="AG670" s="107" t="s">
        <v>341</v>
      </c>
      <c r="AH670" s="107">
        <v>0</v>
      </c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</row>
    <row r="671" spans="1:60" outlineLevel="3">
      <c r="A671" s="110"/>
      <c r="B671" s="111"/>
      <c r="C671" s="146" t="s">
        <v>3147</v>
      </c>
      <c r="D671" s="143"/>
      <c r="E671" s="144">
        <v>1.71</v>
      </c>
      <c r="F671" s="114"/>
      <c r="G671" s="114"/>
      <c r="H671" s="114"/>
      <c r="I671" s="114"/>
      <c r="J671" s="114"/>
      <c r="K671" s="114"/>
      <c r="L671" s="114"/>
      <c r="M671" s="114"/>
      <c r="N671" s="113"/>
      <c r="O671" s="113"/>
      <c r="P671" s="113"/>
      <c r="Q671" s="113"/>
      <c r="R671" s="114"/>
      <c r="S671" s="114"/>
      <c r="T671" s="114"/>
      <c r="U671" s="114"/>
      <c r="V671" s="114"/>
      <c r="W671" s="114"/>
      <c r="X671" s="114"/>
      <c r="Y671" s="114"/>
      <c r="Z671" s="107"/>
      <c r="AA671" s="107"/>
      <c r="AB671" s="107"/>
      <c r="AC671" s="107"/>
      <c r="AD671" s="107"/>
      <c r="AE671" s="107"/>
      <c r="AF671" s="107"/>
      <c r="AG671" s="107" t="s">
        <v>341</v>
      </c>
      <c r="AH671" s="107">
        <v>0</v>
      </c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</row>
    <row r="672" spans="1:60" outlineLevel="3">
      <c r="A672" s="110"/>
      <c r="B672" s="111"/>
      <c r="C672" s="146" t="s">
        <v>3148</v>
      </c>
      <c r="D672" s="143"/>
      <c r="E672" s="144">
        <v>0.18</v>
      </c>
      <c r="F672" s="114"/>
      <c r="G672" s="114"/>
      <c r="H672" s="114"/>
      <c r="I672" s="114"/>
      <c r="J672" s="114"/>
      <c r="K672" s="114"/>
      <c r="L672" s="114"/>
      <c r="M672" s="114"/>
      <c r="N672" s="113"/>
      <c r="O672" s="113"/>
      <c r="P672" s="113"/>
      <c r="Q672" s="113"/>
      <c r="R672" s="114"/>
      <c r="S672" s="114"/>
      <c r="T672" s="114"/>
      <c r="U672" s="114"/>
      <c r="V672" s="114"/>
      <c r="W672" s="114"/>
      <c r="X672" s="114"/>
      <c r="Y672" s="114"/>
      <c r="Z672" s="107"/>
      <c r="AA672" s="107"/>
      <c r="AB672" s="107"/>
      <c r="AC672" s="107"/>
      <c r="AD672" s="107"/>
      <c r="AE672" s="107"/>
      <c r="AF672" s="107"/>
      <c r="AG672" s="107" t="s">
        <v>341</v>
      </c>
      <c r="AH672" s="107">
        <v>0</v>
      </c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</row>
    <row r="673" spans="1:60" outlineLevel="3">
      <c r="A673" s="110"/>
      <c r="B673" s="111"/>
      <c r="C673" s="146" t="s">
        <v>3149</v>
      </c>
      <c r="D673" s="143"/>
      <c r="E673" s="144">
        <v>0.13500000000000001</v>
      </c>
      <c r="F673" s="114"/>
      <c r="G673" s="114"/>
      <c r="H673" s="114"/>
      <c r="I673" s="114"/>
      <c r="J673" s="114"/>
      <c r="K673" s="114"/>
      <c r="L673" s="114"/>
      <c r="M673" s="114"/>
      <c r="N673" s="113"/>
      <c r="O673" s="113"/>
      <c r="P673" s="113"/>
      <c r="Q673" s="113"/>
      <c r="R673" s="114"/>
      <c r="S673" s="114"/>
      <c r="T673" s="114"/>
      <c r="U673" s="114"/>
      <c r="V673" s="114"/>
      <c r="W673" s="114"/>
      <c r="X673" s="114"/>
      <c r="Y673" s="114"/>
      <c r="Z673" s="107"/>
      <c r="AA673" s="107"/>
      <c r="AB673" s="107"/>
      <c r="AC673" s="107"/>
      <c r="AD673" s="107"/>
      <c r="AE673" s="107"/>
      <c r="AF673" s="107"/>
      <c r="AG673" s="107" t="s">
        <v>341</v>
      </c>
      <c r="AH673" s="107">
        <v>0</v>
      </c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</row>
    <row r="674" spans="1:60" outlineLevel="3">
      <c r="A674" s="110"/>
      <c r="B674" s="111"/>
      <c r="C674" s="146" t="s">
        <v>3150</v>
      </c>
      <c r="D674" s="143"/>
      <c r="E674" s="144">
        <v>0.18</v>
      </c>
      <c r="F674" s="114"/>
      <c r="G674" s="114"/>
      <c r="H674" s="114"/>
      <c r="I674" s="114"/>
      <c r="J674" s="114"/>
      <c r="K674" s="114"/>
      <c r="L674" s="114"/>
      <c r="M674" s="114"/>
      <c r="N674" s="113"/>
      <c r="O674" s="113"/>
      <c r="P674" s="113"/>
      <c r="Q674" s="113"/>
      <c r="R674" s="114"/>
      <c r="S674" s="114"/>
      <c r="T674" s="114"/>
      <c r="U674" s="114"/>
      <c r="V674" s="114"/>
      <c r="W674" s="114"/>
      <c r="X674" s="114"/>
      <c r="Y674" s="114"/>
      <c r="Z674" s="107"/>
      <c r="AA674" s="107"/>
      <c r="AB674" s="107"/>
      <c r="AC674" s="107"/>
      <c r="AD674" s="107"/>
      <c r="AE674" s="107"/>
      <c r="AF674" s="107"/>
      <c r="AG674" s="107" t="s">
        <v>341</v>
      </c>
      <c r="AH674" s="107">
        <v>0</v>
      </c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</row>
    <row r="675" spans="1:60" outlineLevel="3">
      <c r="A675" s="110"/>
      <c r="B675" s="111"/>
      <c r="C675" s="146" t="s">
        <v>3151</v>
      </c>
      <c r="D675" s="143"/>
      <c r="E675" s="144">
        <v>0.13500000000000001</v>
      </c>
      <c r="F675" s="114"/>
      <c r="G675" s="114"/>
      <c r="H675" s="114"/>
      <c r="I675" s="114"/>
      <c r="J675" s="114"/>
      <c r="K675" s="114"/>
      <c r="L675" s="114"/>
      <c r="M675" s="114"/>
      <c r="N675" s="113"/>
      <c r="O675" s="113"/>
      <c r="P675" s="113"/>
      <c r="Q675" s="113"/>
      <c r="R675" s="114"/>
      <c r="S675" s="114"/>
      <c r="T675" s="114"/>
      <c r="U675" s="114"/>
      <c r="V675" s="114"/>
      <c r="W675" s="114"/>
      <c r="X675" s="114"/>
      <c r="Y675" s="114"/>
      <c r="Z675" s="107"/>
      <c r="AA675" s="107"/>
      <c r="AB675" s="107"/>
      <c r="AC675" s="107"/>
      <c r="AD675" s="107"/>
      <c r="AE675" s="107"/>
      <c r="AF675" s="107"/>
      <c r="AG675" s="107" t="s">
        <v>341</v>
      </c>
      <c r="AH675" s="107">
        <v>0</v>
      </c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</row>
    <row r="676" spans="1:60" outlineLevel="1">
      <c r="A676" s="123">
        <v>81</v>
      </c>
      <c r="B676" s="124" t="s">
        <v>1733</v>
      </c>
      <c r="C676" s="139" t="s">
        <v>1734</v>
      </c>
      <c r="D676" s="125" t="s">
        <v>1169</v>
      </c>
      <c r="E676" s="126">
        <v>615.13874999999996</v>
      </c>
      <c r="F676" s="127"/>
      <c r="G676" s="128">
        <f>ROUND(E676*F676,2)</f>
        <v>0</v>
      </c>
      <c r="H676" s="127"/>
      <c r="I676" s="128">
        <f>ROUND(E676*H676,2)</f>
        <v>0</v>
      </c>
      <c r="J676" s="127"/>
      <c r="K676" s="128">
        <f>ROUND(E676*J676,2)</f>
        <v>0</v>
      </c>
      <c r="L676" s="128">
        <v>21</v>
      </c>
      <c r="M676" s="128">
        <f>G676*(1+L676/100)</f>
        <v>0</v>
      </c>
      <c r="N676" s="126">
        <v>0</v>
      </c>
      <c r="O676" s="126">
        <f>ROUND(E676*N676,2)</f>
        <v>0</v>
      </c>
      <c r="P676" s="126">
        <v>5.0000000000000001E-3</v>
      </c>
      <c r="Q676" s="126">
        <f>ROUND(E676*P676,2)</f>
        <v>3.08</v>
      </c>
      <c r="R676" s="128" t="s">
        <v>564</v>
      </c>
      <c r="S676" s="128" t="s">
        <v>310</v>
      </c>
      <c r="T676" s="129" t="s">
        <v>331</v>
      </c>
      <c r="U676" s="114">
        <v>0.51</v>
      </c>
      <c r="V676" s="114">
        <f>ROUND(E676*U676,2)</f>
        <v>313.72000000000003</v>
      </c>
      <c r="W676" s="114"/>
      <c r="X676" s="114" t="s">
        <v>332</v>
      </c>
      <c r="Y676" s="114" t="s">
        <v>293</v>
      </c>
      <c r="Z676" s="107"/>
      <c r="AA676" s="107"/>
      <c r="AB676" s="107"/>
      <c r="AC676" s="107"/>
      <c r="AD676" s="107"/>
      <c r="AE676" s="107"/>
      <c r="AF676" s="107"/>
      <c r="AG676" s="107" t="s">
        <v>333</v>
      </c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</row>
    <row r="677" spans="1:60" outlineLevel="2">
      <c r="A677" s="110"/>
      <c r="B677" s="111"/>
      <c r="C677" s="146" t="s">
        <v>3152</v>
      </c>
      <c r="D677" s="143"/>
      <c r="E677" s="144">
        <v>2.16</v>
      </c>
      <c r="F677" s="114"/>
      <c r="G677" s="114"/>
      <c r="H677" s="114"/>
      <c r="I677" s="114"/>
      <c r="J677" s="114"/>
      <c r="K677" s="114"/>
      <c r="L677" s="114"/>
      <c r="M677" s="114"/>
      <c r="N677" s="113"/>
      <c r="O677" s="113"/>
      <c r="P677" s="113"/>
      <c r="Q677" s="113"/>
      <c r="R677" s="114"/>
      <c r="S677" s="114"/>
      <c r="T677" s="114"/>
      <c r="U677" s="114"/>
      <c r="V677" s="114"/>
      <c r="W677" s="114"/>
      <c r="X677" s="114"/>
      <c r="Y677" s="114"/>
      <c r="Z677" s="107"/>
      <c r="AA677" s="107"/>
      <c r="AB677" s="107"/>
      <c r="AC677" s="107"/>
      <c r="AD677" s="107"/>
      <c r="AE677" s="107"/>
      <c r="AF677" s="107"/>
      <c r="AG677" s="107" t="s">
        <v>341</v>
      </c>
      <c r="AH677" s="107">
        <v>0</v>
      </c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</row>
    <row r="678" spans="1:60" outlineLevel="3">
      <c r="A678" s="110"/>
      <c r="B678" s="111"/>
      <c r="C678" s="146" t="s">
        <v>3153</v>
      </c>
      <c r="D678" s="143"/>
      <c r="E678" s="144">
        <v>3.51</v>
      </c>
      <c r="F678" s="114"/>
      <c r="G678" s="114"/>
      <c r="H678" s="114"/>
      <c r="I678" s="114"/>
      <c r="J678" s="114"/>
      <c r="K678" s="114"/>
      <c r="L678" s="114"/>
      <c r="M678" s="114"/>
      <c r="N678" s="113"/>
      <c r="O678" s="113"/>
      <c r="P678" s="113"/>
      <c r="Q678" s="113"/>
      <c r="R678" s="114"/>
      <c r="S678" s="114"/>
      <c r="T678" s="114"/>
      <c r="U678" s="114"/>
      <c r="V678" s="114"/>
      <c r="W678" s="114"/>
      <c r="X678" s="114"/>
      <c r="Y678" s="114"/>
      <c r="Z678" s="107"/>
      <c r="AA678" s="107"/>
      <c r="AB678" s="107"/>
      <c r="AC678" s="107"/>
      <c r="AD678" s="107"/>
      <c r="AE678" s="107"/>
      <c r="AF678" s="107"/>
      <c r="AG678" s="107" t="s">
        <v>341</v>
      </c>
      <c r="AH678" s="107">
        <v>0</v>
      </c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</row>
    <row r="679" spans="1:60" outlineLevel="3">
      <c r="A679" s="110"/>
      <c r="B679" s="111"/>
      <c r="C679" s="146" t="s">
        <v>2720</v>
      </c>
      <c r="D679" s="143"/>
      <c r="E679" s="144">
        <v>2.73</v>
      </c>
      <c r="F679" s="114"/>
      <c r="G679" s="114"/>
      <c r="H679" s="114"/>
      <c r="I679" s="114"/>
      <c r="J679" s="114"/>
      <c r="K679" s="114"/>
      <c r="L679" s="114"/>
      <c r="M679" s="114"/>
      <c r="N679" s="113"/>
      <c r="O679" s="113"/>
      <c r="P679" s="113"/>
      <c r="Q679" s="113"/>
      <c r="R679" s="114"/>
      <c r="S679" s="114"/>
      <c r="T679" s="114"/>
      <c r="U679" s="114"/>
      <c r="V679" s="114"/>
      <c r="W679" s="114"/>
      <c r="X679" s="114"/>
      <c r="Y679" s="114"/>
      <c r="Z679" s="107"/>
      <c r="AA679" s="107"/>
      <c r="AB679" s="107"/>
      <c r="AC679" s="107"/>
      <c r="AD679" s="107"/>
      <c r="AE679" s="107"/>
      <c r="AF679" s="107"/>
      <c r="AG679" s="107" t="s">
        <v>341</v>
      </c>
      <c r="AH679" s="107">
        <v>0</v>
      </c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</row>
    <row r="680" spans="1:60" outlineLevel="3">
      <c r="A680" s="110"/>
      <c r="B680" s="111"/>
      <c r="C680" s="146" t="s">
        <v>2721</v>
      </c>
      <c r="D680" s="143"/>
      <c r="E680" s="144">
        <v>2.7650000000000001</v>
      </c>
      <c r="F680" s="114"/>
      <c r="G680" s="114"/>
      <c r="H680" s="114"/>
      <c r="I680" s="114"/>
      <c r="J680" s="114"/>
      <c r="K680" s="114"/>
      <c r="L680" s="114"/>
      <c r="M680" s="114"/>
      <c r="N680" s="113"/>
      <c r="O680" s="113"/>
      <c r="P680" s="113"/>
      <c r="Q680" s="113"/>
      <c r="R680" s="114"/>
      <c r="S680" s="114"/>
      <c r="T680" s="114"/>
      <c r="U680" s="114"/>
      <c r="V680" s="114"/>
      <c r="W680" s="114"/>
      <c r="X680" s="114"/>
      <c r="Y680" s="114"/>
      <c r="Z680" s="107"/>
      <c r="AA680" s="107"/>
      <c r="AB680" s="107"/>
      <c r="AC680" s="107"/>
      <c r="AD680" s="107"/>
      <c r="AE680" s="107"/>
      <c r="AF680" s="107"/>
      <c r="AG680" s="107" t="s">
        <v>341</v>
      </c>
      <c r="AH680" s="107">
        <v>0</v>
      </c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</row>
    <row r="681" spans="1:60" outlineLevel="3">
      <c r="A681" s="110"/>
      <c r="B681" s="111"/>
      <c r="C681" s="146" t="s">
        <v>2722</v>
      </c>
      <c r="D681" s="143"/>
      <c r="E681" s="144">
        <v>2.88</v>
      </c>
      <c r="F681" s="114"/>
      <c r="G681" s="114"/>
      <c r="H681" s="114"/>
      <c r="I681" s="114"/>
      <c r="J681" s="114"/>
      <c r="K681" s="114"/>
      <c r="L681" s="114"/>
      <c r="M681" s="114"/>
      <c r="N681" s="113"/>
      <c r="O681" s="113"/>
      <c r="P681" s="113"/>
      <c r="Q681" s="113"/>
      <c r="R681" s="114"/>
      <c r="S681" s="114"/>
      <c r="T681" s="114"/>
      <c r="U681" s="114"/>
      <c r="V681" s="114"/>
      <c r="W681" s="114"/>
      <c r="X681" s="114"/>
      <c r="Y681" s="114"/>
      <c r="Z681" s="107"/>
      <c r="AA681" s="107"/>
      <c r="AB681" s="107"/>
      <c r="AC681" s="107"/>
      <c r="AD681" s="107"/>
      <c r="AE681" s="107"/>
      <c r="AF681" s="107"/>
      <c r="AG681" s="107" t="s">
        <v>341</v>
      </c>
      <c r="AH681" s="107">
        <v>0</v>
      </c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</row>
    <row r="682" spans="1:60" outlineLevel="3">
      <c r="A682" s="110"/>
      <c r="B682" s="111"/>
      <c r="C682" s="146" t="s">
        <v>2723</v>
      </c>
      <c r="D682" s="143"/>
      <c r="E682" s="144">
        <v>131.05363</v>
      </c>
      <c r="F682" s="114"/>
      <c r="G682" s="114"/>
      <c r="H682" s="114"/>
      <c r="I682" s="114"/>
      <c r="J682" s="114"/>
      <c r="K682" s="114"/>
      <c r="L682" s="114"/>
      <c r="M682" s="114"/>
      <c r="N682" s="113"/>
      <c r="O682" s="113"/>
      <c r="P682" s="113"/>
      <c r="Q682" s="113"/>
      <c r="R682" s="114"/>
      <c r="S682" s="114"/>
      <c r="T682" s="114"/>
      <c r="U682" s="114"/>
      <c r="V682" s="114"/>
      <c r="W682" s="114"/>
      <c r="X682" s="114"/>
      <c r="Y682" s="114"/>
      <c r="Z682" s="107"/>
      <c r="AA682" s="107"/>
      <c r="AB682" s="107"/>
      <c r="AC682" s="107"/>
      <c r="AD682" s="107"/>
      <c r="AE682" s="107"/>
      <c r="AF682" s="107"/>
      <c r="AG682" s="107" t="s">
        <v>341</v>
      </c>
      <c r="AH682" s="107">
        <v>0</v>
      </c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</row>
    <row r="683" spans="1:60" outlineLevel="3">
      <c r="A683" s="110"/>
      <c r="B683" s="111"/>
      <c r="C683" s="146" t="s">
        <v>2724</v>
      </c>
      <c r="D683" s="143"/>
      <c r="E683" s="144">
        <v>53.651879999999998</v>
      </c>
      <c r="F683" s="114"/>
      <c r="G683" s="114"/>
      <c r="H683" s="114"/>
      <c r="I683" s="114"/>
      <c r="J683" s="114"/>
      <c r="K683" s="114"/>
      <c r="L683" s="114"/>
      <c r="M683" s="114"/>
      <c r="N683" s="113"/>
      <c r="O683" s="113"/>
      <c r="P683" s="113"/>
      <c r="Q683" s="113"/>
      <c r="R683" s="114"/>
      <c r="S683" s="114"/>
      <c r="T683" s="114"/>
      <c r="U683" s="114"/>
      <c r="V683" s="114"/>
      <c r="W683" s="114"/>
      <c r="X683" s="114"/>
      <c r="Y683" s="114"/>
      <c r="Z683" s="107"/>
      <c r="AA683" s="107"/>
      <c r="AB683" s="107"/>
      <c r="AC683" s="107"/>
      <c r="AD683" s="107"/>
      <c r="AE683" s="107"/>
      <c r="AF683" s="107"/>
      <c r="AG683" s="107" t="s">
        <v>341</v>
      </c>
      <c r="AH683" s="107">
        <v>0</v>
      </c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</row>
    <row r="684" spans="1:60" outlineLevel="3">
      <c r="A684" s="110"/>
      <c r="B684" s="111"/>
      <c r="C684" s="146" t="s">
        <v>2726</v>
      </c>
      <c r="D684" s="143"/>
      <c r="E684" s="144">
        <v>1.44</v>
      </c>
      <c r="F684" s="114"/>
      <c r="G684" s="114"/>
      <c r="H684" s="114"/>
      <c r="I684" s="114"/>
      <c r="J684" s="114"/>
      <c r="K684" s="114"/>
      <c r="L684" s="114"/>
      <c r="M684" s="114"/>
      <c r="N684" s="113"/>
      <c r="O684" s="113"/>
      <c r="P684" s="113"/>
      <c r="Q684" s="113"/>
      <c r="R684" s="114"/>
      <c r="S684" s="114"/>
      <c r="T684" s="114"/>
      <c r="U684" s="114"/>
      <c r="V684" s="114"/>
      <c r="W684" s="114"/>
      <c r="X684" s="114"/>
      <c r="Y684" s="114"/>
      <c r="Z684" s="107"/>
      <c r="AA684" s="107"/>
      <c r="AB684" s="107"/>
      <c r="AC684" s="107"/>
      <c r="AD684" s="107"/>
      <c r="AE684" s="107"/>
      <c r="AF684" s="107"/>
      <c r="AG684" s="107" t="s">
        <v>341</v>
      </c>
      <c r="AH684" s="107">
        <v>0</v>
      </c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</row>
    <row r="685" spans="1:60" outlineLevel="3">
      <c r="A685" s="110"/>
      <c r="B685" s="111"/>
      <c r="C685" s="146" t="s">
        <v>2727</v>
      </c>
      <c r="D685" s="143"/>
      <c r="E685" s="144">
        <v>1.44</v>
      </c>
      <c r="F685" s="114"/>
      <c r="G685" s="114"/>
      <c r="H685" s="114"/>
      <c r="I685" s="114"/>
      <c r="J685" s="114"/>
      <c r="K685" s="114"/>
      <c r="L685" s="114"/>
      <c r="M685" s="114"/>
      <c r="N685" s="113"/>
      <c r="O685" s="113"/>
      <c r="P685" s="113"/>
      <c r="Q685" s="113"/>
      <c r="R685" s="114"/>
      <c r="S685" s="114"/>
      <c r="T685" s="114"/>
      <c r="U685" s="114"/>
      <c r="V685" s="114"/>
      <c r="W685" s="114"/>
      <c r="X685" s="114"/>
      <c r="Y685" s="114"/>
      <c r="Z685" s="107"/>
      <c r="AA685" s="107"/>
      <c r="AB685" s="107"/>
      <c r="AC685" s="107"/>
      <c r="AD685" s="107"/>
      <c r="AE685" s="107"/>
      <c r="AF685" s="107"/>
      <c r="AG685" s="107" t="s">
        <v>341</v>
      </c>
      <c r="AH685" s="107">
        <v>0</v>
      </c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</row>
    <row r="686" spans="1:60" outlineLevel="3">
      <c r="A686" s="110"/>
      <c r="B686" s="111"/>
      <c r="C686" s="146" t="s">
        <v>2728</v>
      </c>
      <c r="D686" s="143"/>
      <c r="E686" s="144">
        <v>3.84375</v>
      </c>
      <c r="F686" s="114"/>
      <c r="G686" s="114"/>
      <c r="H686" s="114"/>
      <c r="I686" s="114"/>
      <c r="J686" s="114"/>
      <c r="K686" s="114"/>
      <c r="L686" s="114"/>
      <c r="M686" s="114"/>
      <c r="N686" s="113"/>
      <c r="O686" s="113"/>
      <c r="P686" s="113"/>
      <c r="Q686" s="113"/>
      <c r="R686" s="114"/>
      <c r="S686" s="114"/>
      <c r="T686" s="114"/>
      <c r="U686" s="114"/>
      <c r="V686" s="114"/>
      <c r="W686" s="114"/>
      <c r="X686" s="114"/>
      <c r="Y686" s="114"/>
      <c r="Z686" s="107"/>
      <c r="AA686" s="107"/>
      <c r="AB686" s="107"/>
      <c r="AC686" s="107"/>
      <c r="AD686" s="107"/>
      <c r="AE686" s="107"/>
      <c r="AF686" s="107"/>
      <c r="AG686" s="107" t="s">
        <v>341</v>
      </c>
      <c r="AH686" s="107">
        <v>0</v>
      </c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</row>
    <row r="687" spans="1:60" outlineLevel="3">
      <c r="A687" s="110"/>
      <c r="B687" s="111"/>
      <c r="C687" s="146" t="s">
        <v>3154</v>
      </c>
      <c r="D687" s="143"/>
      <c r="E687" s="144">
        <v>2.16</v>
      </c>
      <c r="F687" s="114"/>
      <c r="G687" s="114"/>
      <c r="H687" s="114"/>
      <c r="I687" s="114"/>
      <c r="J687" s="114"/>
      <c r="K687" s="114"/>
      <c r="L687" s="114"/>
      <c r="M687" s="114"/>
      <c r="N687" s="113"/>
      <c r="O687" s="113"/>
      <c r="P687" s="113"/>
      <c r="Q687" s="113"/>
      <c r="R687" s="114"/>
      <c r="S687" s="114"/>
      <c r="T687" s="114"/>
      <c r="U687" s="114"/>
      <c r="V687" s="114"/>
      <c r="W687" s="114"/>
      <c r="X687" s="114"/>
      <c r="Y687" s="114"/>
      <c r="Z687" s="107"/>
      <c r="AA687" s="107"/>
      <c r="AB687" s="107"/>
      <c r="AC687" s="107"/>
      <c r="AD687" s="107"/>
      <c r="AE687" s="107"/>
      <c r="AF687" s="107"/>
      <c r="AG687" s="107" t="s">
        <v>341</v>
      </c>
      <c r="AH687" s="107">
        <v>0</v>
      </c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</row>
    <row r="688" spans="1:60" outlineLevel="3">
      <c r="A688" s="110"/>
      <c r="B688" s="111"/>
      <c r="C688" s="146" t="s">
        <v>3155</v>
      </c>
      <c r="D688" s="143"/>
      <c r="E688" s="144">
        <v>3.6</v>
      </c>
      <c r="F688" s="114"/>
      <c r="G688" s="114"/>
      <c r="H688" s="114"/>
      <c r="I688" s="114"/>
      <c r="J688" s="114"/>
      <c r="K688" s="114"/>
      <c r="L688" s="114"/>
      <c r="M688" s="114"/>
      <c r="N688" s="113"/>
      <c r="O688" s="113"/>
      <c r="P688" s="113"/>
      <c r="Q688" s="113"/>
      <c r="R688" s="114"/>
      <c r="S688" s="114"/>
      <c r="T688" s="114"/>
      <c r="U688" s="114"/>
      <c r="V688" s="114"/>
      <c r="W688" s="114"/>
      <c r="X688" s="114"/>
      <c r="Y688" s="114"/>
      <c r="Z688" s="107"/>
      <c r="AA688" s="107"/>
      <c r="AB688" s="107"/>
      <c r="AC688" s="107"/>
      <c r="AD688" s="107"/>
      <c r="AE688" s="107"/>
      <c r="AF688" s="107"/>
      <c r="AG688" s="107" t="s">
        <v>341</v>
      </c>
      <c r="AH688" s="107">
        <v>0</v>
      </c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</row>
    <row r="689" spans="1:60" outlineLevel="3">
      <c r="A689" s="110"/>
      <c r="B689" s="111"/>
      <c r="C689" s="146" t="s">
        <v>3156</v>
      </c>
      <c r="D689" s="143"/>
      <c r="E689" s="144">
        <v>1.77</v>
      </c>
      <c r="F689" s="114"/>
      <c r="G689" s="114"/>
      <c r="H689" s="114"/>
      <c r="I689" s="114"/>
      <c r="J689" s="114"/>
      <c r="K689" s="114"/>
      <c r="L689" s="114"/>
      <c r="M689" s="114"/>
      <c r="N689" s="113"/>
      <c r="O689" s="113"/>
      <c r="P689" s="113"/>
      <c r="Q689" s="113"/>
      <c r="R689" s="114"/>
      <c r="S689" s="114"/>
      <c r="T689" s="114"/>
      <c r="U689" s="114"/>
      <c r="V689" s="114"/>
      <c r="W689" s="114"/>
      <c r="X689" s="114"/>
      <c r="Y689" s="114"/>
      <c r="Z689" s="107"/>
      <c r="AA689" s="107"/>
      <c r="AB689" s="107"/>
      <c r="AC689" s="107"/>
      <c r="AD689" s="107"/>
      <c r="AE689" s="107"/>
      <c r="AF689" s="107"/>
      <c r="AG689" s="107" t="s">
        <v>341</v>
      </c>
      <c r="AH689" s="107">
        <v>0</v>
      </c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</row>
    <row r="690" spans="1:60" outlineLevel="3">
      <c r="A690" s="110"/>
      <c r="B690" s="111"/>
      <c r="C690" s="146" t="s">
        <v>2736</v>
      </c>
      <c r="D690" s="143"/>
      <c r="E690" s="144">
        <v>35.564999999999998</v>
      </c>
      <c r="F690" s="114"/>
      <c r="G690" s="114"/>
      <c r="H690" s="114"/>
      <c r="I690" s="114"/>
      <c r="J690" s="114"/>
      <c r="K690" s="114"/>
      <c r="L690" s="114"/>
      <c r="M690" s="114"/>
      <c r="N690" s="113"/>
      <c r="O690" s="113"/>
      <c r="P690" s="113"/>
      <c r="Q690" s="113"/>
      <c r="R690" s="114"/>
      <c r="S690" s="114"/>
      <c r="T690" s="114"/>
      <c r="U690" s="114"/>
      <c r="V690" s="114"/>
      <c r="W690" s="114"/>
      <c r="X690" s="114"/>
      <c r="Y690" s="114"/>
      <c r="Z690" s="107"/>
      <c r="AA690" s="107"/>
      <c r="AB690" s="107"/>
      <c r="AC690" s="107"/>
      <c r="AD690" s="107"/>
      <c r="AE690" s="107"/>
      <c r="AF690" s="107"/>
      <c r="AG690" s="107" t="s">
        <v>341</v>
      </c>
      <c r="AH690" s="107">
        <v>0</v>
      </c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</row>
    <row r="691" spans="1:60" outlineLevel="3">
      <c r="A691" s="110"/>
      <c r="B691" s="111"/>
      <c r="C691" s="146" t="s">
        <v>3157</v>
      </c>
      <c r="D691" s="143"/>
      <c r="E691" s="144">
        <v>4.0031299999999996</v>
      </c>
      <c r="F691" s="114"/>
      <c r="G691" s="114"/>
      <c r="H691" s="114"/>
      <c r="I691" s="114"/>
      <c r="J691" s="114"/>
      <c r="K691" s="114"/>
      <c r="L691" s="114"/>
      <c r="M691" s="114"/>
      <c r="N691" s="113"/>
      <c r="O691" s="113"/>
      <c r="P691" s="113"/>
      <c r="Q691" s="113"/>
      <c r="R691" s="114"/>
      <c r="S691" s="114"/>
      <c r="T691" s="114"/>
      <c r="U691" s="114"/>
      <c r="V691" s="114"/>
      <c r="W691" s="114"/>
      <c r="X691" s="114"/>
      <c r="Y691" s="114"/>
      <c r="Z691" s="107"/>
      <c r="AA691" s="107"/>
      <c r="AB691" s="107"/>
      <c r="AC691" s="107"/>
      <c r="AD691" s="107"/>
      <c r="AE691" s="107"/>
      <c r="AF691" s="107"/>
      <c r="AG691" s="107" t="s">
        <v>341</v>
      </c>
      <c r="AH691" s="107">
        <v>0</v>
      </c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</row>
    <row r="692" spans="1:60" outlineLevel="3">
      <c r="A692" s="110"/>
      <c r="B692" s="111"/>
      <c r="C692" s="146" t="s">
        <v>2739</v>
      </c>
      <c r="D692" s="143"/>
      <c r="E692" s="144">
        <v>3.4926300000000001</v>
      </c>
      <c r="F692" s="114"/>
      <c r="G692" s="114"/>
      <c r="H692" s="114"/>
      <c r="I692" s="114"/>
      <c r="J692" s="114"/>
      <c r="K692" s="114"/>
      <c r="L692" s="114"/>
      <c r="M692" s="114"/>
      <c r="N692" s="113"/>
      <c r="O692" s="113"/>
      <c r="P692" s="113"/>
      <c r="Q692" s="113"/>
      <c r="R692" s="114"/>
      <c r="S692" s="114"/>
      <c r="T692" s="114"/>
      <c r="U692" s="114"/>
      <c r="V692" s="114"/>
      <c r="W692" s="114"/>
      <c r="X692" s="114"/>
      <c r="Y692" s="114"/>
      <c r="Z692" s="107"/>
      <c r="AA692" s="107"/>
      <c r="AB692" s="107"/>
      <c r="AC692" s="107"/>
      <c r="AD692" s="107"/>
      <c r="AE692" s="107"/>
      <c r="AF692" s="107"/>
      <c r="AG692" s="107" t="s">
        <v>341</v>
      </c>
      <c r="AH692" s="107">
        <v>0</v>
      </c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</row>
    <row r="693" spans="1:60" outlineLevel="3">
      <c r="A693" s="110"/>
      <c r="B693" s="111"/>
      <c r="C693" s="146" t="s">
        <v>2740</v>
      </c>
      <c r="D693" s="143"/>
      <c r="E693" s="144">
        <v>2.6475</v>
      </c>
      <c r="F693" s="114"/>
      <c r="G693" s="114"/>
      <c r="H693" s="114"/>
      <c r="I693" s="114"/>
      <c r="J693" s="114"/>
      <c r="K693" s="114"/>
      <c r="L693" s="114"/>
      <c r="M693" s="114"/>
      <c r="N693" s="113"/>
      <c r="O693" s="113"/>
      <c r="P693" s="113"/>
      <c r="Q693" s="113"/>
      <c r="R693" s="114"/>
      <c r="S693" s="114"/>
      <c r="T693" s="114"/>
      <c r="U693" s="114"/>
      <c r="V693" s="114"/>
      <c r="W693" s="114"/>
      <c r="X693" s="114"/>
      <c r="Y693" s="114"/>
      <c r="Z693" s="107"/>
      <c r="AA693" s="107"/>
      <c r="AB693" s="107"/>
      <c r="AC693" s="107"/>
      <c r="AD693" s="107"/>
      <c r="AE693" s="107"/>
      <c r="AF693" s="107"/>
      <c r="AG693" s="107" t="s">
        <v>341</v>
      </c>
      <c r="AH693" s="107">
        <v>0</v>
      </c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</row>
    <row r="694" spans="1:60" outlineLevel="3">
      <c r="A694" s="110"/>
      <c r="B694" s="111"/>
      <c r="C694" s="146" t="s">
        <v>2741</v>
      </c>
      <c r="D694" s="143"/>
      <c r="E694" s="144">
        <v>1.26</v>
      </c>
      <c r="F694" s="114"/>
      <c r="G694" s="114"/>
      <c r="H694" s="114"/>
      <c r="I694" s="114"/>
      <c r="J694" s="114"/>
      <c r="K694" s="114"/>
      <c r="L694" s="114"/>
      <c r="M694" s="114"/>
      <c r="N694" s="113"/>
      <c r="O694" s="113"/>
      <c r="P694" s="113"/>
      <c r="Q694" s="113"/>
      <c r="R694" s="114"/>
      <c r="S694" s="114"/>
      <c r="T694" s="114"/>
      <c r="U694" s="114"/>
      <c r="V694" s="114"/>
      <c r="W694" s="114"/>
      <c r="X694" s="114"/>
      <c r="Y694" s="114"/>
      <c r="Z694" s="107"/>
      <c r="AA694" s="107"/>
      <c r="AB694" s="107"/>
      <c r="AC694" s="107"/>
      <c r="AD694" s="107"/>
      <c r="AE694" s="107"/>
      <c r="AF694" s="107"/>
      <c r="AG694" s="107" t="s">
        <v>341</v>
      </c>
      <c r="AH694" s="107">
        <v>0</v>
      </c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</row>
    <row r="695" spans="1:60" outlineLevel="3">
      <c r="A695" s="110"/>
      <c r="B695" s="111"/>
      <c r="C695" s="146" t="s">
        <v>2742</v>
      </c>
      <c r="D695" s="143"/>
      <c r="E695" s="144">
        <v>2.87</v>
      </c>
      <c r="F695" s="114"/>
      <c r="G695" s="114"/>
      <c r="H695" s="114"/>
      <c r="I695" s="114"/>
      <c r="J695" s="114"/>
      <c r="K695" s="114"/>
      <c r="L695" s="114"/>
      <c r="M695" s="114"/>
      <c r="N695" s="113"/>
      <c r="O695" s="113"/>
      <c r="P695" s="113"/>
      <c r="Q695" s="113"/>
      <c r="R695" s="114"/>
      <c r="S695" s="114"/>
      <c r="T695" s="114"/>
      <c r="U695" s="114"/>
      <c r="V695" s="114"/>
      <c r="W695" s="114"/>
      <c r="X695" s="114"/>
      <c r="Y695" s="114"/>
      <c r="Z695" s="107"/>
      <c r="AA695" s="107"/>
      <c r="AB695" s="107"/>
      <c r="AC695" s="107"/>
      <c r="AD695" s="107"/>
      <c r="AE695" s="107"/>
      <c r="AF695" s="107"/>
      <c r="AG695" s="107" t="s">
        <v>341</v>
      </c>
      <c r="AH695" s="107">
        <v>0</v>
      </c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</row>
    <row r="696" spans="1:60" outlineLevel="3">
      <c r="A696" s="110"/>
      <c r="B696" s="111"/>
      <c r="C696" s="146" t="s">
        <v>2744</v>
      </c>
      <c r="D696" s="143"/>
      <c r="E696" s="144">
        <v>31.65</v>
      </c>
      <c r="F696" s="114"/>
      <c r="G696" s="114"/>
      <c r="H696" s="114"/>
      <c r="I696" s="114"/>
      <c r="J696" s="114"/>
      <c r="K696" s="114"/>
      <c r="L696" s="114"/>
      <c r="M696" s="114"/>
      <c r="N696" s="113"/>
      <c r="O696" s="113"/>
      <c r="P696" s="113"/>
      <c r="Q696" s="113"/>
      <c r="R696" s="114"/>
      <c r="S696" s="114"/>
      <c r="T696" s="114"/>
      <c r="U696" s="114"/>
      <c r="V696" s="114"/>
      <c r="W696" s="114"/>
      <c r="X696" s="114"/>
      <c r="Y696" s="114"/>
      <c r="Z696" s="107"/>
      <c r="AA696" s="107"/>
      <c r="AB696" s="107"/>
      <c r="AC696" s="107"/>
      <c r="AD696" s="107"/>
      <c r="AE696" s="107"/>
      <c r="AF696" s="107"/>
      <c r="AG696" s="107" t="s">
        <v>341</v>
      </c>
      <c r="AH696" s="107">
        <v>0</v>
      </c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</row>
    <row r="697" spans="1:60" outlineLevel="3">
      <c r="A697" s="110"/>
      <c r="B697" s="111"/>
      <c r="C697" s="146" t="s">
        <v>2745</v>
      </c>
      <c r="D697" s="143"/>
      <c r="E697" s="144">
        <v>28.767499999999998</v>
      </c>
      <c r="F697" s="114"/>
      <c r="G697" s="114"/>
      <c r="H697" s="114"/>
      <c r="I697" s="114"/>
      <c r="J697" s="114"/>
      <c r="K697" s="114"/>
      <c r="L697" s="114"/>
      <c r="M697" s="114"/>
      <c r="N697" s="113"/>
      <c r="O697" s="113"/>
      <c r="P697" s="113"/>
      <c r="Q697" s="113"/>
      <c r="R697" s="114"/>
      <c r="S697" s="114"/>
      <c r="T697" s="114"/>
      <c r="U697" s="114"/>
      <c r="V697" s="114"/>
      <c r="W697" s="114"/>
      <c r="X697" s="114"/>
      <c r="Y697" s="114"/>
      <c r="Z697" s="107"/>
      <c r="AA697" s="107"/>
      <c r="AB697" s="107"/>
      <c r="AC697" s="107"/>
      <c r="AD697" s="107"/>
      <c r="AE697" s="107"/>
      <c r="AF697" s="107"/>
      <c r="AG697" s="107" t="s">
        <v>341</v>
      </c>
      <c r="AH697" s="107">
        <v>0</v>
      </c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</row>
    <row r="698" spans="1:60" outlineLevel="3">
      <c r="A698" s="110"/>
      <c r="B698" s="111"/>
      <c r="C698" s="146" t="s">
        <v>3158</v>
      </c>
      <c r="D698" s="143"/>
      <c r="E698" s="144">
        <v>2.16</v>
      </c>
      <c r="F698" s="114"/>
      <c r="G698" s="114"/>
      <c r="H698" s="114"/>
      <c r="I698" s="114"/>
      <c r="J698" s="114"/>
      <c r="K698" s="114"/>
      <c r="L698" s="114"/>
      <c r="M698" s="114"/>
      <c r="N698" s="113"/>
      <c r="O698" s="113"/>
      <c r="P698" s="113"/>
      <c r="Q698" s="113"/>
      <c r="R698" s="114"/>
      <c r="S698" s="114"/>
      <c r="T698" s="114"/>
      <c r="U698" s="114"/>
      <c r="V698" s="114"/>
      <c r="W698" s="114"/>
      <c r="X698" s="114"/>
      <c r="Y698" s="114"/>
      <c r="Z698" s="107"/>
      <c r="AA698" s="107"/>
      <c r="AB698" s="107"/>
      <c r="AC698" s="107"/>
      <c r="AD698" s="107"/>
      <c r="AE698" s="107"/>
      <c r="AF698" s="107"/>
      <c r="AG698" s="107" t="s">
        <v>341</v>
      </c>
      <c r="AH698" s="107">
        <v>0</v>
      </c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</row>
    <row r="699" spans="1:60" outlineLevel="3">
      <c r="A699" s="110"/>
      <c r="B699" s="111"/>
      <c r="C699" s="146" t="s">
        <v>3159</v>
      </c>
      <c r="D699" s="143"/>
      <c r="E699" s="144">
        <v>3.6</v>
      </c>
      <c r="F699" s="114"/>
      <c r="G699" s="114"/>
      <c r="H699" s="114"/>
      <c r="I699" s="114"/>
      <c r="J699" s="114"/>
      <c r="K699" s="114"/>
      <c r="L699" s="114"/>
      <c r="M699" s="114"/>
      <c r="N699" s="113"/>
      <c r="O699" s="113"/>
      <c r="P699" s="113"/>
      <c r="Q699" s="113"/>
      <c r="R699" s="114"/>
      <c r="S699" s="114"/>
      <c r="T699" s="114"/>
      <c r="U699" s="114"/>
      <c r="V699" s="114"/>
      <c r="W699" s="114"/>
      <c r="X699" s="114"/>
      <c r="Y699" s="114"/>
      <c r="Z699" s="107"/>
      <c r="AA699" s="107"/>
      <c r="AB699" s="107"/>
      <c r="AC699" s="107"/>
      <c r="AD699" s="107"/>
      <c r="AE699" s="107"/>
      <c r="AF699" s="107"/>
      <c r="AG699" s="107" t="s">
        <v>341</v>
      </c>
      <c r="AH699" s="107">
        <v>0</v>
      </c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</row>
    <row r="700" spans="1:60" outlineLevel="3">
      <c r="A700" s="110"/>
      <c r="B700" s="111"/>
      <c r="C700" s="146" t="s">
        <v>2748</v>
      </c>
      <c r="D700" s="143"/>
      <c r="E700" s="144">
        <v>13.95</v>
      </c>
      <c r="F700" s="114"/>
      <c r="G700" s="114"/>
      <c r="H700" s="114"/>
      <c r="I700" s="114"/>
      <c r="J700" s="114"/>
      <c r="K700" s="114"/>
      <c r="L700" s="114"/>
      <c r="M700" s="114"/>
      <c r="N700" s="113"/>
      <c r="O700" s="113"/>
      <c r="P700" s="113"/>
      <c r="Q700" s="113"/>
      <c r="R700" s="114"/>
      <c r="S700" s="114"/>
      <c r="T700" s="114"/>
      <c r="U700" s="114"/>
      <c r="V700" s="114"/>
      <c r="W700" s="114"/>
      <c r="X700" s="114"/>
      <c r="Y700" s="114"/>
      <c r="Z700" s="107"/>
      <c r="AA700" s="107"/>
      <c r="AB700" s="107"/>
      <c r="AC700" s="107"/>
      <c r="AD700" s="107"/>
      <c r="AE700" s="107"/>
      <c r="AF700" s="107"/>
      <c r="AG700" s="107" t="s">
        <v>341</v>
      </c>
      <c r="AH700" s="107">
        <v>0</v>
      </c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</row>
    <row r="701" spans="1:60" outlineLevel="3">
      <c r="A701" s="110"/>
      <c r="B701" s="111"/>
      <c r="C701" s="146" t="s">
        <v>2749</v>
      </c>
      <c r="D701" s="143"/>
      <c r="E701" s="144">
        <v>146.23374999999999</v>
      </c>
      <c r="F701" s="114"/>
      <c r="G701" s="114"/>
      <c r="H701" s="114"/>
      <c r="I701" s="114"/>
      <c r="J701" s="114"/>
      <c r="K701" s="114"/>
      <c r="L701" s="114"/>
      <c r="M701" s="114"/>
      <c r="N701" s="113"/>
      <c r="O701" s="113"/>
      <c r="P701" s="113"/>
      <c r="Q701" s="113"/>
      <c r="R701" s="114"/>
      <c r="S701" s="114"/>
      <c r="T701" s="114"/>
      <c r="U701" s="114"/>
      <c r="V701" s="114"/>
      <c r="W701" s="114"/>
      <c r="X701" s="114"/>
      <c r="Y701" s="114"/>
      <c r="Z701" s="107"/>
      <c r="AA701" s="107"/>
      <c r="AB701" s="107"/>
      <c r="AC701" s="107"/>
      <c r="AD701" s="107"/>
      <c r="AE701" s="107"/>
      <c r="AF701" s="107"/>
      <c r="AG701" s="107" t="s">
        <v>341</v>
      </c>
      <c r="AH701" s="107">
        <v>0</v>
      </c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</row>
    <row r="702" spans="1:60" outlineLevel="3">
      <c r="A702" s="110"/>
      <c r="B702" s="111"/>
      <c r="C702" s="146" t="s">
        <v>2750</v>
      </c>
      <c r="D702" s="143"/>
      <c r="E702" s="144">
        <v>4.1399999999999997</v>
      </c>
      <c r="F702" s="114"/>
      <c r="G702" s="114"/>
      <c r="H702" s="114"/>
      <c r="I702" s="114"/>
      <c r="J702" s="114"/>
      <c r="K702" s="114"/>
      <c r="L702" s="114"/>
      <c r="M702" s="114"/>
      <c r="N702" s="113"/>
      <c r="O702" s="113"/>
      <c r="P702" s="113"/>
      <c r="Q702" s="113"/>
      <c r="R702" s="114"/>
      <c r="S702" s="114"/>
      <c r="T702" s="114"/>
      <c r="U702" s="114"/>
      <c r="V702" s="114"/>
      <c r="W702" s="114"/>
      <c r="X702" s="114"/>
      <c r="Y702" s="114"/>
      <c r="Z702" s="107"/>
      <c r="AA702" s="107"/>
      <c r="AB702" s="107"/>
      <c r="AC702" s="107"/>
      <c r="AD702" s="107"/>
      <c r="AE702" s="107"/>
      <c r="AF702" s="107"/>
      <c r="AG702" s="107" t="s">
        <v>341</v>
      </c>
      <c r="AH702" s="107">
        <v>0</v>
      </c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</row>
    <row r="703" spans="1:60" outlineLevel="3">
      <c r="A703" s="110"/>
      <c r="B703" s="111"/>
      <c r="C703" s="146" t="s">
        <v>2752</v>
      </c>
      <c r="D703" s="143"/>
      <c r="E703" s="144">
        <v>3.24</v>
      </c>
      <c r="F703" s="114"/>
      <c r="G703" s="114"/>
      <c r="H703" s="114"/>
      <c r="I703" s="114"/>
      <c r="J703" s="114"/>
      <c r="K703" s="114"/>
      <c r="L703" s="114"/>
      <c r="M703" s="114"/>
      <c r="N703" s="113"/>
      <c r="O703" s="113"/>
      <c r="P703" s="113"/>
      <c r="Q703" s="113"/>
      <c r="R703" s="114"/>
      <c r="S703" s="114"/>
      <c r="T703" s="114"/>
      <c r="U703" s="114"/>
      <c r="V703" s="114"/>
      <c r="W703" s="114"/>
      <c r="X703" s="114"/>
      <c r="Y703" s="114"/>
      <c r="Z703" s="107"/>
      <c r="AA703" s="107"/>
      <c r="AB703" s="107"/>
      <c r="AC703" s="107"/>
      <c r="AD703" s="107"/>
      <c r="AE703" s="107"/>
      <c r="AF703" s="107"/>
      <c r="AG703" s="107" t="s">
        <v>341</v>
      </c>
      <c r="AH703" s="107">
        <v>0</v>
      </c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</row>
    <row r="704" spans="1:60" outlineLevel="3">
      <c r="A704" s="110"/>
      <c r="B704" s="111"/>
      <c r="C704" s="146" t="s">
        <v>2754</v>
      </c>
      <c r="D704" s="143"/>
      <c r="E704" s="144">
        <v>3.78</v>
      </c>
      <c r="F704" s="114"/>
      <c r="G704" s="114"/>
      <c r="H704" s="114"/>
      <c r="I704" s="114"/>
      <c r="J704" s="114"/>
      <c r="K704" s="114"/>
      <c r="L704" s="114"/>
      <c r="M704" s="114"/>
      <c r="N704" s="113"/>
      <c r="O704" s="113"/>
      <c r="P704" s="113"/>
      <c r="Q704" s="113"/>
      <c r="R704" s="114"/>
      <c r="S704" s="114"/>
      <c r="T704" s="114"/>
      <c r="U704" s="114"/>
      <c r="V704" s="114"/>
      <c r="W704" s="114"/>
      <c r="X704" s="114"/>
      <c r="Y704" s="114"/>
      <c r="Z704" s="107"/>
      <c r="AA704" s="107"/>
      <c r="AB704" s="107"/>
      <c r="AC704" s="107"/>
      <c r="AD704" s="107"/>
      <c r="AE704" s="107"/>
      <c r="AF704" s="107"/>
      <c r="AG704" s="107" t="s">
        <v>341</v>
      </c>
      <c r="AH704" s="107">
        <v>0</v>
      </c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</row>
    <row r="705" spans="1:60" outlineLevel="3">
      <c r="A705" s="110"/>
      <c r="B705" s="111"/>
      <c r="C705" s="146" t="s">
        <v>2755</v>
      </c>
      <c r="D705" s="143"/>
      <c r="E705" s="144">
        <v>3.24</v>
      </c>
      <c r="F705" s="114"/>
      <c r="G705" s="114"/>
      <c r="H705" s="114"/>
      <c r="I705" s="114"/>
      <c r="J705" s="114"/>
      <c r="K705" s="114"/>
      <c r="L705" s="114"/>
      <c r="M705" s="114"/>
      <c r="N705" s="113"/>
      <c r="O705" s="113"/>
      <c r="P705" s="113"/>
      <c r="Q705" s="113"/>
      <c r="R705" s="114"/>
      <c r="S705" s="114"/>
      <c r="T705" s="114"/>
      <c r="U705" s="114"/>
      <c r="V705" s="114"/>
      <c r="W705" s="114"/>
      <c r="X705" s="114"/>
      <c r="Y705" s="114"/>
      <c r="Z705" s="107"/>
      <c r="AA705" s="107"/>
      <c r="AB705" s="107"/>
      <c r="AC705" s="107"/>
      <c r="AD705" s="107"/>
      <c r="AE705" s="107"/>
      <c r="AF705" s="107"/>
      <c r="AG705" s="107" t="s">
        <v>341</v>
      </c>
      <c r="AH705" s="107">
        <v>0</v>
      </c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</row>
    <row r="706" spans="1:60" outlineLevel="3">
      <c r="A706" s="110"/>
      <c r="B706" s="111"/>
      <c r="C706" s="146" t="s">
        <v>2756</v>
      </c>
      <c r="D706" s="143"/>
      <c r="E706" s="144">
        <v>4.05</v>
      </c>
      <c r="F706" s="114"/>
      <c r="G706" s="114"/>
      <c r="H706" s="114"/>
      <c r="I706" s="114"/>
      <c r="J706" s="114"/>
      <c r="K706" s="114"/>
      <c r="L706" s="114"/>
      <c r="M706" s="114"/>
      <c r="N706" s="113"/>
      <c r="O706" s="113"/>
      <c r="P706" s="113"/>
      <c r="Q706" s="113"/>
      <c r="R706" s="114"/>
      <c r="S706" s="114"/>
      <c r="T706" s="114"/>
      <c r="U706" s="114"/>
      <c r="V706" s="114"/>
      <c r="W706" s="114"/>
      <c r="X706" s="114"/>
      <c r="Y706" s="114"/>
      <c r="Z706" s="107"/>
      <c r="AA706" s="107"/>
      <c r="AB706" s="107"/>
      <c r="AC706" s="107"/>
      <c r="AD706" s="107"/>
      <c r="AE706" s="107"/>
      <c r="AF706" s="107"/>
      <c r="AG706" s="107" t="s">
        <v>341</v>
      </c>
      <c r="AH706" s="107">
        <v>0</v>
      </c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</row>
    <row r="707" spans="1:60" outlineLevel="3">
      <c r="A707" s="110"/>
      <c r="B707" s="111"/>
      <c r="C707" s="146" t="s">
        <v>3160</v>
      </c>
      <c r="D707" s="143"/>
      <c r="E707" s="144">
        <v>3.6</v>
      </c>
      <c r="F707" s="114"/>
      <c r="G707" s="114"/>
      <c r="H707" s="114"/>
      <c r="I707" s="114"/>
      <c r="J707" s="114"/>
      <c r="K707" s="114"/>
      <c r="L707" s="114"/>
      <c r="M707" s="114"/>
      <c r="N707" s="113"/>
      <c r="O707" s="113"/>
      <c r="P707" s="113"/>
      <c r="Q707" s="113"/>
      <c r="R707" s="114"/>
      <c r="S707" s="114"/>
      <c r="T707" s="114"/>
      <c r="U707" s="114"/>
      <c r="V707" s="114"/>
      <c r="W707" s="114"/>
      <c r="X707" s="114"/>
      <c r="Y707" s="114"/>
      <c r="Z707" s="107"/>
      <c r="AA707" s="107"/>
      <c r="AB707" s="107"/>
      <c r="AC707" s="107"/>
      <c r="AD707" s="107"/>
      <c r="AE707" s="107"/>
      <c r="AF707" s="107"/>
      <c r="AG707" s="107" t="s">
        <v>341</v>
      </c>
      <c r="AH707" s="107">
        <v>0</v>
      </c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</row>
    <row r="708" spans="1:60" outlineLevel="3">
      <c r="A708" s="110"/>
      <c r="B708" s="111"/>
      <c r="C708" s="146" t="s">
        <v>2762</v>
      </c>
      <c r="D708" s="143"/>
      <c r="E708" s="144">
        <v>12.69</v>
      </c>
      <c r="F708" s="114"/>
      <c r="G708" s="114"/>
      <c r="H708" s="114"/>
      <c r="I708" s="114"/>
      <c r="J708" s="114"/>
      <c r="K708" s="114"/>
      <c r="L708" s="114"/>
      <c r="M708" s="114"/>
      <c r="N708" s="113"/>
      <c r="O708" s="113"/>
      <c r="P708" s="113"/>
      <c r="Q708" s="113"/>
      <c r="R708" s="114"/>
      <c r="S708" s="114"/>
      <c r="T708" s="114"/>
      <c r="U708" s="114"/>
      <c r="V708" s="114"/>
      <c r="W708" s="114"/>
      <c r="X708" s="114"/>
      <c r="Y708" s="114"/>
      <c r="Z708" s="107"/>
      <c r="AA708" s="107"/>
      <c r="AB708" s="107"/>
      <c r="AC708" s="107"/>
      <c r="AD708" s="107"/>
      <c r="AE708" s="107"/>
      <c r="AF708" s="107"/>
      <c r="AG708" s="107" t="s">
        <v>341</v>
      </c>
      <c r="AH708" s="107">
        <v>0</v>
      </c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</row>
    <row r="709" spans="1:60" outlineLevel="3">
      <c r="A709" s="110"/>
      <c r="B709" s="111"/>
      <c r="C709" s="146" t="s">
        <v>2763</v>
      </c>
      <c r="D709" s="143"/>
      <c r="E709" s="144">
        <v>1.56</v>
      </c>
      <c r="F709" s="114"/>
      <c r="G709" s="114"/>
      <c r="H709" s="114"/>
      <c r="I709" s="114"/>
      <c r="J709" s="114"/>
      <c r="K709" s="114"/>
      <c r="L709" s="114"/>
      <c r="M709" s="114"/>
      <c r="N709" s="113"/>
      <c r="O709" s="113"/>
      <c r="P709" s="113"/>
      <c r="Q709" s="113"/>
      <c r="R709" s="114"/>
      <c r="S709" s="114"/>
      <c r="T709" s="114"/>
      <c r="U709" s="114"/>
      <c r="V709" s="114"/>
      <c r="W709" s="114"/>
      <c r="X709" s="114"/>
      <c r="Y709" s="114"/>
      <c r="Z709" s="107"/>
      <c r="AA709" s="107"/>
      <c r="AB709" s="107"/>
      <c r="AC709" s="107"/>
      <c r="AD709" s="107"/>
      <c r="AE709" s="107"/>
      <c r="AF709" s="107"/>
      <c r="AG709" s="107" t="s">
        <v>341</v>
      </c>
      <c r="AH709" s="107">
        <v>0</v>
      </c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</row>
    <row r="710" spans="1:60" outlineLevel="3">
      <c r="A710" s="110"/>
      <c r="B710" s="111"/>
      <c r="C710" s="146" t="s">
        <v>2765</v>
      </c>
      <c r="D710" s="143"/>
      <c r="E710" s="144">
        <v>2.2725</v>
      </c>
      <c r="F710" s="114"/>
      <c r="G710" s="114"/>
      <c r="H710" s="114"/>
      <c r="I710" s="114"/>
      <c r="J710" s="114"/>
      <c r="K710" s="114"/>
      <c r="L710" s="114"/>
      <c r="M710" s="114"/>
      <c r="N710" s="113"/>
      <c r="O710" s="113"/>
      <c r="P710" s="113"/>
      <c r="Q710" s="113"/>
      <c r="R710" s="114"/>
      <c r="S710" s="114"/>
      <c r="T710" s="114"/>
      <c r="U710" s="114"/>
      <c r="V710" s="114"/>
      <c r="W710" s="114"/>
      <c r="X710" s="114"/>
      <c r="Y710" s="114"/>
      <c r="Z710" s="107"/>
      <c r="AA710" s="107"/>
      <c r="AB710" s="107"/>
      <c r="AC710" s="107"/>
      <c r="AD710" s="107"/>
      <c r="AE710" s="107"/>
      <c r="AF710" s="107"/>
      <c r="AG710" s="107" t="s">
        <v>341</v>
      </c>
      <c r="AH710" s="107">
        <v>0</v>
      </c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</row>
    <row r="711" spans="1:60" outlineLevel="3">
      <c r="A711" s="110"/>
      <c r="B711" s="111"/>
      <c r="C711" s="146" t="s">
        <v>2766</v>
      </c>
      <c r="D711" s="143"/>
      <c r="E711" s="144">
        <v>1.93</v>
      </c>
      <c r="F711" s="114"/>
      <c r="G711" s="114"/>
      <c r="H711" s="114"/>
      <c r="I711" s="114"/>
      <c r="J711" s="114"/>
      <c r="K711" s="114"/>
      <c r="L711" s="114"/>
      <c r="M711" s="114"/>
      <c r="N711" s="113"/>
      <c r="O711" s="113"/>
      <c r="P711" s="113"/>
      <c r="Q711" s="113"/>
      <c r="R711" s="114"/>
      <c r="S711" s="114"/>
      <c r="T711" s="114"/>
      <c r="U711" s="114"/>
      <c r="V711" s="114"/>
      <c r="W711" s="114"/>
      <c r="X711" s="114"/>
      <c r="Y711" s="114"/>
      <c r="Z711" s="107"/>
      <c r="AA711" s="107"/>
      <c r="AB711" s="107"/>
      <c r="AC711" s="107"/>
      <c r="AD711" s="107"/>
      <c r="AE711" s="107"/>
      <c r="AF711" s="107"/>
      <c r="AG711" s="107" t="s">
        <v>341</v>
      </c>
      <c r="AH711" s="107">
        <v>0</v>
      </c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</row>
    <row r="712" spans="1:60" outlineLevel="3">
      <c r="A712" s="110"/>
      <c r="B712" s="111"/>
      <c r="C712" s="146" t="s">
        <v>3161</v>
      </c>
      <c r="D712" s="143"/>
      <c r="E712" s="144">
        <v>4.5</v>
      </c>
      <c r="F712" s="114"/>
      <c r="G712" s="114"/>
      <c r="H712" s="114"/>
      <c r="I712" s="114"/>
      <c r="J712" s="114"/>
      <c r="K712" s="114"/>
      <c r="L712" s="114"/>
      <c r="M712" s="114"/>
      <c r="N712" s="113"/>
      <c r="O712" s="113"/>
      <c r="P712" s="113"/>
      <c r="Q712" s="113"/>
      <c r="R712" s="114"/>
      <c r="S712" s="114"/>
      <c r="T712" s="114"/>
      <c r="U712" s="114"/>
      <c r="V712" s="114"/>
      <c r="W712" s="114"/>
      <c r="X712" s="114"/>
      <c r="Y712" s="114"/>
      <c r="Z712" s="107"/>
      <c r="AA712" s="107"/>
      <c r="AB712" s="107"/>
      <c r="AC712" s="107"/>
      <c r="AD712" s="107"/>
      <c r="AE712" s="107"/>
      <c r="AF712" s="107"/>
      <c r="AG712" s="107" t="s">
        <v>341</v>
      </c>
      <c r="AH712" s="107">
        <v>0</v>
      </c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</row>
    <row r="713" spans="1:60" outlineLevel="3">
      <c r="A713" s="110"/>
      <c r="B713" s="111"/>
      <c r="C713" s="146" t="s">
        <v>3162</v>
      </c>
      <c r="D713" s="143"/>
      <c r="E713" s="144">
        <v>14.52</v>
      </c>
      <c r="F713" s="114"/>
      <c r="G713" s="114"/>
      <c r="H713" s="114"/>
      <c r="I713" s="114"/>
      <c r="J713" s="114"/>
      <c r="K713" s="114"/>
      <c r="L713" s="114"/>
      <c r="M713" s="114"/>
      <c r="N713" s="113"/>
      <c r="O713" s="113"/>
      <c r="P713" s="113"/>
      <c r="Q713" s="113"/>
      <c r="R713" s="114"/>
      <c r="S713" s="114"/>
      <c r="T713" s="114"/>
      <c r="U713" s="114"/>
      <c r="V713" s="114"/>
      <c r="W713" s="114"/>
      <c r="X713" s="114"/>
      <c r="Y713" s="114"/>
      <c r="Z713" s="107"/>
      <c r="AA713" s="107"/>
      <c r="AB713" s="107"/>
      <c r="AC713" s="107"/>
      <c r="AD713" s="107"/>
      <c r="AE713" s="107"/>
      <c r="AF713" s="107"/>
      <c r="AG713" s="107" t="s">
        <v>341</v>
      </c>
      <c r="AH713" s="107">
        <v>0</v>
      </c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</row>
    <row r="714" spans="1:60" outlineLevel="3">
      <c r="A714" s="110"/>
      <c r="B714" s="111"/>
      <c r="C714" s="146" t="s">
        <v>2770</v>
      </c>
      <c r="D714" s="143"/>
      <c r="E714" s="144">
        <v>1.17</v>
      </c>
      <c r="F714" s="114"/>
      <c r="G714" s="114"/>
      <c r="H714" s="114"/>
      <c r="I714" s="114"/>
      <c r="J714" s="114"/>
      <c r="K714" s="114"/>
      <c r="L714" s="114"/>
      <c r="M714" s="114"/>
      <c r="N714" s="113"/>
      <c r="O714" s="113"/>
      <c r="P714" s="113"/>
      <c r="Q714" s="113"/>
      <c r="R714" s="114"/>
      <c r="S714" s="114"/>
      <c r="T714" s="114"/>
      <c r="U714" s="114"/>
      <c r="V714" s="114"/>
      <c r="W714" s="114"/>
      <c r="X714" s="114"/>
      <c r="Y714" s="114"/>
      <c r="Z714" s="107"/>
      <c r="AA714" s="107"/>
      <c r="AB714" s="107"/>
      <c r="AC714" s="107"/>
      <c r="AD714" s="107"/>
      <c r="AE714" s="107"/>
      <c r="AF714" s="107"/>
      <c r="AG714" s="107" t="s">
        <v>341</v>
      </c>
      <c r="AH714" s="107">
        <v>0</v>
      </c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</row>
    <row r="715" spans="1:60" outlineLevel="3">
      <c r="A715" s="110"/>
      <c r="B715" s="111"/>
      <c r="C715" s="146" t="s">
        <v>2772</v>
      </c>
      <c r="D715" s="143"/>
      <c r="E715" s="144">
        <v>4.0425000000000004</v>
      </c>
      <c r="F715" s="114"/>
      <c r="G715" s="114"/>
      <c r="H715" s="114"/>
      <c r="I715" s="114"/>
      <c r="J715" s="114"/>
      <c r="K715" s="114"/>
      <c r="L715" s="114"/>
      <c r="M715" s="114"/>
      <c r="N715" s="113"/>
      <c r="O715" s="113"/>
      <c r="P715" s="113"/>
      <c r="Q715" s="113"/>
      <c r="R715" s="114"/>
      <c r="S715" s="114"/>
      <c r="T715" s="114"/>
      <c r="U715" s="114"/>
      <c r="V715" s="114"/>
      <c r="W715" s="114"/>
      <c r="X715" s="114"/>
      <c r="Y715" s="114"/>
      <c r="Z715" s="107"/>
      <c r="AA715" s="107"/>
      <c r="AB715" s="107"/>
      <c r="AC715" s="107"/>
      <c r="AD715" s="107"/>
      <c r="AE715" s="107"/>
      <c r="AF715" s="107"/>
      <c r="AG715" s="107" t="s">
        <v>341</v>
      </c>
      <c r="AH715" s="107">
        <v>0</v>
      </c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</row>
    <row r="716" spans="1:60" outlineLevel="3">
      <c r="A716" s="110"/>
      <c r="B716" s="111"/>
      <c r="C716" s="146" t="s">
        <v>3163</v>
      </c>
      <c r="D716" s="143"/>
      <c r="E716" s="144">
        <v>2.16</v>
      </c>
      <c r="F716" s="114"/>
      <c r="G716" s="114"/>
      <c r="H716" s="114"/>
      <c r="I716" s="114"/>
      <c r="J716" s="114"/>
      <c r="K716" s="114"/>
      <c r="L716" s="114"/>
      <c r="M716" s="114"/>
      <c r="N716" s="113"/>
      <c r="O716" s="113"/>
      <c r="P716" s="113"/>
      <c r="Q716" s="113"/>
      <c r="R716" s="114"/>
      <c r="S716" s="114"/>
      <c r="T716" s="114"/>
      <c r="U716" s="114"/>
      <c r="V716" s="114"/>
      <c r="W716" s="114"/>
      <c r="X716" s="114"/>
      <c r="Y716" s="114"/>
      <c r="Z716" s="107"/>
      <c r="AA716" s="107"/>
      <c r="AB716" s="107"/>
      <c r="AC716" s="107"/>
      <c r="AD716" s="107"/>
      <c r="AE716" s="107"/>
      <c r="AF716" s="107"/>
      <c r="AG716" s="107" t="s">
        <v>341</v>
      </c>
      <c r="AH716" s="107">
        <v>0</v>
      </c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</row>
    <row r="717" spans="1:60" outlineLevel="3">
      <c r="A717" s="110"/>
      <c r="B717" s="111"/>
      <c r="C717" s="146" t="s">
        <v>3164</v>
      </c>
      <c r="D717" s="143"/>
      <c r="E717" s="144">
        <v>2.88</v>
      </c>
      <c r="F717" s="114"/>
      <c r="G717" s="114"/>
      <c r="H717" s="114"/>
      <c r="I717" s="114"/>
      <c r="J717" s="114"/>
      <c r="K717" s="114"/>
      <c r="L717" s="114"/>
      <c r="M717" s="114"/>
      <c r="N717" s="113"/>
      <c r="O717" s="113"/>
      <c r="P717" s="113"/>
      <c r="Q717" s="113"/>
      <c r="R717" s="114"/>
      <c r="S717" s="114"/>
      <c r="T717" s="114"/>
      <c r="U717" s="114"/>
      <c r="V717" s="114"/>
      <c r="W717" s="114"/>
      <c r="X717" s="114"/>
      <c r="Y717" s="114"/>
      <c r="Z717" s="107"/>
      <c r="AA717" s="107"/>
      <c r="AB717" s="107"/>
      <c r="AC717" s="107"/>
      <c r="AD717" s="107"/>
      <c r="AE717" s="107"/>
      <c r="AF717" s="107"/>
      <c r="AG717" s="107" t="s">
        <v>341</v>
      </c>
      <c r="AH717" s="107">
        <v>0</v>
      </c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</row>
    <row r="718" spans="1:60" outlineLevel="3">
      <c r="A718" s="110"/>
      <c r="B718" s="111"/>
      <c r="C718" s="146" t="s">
        <v>3165</v>
      </c>
      <c r="D718" s="143"/>
      <c r="E718" s="144">
        <v>0.96</v>
      </c>
      <c r="F718" s="114"/>
      <c r="G718" s="114"/>
      <c r="H718" s="114"/>
      <c r="I718" s="114"/>
      <c r="J718" s="114"/>
      <c r="K718" s="114"/>
      <c r="L718" s="114"/>
      <c r="M718" s="114"/>
      <c r="N718" s="113"/>
      <c r="O718" s="113"/>
      <c r="P718" s="113"/>
      <c r="Q718" s="113"/>
      <c r="R718" s="114"/>
      <c r="S718" s="114"/>
      <c r="T718" s="114"/>
      <c r="U718" s="114"/>
      <c r="V718" s="114"/>
      <c r="W718" s="114"/>
      <c r="X718" s="114"/>
      <c r="Y718" s="114"/>
      <c r="Z718" s="107"/>
      <c r="AA718" s="107"/>
      <c r="AB718" s="107"/>
      <c r="AC718" s="107"/>
      <c r="AD718" s="107"/>
      <c r="AE718" s="107"/>
      <c r="AF718" s="107"/>
      <c r="AG718" s="107" t="s">
        <v>341</v>
      </c>
      <c r="AH718" s="107">
        <v>0</v>
      </c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</row>
    <row r="719" spans="1:60" outlineLevel="3">
      <c r="A719" s="110"/>
      <c r="B719" s="111"/>
      <c r="C719" s="146" t="s">
        <v>2776</v>
      </c>
      <c r="D719" s="143"/>
      <c r="E719" s="144">
        <v>10.305</v>
      </c>
      <c r="F719" s="114"/>
      <c r="G719" s="114"/>
      <c r="H719" s="114"/>
      <c r="I719" s="114"/>
      <c r="J719" s="114"/>
      <c r="K719" s="114"/>
      <c r="L719" s="114"/>
      <c r="M719" s="114"/>
      <c r="N719" s="113"/>
      <c r="O719" s="113"/>
      <c r="P719" s="113"/>
      <c r="Q719" s="113"/>
      <c r="R719" s="114"/>
      <c r="S719" s="114"/>
      <c r="T719" s="114"/>
      <c r="U719" s="114"/>
      <c r="V719" s="114"/>
      <c r="W719" s="114"/>
      <c r="X719" s="114"/>
      <c r="Y719" s="114"/>
      <c r="Z719" s="107"/>
      <c r="AA719" s="107"/>
      <c r="AB719" s="107"/>
      <c r="AC719" s="107"/>
      <c r="AD719" s="107"/>
      <c r="AE719" s="107"/>
      <c r="AF719" s="107"/>
      <c r="AG719" s="107" t="s">
        <v>341</v>
      </c>
      <c r="AH719" s="107">
        <v>0</v>
      </c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</row>
    <row r="720" spans="1:60" outlineLevel="3">
      <c r="A720" s="110"/>
      <c r="B720" s="111"/>
      <c r="C720" s="146" t="s">
        <v>3166</v>
      </c>
      <c r="D720" s="143"/>
      <c r="E720" s="144">
        <v>1.44</v>
      </c>
      <c r="F720" s="114"/>
      <c r="G720" s="114"/>
      <c r="H720" s="114"/>
      <c r="I720" s="114"/>
      <c r="J720" s="114"/>
      <c r="K720" s="114"/>
      <c r="L720" s="114"/>
      <c r="M720" s="114"/>
      <c r="N720" s="113"/>
      <c r="O720" s="113"/>
      <c r="P720" s="113"/>
      <c r="Q720" s="113"/>
      <c r="R720" s="114"/>
      <c r="S720" s="114"/>
      <c r="T720" s="114"/>
      <c r="U720" s="114"/>
      <c r="V720" s="114"/>
      <c r="W720" s="114"/>
      <c r="X720" s="114"/>
      <c r="Y720" s="114"/>
      <c r="Z720" s="107"/>
      <c r="AA720" s="107"/>
      <c r="AB720" s="107"/>
      <c r="AC720" s="107"/>
      <c r="AD720" s="107"/>
      <c r="AE720" s="107"/>
      <c r="AF720" s="107"/>
      <c r="AG720" s="107" t="s">
        <v>341</v>
      </c>
      <c r="AH720" s="107">
        <v>0</v>
      </c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</row>
    <row r="721" spans="1:60" outlineLevel="3">
      <c r="A721" s="110"/>
      <c r="B721" s="111"/>
      <c r="C721" s="146" t="s">
        <v>2778</v>
      </c>
      <c r="D721" s="143"/>
      <c r="E721" s="144">
        <v>10.935</v>
      </c>
      <c r="F721" s="114"/>
      <c r="G721" s="114"/>
      <c r="H721" s="114"/>
      <c r="I721" s="114"/>
      <c r="J721" s="114"/>
      <c r="K721" s="114"/>
      <c r="L721" s="114"/>
      <c r="M721" s="114"/>
      <c r="N721" s="113"/>
      <c r="O721" s="113"/>
      <c r="P721" s="113"/>
      <c r="Q721" s="113"/>
      <c r="R721" s="114"/>
      <c r="S721" s="114"/>
      <c r="T721" s="114"/>
      <c r="U721" s="114"/>
      <c r="V721" s="114"/>
      <c r="W721" s="114"/>
      <c r="X721" s="114"/>
      <c r="Y721" s="114"/>
      <c r="Z721" s="107"/>
      <c r="AA721" s="107"/>
      <c r="AB721" s="107"/>
      <c r="AC721" s="107"/>
      <c r="AD721" s="107"/>
      <c r="AE721" s="107"/>
      <c r="AF721" s="107"/>
      <c r="AG721" s="107" t="s">
        <v>341</v>
      </c>
      <c r="AH721" s="107">
        <v>0</v>
      </c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</row>
    <row r="722" spans="1:60" outlineLevel="3">
      <c r="A722" s="110"/>
      <c r="B722" s="111"/>
      <c r="C722" s="146" t="s">
        <v>2779</v>
      </c>
      <c r="D722" s="143"/>
      <c r="E722" s="144">
        <v>3.645</v>
      </c>
      <c r="F722" s="114"/>
      <c r="G722" s="114"/>
      <c r="H722" s="114"/>
      <c r="I722" s="114"/>
      <c r="J722" s="114"/>
      <c r="K722" s="114"/>
      <c r="L722" s="114"/>
      <c r="M722" s="114"/>
      <c r="N722" s="113"/>
      <c r="O722" s="113"/>
      <c r="P722" s="113"/>
      <c r="Q722" s="113"/>
      <c r="R722" s="114"/>
      <c r="S722" s="114"/>
      <c r="T722" s="114"/>
      <c r="U722" s="114"/>
      <c r="V722" s="114"/>
      <c r="W722" s="114"/>
      <c r="X722" s="114"/>
      <c r="Y722" s="114"/>
      <c r="Z722" s="107"/>
      <c r="AA722" s="107"/>
      <c r="AB722" s="107"/>
      <c r="AC722" s="107"/>
      <c r="AD722" s="107"/>
      <c r="AE722" s="107"/>
      <c r="AF722" s="107"/>
      <c r="AG722" s="107" t="s">
        <v>341</v>
      </c>
      <c r="AH722" s="107">
        <v>0</v>
      </c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</row>
    <row r="723" spans="1:60" outlineLevel="3">
      <c r="A723" s="110"/>
      <c r="B723" s="111"/>
      <c r="C723" s="146" t="s">
        <v>2781</v>
      </c>
      <c r="D723" s="143"/>
      <c r="E723" s="144">
        <v>6.58</v>
      </c>
      <c r="F723" s="114"/>
      <c r="G723" s="114"/>
      <c r="H723" s="114"/>
      <c r="I723" s="114"/>
      <c r="J723" s="114"/>
      <c r="K723" s="114"/>
      <c r="L723" s="114"/>
      <c r="M723" s="114"/>
      <c r="N723" s="113"/>
      <c r="O723" s="113"/>
      <c r="P723" s="113"/>
      <c r="Q723" s="113"/>
      <c r="R723" s="114"/>
      <c r="S723" s="114"/>
      <c r="T723" s="114"/>
      <c r="U723" s="114"/>
      <c r="V723" s="114"/>
      <c r="W723" s="114"/>
      <c r="X723" s="114"/>
      <c r="Y723" s="114"/>
      <c r="Z723" s="107"/>
      <c r="AA723" s="107"/>
      <c r="AB723" s="107"/>
      <c r="AC723" s="107"/>
      <c r="AD723" s="107"/>
      <c r="AE723" s="107"/>
      <c r="AF723" s="107"/>
      <c r="AG723" s="107" t="s">
        <v>341</v>
      </c>
      <c r="AH723" s="107">
        <v>0</v>
      </c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</row>
    <row r="724" spans="1:60" outlineLevel="3">
      <c r="A724" s="110"/>
      <c r="B724" s="111"/>
      <c r="C724" s="146" t="s">
        <v>3167</v>
      </c>
      <c r="D724" s="143"/>
      <c r="E724" s="144">
        <v>4.8</v>
      </c>
      <c r="F724" s="114"/>
      <c r="G724" s="114"/>
      <c r="H724" s="114"/>
      <c r="I724" s="114"/>
      <c r="J724" s="114"/>
      <c r="K724" s="114"/>
      <c r="L724" s="114"/>
      <c r="M724" s="114"/>
      <c r="N724" s="113"/>
      <c r="O724" s="113"/>
      <c r="P724" s="113"/>
      <c r="Q724" s="113"/>
      <c r="R724" s="114"/>
      <c r="S724" s="114"/>
      <c r="T724" s="114"/>
      <c r="U724" s="114"/>
      <c r="V724" s="114"/>
      <c r="W724" s="114"/>
      <c r="X724" s="114"/>
      <c r="Y724" s="114"/>
      <c r="Z724" s="107"/>
      <c r="AA724" s="107"/>
      <c r="AB724" s="107"/>
      <c r="AC724" s="107"/>
      <c r="AD724" s="107"/>
      <c r="AE724" s="107"/>
      <c r="AF724" s="107"/>
      <c r="AG724" s="107" t="s">
        <v>341</v>
      </c>
      <c r="AH724" s="107">
        <v>0</v>
      </c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</row>
    <row r="725" spans="1:60" outlineLevel="3">
      <c r="A725" s="110"/>
      <c r="B725" s="111"/>
      <c r="C725" s="146" t="s">
        <v>2784</v>
      </c>
      <c r="D725" s="143"/>
      <c r="E725" s="144">
        <v>1.7549999999999999</v>
      </c>
      <c r="F725" s="114"/>
      <c r="G725" s="114"/>
      <c r="H725" s="114"/>
      <c r="I725" s="114"/>
      <c r="J725" s="114"/>
      <c r="K725" s="114"/>
      <c r="L725" s="114"/>
      <c r="M725" s="114"/>
      <c r="N725" s="113"/>
      <c r="O725" s="113"/>
      <c r="P725" s="113"/>
      <c r="Q725" s="113"/>
      <c r="R725" s="114"/>
      <c r="S725" s="114"/>
      <c r="T725" s="114"/>
      <c r="U725" s="114"/>
      <c r="V725" s="114"/>
      <c r="W725" s="114"/>
      <c r="X725" s="114"/>
      <c r="Y725" s="114"/>
      <c r="Z725" s="107"/>
      <c r="AA725" s="107"/>
      <c r="AB725" s="107"/>
      <c r="AC725" s="107"/>
      <c r="AD725" s="107"/>
      <c r="AE725" s="107"/>
      <c r="AF725" s="107"/>
      <c r="AG725" s="107" t="s">
        <v>341</v>
      </c>
      <c r="AH725" s="107">
        <v>0</v>
      </c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</row>
    <row r="726" spans="1:60" outlineLevel="3">
      <c r="A726" s="110"/>
      <c r="B726" s="111"/>
      <c r="C726" s="146" t="s">
        <v>2785</v>
      </c>
      <c r="D726" s="143"/>
      <c r="E726" s="144">
        <v>15.74</v>
      </c>
      <c r="F726" s="114"/>
      <c r="G726" s="114"/>
      <c r="H726" s="114"/>
      <c r="I726" s="114"/>
      <c r="J726" s="114"/>
      <c r="K726" s="114"/>
      <c r="L726" s="114"/>
      <c r="M726" s="114"/>
      <c r="N726" s="113"/>
      <c r="O726" s="113"/>
      <c r="P726" s="113"/>
      <c r="Q726" s="113"/>
      <c r="R726" s="114"/>
      <c r="S726" s="114"/>
      <c r="T726" s="114"/>
      <c r="U726" s="114"/>
      <c r="V726" s="114"/>
      <c r="W726" s="114"/>
      <c r="X726" s="114"/>
      <c r="Y726" s="114"/>
      <c r="Z726" s="107"/>
      <c r="AA726" s="107"/>
      <c r="AB726" s="107"/>
      <c r="AC726" s="107"/>
      <c r="AD726" s="107"/>
      <c r="AE726" s="107"/>
      <c r="AF726" s="107"/>
      <c r="AG726" s="107" t="s">
        <v>341</v>
      </c>
      <c r="AH726" s="107">
        <v>0</v>
      </c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</row>
    <row r="727" spans="1:60" outlineLevel="1">
      <c r="A727" s="123">
        <v>82</v>
      </c>
      <c r="B727" s="124" t="s">
        <v>1739</v>
      </c>
      <c r="C727" s="139" t="s">
        <v>1740</v>
      </c>
      <c r="D727" s="125" t="s">
        <v>1169</v>
      </c>
      <c r="E727" s="126">
        <v>615.13874999999996</v>
      </c>
      <c r="F727" s="127"/>
      <c r="G727" s="128">
        <f>ROUND(E727*F727,2)</f>
        <v>0</v>
      </c>
      <c r="H727" s="127"/>
      <c r="I727" s="128">
        <f>ROUND(E727*H727,2)</f>
        <v>0</v>
      </c>
      <c r="J727" s="127"/>
      <c r="K727" s="128">
        <f>ROUND(E727*J727,2)</f>
        <v>0</v>
      </c>
      <c r="L727" s="128">
        <v>21</v>
      </c>
      <c r="M727" s="128">
        <f>G727*(1+L727/100)</f>
        <v>0</v>
      </c>
      <c r="N727" s="126">
        <v>0</v>
      </c>
      <c r="O727" s="126">
        <f>ROUND(E727*N727,2)</f>
        <v>0</v>
      </c>
      <c r="P727" s="126">
        <v>2E-3</v>
      </c>
      <c r="Q727" s="126">
        <f>ROUND(E727*P727,2)</f>
        <v>1.23</v>
      </c>
      <c r="R727" s="128" t="s">
        <v>564</v>
      </c>
      <c r="S727" s="128" t="s">
        <v>310</v>
      </c>
      <c r="T727" s="129" t="s">
        <v>331</v>
      </c>
      <c r="U727" s="114">
        <v>0.1</v>
      </c>
      <c r="V727" s="114">
        <f>ROUND(E727*U727,2)</f>
        <v>61.51</v>
      </c>
      <c r="W727" s="114"/>
      <c r="X727" s="114" t="s">
        <v>332</v>
      </c>
      <c r="Y727" s="114" t="s">
        <v>293</v>
      </c>
      <c r="Z727" s="107"/>
      <c r="AA727" s="107"/>
      <c r="AB727" s="107"/>
      <c r="AC727" s="107"/>
      <c r="AD727" s="107"/>
      <c r="AE727" s="107"/>
      <c r="AF727" s="107"/>
      <c r="AG727" s="107" t="s">
        <v>333</v>
      </c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</row>
    <row r="728" spans="1:60" outlineLevel="2">
      <c r="A728" s="110"/>
      <c r="B728" s="111"/>
      <c r="C728" s="146" t="s">
        <v>3168</v>
      </c>
      <c r="D728" s="143"/>
      <c r="E728" s="144">
        <v>615.13874999999996</v>
      </c>
      <c r="F728" s="114"/>
      <c r="G728" s="114"/>
      <c r="H728" s="114"/>
      <c r="I728" s="114"/>
      <c r="J728" s="114"/>
      <c r="K728" s="114"/>
      <c r="L728" s="114"/>
      <c r="M728" s="114"/>
      <c r="N728" s="113"/>
      <c r="O728" s="113"/>
      <c r="P728" s="113"/>
      <c r="Q728" s="113"/>
      <c r="R728" s="114"/>
      <c r="S728" s="114"/>
      <c r="T728" s="114"/>
      <c r="U728" s="114"/>
      <c r="V728" s="114"/>
      <c r="W728" s="114"/>
      <c r="X728" s="114"/>
      <c r="Y728" s="114"/>
      <c r="Z728" s="107"/>
      <c r="AA728" s="107"/>
      <c r="AB728" s="107"/>
      <c r="AC728" s="107"/>
      <c r="AD728" s="107"/>
      <c r="AE728" s="107"/>
      <c r="AF728" s="107"/>
      <c r="AG728" s="107" t="s">
        <v>341</v>
      </c>
      <c r="AH728" s="107">
        <v>5</v>
      </c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</row>
    <row r="729" spans="1:60" outlineLevel="1">
      <c r="A729" s="123">
        <v>83</v>
      </c>
      <c r="B729" s="124" t="s">
        <v>2013</v>
      </c>
      <c r="C729" s="139" t="s">
        <v>2014</v>
      </c>
      <c r="D729" s="125" t="s">
        <v>1169</v>
      </c>
      <c r="E729" s="126">
        <v>7.4217000000000004</v>
      </c>
      <c r="F729" s="127"/>
      <c r="G729" s="128">
        <f>ROUND(E729*F729,2)</f>
        <v>0</v>
      </c>
      <c r="H729" s="127"/>
      <c r="I729" s="128">
        <f>ROUND(E729*H729,2)</f>
        <v>0</v>
      </c>
      <c r="J729" s="127"/>
      <c r="K729" s="128">
        <f>ROUND(E729*J729,2)</f>
        <v>0</v>
      </c>
      <c r="L729" s="128">
        <v>21</v>
      </c>
      <c r="M729" s="128">
        <f>G729*(1+L729/100)</f>
        <v>0</v>
      </c>
      <c r="N729" s="126">
        <v>0</v>
      </c>
      <c r="O729" s="126">
        <f>ROUND(E729*N729,2)</f>
        <v>0</v>
      </c>
      <c r="P729" s="126">
        <v>3.5000000000000001E-3</v>
      </c>
      <c r="Q729" s="126">
        <f>ROUND(E729*P729,2)</f>
        <v>0.03</v>
      </c>
      <c r="R729" s="128"/>
      <c r="S729" s="128" t="s">
        <v>290</v>
      </c>
      <c r="T729" s="129" t="s">
        <v>291</v>
      </c>
      <c r="U729" s="114">
        <v>0.13</v>
      </c>
      <c r="V729" s="114">
        <f>ROUND(E729*U729,2)</f>
        <v>0.96</v>
      </c>
      <c r="W729" s="114"/>
      <c r="X729" s="114" t="s">
        <v>332</v>
      </c>
      <c r="Y729" s="114" t="s">
        <v>293</v>
      </c>
      <c r="Z729" s="107"/>
      <c r="AA729" s="107"/>
      <c r="AB729" s="107"/>
      <c r="AC729" s="107"/>
      <c r="AD729" s="107"/>
      <c r="AE729" s="107"/>
      <c r="AF729" s="107"/>
      <c r="AG729" s="107" t="s">
        <v>333</v>
      </c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</row>
    <row r="730" spans="1:60" outlineLevel="2">
      <c r="A730" s="110"/>
      <c r="B730" s="111"/>
      <c r="C730" s="146" t="s">
        <v>3169</v>
      </c>
      <c r="D730" s="143"/>
      <c r="E730" s="144">
        <v>1.1100000000000001</v>
      </c>
      <c r="F730" s="114"/>
      <c r="G730" s="114"/>
      <c r="H730" s="114"/>
      <c r="I730" s="114"/>
      <c r="J730" s="114"/>
      <c r="K730" s="114"/>
      <c r="L730" s="114"/>
      <c r="M730" s="114"/>
      <c r="N730" s="113"/>
      <c r="O730" s="113"/>
      <c r="P730" s="113"/>
      <c r="Q730" s="113"/>
      <c r="R730" s="114"/>
      <c r="S730" s="114"/>
      <c r="T730" s="114"/>
      <c r="U730" s="114"/>
      <c r="V730" s="114"/>
      <c r="W730" s="114"/>
      <c r="X730" s="114"/>
      <c r="Y730" s="114"/>
      <c r="Z730" s="107"/>
      <c r="AA730" s="107"/>
      <c r="AB730" s="107"/>
      <c r="AC730" s="107"/>
      <c r="AD730" s="107"/>
      <c r="AE730" s="107"/>
      <c r="AF730" s="107"/>
      <c r="AG730" s="107" t="s">
        <v>341</v>
      </c>
      <c r="AH730" s="107">
        <v>0</v>
      </c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</row>
    <row r="731" spans="1:60" outlineLevel="3">
      <c r="A731" s="110"/>
      <c r="B731" s="111"/>
      <c r="C731" s="146" t="s">
        <v>3170</v>
      </c>
      <c r="D731" s="143"/>
      <c r="E731" s="144">
        <v>4.2117000000000004</v>
      </c>
      <c r="F731" s="114"/>
      <c r="G731" s="114"/>
      <c r="H731" s="114"/>
      <c r="I731" s="114"/>
      <c r="J731" s="114"/>
      <c r="K731" s="114"/>
      <c r="L731" s="114"/>
      <c r="M731" s="114"/>
      <c r="N731" s="113"/>
      <c r="O731" s="113"/>
      <c r="P731" s="113"/>
      <c r="Q731" s="113"/>
      <c r="R731" s="114"/>
      <c r="S731" s="114"/>
      <c r="T731" s="114"/>
      <c r="U731" s="114"/>
      <c r="V731" s="114"/>
      <c r="W731" s="114"/>
      <c r="X731" s="114"/>
      <c r="Y731" s="114"/>
      <c r="Z731" s="107"/>
      <c r="AA731" s="107"/>
      <c r="AB731" s="107"/>
      <c r="AC731" s="107"/>
      <c r="AD731" s="107"/>
      <c r="AE731" s="107"/>
      <c r="AF731" s="107"/>
      <c r="AG731" s="107" t="s">
        <v>341</v>
      </c>
      <c r="AH731" s="107">
        <v>0</v>
      </c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</row>
    <row r="732" spans="1:60" outlineLevel="3">
      <c r="A732" s="110"/>
      <c r="B732" s="111"/>
      <c r="C732" s="146" t="s">
        <v>3171</v>
      </c>
      <c r="D732" s="143"/>
      <c r="E732" s="144">
        <v>2.1</v>
      </c>
      <c r="F732" s="114"/>
      <c r="G732" s="114"/>
      <c r="H732" s="114"/>
      <c r="I732" s="114"/>
      <c r="J732" s="114"/>
      <c r="K732" s="114"/>
      <c r="L732" s="114"/>
      <c r="M732" s="114"/>
      <c r="N732" s="113"/>
      <c r="O732" s="113"/>
      <c r="P732" s="113"/>
      <c r="Q732" s="113"/>
      <c r="R732" s="114"/>
      <c r="S732" s="114"/>
      <c r="T732" s="114"/>
      <c r="U732" s="114"/>
      <c r="V732" s="114"/>
      <c r="W732" s="114"/>
      <c r="X732" s="114"/>
      <c r="Y732" s="114"/>
      <c r="Z732" s="107"/>
      <c r="AA732" s="107"/>
      <c r="AB732" s="107"/>
      <c r="AC732" s="107"/>
      <c r="AD732" s="107"/>
      <c r="AE732" s="107"/>
      <c r="AF732" s="107"/>
      <c r="AG732" s="107" t="s">
        <v>341</v>
      </c>
      <c r="AH732" s="107">
        <v>0</v>
      </c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</row>
    <row r="733" spans="1:60" outlineLevel="1">
      <c r="A733" s="123">
        <v>84</v>
      </c>
      <c r="B733" s="124" t="s">
        <v>1744</v>
      </c>
      <c r="C733" s="139" t="s">
        <v>1745</v>
      </c>
      <c r="D733" s="125" t="s">
        <v>353</v>
      </c>
      <c r="E733" s="126">
        <v>12.099159999999999</v>
      </c>
      <c r="F733" s="127"/>
      <c r="G733" s="128">
        <f>ROUND(E733*F733,2)</f>
        <v>0</v>
      </c>
      <c r="H733" s="127"/>
      <c r="I733" s="128">
        <f>ROUND(E733*H733,2)</f>
        <v>0</v>
      </c>
      <c r="J733" s="127"/>
      <c r="K733" s="128">
        <f>ROUND(E733*J733,2)</f>
        <v>0</v>
      </c>
      <c r="L733" s="128">
        <v>21</v>
      </c>
      <c r="M733" s="128">
        <f>G733*(1+L733/100)</f>
        <v>0</v>
      </c>
      <c r="N733" s="126">
        <v>0</v>
      </c>
      <c r="O733" s="126">
        <f>ROUND(E733*N733,2)</f>
        <v>0</v>
      </c>
      <c r="P733" s="126">
        <v>0</v>
      </c>
      <c r="Q733" s="126">
        <f>ROUND(E733*P733,2)</f>
        <v>0</v>
      </c>
      <c r="R733" s="128" t="s">
        <v>356</v>
      </c>
      <c r="S733" s="128" t="s">
        <v>310</v>
      </c>
      <c r="T733" s="129" t="s">
        <v>331</v>
      </c>
      <c r="U733" s="114">
        <v>0.94</v>
      </c>
      <c r="V733" s="114">
        <f>ROUND(E733*U733,2)</f>
        <v>11.37</v>
      </c>
      <c r="W733" s="114"/>
      <c r="X733" s="114" t="s">
        <v>357</v>
      </c>
      <c r="Y733" s="114" t="s">
        <v>293</v>
      </c>
      <c r="Z733" s="107"/>
      <c r="AA733" s="107"/>
      <c r="AB733" s="107"/>
      <c r="AC733" s="107"/>
      <c r="AD733" s="107"/>
      <c r="AE733" s="107"/>
      <c r="AF733" s="107"/>
      <c r="AG733" s="107" t="s">
        <v>358</v>
      </c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</row>
    <row r="734" spans="1:60" outlineLevel="2">
      <c r="A734" s="110"/>
      <c r="B734" s="111"/>
      <c r="C734" s="198" t="s">
        <v>1746</v>
      </c>
      <c r="D734" s="199"/>
      <c r="E734" s="199"/>
      <c r="F734" s="199"/>
      <c r="G734" s="199"/>
      <c r="H734" s="114"/>
      <c r="I734" s="114"/>
      <c r="J734" s="114"/>
      <c r="K734" s="114"/>
      <c r="L734" s="114"/>
      <c r="M734" s="114"/>
      <c r="N734" s="113"/>
      <c r="O734" s="113"/>
      <c r="P734" s="113"/>
      <c r="Q734" s="113"/>
      <c r="R734" s="114"/>
      <c r="S734" s="114"/>
      <c r="T734" s="114"/>
      <c r="U734" s="114"/>
      <c r="V734" s="114"/>
      <c r="W734" s="114"/>
      <c r="X734" s="114"/>
      <c r="Y734" s="114"/>
      <c r="Z734" s="107"/>
      <c r="AA734" s="107"/>
      <c r="AB734" s="107"/>
      <c r="AC734" s="107"/>
      <c r="AD734" s="107"/>
      <c r="AE734" s="107"/>
      <c r="AF734" s="107"/>
      <c r="AG734" s="107" t="s">
        <v>296</v>
      </c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</row>
    <row r="735" spans="1:60" ht="22.5" outlineLevel="1">
      <c r="A735" s="130">
        <v>85</v>
      </c>
      <c r="B735" s="131" t="s">
        <v>1747</v>
      </c>
      <c r="C735" s="140" t="s">
        <v>1748</v>
      </c>
      <c r="D735" s="132" t="s">
        <v>353</v>
      </c>
      <c r="E735" s="133">
        <v>120.99160999999999</v>
      </c>
      <c r="F735" s="134"/>
      <c r="G735" s="135">
        <f>ROUND(E735*F735,2)</f>
        <v>0</v>
      </c>
      <c r="H735" s="134"/>
      <c r="I735" s="135">
        <f>ROUND(E735*H735,2)</f>
        <v>0</v>
      </c>
      <c r="J735" s="134"/>
      <c r="K735" s="135">
        <f>ROUND(E735*J735,2)</f>
        <v>0</v>
      </c>
      <c r="L735" s="135">
        <v>21</v>
      </c>
      <c r="M735" s="135">
        <f>G735*(1+L735/100)</f>
        <v>0</v>
      </c>
      <c r="N735" s="133">
        <v>0</v>
      </c>
      <c r="O735" s="133">
        <f>ROUND(E735*N735,2)</f>
        <v>0</v>
      </c>
      <c r="P735" s="133">
        <v>0</v>
      </c>
      <c r="Q735" s="133">
        <f>ROUND(E735*P735,2)</f>
        <v>0</v>
      </c>
      <c r="R735" s="135" t="s">
        <v>356</v>
      </c>
      <c r="S735" s="135" t="s">
        <v>310</v>
      </c>
      <c r="T735" s="136" t="s">
        <v>331</v>
      </c>
      <c r="U735" s="114">
        <v>0.11</v>
      </c>
      <c r="V735" s="114">
        <f>ROUND(E735*U735,2)</f>
        <v>13.31</v>
      </c>
      <c r="W735" s="114"/>
      <c r="X735" s="114" t="s">
        <v>357</v>
      </c>
      <c r="Y735" s="114" t="s">
        <v>293</v>
      </c>
      <c r="Z735" s="107"/>
      <c r="AA735" s="107"/>
      <c r="AB735" s="107"/>
      <c r="AC735" s="107"/>
      <c r="AD735" s="107"/>
      <c r="AE735" s="107"/>
      <c r="AF735" s="107"/>
      <c r="AG735" s="107" t="s">
        <v>358</v>
      </c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</row>
    <row r="736" spans="1:60" outlineLevel="1">
      <c r="A736" s="123">
        <v>86</v>
      </c>
      <c r="B736" s="124" t="s">
        <v>1749</v>
      </c>
      <c r="C736" s="139" t="s">
        <v>1750</v>
      </c>
      <c r="D736" s="125" t="s">
        <v>1751</v>
      </c>
      <c r="E736" s="126">
        <v>12.099159999999999</v>
      </c>
      <c r="F736" s="127"/>
      <c r="G736" s="128">
        <f>ROUND(E736*F736,2)</f>
        <v>0</v>
      </c>
      <c r="H736" s="127"/>
      <c r="I736" s="128">
        <f>ROUND(E736*H736,2)</f>
        <v>0</v>
      </c>
      <c r="J736" s="127"/>
      <c r="K736" s="128">
        <f>ROUND(E736*J736,2)</f>
        <v>0</v>
      </c>
      <c r="L736" s="128">
        <v>21</v>
      </c>
      <c r="M736" s="128">
        <f>G736*(1+L736/100)</f>
        <v>0</v>
      </c>
      <c r="N736" s="126">
        <v>0</v>
      </c>
      <c r="O736" s="126">
        <f>ROUND(E736*N736,2)</f>
        <v>0</v>
      </c>
      <c r="P736" s="126">
        <v>0</v>
      </c>
      <c r="Q736" s="126">
        <f>ROUND(E736*P736,2)</f>
        <v>0</v>
      </c>
      <c r="R736" s="128"/>
      <c r="S736" s="128" t="s">
        <v>290</v>
      </c>
      <c r="T736" s="129" t="s">
        <v>291</v>
      </c>
      <c r="U736" s="114">
        <v>2.0099999999999998</v>
      </c>
      <c r="V736" s="114">
        <f>ROUND(E736*U736,2)</f>
        <v>24.32</v>
      </c>
      <c r="W736" s="114"/>
      <c r="X736" s="114" t="s">
        <v>357</v>
      </c>
      <c r="Y736" s="114" t="s">
        <v>293</v>
      </c>
      <c r="Z736" s="107"/>
      <c r="AA736" s="107"/>
      <c r="AB736" s="107"/>
      <c r="AC736" s="107"/>
      <c r="AD736" s="107"/>
      <c r="AE736" s="107"/>
      <c r="AF736" s="107"/>
      <c r="AG736" s="107" t="s">
        <v>358</v>
      </c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</row>
    <row r="737" spans="1:60" ht="33.75" outlineLevel="2">
      <c r="A737" s="110"/>
      <c r="B737" s="111"/>
      <c r="C737" s="198" t="s">
        <v>1752</v>
      </c>
      <c r="D737" s="199"/>
      <c r="E737" s="199"/>
      <c r="F737" s="199"/>
      <c r="G737" s="199"/>
      <c r="H737" s="114"/>
      <c r="I737" s="114"/>
      <c r="J737" s="114"/>
      <c r="K737" s="114"/>
      <c r="L737" s="114"/>
      <c r="M737" s="114"/>
      <c r="N737" s="113"/>
      <c r="O737" s="113"/>
      <c r="P737" s="113"/>
      <c r="Q737" s="113"/>
      <c r="R737" s="114"/>
      <c r="S737" s="114"/>
      <c r="T737" s="114"/>
      <c r="U737" s="114"/>
      <c r="V737" s="114"/>
      <c r="W737" s="114"/>
      <c r="X737" s="114"/>
      <c r="Y737" s="114"/>
      <c r="Z737" s="107"/>
      <c r="AA737" s="107"/>
      <c r="AB737" s="107"/>
      <c r="AC737" s="107"/>
      <c r="AD737" s="107"/>
      <c r="AE737" s="107"/>
      <c r="AF737" s="107"/>
      <c r="AG737" s="107" t="s">
        <v>296</v>
      </c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37" t="str">
        <f>C737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737" s="107"/>
      <c r="BC737" s="107"/>
      <c r="BD737" s="107"/>
      <c r="BE737" s="107"/>
      <c r="BF737" s="107"/>
      <c r="BG737" s="107"/>
      <c r="BH737" s="107"/>
    </row>
    <row r="738" spans="1:60" outlineLevel="1">
      <c r="A738" s="123">
        <v>87</v>
      </c>
      <c r="B738" s="124" t="s">
        <v>1753</v>
      </c>
      <c r="C738" s="139" t="s">
        <v>1754</v>
      </c>
      <c r="D738" s="125" t="s">
        <v>353</v>
      </c>
      <c r="E738" s="126">
        <v>12.099159999999999</v>
      </c>
      <c r="F738" s="127"/>
      <c r="G738" s="128">
        <f>ROUND(E738*F738,2)</f>
        <v>0</v>
      </c>
      <c r="H738" s="127"/>
      <c r="I738" s="128">
        <f>ROUND(E738*H738,2)</f>
        <v>0</v>
      </c>
      <c r="J738" s="127"/>
      <c r="K738" s="128">
        <f>ROUND(E738*J738,2)</f>
        <v>0</v>
      </c>
      <c r="L738" s="128">
        <v>21</v>
      </c>
      <c r="M738" s="128">
        <f>G738*(1+L738/100)</f>
        <v>0</v>
      </c>
      <c r="N738" s="126">
        <v>0</v>
      </c>
      <c r="O738" s="126">
        <f>ROUND(E738*N738,2)</f>
        <v>0</v>
      </c>
      <c r="P738" s="126">
        <v>0</v>
      </c>
      <c r="Q738" s="126">
        <f>ROUND(E738*P738,2)</f>
        <v>0</v>
      </c>
      <c r="R738" s="128"/>
      <c r="S738" s="128" t="s">
        <v>290</v>
      </c>
      <c r="T738" s="129" t="s">
        <v>291</v>
      </c>
      <c r="U738" s="114">
        <v>0.49</v>
      </c>
      <c r="V738" s="114">
        <f>ROUND(E738*U738,2)</f>
        <v>5.93</v>
      </c>
      <c r="W738" s="114"/>
      <c r="X738" s="114" t="s">
        <v>357</v>
      </c>
      <c r="Y738" s="114" t="s">
        <v>293</v>
      </c>
      <c r="Z738" s="107"/>
      <c r="AA738" s="107"/>
      <c r="AB738" s="107"/>
      <c r="AC738" s="107"/>
      <c r="AD738" s="107"/>
      <c r="AE738" s="107"/>
      <c r="AF738" s="107"/>
      <c r="AG738" s="107" t="s">
        <v>358</v>
      </c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</row>
    <row r="739" spans="1:60" outlineLevel="2">
      <c r="A739" s="110"/>
      <c r="B739" s="111"/>
      <c r="C739" s="198" t="s">
        <v>359</v>
      </c>
      <c r="D739" s="199"/>
      <c r="E739" s="199"/>
      <c r="F739" s="199"/>
      <c r="G739" s="199"/>
      <c r="H739" s="114"/>
      <c r="I739" s="114"/>
      <c r="J739" s="114"/>
      <c r="K739" s="114"/>
      <c r="L739" s="114"/>
      <c r="M739" s="114"/>
      <c r="N739" s="113"/>
      <c r="O739" s="113"/>
      <c r="P739" s="113"/>
      <c r="Q739" s="113"/>
      <c r="R739" s="114"/>
      <c r="S739" s="114"/>
      <c r="T739" s="114"/>
      <c r="U739" s="114"/>
      <c r="V739" s="114"/>
      <c r="W739" s="114"/>
      <c r="X739" s="114"/>
      <c r="Y739" s="114"/>
      <c r="Z739" s="107"/>
      <c r="AA739" s="107"/>
      <c r="AB739" s="107"/>
      <c r="AC739" s="107"/>
      <c r="AD739" s="107"/>
      <c r="AE739" s="107"/>
      <c r="AF739" s="107"/>
      <c r="AG739" s="107" t="s">
        <v>296</v>
      </c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</row>
    <row r="740" spans="1:60" outlineLevel="3">
      <c r="A740" s="110"/>
      <c r="B740" s="111"/>
      <c r="C740" s="200" t="s">
        <v>1755</v>
      </c>
      <c r="D740" s="201"/>
      <c r="E740" s="201"/>
      <c r="F740" s="201"/>
      <c r="G740" s="201"/>
      <c r="H740" s="114"/>
      <c r="I740" s="114"/>
      <c r="J740" s="114"/>
      <c r="K740" s="114"/>
      <c r="L740" s="114"/>
      <c r="M740" s="114"/>
      <c r="N740" s="113"/>
      <c r="O740" s="113"/>
      <c r="P740" s="113"/>
      <c r="Q740" s="113"/>
      <c r="R740" s="114"/>
      <c r="S740" s="114"/>
      <c r="T740" s="114"/>
      <c r="U740" s="114"/>
      <c r="V740" s="114"/>
      <c r="W740" s="114"/>
      <c r="X740" s="114"/>
      <c r="Y740" s="114"/>
      <c r="Z740" s="107"/>
      <c r="AA740" s="107"/>
      <c r="AB740" s="107"/>
      <c r="AC740" s="107"/>
      <c r="AD740" s="107"/>
      <c r="AE740" s="107"/>
      <c r="AF740" s="107"/>
      <c r="AG740" s="107" t="s">
        <v>296</v>
      </c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</row>
    <row r="741" spans="1:60" outlineLevel="1">
      <c r="A741" s="123">
        <v>88</v>
      </c>
      <c r="B741" s="124" t="s">
        <v>1756</v>
      </c>
      <c r="C741" s="139" t="s">
        <v>1757</v>
      </c>
      <c r="D741" s="125" t="s">
        <v>353</v>
      </c>
      <c r="E741" s="126">
        <v>12.099159999999999</v>
      </c>
      <c r="F741" s="127"/>
      <c r="G741" s="128">
        <f>ROUND(E741*F741,2)</f>
        <v>0</v>
      </c>
      <c r="H741" s="127"/>
      <c r="I741" s="128">
        <f>ROUND(E741*H741,2)</f>
        <v>0</v>
      </c>
      <c r="J741" s="127"/>
      <c r="K741" s="128">
        <f>ROUND(E741*J741,2)</f>
        <v>0</v>
      </c>
      <c r="L741" s="128">
        <v>21</v>
      </c>
      <c r="M741" s="128">
        <f>G741*(1+L741/100)</f>
        <v>0</v>
      </c>
      <c r="N741" s="126">
        <v>0</v>
      </c>
      <c r="O741" s="126">
        <f>ROUND(E741*N741,2)</f>
        <v>0</v>
      </c>
      <c r="P741" s="126">
        <v>0</v>
      </c>
      <c r="Q741" s="126">
        <f>ROUND(E741*P741,2)</f>
        <v>0</v>
      </c>
      <c r="R741" s="128"/>
      <c r="S741" s="128" t="s">
        <v>290</v>
      </c>
      <c r="T741" s="129" t="s">
        <v>291</v>
      </c>
      <c r="U741" s="114">
        <v>0</v>
      </c>
      <c r="V741" s="114">
        <f>ROUND(E741*U741,2)</f>
        <v>0</v>
      </c>
      <c r="W741" s="114"/>
      <c r="X741" s="114" t="s">
        <v>357</v>
      </c>
      <c r="Y741" s="114" t="s">
        <v>293</v>
      </c>
      <c r="Z741" s="107"/>
      <c r="AA741" s="107"/>
      <c r="AB741" s="107"/>
      <c r="AC741" s="107"/>
      <c r="AD741" s="107"/>
      <c r="AE741" s="107"/>
      <c r="AF741" s="107"/>
      <c r="AG741" s="107" t="s">
        <v>358</v>
      </c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</row>
    <row r="742" spans="1:60" outlineLevel="2">
      <c r="A742" s="110"/>
      <c r="B742" s="111"/>
      <c r="C742" s="198" t="s">
        <v>1758</v>
      </c>
      <c r="D742" s="199"/>
      <c r="E742" s="199"/>
      <c r="F742" s="199"/>
      <c r="G742" s="199"/>
      <c r="H742" s="114"/>
      <c r="I742" s="114"/>
      <c r="J742" s="114"/>
      <c r="K742" s="114"/>
      <c r="L742" s="114"/>
      <c r="M742" s="114"/>
      <c r="N742" s="113"/>
      <c r="O742" s="113"/>
      <c r="P742" s="113"/>
      <c r="Q742" s="113"/>
      <c r="R742" s="114"/>
      <c r="S742" s="114"/>
      <c r="T742" s="114"/>
      <c r="U742" s="114"/>
      <c r="V742" s="114"/>
      <c r="W742" s="114"/>
      <c r="X742" s="114"/>
      <c r="Y742" s="114"/>
      <c r="Z742" s="107"/>
      <c r="AA742" s="107"/>
      <c r="AB742" s="107"/>
      <c r="AC742" s="107"/>
      <c r="AD742" s="107"/>
      <c r="AE742" s="107"/>
      <c r="AF742" s="107"/>
      <c r="AG742" s="107" t="s">
        <v>296</v>
      </c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37" t="str">
        <f>C742</f>
        <v>Položka zahrnuje všechny druhy odpadů s jednotkovou cenou jako vážený průměr ceny všech druhů odpadů.</v>
      </c>
      <c r="BB742" s="107"/>
      <c r="BC742" s="107"/>
      <c r="BD742" s="107"/>
      <c r="BE742" s="107"/>
      <c r="BF742" s="107"/>
      <c r="BG742" s="107"/>
      <c r="BH742" s="107"/>
    </row>
    <row r="743" spans="1:60">
      <c r="A743" s="117" t="s">
        <v>285</v>
      </c>
      <c r="B743" s="118" t="s">
        <v>95</v>
      </c>
      <c r="C743" s="138" t="s">
        <v>96</v>
      </c>
      <c r="D743" s="119"/>
      <c r="E743" s="120"/>
      <c r="F743" s="121"/>
      <c r="G743" s="121">
        <f>SUMIF(AG744:AG997,"&lt;&gt;NOR",G744:G997)</f>
        <v>0</v>
      </c>
      <c r="H743" s="121"/>
      <c r="I743" s="121">
        <f>SUM(I744:I997)</f>
        <v>0</v>
      </c>
      <c r="J743" s="121"/>
      <c r="K743" s="121">
        <f>SUM(K744:K997)</f>
        <v>0</v>
      </c>
      <c r="L743" s="121"/>
      <c r="M743" s="121">
        <f>SUM(M744:M997)</f>
        <v>0</v>
      </c>
      <c r="N743" s="120"/>
      <c r="O743" s="120">
        <f>SUM(O744:O997)</f>
        <v>0.12000000000000001</v>
      </c>
      <c r="P743" s="120"/>
      <c r="Q743" s="120">
        <f>SUM(Q744:Q997)</f>
        <v>13.869999999999997</v>
      </c>
      <c r="R743" s="121"/>
      <c r="S743" s="121"/>
      <c r="T743" s="122"/>
      <c r="U743" s="116"/>
      <c r="V743" s="116">
        <f>SUM(V744:V997)</f>
        <v>574.01</v>
      </c>
      <c r="W743" s="116"/>
      <c r="X743" s="116"/>
      <c r="Y743" s="116"/>
      <c r="AG743" t="s">
        <v>286</v>
      </c>
    </row>
    <row r="744" spans="1:60" outlineLevel="1">
      <c r="A744" s="123">
        <v>89</v>
      </c>
      <c r="B744" s="124" t="s">
        <v>2021</v>
      </c>
      <c r="C744" s="139" t="s">
        <v>2022</v>
      </c>
      <c r="D744" s="125" t="s">
        <v>1169</v>
      </c>
      <c r="E744" s="126">
        <v>2.0388000000000002</v>
      </c>
      <c r="F744" s="127"/>
      <c r="G744" s="128">
        <f>ROUND(E744*F744,2)</f>
        <v>0</v>
      </c>
      <c r="H744" s="127"/>
      <c r="I744" s="128">
        <f>ROUND(E744*H744,2)</f>
        <v>0</v>
      </c>
      <c r="J744" s="127"/>
      <c r="K744" s="128">
        <f>ROUND(E744*J744,2)</f>
        <v>0</v>
      </c>
      <c r="L744" s="128">
        <v>21</v>
      </c>
      <c r="M744" s="128">
        <f>G744*(1+L744/100)</f>
        <v>0</v>
      </c>
      <c r="N744" s="126">
        <v>0</v>
      </c>
      <c r="O744" s="126">
        <f>ROUND(E744*N744,2)</f>
        <v>0</v>
      </c>
      <c r="P744" s="126">
        <v>0.02</v>
      </c>
      <c r="Q744" s="126">
        <f>ROUND(E744*P744,2)</f>
        <v>0.04</v>
      </c>
      <c r="R744" s="128" t="s">
        <v>356</v>
      </c>
      <c r="S744" s="128" t="s">
        <v>310</v>
      </c>
      <c r="T744" s="129" t="s">
        <v>331</v>
      </c>
      <c r="U744" s="114">
        <v>0.24</v>
      </c>
      <c r="V744" s="114">
        <f>ROUND(E744*U744,2)</f>
        <v>0.49</v>
      </c>
      <c r="W744" s="114"/>
      <c r="X744" s="114" t="s">
        <v>332</v>
      </c>
      <c r="Y744" s="114" t="s">
        <v>293</v>
      </c>
      <c r="Z744" s="107"/>
      <c r="AA744" s="107"/>
      <c r="AB744" s="107"/>
      <c r="AC744" s="107"/>
      <c r="AD744" s="107"/>
      <c r="AE744" s="107"/>
      <c r="AF744" s="107"/>
      <c r="AG744" s="107" t="s">
        <v>333</v>
      </c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</row>
    <row r="745" spans="1:60" outlineLevel="2">
      <c r="A745" s="110"/>
      <c r="B745" s="111"/>
      <c r="C745" s="203" t="s">
        <v>2023</v>
      </c>
      <c r="D745" s="204"/>
      <c r="E745" s="204"/>
      <c r="F745" s="204"/>
      <c r="G745" s="204"/>
      <c r="H745" s="114"/>
      <c r="I745" s="114"/>
      <c r="J745" s="114"/>
      <c r="K745" s="114"/>
      <c r="L745" s="114"/>
      <c r="M745" s="114"/>
      <c r="N745" s="113"/>
      <c r="O745" s="113"/>
      <c r="P745" s="113"/>
      <c r="Q745" s="113"/>
      <c r="R745" s="114"/>
      <c r="S745" s="114"/>
      <c r="T745" s="114"/>
      <c r="U745" s="114"/>
      <c r="V745" s="114"/>
      <c r="W745" s="114"/>
      <c r="X745" s="114"/>
      <c r="Y745" s="114"/>
      <c r="Z745" s="107"/>
      <c r="AA745" s="107"/>
      <c r="AB745" s="107"/>
      <c r="AC745" s="107"/>
      <c r="AD745" s="107"/>
      <c r="AE745" s="107"/>
      <c r="AF745" s="107"/>
      <c r="AG745" s="107" t="s">
        <v>451</v>
      </c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</row>
    <row r="746" spans="1:60" outlineLevel="2">
      <c r="A746" s="110"/>
      <c r="B746" s="111"/>
      <c r="C746" s="146" t="s">
        <v>3172</v>
      </c>
      <c r="D746" s="143"/>
      <c r="E746" s="144">
        <v>2.0388000000000002</v>
      </c>
      <c r="F746" s="114"/>
      <c r="G746" s="114"/>
      <c r="H746" s="114"/>
      <c r="I746" s="114"/>
      <c r="J746" s="114"/>
      <c r="K746" s="114"/>
      <c r="L746" s="114"/>
      <c r="M746" s="114"/>
      <c r="N746" s="113"/>
      <c r="O746" s="113"/>
      <c r="P746" s="113"/>
      <c r="Q746" s="113"/>
      <c r="R746" s="114"/>
      <c r="S746" s="114"/>
      <c r="T746" s="114"/>
      <c r="U746" s="114"/>
      <c r="V746" s="114"/>
      <c r="W746" s="114"/>
      <c r="X746" s="114"/>
      <c r="Y746" s="114"/>
      <c r="Z746" s="107"/>
      <c r="AA746" s="107"/>
      <c r="AB746" s="107"/>
      <c r="AC746" s="107"/>
      <c r="AD746" s="107"/>
      <c r="AE746" s="107"/>
      <c r="AF746" s="107"/>
      <c r="AG746" s="107" t="s">
        <v>341</v>
      </c>
      <c r="AH746" s="107">
        <v>0</v>
      </c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</row>
    <row r="747" spans="1:60" ht="22.5" outlineLevel="1">
      <c r="A747" s="123">
        <v>90</v>
      </c>
      <c r="B747" s="124" t="s">
        <v>1619</v>
      </c>
      <c r="C747" s="139" t="s">
        <v>1620</v>
      </c>
      <c r="D747" s="125" t="s">
        <v>347</v>
      </c>
      <c r="E747" s="126">
        <v>198</v>
      </c>
      <c r="F747" s="127"/>
      <c r="G747" s="128">
        <f>ROUND(E747*F747,2)</f>
        <v>0</v>
      </c>
      <c r="H747" s="127"/>
      <c r="I747" s="128">
        <f>ROUND(E747*H747,2)</f>
        <v>0</v>
      </c>
      <c r="J747" s="127"/>
      <c r="K747" s="128">
        <f>ROUND(E747*J747,2)</f>
        <v>0</v>
      </c>
      <c r="L747" s="128">
        <v>21</v>
      </c>
      <c r="M747" s="128">
        <f>G747*(1+L747/100)</f>
        <v>0</v>
      </c>
      <c r="N747" s="126">
        <v>0</v>
      </c>
      <c r="O747" s="126">
        <f>ROUND(E747*N747,2)</f>
        <v>0</v>
      </c>
      <c r="P747" s="126">
        <v>4.0000000000000001E-3</v>
      </c>
      <c r="Q747" s="126">
        <f>ROUND(E747*P747,2)</f>
        <v>0.79</v>
      </c>
      <c r="R747" s="128" t="s">
        <v>356</v>
      </c>
      <c r="S747" s="128" t="s">
        <v>310</v>
      </c>
      <c r="T747" s="129" t="s">
        <v>331</v>
      </c>
      <c r="U747" s="114">
        <v>0.16</v>
      </c>
      <c r="V747" s="114">
        <f>ROUND(E747*U747,2)</f>
        <v>31.68</v>
      </c>
      <c r="W747" s="114"/>
      <c r="X747" s="114" t="s">
        <v>332</v>
      </c>
      <c r="Y747" s="114" t="s">
        <v>293</v>
      </c>
      <c r="Z747" s="107"/>
      <c r="AA747" s="107"/>
      <c r="AB747" s="107"/>
      <c r="AC747" s="107"/>
      <c r="AD747" s="107"/>
      <c r="AE747" s="107"/>
      <c r="AF747" s="107"/>
      <c r="AG747" s="107" t="s">
        <v>333</v>
      </c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</row>
    <row r="748" spans="1:60" outlineLevel="2">
      <c r="A748" s="110"/>
      <c r="B748" s="111"/>
      <c r="C748" s="203" t="s">
        <v>1621</v>
      </c>
      <c r="D748" s="204"/>
      <c r="E748" s="204"/>
      <c r="F748" s="204"/>
      <c r="G748" s="204"/>
      <c r="H748" s="114"/>
      <c r="I748" s="114"/>
      <c r="J748" s="114"/>
      <c r="K748" s="114"/>
      <c r="L748" s="114"/>
      <c r="M748" s="114"/>
      <c r="N748" s="113"/>
      <c r="O748" s="113"/>
      <c r="P748" s="113"/>
      <c r="Q748" s="113"/>
      <c r="R748" s="114"/>
      <c r="S748" s="114"/>
      <c r="T748" s="114"/>
      <c r="U748" s="114"/>
      <c r="V748" s="114"/>
      <c r="W748" s="114"/>
      <c r="X748" s="114"/>
      <c r="Y748" s="114"/>
      <c r="Z748" s="107"/>
      <c r="AA748" s="107"/>
      <c r="AB748" s="107"/>
      <c r="AC748" s="107"/>
      <c r="AD748" s="107"/>
      <c r="AE748" s="107"/>
      <c r="AF748" s="107"/>
      <c r="AG748" s="107" t="s">
        <v>451</v>
      </c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</row>
    <row r="749" spans="1:60" outlineLevel="2">
      <c r="A749" s="110"/>
      <c r="B749" s="111"/>
      <c r="C749" s="146" t="s">
        <v>3173</v>
      </c>
      <c r="D749" s="143"/>
      <c r="E749" s="144">
        <v>2</v>
      </c>
      <c r="F749" s="114"/>
      <c r="G749" s="114"/>
      <c r="H749" s="114"/>
      <c r="I749" s="114"/>
      <c r="J749" s="114"/>
      <c r="K749" s="114"/>
      <c r="L749" s="114"/>
      <c r="M749" s="114"/>
      <c r="N749" s="113"/>
      <c r="O749" s="113"/>
      <c r="P749" s="113"/>
      <c r="Q749" s="113"/>
      <c r="R749" s="114"/>
      <c r="S749" s="114"/>
      <c r="T749" s="114"/>
      <c r="U749" s="114"/>
      <c r="V749" s="114"/>
      <c r="W749" s="114"/>
      <c r="X749" s="114"/>
      <c r="Y749" s="114"/>
      <c r="Z749" s="107"/>
      <c r="AA749" s="107"/>
      <c r="AB749" s="107"/>
      <c r="AC749" s="107"/>
      <c r="AD749" s="107"/>
      <c r="AE749" s="107"/>
      <c r="AF749" s="107"/>
      <c r="AG749" s="107" t="s">
        <v>341</v>
      </c>
      <c r="AH749" s="107">
        <v>0</v>
      </c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</row>
    <row r="750" spans="1:60" outlineLevel="3">
      <c r="A750" s="110"/>
      <c r="B750" s="111"/>
      <c r="C750" s="146" t="s">
        <v>3174</v>
      </c>
      <c r="D750" s="143"/>
      <c r="E750" s="144">
        <v>2</v>
      </c>
      <c r="F750" s="114"/>
      <c r="G750" s="114"/>
      <c r="H750" s="114"/>
      <c r="I750" s="114"/>
      <c r="J750" s="114"/>
      <c r="K750" s="114"/>
      <c r="L750" s="114"/>
      <c r="M750" s="114"/>
      <c r="N750" s="113"/>
      <c r="O750" s="113"/>
      <c r="P750" s="113"/>
      <c r="Q750" s="113"/>
      <c r="R750" s="114"/>
      <c r="S750" s="114"/>
      <c r="T750" s="114"/>
      <c r="U750" s="114"/>
      <c r="V750" s="114"/>
      <c r="W750" s="114"/>
      <c r="X750" s="114"/>
      <c r="Y750" s="114"/>
      <c r="Z750" s="107"/>
      <c r="AA750" s="107"/>
      <c r="AB750" s="107"/>
      <c r="AC750" s="107"/>
      <c r="AD750" s="107"/>
      <c r="AE750" s="107"/>
      <c r="AF750" s="107"/>
      <c r="AG750" s="107" t="s">
        <v>341</v>
      </c>
      <c r="AH750" s="107">
        <v>0</v>
      </c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</row>
    <row r="751" spans="1:60" outlineLevel="3">
      <c r="A751" s="110"/>
      <c r="B751" s="111"/>
      <c r="C751" s="146" t="s">
        <v>3175</v>
      </c>
      <c r="D751" s="143"/>
      <c r="E751" s="144">
        <v>4</v>
      </c>
      <c r="F751" s="114"/>
      <c r="G751" s="114"/>
      <c r="H751" s="114"/>
      <c r="I751" s="114"/>
      <c r="J751" s="114"/>
      <c r="K751" s="114"/>
      <c r="L751" s="114"/>
      <c r="M751" s="114"/>
      <c r="N751" s="113"/>
      <c r="O751" s="113"/>
      <c r="P751" s="113"/>
      <c r="Q751" s="113"/>
      <c r="R751" s="114"/>
      <c r="S751" s="114"/>
      <c r="T751" s="114"/>
      <c r="U751" s="114"/>
      <c r="V751" s="114"/>
      <c r="W751" s="114"/>
      <c r="X751" s="114"/>
      <c r="Y751" s="114"/>
      <c r="Z751" s="107"/>
      <c r="AA751" s="107"/>
      <c r="AB751" s="107"/>
      <c r="AC751" s="107"/>
      <c r="AD751" s="107"/>
      <c r="AE751" s="107"/>
      <c r="AF751" s="107"/>
      <c r="AG751" s="107" t="s">
        <v>341</v>
      </c>
      <c r="AH751" s="107">
        <v>0</v>
      </c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</row>
    <row r="752" spans="1:60" outlineLevel="3">
      <c r="A752" s="110"/>
      <c r="B752" s="111"/>
      <c r="C752" s="146" t="s">
        <v>3176</v>
      </c>
      <c r="D752" s="143"/>
      <c r="E752" s="144">
        <v>3</v>
      </c>
      <c r="F752" s="114"/>
      <c r="G752" s="114"/>
      <c r="H752" s="114"/>
      <c r="I752" s="114"/>
      <c r="J752" s="114"/>
      <c r="K752" s="114"/>
      <c r="L752" s="114"/>
      <c r="M752" s="114"/>
      <c r="N752" s="113"/>
      <c r="O752" s="113"/>
      <c r="P752" s="113"/>
      <c r="Q752" s="113"/>
      <c r="R752" s="114"/>
      <c r="S752" s="114"/>
      <c r="T752" s="114"/>
      <c r="U752" s="114"/>
      <c r="V752" s="114"/>
      <c r="W752" s="114"/>
      <c r="X752" s="114"/>
      <c r="Y752" s="114"/>
      <c r="Z752" s="107"/>
      <c r="AA752" s="107"/>
      <c r="AB752" s="107"/>
      <c r="AC752" s="107"/>
      <c r="AD752" s="107"/>
      <c r="AE752" s="107"/>
      <c r="AF752" s="107"/>
      <c r="AG752" s="107" t="s">
        <v>341</v>
      </c>
      <c r="AH752" s="107">
        <v>0</v>
      </c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</row>
    <row r="753" spans="1:60" outlineLevel="3">
      <c r="A753" s="110"/>
      <c r="B753" s="111"/>
      <c r="C753" s="146" t="s">
        <v>3177</v>
      </c>
      <c r="D753" s="143"/>
      <c r="E753" s="144">
        <v>22</v>
      </c>
      <c r="F753" s="114"/>
      <c r="G753" s="114"/>
      <c r="H753" s="114"/>
      <c r="I753" s="114"/>
      <c r="J753" s="114"/>
      <c r="K753" s="114"/>
      <c r="L753" s="114"/>
      <c r="M753" s="114"/>
      <c r="N753" s="113"/>
      <c r="O753" s="113"/>
      <c r="P753" s="113"/>
      <c r="Q753" s="113"/>
      <c r="R753" s="114"/>
      <c r="S753" s="114"/>
      <c r="T753" s="114"/>
      <c r="U753" s="114"/>
      <c r="V753" s="114"/>
      <c r="W753" s="114"/>
      <c r="X753" s="114"/>
      <c r="Y753" s="114"/>
      <c r="Z753" s="107"/>
      <c r="AA753" s="107"/>
      <c r="AB753" s="107"/>
      <c r="AC753" s="107"/>
      <c r="AD753" s="107"/>
      <c r="AE753" s="107"/>
      <c r="AF753" s="107"/>
      <c r="AG753" s="107" t="s">
        <v>341</v>
      </c>
      <c r="AH753" s="107">
        <v>0</v>
      </c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</row>
    <row r="754" spans="1:60" outlineLevel="3">
      <c r="A754" s="110"/>
      <c r="B754" s="111"/>
      <c r="C754" s="146" t="s">
        <v>3178</v>
      </c>
      <c r="D754" s="143"/>
      <c r="E754" s="144">
        <v>4</v>
      </c>
      <c r="F754" s="114"/>
      <c r="G754" s="114"/>
      <c r="H754" s="114"/>
      <c r="I754" s="114"/>
      <c r="J754" s="114"/>
      <c r="K754" s="114"/>
      <c r="L754" s="114"/>
      <c r="M754" s="114"/>
      <c r="N754" s="113"/>
      <c r="O754" s="113"/>
      <c r="P754" s="113"/>
      <c r="Q754" s="113"/>
      <c r="R754" s="114"/>
      <c r="S754" s="114"/>
      <c r="T754" s="114"/>
      <c r="U754" s="114"/>
      <c r="V754" s="114"/>
      <c r="W754" s="114"/>
      <c r="X754" s="114"/>
      <c r="Y754" s="114"/>
      <c r="Z754" s="107"/>
      <c r="AA754" s="107"/>
      <c r="AB754" s="107"/>
      <c r="AC754" s="107"/>
      <c r="AD754" s="107"/>
      <c r="AE754" s="107"/>
      <c r="AF754" s="107"/>
      <c r="AG754" s="107" t="s">
        <v>341</v>
      </c>
      <c r="AH754" s="107">
        <v>0</v>
      </c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</row>
    <row r="755" spans="1:60" outlineLevel="3">
      <c r="A755" s="110"/>
      <c r="B755" s="111"/>
      <c r="C755" s="146" t="s">
        <v>3179</v>
      </c>
      <c r="D755" s="143"/>
      <c r="E755" s="144">
        <v>2</v>
      </c>
      <c r="F755" s="114"/>
      <c r="G755" s="114"/>
      <c r="H755" s="114"/>
      <c r="I755" s="114"/>
      <c r="J755" s="114"/>
      <c r="K755" s="114"/>
      <c r="L755" s="114"/>
      <c r="M755" s="114"/>
      <c r="N755" s="113"/>
      <c r="O755" s="113"/>
      <c r="P755" s="113"/>
      <c r="Q755" s="113"/>
      <c r="R755" s="114"/>
      <c r="S755" s="114"/>
      <c r="T755" s="114"/>
      <c r="U755" s="114"/>
      <c r="V755" s="114"/>
      <c r="W755" s="114"/>
      <c r="X755" s="114"/>
      <c r="Y755" s="114"/>
      <c r="Z755" s="107"/>
      <c r="AA755" s="107"/>
      <c r="AB755" s="107"/>
      <c r="AC755" s="107"/>
      <c r="AD755" s="107"/>
      <c r="AE755" s="107"/>
      <c r="AF755" s="107"/>
      <c r="AG755" s="107" t="s">
        <v>341</v>
      </c>
      <c r="AH755" s="107">
        <v>0</v>
      </c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</row>
    <row r="756" spans="1:60" outlineLevel="3">
      <c r="A756" s="110"/>
      <c r="B756" s="111"/>
      <c r="C756" s="146" t="s">
        <v>3180</v>
      </c>
      <c r="D756" s="143"/>
      <c r="E756" s="144">
        <v>4</v>
      </c>
      <c r="F756" s="114"/>
      <c r="G756" s="114"/>
      <c r="H756" s="114"/>
      <c r="I756" s="114"/>
      <c r="J756" s="114"/>
      <c r="K756" s="114"/>
      <c r="L756" s="114"/>
      <c r="M756" s="114"/>
      <c r="N756" s="113"/>
      <c r="O756" s="113"/>
      <c r="P756" s="113"/>
      <c r="Q756" s="113"/>
      <c r="R756" s="114"/>
      <c r="S756" s="114"/>
      <c r="T756" s="114"/>
      <c r="U756" s="114"/>
      <c r="V756" s="114"/>
      <c r="W756" s="114"/>
      <c r="X756" s="114"/>
      <c r="Y756" s="114"/>
      <c r="Z756" s="107"/>
      <c r="AA756" s="107"/>
      <c r="AB756" s="107"/>
      <c r="AC756" s="107"/>
      <c r="AD756" s="107"/>
      <c r="AE756" s="107"/>
      <c r="AF756" s="107"/>
      <c r="AG756" s="107" t="s">
        <v>341</v>
      </c>
      <c r="AH756" s="107">
        <v>0</v>
      </c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</row>
    <row r="757" spans="1:60" outlineLevel="3">
      <c r="A757" s="110"/>
      <c r="B757" s="111"/>
      <c r="C757" s="146" t="s">
        <v>3181</v>
      </c>
      <c r="D757" s="143"/>
      <c r="E757" s="144">
        <v>2</v>
      </c>
      <c r="F757" s="114"/>
      <c r="G757" s="114"/>
      <c r="H757" s="114"/>
      <c r="I757" s="114"/>
      <c r="J757" s="114"/>
      <c r="K757" s="114"/>
      <c r="L757" s="114"/>
      <c r="M757" s="114"/>
      <c r="N757" s="113"/>
      <c r="O757" s="113"/>
      <c r="P757" s="113"/>
      <c r="Q757" s="113"/>
      <c r="R757" s="114"/>
      <c r="S757" s="114"/>
      <c r="T757" s="114"/>
      <c r="U757" s="114"/>
      <c r="V757" s="114"/>
      <c r="W757" s="114"/>
      <c r="X757" s="114"/>
      <c r="Y757" s="114"/>
      <c r="Z757" s="107"/>
      <c r="AA757" s="107"/>
      <c r="AB757" s="107"/>
      <c r="AC757" s="107"/>
      <c r="AD757" s="107"/>
      <c r="AE757" s="107"/>
      <c r="AF757" s="107"/>
      <c r="AG757" s="107" t="s">
        <v>341</v>
      </c>
      <c r="AH757" s="107">
        <v>0</v>
      </c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</row>
    <row r="758" spans="1:60" outlineLevel="3">
      <c r="A758" s="110"/>
      <c r="B758" s="111"/>
      <c r="C758" s="146" t="s">
        <v>3182</v>
      </c>
      <c r="D758" s="143"/>
      <c r="E758" s="144">
        <v>3</v>
      </c>
      <c r="F758" s="114"/>
      <c r="G758" s="114"/>
      <c r="H758" s="114"/>
      <c r="I758" s="114"/>
      <c r="J758" s="114"/>
      <c r="K758" s="114"/>
      <c r="L758" s="114"/>
      <c r="M758" s="114"/>
      <c r="N758" s="113"/>
      <c r="O758" s="113"/>
      <c r="P758" s="113"/>
      <c r="Q758" s="113"/>
      <c r="R758" s="114"/>
      <c r="S758" s="114"/>
      <c r="T758" s="114"/>
      <c r="U758" s="114"/>
      <c r="V758" s="114"/>
      <c r="W758" s="114"/>
      <c r="X758" s="114"/>
      <c r="Y758" s="114"/>
      <c r="Z758" s="107"/>
      <c r="AA758" s="107"/>
      <c r="AB758" s="107"/>
      <c r="AC758" s="107"/>
      <c r="AD758" s="107"/>
      <c r="AE758" s="107"/>
      <c r="AF758" s="107"/>
      <c r="AG758" s="107" t="s">
        <v>341</v>
      </c>
      <c r="AH758" s="107">
        <v>0</v>
      </c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</row>
    <row r="759" spans="1:60" outlineLevel="3">
      <c r="A759" s="110"/>
      <c r="B759" s="111"/>
      <c r="C759" s="146" t="s">
        <v>3183</v>
      </c>
      <c r="D759" s="143"/>
      <c r="E759" s="144">
        <v>5</v>
      </c>
      <c r="F759" s="114"/>
      <c r="G759" s="114"/>
      <c r="H759" s="114"/>
      <c r="I759" s="114"/>
      <c r="J759" s="114"/>
      <c r="K759" s="114"/>
      <c r="L759" s="114"/>
      <c r="M759" s="114"/>
      <c r="N759" s="113"/>
      <c r="O759" s="113"/>
      <c r="P759" s="113"/>
      <c r="Q759" s="113"/>
      <c r="R759" s="114"/>
      <c r="S759" s="114"/>
      <c r="T759" s="114"/>
      <c r="U759" s="114"/>
      <c r="V759" s="114"/>
      <c r="W759" s="114"/>
      <c r="X759" s="114"/>
      <c r="Y759" s="114"/>
      <c r="Z759" s="107"/>
      <c r="AA759" s="107"/>
      <c r="AB759" s="107"/>
      <c r="AC759" s="107"/>
      <c r="AD759" s="107"/>
      <c r="AE759" s="107"/>
      <c r="AF759" s="107"/>
      <c r="AG759" s="107" t="s">
        <v>341</v>
      </c>
      <c r="AH759" s="107">
        <v>0</v>
      </c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</row>
    <row r="760" spans="1:60" outlineLevel="3">
      <c r="A760" s="110"/>
      <c r="B760" s="111"/>
      <c r="C760" s="146" t="s">
        <v>3184</v>
      </c>
      <c r="D760" s="143"/>
      <c r="E760" s="144">
        <v>2</v>
      </c>
      <c r="F760" s="114"/>
      <c r="G760" s="114"/>
      <c r="H760" s="114"/>
      <c r="I760" s="114"/>
      <c r="J760" s="114"/>
      <c r="K760" s="114"/>
      <c r="L760" s="114"/>
      <c r="M760" s="114"/>
      <c r="N760" s="113"/>
      <c r="O760" s="113"/>
      <c r="P760" s="113"/>
      <c r="Q760" s="113"/>
      <c r="R760" s="114"/>
      <c r="S760" s="114"/>
      <c r="T760" s="114"/>
      <c r="U760" s="114"/>
      <c r="V760" s="114"/>
      <c r="W760" s="114"/>
      <c r="X760" s="114"/>
      <c r="Y760" s="114"/>
      <c r="Z760" s="107"/>
      <c r="AA760" s="107"/>
      <c r="AB760" s="107"/>
      <c r="AC760" s="107"/>
      <c r="AD760" s="107"/>
      <c r="AE760" s="107"/>
      <c r="AF760" s="107"/>
      <c r="AG760" s="107" t="s">
        <v>341</v>
      </c>
      <c r="AH760" s="107">
        <v>0</v>
      </c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</row>
    <row r="761" spans="1:60" outlineLevel="3">
      <c r="A761" s="110"/>
      <c r="B761" s="111"/>
      <c r="C761" s="146" t="s">
        <v>3185</v>
      </c>
      <c r="D761" s="143"/>
      <c r="E761" s="144">
        <v>3</v>
      </c>
      <c r="F761" s="114"/>
      <c r="G761" s="114"/>
      <c r="H761" s="114"/>
      <c r="I761" s="114"/>
      <c r="J761" s="114"/>
      <c r="K761" s="114"/>
      <c r="L761" s="114"/>
      <c r="M761" s="114"/>
      <c r="N761" s="113"/>
      <c r="O761" s="113"/>
      <c r="P761" s="113"/>
      <c r="Q761" s="113"/>
      <c r="R761" s="114"/>
      <c r="S761" s="114"/>
      <c r="T761" s="114"/>
      <c r="U761" s="114"/>
      <c r="V761" s="114"/>
      <c r="W761" s="114"/>
      <c r="X761" s="114"/>
      <c r="Y761" s="114"/>
      <c r="Z761" s="107"/>
      <c r="AA761" s="107"/>
      <c r="AB761" s="107"/>
      <c r="AC761" s="107"/>
      <c r="AD761" s="107"/>
      <c r="AE761" s="107"/>
      <c r="AF761" s="107"/>
      <c r="AG761" s="107" t="s">
        <v>341</v>
      </c>
      <c r="AH761" s="107">
        <v>0</v>
      </c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</row>
    <row r="762" spans="1:60" outlineLevel="3">
      <c r="A762" s="110"/>
      <c r="B762" s="111"/>
      <c r="C762" s="146" t="s">
        <v>3186</v>
      </c>
      <c r="D762" s="143"/>
      <c r="E762" s="144">
        <v>2</v>
      </c>
      <c r="F762" s="114"/>
      <c r="G762" s="114"/>
      <c r="H762" s="114"/>
      <c r="I762" s="114"/>
      <c r="J762" s="114"/>
      <c r="K762" s="114"/>
      <c r="L762" s="114"/>
      <c r="M762" s="114"/>
      <c r="N762" s="113"/>
      <c r="O762" s="113"/>
      <c r="P762" s="113"/>
      <c r="Q762" s="113"/>
      <c r="R762" s="114"/>
      <c r="S762" s="114"/>
      <c r="T762" s="114"/>
      <c r="U762" s="114"/>
      <c r="V762" s="114"/>
      <c r="W762" s="114"/>
      <c r="X762" s="114"/>
      <c r="Y762" s="114"/>
      <c r="Z762" s="107"/>
      <c r="AA762" s="107"/>
      <c r="AB762" s="107"/>
      <c r="AC762" s="107"/>
      <c r="AD762" s="107"/>
      <c r="AE762" s="107"/>
      <c r="AF762" s="107"/>
      <c r="AG762" s="107" t="s">
        <v>341</v>
      </c>
      <c r="AH762" s="107">
        <v>0</v>
      </c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</row>
    <row r="763" spans="1:60" outlineLevel="3">
      <c r="A763" s="110"/>
      <c r="B763" s="111"/>
      <c r="C763" s="146" t="s">
        <v>3187</v>
      </c>
      <c r="D763" s="143"/>
      <c r="E763" s="144">
        <v>2</v>
      </c>
      <c r="F763" s="114"/>
      <c r="G763" s="114"/>
      <c r="H763" s="114"/>
      <c r="I763" s="114"/>
      <c r="J763" s="114"/>
      <c r="K763" s="114"/>
      <c r="L763" s="114"/>
      <c r="M763" s="114"/>
      <c r="N763" s="113"/>
      <c r="O763" s="113"/>
      <c r="P763" s="113"/>
      <c r="Q763" s="113"/>
      <c r="R763" s="114"/>
      <c r="S763" s="114"/>
      <c r="T763" s="114"/>
      <c r="U763" s="114"/>
      <c r="V763" s="114"/>
      <c r="W763" s="114"/>
      <c r="X763" s="114"/>
      <c r="Y763" s="114"/>
      <c r="Z763" s="107"/>
      <c r="AA763" s="107"/>
      <c r="AB763" s="107"/>
      <c r="AC763" s="107"/>
      <c r="AD763" s="107"/>
      <c r="AE763" s="107"/>
      <c r="AF763" s="107"/>
      <c r="AG763" s="107" t="s">
        <v>341</v>
      </c>
      <c r="AH763" s="107">
        <v>0</v>
      </c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</row>
    <row r="764" spans="1:60" outlineLevel="3">
      <c r="A764" s="110"/>
      <c r="B764" s="111"/>
      <c r="C764" s="146" t="s">
        <v>3188</v>
      </c>
      <c r="D764" s="143"/>
      <c r="E764" s="144">
        <v>9</v>
      </c>
      <c r="F764" s="114"/>
      <c r="G764" s="114"/>
      <c r="H764" s="114"/>
      <c r="I764" s="114"/>
      <c r="J764" s="114"/>
      <c r="K764" s="114"/>
      <c r="L764" s="114"/>
      <c r="M764" s="114"/>
      <c r="N764" s="113"/>
      <c r="O764" s="113"/>
      <c r="P764" s="113"/>
      <c r="Q764" s="113"/>
      <c r="R764" s="114"/>
      <c r="S764" s="114"/>
      <c r="T764" s="114"/>
      <c r="U764" s="114"/>
      <c r="V764" s="114"/>
      <c r="W764" s="114"/>
      <c r="X764" s="114"/>
      <c r="Y764" s="114"/>
      <c r="Z764" s="107"/>
      <c r="AA764" s="107"/>
      <c r="AB764" s="107"/>
      <c r="AC764" s="107"/>
      <c r="AD764" s="107"/>
      <c r="AE764" s="107"/>
      <c r="AF764" s="107"/>
      <c r="AG764" s="107" t="s">
        <v>341</v>
      </c>
      <c r="AH764" s="107">
        <v>0</v>
      </c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</row>
    <row r="765" spans="1:60" outlineLevel="3">
      <c r="A765" s="110"/>
      <c r="B765" s="111"/>
      <c r="C765" s="146" t="s">
        <v>3189</v>
      </c>
      <c r="D765" s="143"/>
      <c r="E765" s="144">
        <v>28</v>
      </c>
      <c r="F765" s="114"/>
      <c r="G765" s="114"/>
      <c r="H765" s="114"/>
      <c r="I765" s="114"/>
      <c r="J765" s="114"/>
      <c r="K765" s="114"/>
      <c r="L765" s="114"/>
      <c r="M765" s="114"/>
      <c r="N765" s="113"/>
      <c r="O765" s="113"/>
      <c r="P765" s="113"/>
      <c r="Q765" s="113"/>
      <c r="R765" s="114"/>
      <c r="S765" s="114"/>
      <c r="T765" s="114"/>
      <c r="U765" s="114"/>
      <c r="V765" s="114"/>
      <c r="W765" s="114"/>
      <c r="X765" s="114"/>
      <c r="Y765" s="114"/>
      <c r="Z765" s="107"/>
      <c r="AA765" s="107"/>
      <c r="AB765" s="107"/>
      <c r="AC765" s="107"/>
      <c r="AD765" s="107"/>
      <c r="AE765" s="107"/>
      <c r="AF765" s="107"/>
      <c r="AG765" s="107" t="s">
        <v>341</v>
      </c>
      <c r="AH765" s="107">
        <v>0</v>
      </c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</row>
    <row r="766" spans="1:60" outlineLevel="3">
      <c r="A766" s="110"/>
      <c r="B766" s="111"/>
      <c r="C766" s="146" t="s">
        <v>3190</v>
      </c>
      <c r="D766" s="143"/>
      <c r="E766" s="144">
        <v>2</v>
      </c>
      <c r="F766" s="114"/>
      <c r="G766" s="114"/>
      <c r="H766" s="114"/>
      <c r="I766" s="114"/>
      <c r="J766" s="114"/>
      <c r="K766" s="114"/>
      <c r="L766" s="114"/>
      <c r="M766" s="114"/>
      <c r="N766" s="113"/>
      <c r="O766" s="113"/>
      <c r="P766" s="113"/>
      <c r="Q766" s="113"/>
      <c r="R766" s="114"/>
      <c r="S766" s="114"/>
      <c r="T766" s="114"/>
      <c r="U766" s="114"/>
      <c r="V766" s="114"/>
      <c r="W766" s="114"/>
      <c r="X766" s="114"/>
      <c r="Y766" s="114"/>
      <c r="Z766" s="107"/>
      <c r="AA766" s="107"/>
      <c r="AB766" s="107"/>
      <c r="AC766" s="107"/>
      <c r="AD766" s="107"/>
      <c r="AE766" s="107"/>
      <c r="AF766" s="107"/>
      <c r="AG766" s="107" t="s">
        <v>341</v>
      </c>
      <c r="AH766" s="107">
        <v>0</v>
      </c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</row>
    <row r="767" spans="1:60" outlineLevel="3">
      <c r="A767" s="110"/>
      <c r="B767" s="111"/>
      <c r="C767" s="146" t="s">
        <v>3191</v>
      </c>
      <c r="D767" s="143"/>
      <c r="E767" s="144">
        <v>2</v>
      </c>
      <c r="F767" s="114"/>
      <c r="G767" s="114"/>
      <c r="H767" s="114"/>
      <c r="I767" s="114"/>
      <c r="J767" s="114"/>
      <c r="K767" s="114"/>
      <c r="L767" s="114"/>
      <c r="M767" s="114"/>
      <c r="N767" s="113"/>
      <c r="O767" s="113"/>
      <c r="P767" s="113"/>
      <c r="Q767" s="113"/>
      <c r="R767" s="114"/>
      <c r="S767" s="114"/>
      <c r="T767" s="114"/>
      <c r="U767" s="114"/>
      <c r="V767" s="114"/>
      <c r="W767" s="114"/>
      <c r="X767" s="114"/>
      <c r="Y767" s="114"/>
      <c r="Z767" s="107"/>
      <c r="AA767" s="107"/>
      <c r="AB767" s="107"/>
      <c r="AC767" s="107"/>
      <c r="AD767" s="107"/>
      <c r="AE767" s="107"/>
      <c r="AF767" s="107"/>
      <c r="AG767" s="107" t="s">
        <v>341</v>
      </c>
      <c r="AH767" s="107">
        <v>0</v>
      </c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</row>
    <row r="768" spans="1:60" outlineLevel="3">
      <c r="A768" s="110"/>
      <c r="B768" s="111"/>
      <c r="C768" s="146" t="s">
        <v>3192</v>
      </c>
      <c r="D768" s="143"/>
      <c r="E768" s="144">
        <v>4</v>
      </c>
      <c r="F768" s="114"/>
      <c r="G768" s="114"/>
      <c r="H768" s="114"/>
      <c r="I768" s="114"/>
      <c r="J768" s="114"/>
      <c r="K768" s="114"/>
      <c r="L768" s="114"/>
      <c r="M768" s="114"/>
      <c r="N768" s="113"/>
      <c r="O768" s="113"/>
      <c r="P768" s="113"/>
      <c r="Q768" s="113"/>
      <c r="R768" s="114"/>
      <c r="S768" s="114"/>
      <c r="T768" s="114"/>
      <c r="U768" s="114"/>
      <c r="V768" s="114"/>
      <c r="W768" s="114"/>
      <c r="X768" s="114"/>
      <c r="Y768" s="114"/>
      <c r="Z768" s="107"/>
      <c r="AA768" s="107"/>
      <c r="AB768" s="107"/>
      <c r="AC768" s="107"/>
      <c r="AD768" s="107"/>
      <c r="AE768" s="107"/>
      <c r="AF768" s="107"/>
      <c r="AG768" s="107" t="s">
        <v>341</v>
      </c>
      <c r="AH768" s="107">
        <v>0</v>
      </c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</row>
    <row r="769" spans="1:60" outlineLevel="3">
      <c r="A769" s="110"/>
      <c r="B769" s="111"/>
      <c r="C769" s="146" t="s">
        <v>1899</v>
      </c>
      <c r="D769" s="143"/>
      <c r="E769" s="144">
        <v>2</v>
      </c>
      <c r="F769" s="114"/>
      <c r="G769" s="114"/>
      <c r="H769" s="114"/>
      <c r="I769" s="114"/>
      <c r="J769" s="114"/>
      <c r="K769" s="114"/>
      <c r="L769" s="114"/>
      <c r="M769" s="114"/>
      <c r="N769" s="113"/>
      <c r="O769" s="113"/>
      <c r="P769" s="113"/>
      <c r="Q769" s="113"/>
      <c r="R769" s="114"/>
      <c r="S769" s="114"/>
      <c r="T769" s="114"/>
      <c r="U769" s="114"/>
      <c r="V769" s="114"/>
      <c r="W769" s="114"/>
      <c r="X769" s="114"/>
      <c r="Y769" s="114"/>
      <c r="Z769" s="107"/>
      <c r="AA769" s="107"/>
      <c r="AB769" s="107"/>
      <c r="AC769" s="107"/>
      <c r="AD769" s="107"/>
      <c r="AE769" s="107"/>
      <c r="AF769" s="107"/>
      <c r="AG769" s="107" t="s">
        <v>341</v>
      </c>
      <c r="AH769" s="107">
        <v>0</v>
      </c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</row>
    <row r="770" spans="1:60" outlineLevel="3">
      <c r="A770" s="110"/>
      <c r="B770" s="111"/>
      <c r="C770" s="146" t="s">
        <v>3193</v>
      </c>
      <c r="D770" s="143"/>
      <c r="E770" s="144">
        <v>15</v>
      </c>
      <c r="F770" s="114"/>
      <c r="G770" s="114"/>
      <c r="H770" s="114"/>
      <c r="I770" s="114"/>
      <c r="J770" s="114"/>
      <c r="K770" s="114"/>
      <c r="L770" s="114"/>
      <c r="M770" s="114"/>
      <c r="N770" s="113"/>
      <c r="O770" s="113"/>
      <c r="P770" s="113"/>
      <c r="Q770" s="113"/>
      <c r="R770" s="114"/>
      <c r="S770" s="114"/>
      <c r="T770" s="114"/>
      <c r="U770" s="114"/>
      <c r="V770" s="114"/>
      <c r="W770" s="114"/>
      <c r="X770" s="114"/>
      <c r="Y770" s="114"/>
      <c r="Z770" s="107"/>
      <c r="AA770" s="107"/>
      <c r="AB770" s="107"/>
      <c r="AC770" s="107"/>
      <c r="AD770" s="107"/>
      <c r="AE770" s="107"/>
      <c r="AF770" s="107"/>
      <c r="AG770" s="107" t="s">
        <v>341</v>
      </c>
      <c r="AH770" s="107">
        <v>0</v>
      </c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</row>
    <row r="771" spans="1:60" outlineLevel="3">
      <c r="A771" s="110"/>
      <c r="B771" s="111"/>
      <c r="C771" s="146" t="s">
        <v>3194</v>
      </c>
      <c r="D771" s="143"/>
      <c r="E771" s="144">
        <v>14</v>
      </c>
      <c r="F771" s="114"/>
      <c r="G771" s="114"/>
      <c r="H771" s="114"/>
      <c r="I771" s="114"/>
      <c r="J771" s="114"/>
      <c r="K771" s="114"/>
      <c r="L771" s="114"/>
      <c r="M771" s="114"/>
      <c r="N771" s="113"/>
      <c r="O771" s="113"/>
      <c r="P771" s="113"/>
      <c r="Q771" s="113"/>
      <c r="R771" s="114"/>
      <c r="S771" s="114"/>
      <c r="T771" s="114"/>
      <c r="U771" s="114"/>
      <c r="V771" s="114"/>
      <c r="W771" s="114"/>
      <c r="X771" s="114"/>
      <c r="Y771" s="114"/>
      <c r="Z771" s="107"/>
      <c r="AA771" s="107"/>
      <c r="AB771" s="107"/>
      <c r="AC771" s="107"/>
      <c r="AD771" s="107"/>
      <c r="AE771" s="107"/>
      <c r="AF771" s="107"/>
      <c r="AG771" s="107" t="s">
        <v>341</v>
      </c>
      <c r="AH771" s="107">
        <v>0</v>
      </c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</row>
    <row r="772" spans="1:60" outlineLevel="3">
      <c r="A772" s="110"/>
      <c r="B772" s="111"/>
      <c r="C772" s="146" t="s">
        <v>3195</v>
      </c>
      <c r="D772" s="143"/>
      <c r="E772" s="144">
        <v>3</v>
      </c>
      <c r="F772" s="114"/>
      <c r="G772" s="114"/>
      <c r="H772" s="114"/>
      <c r="I772" s="114"/>
      <c r="J772" s="114"/>
      <c r="K772" s="114"/>
      <c r="L772" s="114"/>
      <c r="M772" s="114"/>
      <c r="N772" s="113"/>
      <c r="O772" s="113"/>
      <c r="P772" s="113"/>
      <c r="Q772" s="113"/>
      <c r="R772" s="114"/>
      <c r="S772" s="114"/>
      <c r="T772" s="114"/>
      <c r="U772" s="114"/>
      <c r="V772" s="114"/>
      <c r="W772" s="114"/>
      <c r="X772" s="114"/>
      <c r="Y772" s="114"/>
      <c r="Z772" s="107"/>
      <c r="AA772" s="107"/>
      <c r="AB772" s="107"/>
      <c r="AC772" s="107"/>
      <c r="AD772" s="107"/>
      <c r="AE772" s="107"/>
      <c r="AF772" s="107"/>
      <c r="AG772" s="107" t="s">
        <v>341</v>
      </c>
      <c r="AH772" s="107">
        <v>0</v>
      </c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</row>
    <row r="773" spans="1:60" outlineLevel="3">
      <c r="A773" s="110"/>
      <c r="B773" s="111"/>
      <c r="C773" s="146" t="s">
        <v>3196</v>
      </c>
      <c r="D773" s="143"/>
      <c r="E773" s="144">
        <v>3</v>
      </c>
      <c r="F773" s="114"/>
      <c r="G773" s="114"/>
      <c r="H773" s="114"/>
      <c r="I773" s="114"/>
      <c r="J773" s="114"/>
      <c r="K773" s="114"/>
      <c r="L773" s="114"/>
      <c r="M773" s="114"/>
      <c r="N773" s="113"/>
      <c r="O773" s="113"/>
      <c r="P773" s="113"/>
      <c r="Q773" s="113"/>
      <c r="R773" s="114"/>
      <c r="S773" s="114"/>
      <c r="T773" s="114"/>
      <c r="U773" s="114"/>
      <c r="V773" s="114"/>
      <c r="W773" s="114"/>
      <c r="X773" s="114"/>
      <c r="Y773" s="114"/>
      <c r="Z773" s="107"/>
      <c r="AA773" s="107"/>
      <c r="AB773" s="107"/>
      <c r="AC773" s="107"/>
      <c r="AD773" s="107"/>
      <c r="AE773" s="107"/>
      <c r="AF773" s="107"/>
      <c r="AG773" s="107" t="s">
        <v>341</v>
      </c>
      <c r="AH773" s="107">
        <v>0</v>
      </c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</row>
    <row r="774" spans="1:60" outlineLevel="3">
      <c r="A774" s="110"/>
      <c r="B774" s="111"/>
      <c r="C774" s="146" t="s">
        <v>3197</v>
      </c>
      <c r="D774" s="143"/>
      <c r="E774" s="144">
        <v>11</v>
      </c>
      <c r="F774" s="114"/>
      <c r="G774" s="114"/>
      <c r="H774" s="114"/>
      <c r="I774" s="114"/>
      <c r="J774" s="114"/>
      <c r="K774" s="114"/>
      <c r="L774" s="114"/>
      <c r="M774" s="114"/>
      <c r="N774" s="113"/>
      <c r="O774" s="113"/>
      <c r="P774" s="113"/>
      <c r="Q774" s="113"/>
      <c r="R774" s="114"/>
      <c r="S774" s="114"/>
      <c r="T774" s="114"/>
      <c r="U774" s="114"/>
      <c r="V774" s="114"/>
      <c r="W774" s="114"/>
      <c r="X774" s="114"/>
      <c r="Y774" s="114"/>
      <c r="Z774" s="107"/>
      <c r="AA774" s="107"/>
      <c r="AB774" s="107"/>
      <c r="AC774" s="107"/>
      <c r="AD774" s="107"/>
      <c r="AE774" s="107"/>
      <c r="AF774" s="107"/>
      <c r="AG774" s="107" t="s">
        <v>341</v>
      </c>
      <c r="AH774" s="107">
        <v>0</v>
      </c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</row>
    <row r="775" spans="1:60" outlineLevel="3">
      <c r="A775" s="110"/>
      <c r="B775" s="111"/>
      <c r="C775" s="146" t="s">
        <v>3198</v>
      </c>
      <c r="D775" s="143"/>
      <c r="E775" s="144">
        <v>22</v>
      </c>
      <c r="F775" s="114"/>
      <c r="G775" s="114"/>
      <c r="H775" s="114"/>
      <c r="I775" s="114"/>
      <c r="J775" s="114"/>
      <c r="K775" s="114"/>
      <c r="L775" s="114"/>
      <c r="M775" s="114"/>
      <c r="N775" s="113"/>
      <c r="O775" s="113"/>
      <c r="P775" s="113"/>
      <c r="Q775" s="113"/>
      <c r="R775" s="114"/>
      <c r="S775" s="114"/>
      <c r="T775" s="114"/>
      <c r="U775" s="114"/>
      <c r="V775" s="114"/>
      <c r="W775" s="114"/>
      <c r="X775" s="114"/>
      <c r="Y775" s="114"/>
      <c r="Z775" s="107"/>
      <c r="AA775" s="107"/>
      <c r="AB775" s="107"/>
      <c r="AC775" s="107"/>
      <c r="AD775" s="107"/>
      <c r="AE775" s="107"/>
      <c r="AF775" s="107"/>
      <c r="AG775" s="107" t="s">
        <v>341</v>
      </c>
      <c r="AH775" s="107">
        <v>0</v>
      </c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</row>
    <row r="776" spans="1:60" outlineLevel="3">
      <c r="A776" s="110"/>
      <c r="B776" s="111"/>
      <c r="C776" s="146" t="s">
        <v>3199</v>
      </c>
      <c r="D776" s="143"/>
      <c r="E776" s="144">
        <v>4</v>
      </c>
      <c r="F776" s="114"/>
      <c r="G776" s="114"/>
      <c r="H776" s="114"/>
      <c r="I776" s="114"/>
      <c r="J776" s="114"/>
      <c r="K776" s="114"/>
      <c r="L776" s="114"/>
      <c r="M776" s="114"/>
      <c r="N776" s="113"/>
      <c r="O776" s="113"/>
      <c r="P776" s="113"/>
      <c r="Q776" s="113"/>
      <c r="R776" s="114"/>
      <c r="S776" s="114"/>
      <c r="T776" s="114"/>
      <c r="U776" s="114"/>
      <c r="V776" s="114"/>
      <c r="W776" s="114"/>
      <c r="X776" s="114"/>
      <c r="Y776" s="114"/>
      <c r="Z776" s="107"/>
      <c r="AA776" s="107"/>
      <c r="AB776" s="107"/>
      <c r="AC776" s="107"/>
      <c r="AD776" s="107"/>
      <c r="AE776" s="107"/>
      <c r="AF776" s="107"/>
      <c r="AG776" s="107" t="s">
        <v>341</v>
      </c>
      <c r="AH776" s="107">
        <v>0</v>
      </c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</row>
    <row r="777" spans="1:60" outlineLevel="3">
      <c r="A777" s="110"/>
      <c r="B777" s="111"/>
      <c r="C777" s="146" t="s">
        <v>3200</v>
      </c>
      <c r="D777" s="143"/>
      <c r="E777" s="144">
        <v>9</v>
      </c>
      <c r="F777" s="114"/>
      <c r="G777" s="114"/>
      <c r="H777" s="114"/>
      <c r="I777" s="114"/>
      <c r="J777" s="114"/>
      <c r="K777" s="114"/>
      <c r="L777" s="114"/>
      <c r="M777" s="114"/>
      <c r="N777" s="113"/>
      <c r="O777" s="113"/>
      <c r="P777" s="113"/>
      <c r="Q777" s="113"/>
      <c r="R777" s="114"/>
      <c r="S777" s="114"/>
      <c r="T777" s="114"/>
      <c r="U777" s="114"/>
      <c r="V777" s="114"/>
      <c r="W777" s="114"/>
      <c r="X777" s="114"/>
      <c r="Y777" s="114"/>
      <c r="Z777" s="107"/>
      <c r="AA777" s="107"/>
      <c r="AB777" s="107"/>
      <c r="AC777" s="107"/>
      <c r="AD777" s="107"/>
      <c r="AE777" s="107"/>
      <c r="AF777" s="107"/>
      <c r="AG777" s="107" t="s">
        <v>341</v>
      </c>
      <c r="AH777" s="107">
        <v>0</v>
      </c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</row>
    <row r="778" spans="1:60" outlineLevel="3">
      <c r="A778" s="110"/>
      <c r="B778" s="111"/>
      <c r="C778" s="146" t="s">
        <v>3201</v>
      </c>
      <c r="D778" s="143"/>
      <c r="E778" s="144">
        <v>2</v>
      </c>
      <c r="F778" s="114"/>
      <c r="G778" s="114"/>
      <c r="H778" s="114"/>
      <c r="I778" s="114"/>
      <c r="J778" s="114"/>
      <c r="K778" s="114"/>
      <c r="L778" s="114"/>
      <c r="M778" s="114"/>
      <c r="N778" s="113"/>
      <c r="O778" s="113"/>
      <c r="P778" s="113"/>
      <c r="Q778" s="113"/>
      <c r="R778" s="114"/>
      <c r="S778" s="114"/>
      <c r="T778" s="114"/>
      <c r="U778" s="114"/>
      <c r="V778" s="114"/>
      <c r="W778" s="114"/>
      <c r="X778" s="114"/>
      <c r="Y778" s="114"/>
      <c r="Z778" s="107"/>
      <c r="AA778" s="107"/>
      <c r="AB778" s="107"/>
      <c r="AC778" s="107"/>
      <c r="AD778" s="107"/>
      <c r="AE778" s="107"/>
      <c r="AF778" s="107"/>
      <c r="AG778" s="107" t="s">
        <v>341</v>
      </c>
      <c r="AH778" s="107">
        <v>0</v>
      </c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</row>
    <row r="779" spans="1:60" outlineLevel="3">
      <c r="A779" s="110"/>
      <c r="B779" s="111"/>
      <c r="C779" s="146" t="s">
        <v>3202</v>
      </c>
      <c r="D779" s="143"/>
      <c r="E779" s="144">
        <v>2</v>
      </c>
      <c r="F779" s="114"/>
      <c r="G779" s="114"/>
      <c r="H779" s="114"/>
      <c r="I779" s="114"/>
      <c r="J779" s="114"/>
      <c r="K779" s="114"/>
      <c r="L779" s="114"/>
      <c r="M779" s="114"/>
      <c r="N779" s="113"/>
      <c r="O779" s="113"/>
      <c r="P779" s="113"/>
      <c r="Q779" s="113"/>
      <c r="R779" s="114"/>
      <c r="S779" s="114"/>
      <c r="T779" s="114"/>
      <c r="U779" s="114"/>
      <c r="V779" s="114"/>
      <c r="W779" s="114"/>
      <c r="X779" s="114"/>
      <c r="Y779" s="114"/>
      <c r="Z779" s="107"/>
      <c r="AA779" s="107"/>
      <c r="AB779" s="107"/>
      <c r="AC779" s="107"/>
      <c r="AD779" s="107"/>
      <c r="AE779" s="107"/>
      <c r="AF779" s="107"/>
      <c r="AG779" s="107" t="s">
        <v>341</v>
      </c>
      <c r="AH779" s="107">
        <v>0</v>
      </c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</row>
    <row r="780" spans="1:60" outlineLevel="3">
      <c r="A780" s="110"/>
      <c r="B780" s="111"/>
      <c r="C780" s="146" t="s">
        <v>3203</v>
      </c>
      <c r="D780" s="143"/>
      <c r="E780" s="144">
        <v>4</v>
      </c>
      <c r="F780" s="114"/>
      <c r="G780" s="114"/>
      <c r="H780" s="114"/>
      <c r="I780" s="114"/>
      <c r="J780" s="114"/>
      <c r="K780" s="114"/>
      <c r="L780" s="114"/>
      <c r="M780" s="114"/>
      <c r="N780" s="113"/>
      <c r="O780" s="113"/>
      <c r="P780" s="113"/>
      <c r="Q780" s="113"/>
      <c r="R780" s="114"/>
      <c r="S780" s="114"/>
      <c r="T780" s="114"/>
      <c r="U780" s="114"/>
      <c r="V780" s="114"/>
      <c r="W780" s="114"/>
      <c r="X780" s="114"/>
      <c r="Y780" s="114"/>
      <c r="Z780" s="107"/>
      <c r="AA780" s="107"/>
      <c r="AB780" s="107"/>
      <c r="AC780" s="107"/>
      <c r="AD780" s="107"/>
      <c r="AE780" s="107"/>
      <c r="AF780" s="107"/>
      <c r="AG780" s="107" t="s">
        <v>341</v>
      </c>
      <c r="AH780" s="107">
        <v>0</v>
      </c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</row>
    <row r="781" spans="1:60" ht="22.5" outlineLevel="1">
      <c r="A781" s="123">
        <v>91</v>
      </c>
      <c r="B781" s="124" t="s">
        <v>1654</v>
      </c>
      <c r="C781" s="139" t="s">
        <v>1655</v>
      </c>
      <c r="D781" s="125" t="s">
        <v>347</v>
      </c>
      <c r="E781" s="126">
        <v>8</v>
      </c>
      <c r="F781" s="127"/>
      <c r="G781" s="128">
        <f>ROUND(E781*F781,2)</f>
        <v>0</v>
      </c>
      <c r="H781" s="127"/>
      <c r="I781" s="128">
        <f>ROUND(E781*H781,2)</f>
        <v>0</v>
      </c>
      <c r="J781" s="127"/>
      <c r="K781" s="128">
        <f>ROUND(E781*J781,2)</f>
        <v>0</v>
      </c>
      <c r="L781" s="128">
        <v>21</v>
      </c>
      <c r="M781" s="128">
        <f>G781*(1+L781/100)</f>
        <v>0</v>
      </c>
      <c r="N781" s="126">
        <v>6.7000000000000002E-4</v>
      </c>
      <c r="O781" s="126">
        <f>ROUND(E781*N781,2)</f>
        <v>0.01</v>
      </c>
      <c r="P781" s="126">
        <v>1.2E-2</v>
      </c>
      <c r="Q781" s="126">
        <f>ROUND(E781*P781,2)</f>
        <v>0.1</v>
      </c>
      <c r="R781" s="128" t="s">
        <v>356</v>
      </c>
      <c r="S781" s="128" t="s">
        <v>310</v>
      </c>
      <c r="T781" s="129" t="s">
        <v>331</v>
      </c>
      <c r="U781" s="114">
        <v>0.61399999999999999</v>
      </c>
      <c r="V781" s="114">
        <f>ROUND(E781*U781,2)</f>
        <v>4.91</v>
      </c>
      <c r="W781" s="114"/>
      <c r="X781" s="114" t="s">
        <v>332</v>
      </c>
      <c r="Y781" s="114" t="s">
        <v>293</v>
      </c>
      <c r="Z781" s="107"/>
      <c r="AA781" s="107"/>
      <c r="AB781" s="107"/>
      <c r="AC781" s="107"/>
      <c r="AD781" s="107"/>
      <c r="AE781" s="107"/>
      <c r="AF781" s="107"/>
      <c r="AG781" s="107" t="s">
        <v>333</v>
      </c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</row>
    <row r="782" spans="1:60" outlineLevel="2">
      <c r="A782" s="110"/>
      <c r="B782" s="111"/>
      <c r="C782" s="203" t="s">
        <v>1621</v>
      </c>
      <c r="D782" s="204"/>
      <c r="E782" s="204"/>
      <c r="F782" s="204"/>
      <c r="G782" s="204"/>
      <c r="H782" s="114"/>
      <c r="I782" s="114"/>
      <c r="J782" s="114"/>
      <c r="K782" s="114"/>
      <c r="L782" s="114"/>
      <c r="M782" s="114"/>
      <c r="N782" s="113"/>
      <c r="O782" s="113"/>
      <c r="P782" s="113"/>
      <c r="Q782" s="113"/>
      <c r="R782" s="114"/>
      <c r="S782" s="114"/>
      <c r="T782" s="114"/>
      <c r="U782" s="114"/>
      <c r="V782" s="114"/>
      <c r="W782" s="114"/>
      <c r="X782" s="114"/>
      <c r="Y782" s="114"/>
      <c r="Z782" s="107"/>
      <c r="AA782" s="107"/>
      <c r="AB782" s="107"/>
      <c r="AC782" s="107"/>
      <c r="AD782" s="107"/>
      <c r="AE782" s="107"/>
      <c r="AF782" s="107"/>
      <c r="AG782" s="107" t="s">
        <v>451</v>
      </c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</row>
    <row r="783" spans="1:60" outlineLevel="2">
      <c r="A783" s="110"/>
      <c r="B783" s="111"/>
      <c r="C783" s="146" t="s">
        <v>3204</v>
      </c>
      <c r="D783" s="143"/>
      <c r="E783" s="144">
        <v>2</v>
      </c>
      <c r="F783" s="114"/>
      <c r="G783" s="114"/>
      <c r="H783" s="114"/>
      <c r="I783" s="114"/>
      <c r="J783" s="114"/>
      <c r="K783" s="114"/>
      <c r="L783" s="114"/>
      <c r="M783" s="114"/>
      <c r="N783" s="113"/>
      <c r="O783" s="113"/>
      <c r="P783" s="113"/>
      <c r="Q783" s="113"/>
      <c r="R783" s="114"/>
      <c r="S783" s="114"/>
      <c r="T783" s="114"/>
      <c r="U783" s="114"/>
      <c r="V783" s="114"/>
      <c r="W783" s="114"/>
      <c r="X783" s="114"/>
      <c r="Y783" s="114"/>
      <c r="Z783" s="107"/>
      <c r="AA783" s="107"/>
      <c r="AB783" s="107"/>
      <c r="AC783" s="107"/>
      <c r="AD783" s="107"/>
      <c r="AE783" s="107"/>
      <c r="AF783" s="107"/>
      <c r="AG783" s="107" t="s">
        <v>341</v>
      </c>
      <c r="AH783" s="107">
        <v>0</v>
      </c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</row>
    <row r="784" spans="1:60" outlineLevel="3">
      <c r="A784" s="110"/>
      <c r="B784" s="111"/>
      <c r="C784" s="146" t="s">
        <v>3205</v>
      </c>
      <c r="D784" s="143"/>
      <c r="E784" s="144">
        <v>2</v>
      </c>
      <c r="F784" s="114"/>
      <c r="G784" s="114"/>
      <c r="H784" s="114"/>
      <c r="I784" s="114"/>
      <c r="J784" s="114"/>
      <c r="K784" s="114"/>
      <c r="L784" s="114"/>
      <c r="M784" s="114"/>
      <c r="N784" s="113"/>
      <c r="O784" s="113"/>
      <c r="P784" s="113"/>
      <c r="Q784" s="113"/>
      <c r="R784" s="114"/>
      <c r="S784" s="114"/>
      <c r="T784" s="114"/>
      <c r="U784" s="114"/>
      <c r="V784" s="114"/>
      <c r="W784" s="114"/>
      <c r="X784" s="114"/>
      <c r="Y784" s="114"/>
      <c r="Z784" s="107"/>
      <c r="AA784" s="107"/>
      <c r="AB784" s="107"/>
      <c r="AC784" s="107"/>
      <c r="AD784" s="107"/>
      <c r="AE784" s="107"/>
      <c r="AF784" s="107"/>
      <c r="AG784" s="107" t="s">
        <v>341</v>
      </c>
      <c r="AH784" s="107">
        <v>0</v>
      </c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</row>
    <row r="785" spans="1:60" outlineLevel="3">
      <c r="A785" s="110"/>
      <c r="B785" s="111"/>
      <c r="C785" s="146" t="s">
        <v>3206</v>
      </c>
      <c r="D785" s="143"/>
      <c r="E785" s="144">
        <v>1</v>
      </c>
      <c r="F785" s="114"/>
      <c r="G785" s="114"/>
      <c r="H785" s="114"/>
      <c r="I785" s="114"/>
      <c r="J785" s="114"/>
      <c r="K785" s="114"/>
      <c r="L785" s="114"/>
      <c r="M785" s="114"/>
      <c r="N785" s="113"/>
      <c r="O785" s="113"/>
      <c r="P785" s="113"/>
      <c r="Q785" s="113"/>
      <c r="R785" s="114"/>
      <c r="S785" s="114"/>
      <c r="T785" s="114"/>
      <c r="U785" s="114"/>
      <c r="V785" s="114"/>
      <c r="W785" s="114"/>
      <c r="X785" s="114"/>
      <c r="Y785" s="114"/>
      <c r="Z785" s="107"/>
      <c r="AA785" s="107"/>
      <c r="AB785" s="107"/>
      <c r="AC785" s="107"/>
      <c r="AD785" s="107"/>
      <c r="AE785" s="107"/>
      <c r="AF785" s="107"/>
      <c r="AG785" s="107" t="s">
        <v>341</v>
      </c>
      <c r="AH785" s="107">
        <v>0</v>
      </c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</row>
    <row r="786" spans="1:60" outlineLevel="3">
      <c r="A786" s="110"/>
      <c r="B786" s="111"/>
      <c r="C786" s="146" t="s">
        <v>3207</v>
      </c>
      <c r="D786" s="143"/>
      <c r="E786" s="144">
        <v>2</v>
      </c>
      <c r="F786" s="114"/>
      <c r="G786" s="114"/>
      <c r="H786" s="114"/>
      <c r="I786" s="114"/>
      <c r="J786" s="114"/>
      <c r="K786" s="114"/>
      <c r="L786" s="114"/>
      <c r="M786" s="114"/>
      <c r="N786" s="113"/>
      <c r="O786" s="113"/>
      <c r="P786" s="113"/>
      <c r="Q786" s="113"/>
      <c r="R786" s="114"/>
      <c r="S786" s="114"/>
      <c r="T786" s="114"/>
      <c r="U786" s="114"/>
      <c r="V786" s="114"/>
      <c r="W786" s="114"/>
      <c r="X786" s="114"/>
      <c r="Y786" s="114"/>
      <c r="Z786" s="107"/>
      <c r="AA786" s="107"/>
      <c r="AB786" s="107"/>
      <c r="AC786" s="107"/>
      <c r="AD786" s="107"/>
      <c r="AE786" s="107"/>
      <c r="AF786" s="107"/>
      <c r="AG786" s="107" t="s">
        <v>341</v>
      </c>
      <c r="AH786" s="107">
        <v>0</v>
      </c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</row>
    <row r="787" spans="1:60" outlineLevel="3">
      <c r="A787" s="110"/>
      <c r="B787" s="111"/>
      <c r="C787" s="146" t="s">
        <v>3208</v>
      </c>
      <c r="D787" s="143"/>
      <c r="E787" s="144">
        <v>1</v>
      </c>
      <c r="F787" s="114"/>
      <c r="G787" s="114"/>
      <c r="H787" s="114"/>
      <c r="I787" s="114"/>
      <c r="J787" s="114"/>
      <c r="K787" s="114"/>
      <c r="L787" s="114"/>
      <c r="M787" s="114"/>
      <c r="N787" s="113"/>
      <c r="O787" s="113"/>
      <c r="P787" s="113"/>
      <c r="Q787" s="113"/>
      <c r="R787" s="114"/>
      <c r="S787" s="114"/>
      <c r="T787" s="114"/>
      <c r="U787" s="114"/>
      <c r="V787" s="114"/>
      <c r="W787" s="114"/>
      <c r="X787" s="114"/>
      <c r="Y787" s="114"/>
      <c r="Z787" s="107"/>
      <c r="AA787" s="107"/>
      <c r="AB787" s="107"/>
      <c r="AC787" s="107"/>
      <c r="AD787" s="107"/>
      <c r="AE787" s="107"/>
      <c r="AF787" s="107"/>
      <c r="AG787" s="107" t="s">
        <v>341</v>
      </c>
      <c r="AH787" s="107">
        <v>0</v>
      </c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</row>
    <row r="788" spans="1:60" ht="22.5" outlineLevel="1">
      <c r="A788" s="123">
        <v>92</v>
      </c>
      <c r="B788" s="124" t="s">
        <v>1657</v>
      </c>
      <c r="C788" s="139" t="s">
        <v>1658</v>
      </c>
      <c r="D788" s="125" t="s">
        <v>1169</v>
      </c>
      <c r="E788" s="126">
        <v>1.5</v>
      </c>
      <c r="F788" s="127"/>
      <c r="G788" s="128">
        <f>ROUND(E788*F788,2)</f>
        <v>0</v>
      </c>
      <c r="H788" s="127"/>
      <c r="I788" s="128">
        <f>ROUND(E788*H788,2)</f>
        <v>0</v>
      </c>
      <c r="J788" s="127"/>
      <c r="K788" s="128">
        <f>ROUND(E788*J788,2)</f>
        <v>0</v>
      </c>
      <c r="L788" s="128">
        <v>21</v>
      </c>
      <c r="M788" s="128">
        <f>G788*(1+L788/100)</f>
        <v>0</v>
      </c>
      <c r="N788" s="126">
        <v>5.4000000000000001E-4</v>
      </c>
      <c r="O788" s="126">
        <f>ROUND(E788*N788,2)</f>
        <v>0</v>
      </c>
      <c r="P788" s="126">
        <v>0.27</v>
      </c>
      <c r="Q788" s="126">
        <f>ROUND(E788*P788,2)</f>
        <v>0.41</v>
      </c>
      <c r="R788" s="128" t="s">
        <v>356</v>
      </c>
      <c r="S788" s="128" t="s">
        <v>310</v>
      </c>
      <c r="T788" s="129" t="s">
        <v>331</v>
      </c>
      <c r="U788" s="114">
        <v>0.43</v>
      </c>
      <c r="V788" s="114">
        <f>ROUND(E788*U788,2)</f>
        <v>0.65</v>
      </c>
      <c r="W788" s="114"/>
      <c r="X788" s="114" t="s">
        <v>332</v>
      </c>
      <c r="Y788" s="114" t="s">
        <v>293</v>
      </c>
      <c r="Z788" s="107"/>
      <c r="AA788" s="107"/>
      <c r="AB788" s="107"/>
      <c r="AC788" s="107"/>
      <c r="AD788" s="107"/>
      <c r="AE788" s="107"/>
      <c r="AF788" s="107"/>
      <c r="AG788" s="107" t="s">
        <v>333</v>
      </c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</row>
    <row r="789" spans="1:60" outlineLevel="2">
      <c r="A789" s="110"/>
      <c r="B789" s="111"/>
      <c r="C789" s="203" t="s">
        <v>1621</v>
      </c>
      <c r="D789" s="204"/>
      <c r="E789" s="204"/>
      <c r="F789" s="204"/>
      <c r="G789" s="204"/>
      <c r="H789" s="114"/>
      <c r="I789" s="114"/>
      <c r="J789" s="114"/>
      <c r="K789" s="114"/>
      <c r="L789" s="114"/>
      <c r="M789" s="114"/>
      <c r="N789" s="113"/>
      <c r="O789" s="113"/>
      <c r="P789" s="113"/>
      <c r="Q789" s="113"/>
      <c r="R789" s="114"/>
      <c r="S789" s="114"/>
      <c r="T789" s="114"/>
      <c r="U789" s="114"/>
      <c r="V789" s="114"/>
      <c r="W789" s="114"/>
      <c r="X789" s="114"/>
      <c r="Y789" s="114"/>
      <c r="Z789" s="107"/>
      <c r="AA789" s="107"/>
      <c r="AB789" s="107"/>
      <c r="AC789" s="107"/>
      <c r="AD789" s="107"/>
      <c r="AE789" s="107"/>
      <c r="AF789" s="107"/>
      <c r="AG789" s="107" t="s">
        <v>451</v>
      </c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</row>
    <row r="790" spans="1:60" outlineLevel="2">
      <c r="A790" s="110"/>
      <c r="B790" s="111"/>
      <c r="C790" s="146" t="s">
        <v>3209</v>
      </c>
      <c r="D790" s="143"/>
      <c r="E790" s="144">
        <v>1.5</v>
      </c>
      <c r="F790" s="114"/>
      <c r="G790" s="114"/>
      <c r="H790" s="114"/>
      <c r="I790" s="114"/>
      <c r="J790" s="114"/>
      <c r="K790" s="114"/>
      <c r="L790" s="114"/>
      <c r="M790" s="114"/>
      <c r="N790" s="113"/>
      <c r="O790" s="113"/>
      <c r="P790" s="113"/>
      <c r="Q790" s="113"/>
      <c r="R790" s="114"/>
      <c r="S790" s="114"/>
      <c r="T790" s="114"/>
      <c r="U790" s="114"/>
      <c r="V790" s="114"/>
      <c r="W790" s="114"/>
      <c r="X790" s="114"/>
      <c r="Y790" s="114"/>
      <c r="Z790" s="107"/>
      <c r="AA790" s="107"/>
      <c r="AB790" s="107"/>
      <c r="AC790" s="107"/>
      <c r="AD790" s="107"/>
      <c r="AE790" s="107"/>
      <c r="AF790" s="107"/>
      <c r="AG790" s="107" t="s">
        <v>341</v>
      </c>
      <c r="AH790" s="107">
        <v>0</v>
      </c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</row>
    <row r="791" spans="1:60" ht="22.5" outlineLevel="1">
      <c r="A791" s="123">
        <v>93</v>
      </c>
      <c r="B791" s="124" t="s">
        <v>1779</v>
      </c>
      <c r="C791" s="139" t="s">
        <v>1780</v>
      </c>
      <c r="D791" s="125" t="s">
        <v>347</v>
      </c>
      <c r="E791" s="126">
        <v>4</v>
      </c>
      <c r="F791" s="127"/>
      <c r="G791" s="128">
        <f>ROUND(E791*F791,2)</f>
        <v>0</v>
      </c>
      <c r="H791" s="127"/>
      <c r="I791" s="128">
        <f>ROUND(E791*H791,2)</f>
        <v>0</v>
      </c>
      <c r="J791" s="127"/>
      <c r="K791" s="128">
        <f>ROUND(E791*J791,2)</f>
        <v>0</v>
      </c>
      <c r="L791" s="128">
        <v>21</v>
      </c>
      <c r="M791" s="128">
        <f>G791*(1+L791/100)</f>
        <v>0</v>
      </c>
      <c r="N791" s="126">
        <v>0</v>
      </c>
      <c r="O791" s="126">
        <f>ROUND(E791*N791,2)</f>
        <v>0</v>
      </c>
      <c r="P791" s="126">
        <v>8.0000000000000002E-3</v>
      </c>
      <c r="Q791" s="126">
        <f>ROUND(E791*P791,2)</f>
        <v>0.03</v>
      </c>
      <c r="R791" s="128" t="s">
        <v>356</v>
      </c>
      <c r="S791" s="128" t="s">
        <v>310</v>
      </c>
      <c r="T791" s="129" t="s">
        <v>331</v>
      </c>
      <c r="U791" s="114">
        <v>0.7</v>
      </c>
      <c r="V791" s="114">
        <f>ROUND(E791*U791,2)</f>
        <v>2.8</v>
      </c>
      <c r="W791" s="114"/>
      <c r="X791" s="114" t="s">
        <v>332</v>
      </c>
      <c r="Y791" s="114" t="s">
        <v>293</v>
      </c>
      <c r="Z791" s="107"/>
      <c r="AA791" s="107"/>
      <c r="AB791" s="107"/>
      <c r="AC791" s="107"/>
      <c r="AD791" s="107"/>
      <c r="AE791" s="107"/>
      <c r="AF791" s="107"/>
      <c r="AG791" s="107" t="s">
        <v>333</v>
      </c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</row>
    <row r="792" spans="1:60" outlineLevel="2">
      <c r="A792" s="110"/>
      <c r="B792" s="111"/>
      <c r="C792" s="203" t="s">
        <v>1781</v>
      </c>
      <c r="D792" s="204"/>
      <c r="E792" s="204"/>
      <c r="F792" s="204"/>
      <c r="G792" s="204"/>
      <c r="H792" s="114"/>
      <c r="I792" s="114"/>
      <c r="J792" s="114"/>
      <c r="K792" s="114"/>
      <c r="L792" s="114"/>
      <c r="M792" s="114"/>
      <c r="N792" s="113"/>
      <c r="O792" s="113"/>
      <c r="P792" s="113"/>
      <c r="Q792" s="113"/>
      <c r="R792" s="114"/>
      <c r="S792" s="114"/>
      <c r="T792" s="114"/>
      <c r="U792" s="114"/>
      <c r="V792" s="114"/>
      <c r="W792" s="114"/>
      <c r="X792" s="114"/>
      <c r="Y792" s="114"/>
      <c r="Z792" s="107"/>
      <c r="AA792" s="107"/>
      <c r="AB792" s="107"/>
      <c r="AC792" s="107"/>
      <c r="AD792" s="107"/>
      <c r="AE792" s="107"/>
      <c r="AF792" s="107"/>
      <c r="AG792" s="107" t="s">
        <v>451</v>
      </c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</row>
    <row r="793" spans="1:60" outlineLevel="2">
      <c r="A793" s="110"/>
      <c r="B793" s="111"/>
      <c r="C793" s="146" t="s">
        <v>3210</v>
      </c>
      <c r="D793" s="143"/>
      <c r="E793" s="144">
        <v>4</v>
      </c>
      <c r="F793" s="114"/>
      <c r="G793" s="114"/>
      <c r="H793" s="114"/>
      <c r="I793" s="114"/>
      <c r="J793" s="114"/>
      <c r="K793" s="114"/>
      <c r="L793" s="114"/>
      <c r="M793" s="114"/>
      <c r="N793" s="113"/>
      <c r="O793" s="113"/>
      <c r="P793" s="113"/>
      <c r="Q793" s="113"/>
      <c r="R793" s="114"/>
      <c r="S793" s="114"/>
      <c r="T793" s="114"/>
      <c r="U793" s="114"/>
      <c r="V793" s="114"/>
      <c r="W793" s="114"/>
      <c r="X793" s="114"/>
      <c r="Y793" s="114"/>
      <c r="Z793" s="107"/>
      <c r="AA793" s="107"/>
      <c r="AB793" s="107"/>
      <c r="AC793" s="107"/>
      <c r="AD793" s="107"/>
      <c r="AE793" s="107"/>
      <c r="AF793" s="107"/>
      <c r="AG793" s="107" t="s">
        <v>341</v>
      </c>
      <c r="AH793" s="107">
        <v>0</v>
      </c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</row>
    <row r="794" spans="1:60" outlineLevel="1">
      <c r="A794" s="123">
        <v>94</v>
      </c>
      <c r="B794" s="124" t="s">
        <v>1660</v>
      </c>
      <c r="C794" s="139" t="s">
        <v>1661</v>
      </c>
      <c r="D794" s="125" t="s">
        <v>330</v>
      </c>
      <c r="E794" s="126">
        <v>27.25</v>
      </c>
      <c r="F794" s="127"/>
      <c r="G794" s="128">
        <f>ROUND(E794*F794,2)</f>
        <v>0</v>
      </c>
      <c r="H794" s="127"/>
      <c r="I794" s="128">
        <f>ROUND(E794*H794,2)</f>
        <v>0</v>
      </c>
      <c r="J794" s="127"/>
      <c r="K794" s="128">
        <f>ROUND(E794*J794,2)</f>
        <v>0</v>
      </c>
      <c r="L794" s="128">
        <v>21</v>
      </c>
      <c r="M794" s="128">
        <f>G794*(1+L794/100)</f>
        <v>0</v>
      </c>
      <c r="N794" s="126">
        <v>4.8999999999999998E-4</v>
      </c>
      <c r="O794" s="126">
        <f>ROUND(E794*N794,2)</f>
        <v>0.01</v>
      </c>
      <c r="P794" s="126">
        <v>1.2999999999999999E-2</v>
      </c>
      <c r="Q794" s="126">
        <f>ROUND(E794*P794,2)</f>
        <v>0.35</v>
      </c>
      <c r="R794" s="128" t="s">
        <v>356</v>
      </c>
      <c r="S794" s="128" t="s">
        <v>310</v>
      </c>
      <c r="T794" s="129" t="s">
        <v>331</v>
      </c>
      <c r="U794" s="114">
        <v>0.30099999999999999</v>
      </c>
      <c r="V794" s="114">
        <f>ROUND(E794*U794,2)</f>
        <v>8.1999999999999993</v>
      </c>
      <c r="W794" s="114"/>
      <c r="X794" s="114" t="s">
        <v>332</v>
      </c>
      <c r="Y794" s="114" t="s">
        <v>293</v>
      </c>
      <c r="Z794" s="107"/>
      <c r="AA794" s="107"/>
      <c r="AB794" s="107"/>
      <c r="AC794" s="107"/>
      <c r="AD794" s="107"/>
      <c r="AE794" s="107"/>
      <c r="AF794" s="107"/>
      <c r="AG794" s="107" t="s">
        <v>333</v>
      </c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</row>
    <row r="795" spans="1:60" outlineLevel="2">
      <c r="A795" s="110"/>
      <c r="B795" s="111"/>
      <c r="C795" s="146" t="s">
        <v>3211</v>
      </c>
      <c r="D795" s="143"/>
      <c r="E795" s="144">
        <v>3.1</v>
      </c>
      <c r="F795" s="114"/>
      <c r="G795" s="114"/>
      <c r="H795" s="114"/>
      <c r="I795" s="114"/>
      <c r="J795" s="114"/>
      <c r="K795" s="114"/>
      <c r="L795" s="114"/>
      <c r="M795" s="114"/>
      <c r="N795" s="113"/>
      <c r="O795" s="113"/>
      <c r="P795" s="113"/>
      <c r="Q795" s="113"/>
      <c r="R795" s="114"/>
      <c r="S795" s="114"/>
      <c r="T795" s="114"/>
      <c r="U795" s="114"/>
      <c r="V795" s="114"/>
      <c r="W795" s="114"/>
      <c r="X795" s="114"/>
      <c r="Y795" s="114"/>
      <c r="Z795" s="107"/>
      <c r="AA795" s="107"/>
      <c r="AB795" s="107"/>
      <c r="AC795" s="107"/>
      <c r="AD795" s="107"/>
      <c r="AE795" s="107"/>
      <c r="AF795" s="107"/>
      <c r="AG795" s="107" t="s">
        <v>341</v>
      </c>
      <c r="AH795" s="107">
        <v>0</v>
      </c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</row>
    <row r="796" spans="1:60" outlineLevel="3">
      <c r="A796" s="110"/>
      <c r="B796" s="111"/>
      <c r="C796" s="146" t="s">
        <v>3212</v>
      </c>
      <c r="D796" s="143"/>
      <c r="E796" s="144">
        <v>3.1</v>
      </c>
      <c r="F796" s="114"/>
      <c r="G796" s="114"/>
      <c r="H796" s="114"/>
      <c r="I796" s="114"/>
      <c r="J796" s="114"/>
      <c r="K796" s="114"/>
      <c r="L796" s="114"/>
      <c r="M796" s="114"/>
      <c r="N796" s="113"/>
      <c r="O796" s="113"/>
      <c r="P796" s="113"/>
      <c r="Q796" s="113"/>
      <c r="R796" s="114"/>
      <c r="S796" s="114"/>
      <c r="T796" s="114"/>
      <c r="U796" s="114"/>
      <c r="V796" s="114"/>
      <c r="W796" s="114"/>
      <c r="X796" s="114"/>
      <c r="Y796" s="114"/>
      <c r="Z796" s="107"/>
      <c r="AA796" s="107"/>
      <c r="AB796" s="107"/>
      <c r="AC796" s="107"/>
      <c r="AD796" s="107"/>
      <c r="AE796" s="107"/>
      <c r="AF796" s="107"/>
      <c r="AG796" s="107" t="s">
        <v>341</v>
      </c>
      <c r="AH796" s="107">
        <v>0</v>
      </c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</row>
    <row r="797" spans="1:60" outlineLevel="3">
      <c r="A797" s="110"/>
      <c r="B797" s="111"/>
      <c r="C797" s="146" t="s">
        <v>3213</v>
      </c>
      <c r="D797" s="143"/>
      <c r="E797" s="144">
        <v>1.1499999999999999</v>
      </c>
      <c r="F797" s="114"/>
      <c r="G797" s="114"/>
      <c r="H797" s="114"/>
      <c r="I797" s="114"/>
      <c r="J797" s="114"/>
      <c r="K797" s="114"/>
      <c r="L797" s="114"/>
      <c r="M797" s="114"/>
      <c r="N797" s="113"/>
      <c r="O797" s="113"/>
      <c r="P797" s="113"/>
      <c r="Q797" s="113"/>
      <c r="R797" s="114"/>
      <c r="S797" s="114"/>
      <c r="T797" s="114"/>
      <c r="U797" s="114"/>
      <c r="V797" s="114"/>
      <c r="W797" s="114"/>
      <c r="X797" s="114"/>
      <c r="Y797" s="114"/>
      <c r="Z797" s="107"/>
      <c r="AA797" s="107"/>
      <c r="AB797" s="107"/>
      <c r="AC797" s="107"/>
      <c r="AD797" s="107"/>
      <c r="AE797" s="107"/>
      <c r="AF797" s="107"/>
      <c r="AG797" s="107" t="s">
        <v>341</v>
      </c>
      <c r="AH797" s="107">
        <v>0</v>
      </c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</row>
    <row r="798" spans="1:60" outlineLevel="3">
      <c r="A798" s="110"/>
      <c r="B798" s="111"/>
      <c r="C798" s="146" t="s">
        <v>3214</v>
      </c>
      <c r="D798" s="143"/>
      <c r="E798" s="144">
        <v>3.1</v>
      </c>
      <c r="F798" s="114"/>
      <c r="G798" s="114"/>
      <c r="H798" s="114"/>
      <c r="I798" s="114"/>
      <c r="J798" s="114"/>
      <c r="K798" s="114"/>
      <c r="L798" s="114"/>
      <c r="M798" s="114"/>
      <c r="N798" s="113"/>
      <c r="O798" s="113"/>
      <c r="P798" s="113"/>
      <c r="Q798" s="113"/>
      <c r="R798" s="114"/>
      <c r="S798" s="114"/>
      <c r="T798" s="114"/>
      <c r="U798" s="114"/>
      <c r="V798" s="114"/>
      <c r="W798" s="114"/>
      <c r="X798" s="114"/>
      <c r="Y798" s="114"/>
      <c r="Z798" s="107"/>
      <c r="AA798" s="107"/>
      <c r="AB798" s="107"/>
      <c r="AC798" s="107"/>
      <c r="AD798" s="107"/>
      <c r="AE798" s="107"/>
      <c r="AF798" s="107"/>
      <c r="AG798" s="107" t="s">
        <v>341</v>
      </c>
      <c r="AH798" s="107">
        <v>0</v>
      </c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</row>
    <row r="799" spans="1:60" outlineLevel="3">
      <c r="A799" s="110"/>
      <c r="B799" s="111"/>
      <c r="C799" s="146" t="s">
        <v>3215</v>
      </c>
      <c r="D799" s="143"/>
      <c r="E799" s="144">
        <v>1.1499999999999999</v>
      </c>
      <c r="F799" s="114"/>
      <c r="G799" s="114"/>
      <c r="H799" s="114"/>
      <c r="I799" s="114"/>
      <c r="J799" s="114"/>
      <c r="K799" s="114"/>
      <c r="L799" s="114"/>
      <c r="M799" s="114"/>
      <c r="N799" s="113"/>
      <c r="O799" s="113"/>
      <c r="P799" s="113"/>
      <c r="Q799" s="113"/>
      <c r="R799" s="114"/>
      <c r="S799" s="114"/>
      <c r="T799" s="114"/>
      <c r="U799" s="114"/>
      <c r="V799" s="114"/>
      <c r="W799" s="114"/>
      <c r="X799" s="114"/>
      <c r="Y799" s="114"/>
      <c r="Z799" s="107"/>
      <c r="AA799" s="107"/>
      <c r="AB799" s="107"/>
      <c r="AC799" s="107"/>
      <c r="AD799" s="107"/>
      <c r="AE799" s="107"/>
      <c r="AF799" s="107"/>
      <c r="AG799" s="107" t="s">
        <v>341</v>
      </c>
      <c r="AH799" s="107">
        <v>0</v>
      </c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</row>
    <row r="800" spans="1:60" outlineLevel="3">
      <c r="A800" s="110"/>
      <c r="B800" s="111"/>
      <c r="C800" s="146" t="s">
        <v>3216</v>
      </c>
      <c r="D800" s="143"/>
      <c r="E800" s="144">
        <v>3</v>
      </c>
      <c r="F800" s="114"/>
      <c r="G800" s="114"/>
      <c r="H800" s="114"/>
      <c r="I800" s="114"/>
      <c r="J800" s="114"/>
      <c r="K800" s="114"/>
      <c r="L800" s="114"/>
      <c r="M800" s="114"/>
      <c r="N800" s="113"/>
      <c r="O800" s="113"/>
      <c r="P800" s="113"/>
      <c r="Q800" s="113"/>
      <c r="R800" s="114"/>
      <c r="S800" s="114"/>
      <c r="T800" s="114"/>
      <c r="U800" s="114"/>
      <c r="V800" s="114"/>
      <c r="W800" s="114"/>
      <c r="X800" s="114"/>
      <c r="Y800" s="114"/>
      <c r="Z800" s="107"/>
      <c r="AA800" s="107"/>
      <c r="AB800" s="107"/>
      <c r="AC800" s="107"/>
      <c r="AD800" s="107"/>
      <c r="AE800" s="107"/>
      <c r="AF800" s="107"/>
      <c r="AG800" s="107" t="s">
        <v>341</v>
      </c>
      <c r="AH800" s="107">
        <v>0</v>
      </c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</row>
    <row r="801" spans="1:60" outlineLevel="3">
      <c r="A801" s="110"/>
      <c r="B801" s="111"/>
      <c r="C801" s="146" t="s">
        <v>3217</v>
      </c>
      <c r="D801" s="143"/>
      <c r="E801" s="144">
        <v>1.1499999999999999</v>
      </c>
      <c r="F801" s="114"/>
      <c r="G801" s="114"/>
      <c r="H801" s="114"/>
      <c r="I801" s="114"/>
      <c r="J801" s="114"/>
      <c r="K801" s="114"/>
      <c r="L801" s="114"/>
      <c r="M801" s="114"/>
      <c r="N801" s="113"/>
      <c r="O801" s="113"/>
      <c r="P801" s="113"/>
      <c r="Q801" s="113"/>
      <c r="R801" s="114"/>
      <c r="S801" s="114"/>
      <c r="T801" s="114"/>
      <c r="U801" s="114"/>
      <c r="V801" s="114"/>
      <c r="W801" s="114"/>
      <c r="X801" s="114"/>
      <c r="Y801" s="114"/>
      <c r="Z801" s="107"/>
      <c r="AA801" s="107"/>
      <c r="AB801" s="107"/>
      <c r="AC801" s="107"/>
      <c r="AD801" s="107"/>
      <c r="AE801" s="107"/>
      <c r="AF801" s="107"/>
      <c r="AG801" s="107" t="s">
        <v>341</v>
      </c>
      <c r="AH801" s="107">
        <v>0</v>
      </c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</row>
    <row r="802" spans="1:60" outlineLevel="3">
      <c r="A802" s="110"/>
      <c r="B802" s="111"/>
      <c r="C802" s="146" t="s">
        <v>3218</v>
      </c>
      <c r="D802" s="143"/>
      <c r="E802" s="144">
        <v>1.1499999999999999</v>
      </c>
      <c r="F802" s="114"/>
      <c r="G802" s="114"/>
      <c r="H802" s="114"/>
      <c r="I802" s="114"/>
      <c r="J802" s="114"/>
      <c r="K802" s="114"/>
      <c r="L802" s="114"/>
      <c r="M802" s="114"/>
      <c r="N802" s="113"/>
      <c r="O802" s="113"/>
      <c r="P802" s="113"/>
      <c r="Q802" s="113"/>
      <c r="R802" s="114"/>
      <c r="S802" s="114"/>
      <c r="T802" s="114"/>
      <c r="U802" s="114"/>
      <c r="V802" s="114"/>
      <c r="W802" s="114"/>
      <c r="X802" s="114"/>
      <c r="Y802" s="114"/>
      <c r="Z802" s="107"/>
      <c r="AA802" s="107"/>
      <c r="AB802" s="107"/>
      <c r="AC802" s="107"/>
      <c r="AD802" s="107"/>
      <c r="AE802" s="107"/>
      <c r="AF802" s="107"/>
      <c r="AG802" s="107" t="s">
        <v>341</v>
      </c>
      <c r="AH802" s="107">
        <v>0</v>
      </c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</row>
    <row r="803" spans="1:60" outlineLevel="3">
      <c r="A803" s="110"/>
      <c r="B803" s="111"/>
      <c r="C803" s="146" t="s">
        <v>3219</v>
      </c>
      <c r="D803" s="143"/>
      <c r="E803" s="144">
        <v>3.1</v>
      </c>
      <c r="F803" s="114"/>
      <c r="G803" s="114"/>
      <c r="H803" s="114"/>
      <c r="I803" s="114"/>
      <c r="J803" s="114"/>
      <c r="K803" s="114"/>
      <c r="L803" s="114"/>
      <c r="M803" s="114"/>
      <c r="N803" s="113"/>
      <c r="O803" s="113"/>
      <c r="P803" s="113"/>
      <c r="Q803" s="113"/>
      <c r="R803" s="114"/>
      <c r="S803" s="114"/>
      <c r="T803" s="114"/>
      <c r="U803" s="114"/>
      <c r="V803" s="114"/>
      <c r="W803" s="114"/>
      <c r="X803" s="114"/>
      <c r="Y803" s="114"/>
      <c r="Z803" s="107"/>
      <c r="AA803" s="107"/>
      <c r="AB803" s="107"/>
      <c r="AC803" s="107"/>
      <c r="AD803" s="107"/>
      <c r="AE803" s="107"/>
      <c r="AF803" s="107"/>
      <c r="AG803" s="107" t="s">
        <v>341</v>
      </c>
      <c r="AH803" s="107">
        <v>0</v>
      </c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</row>
    <row r="804" spans="1:60" outlineLevel="3">
      <c r="A804" s="110"/>
      <c r="B804" s="111"/>
      <c r="C804" s="146" t="s">
        <v>3220</v>
      </c>
      <c r="D804" s="143"/>
      <c r="E804" s="144">
        <v>1.1499999999999999</v>
      </c>
      <c r="F804" s="114"/>
      <c r="G804" s="114"/>
      <c r="H804" s="114"/>
      <c r="I804" s="114"/>
      <c r="J804" s="114"/>
      <c r="K804" s="114"/>
      <c r="L804" s="114"/>
      <c r="M804" s="114"/>
      <c r="N804" s="113"/>
      <c r="O804" s="113"/>
      <c r="P804" s="113"/>
      <c r="Q804" s="113"/>
      <c r="R804" s="114"/>
      <c r="S804" s="114"/>
      <c r="T804" s="114"/>
      <c r="U804" s="114"/>
      <c r="V804" s="114"/>
      <c r="W804" s="114"/>
      <c r="X804" s="114"/>
      <c r="Y804" s="114"/>
      <c r="Z804" s="107"/>
      <c r="AA804" s="107"/>
      <c r="AB804" s="107"/>
      <c r="AC804" s="107"/>
      <c r="AD804" s="107"/>
      <c r="AE804" s="107"/>
      <c r="AF804" s="107"/>
      <c r="AG804" s="107" t="s">
        <v>341</v>
      </c>
      <c r="AH804" s="107">
        <v>0</v>
      </c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</row>
    <row r="805" spans="1:60" outlineLevel="3">
      <c r="A805" s="110"/>
      <c r="B805" s="111"/>
      <c r="C805" s="146" t="s">
        <v>3221</v>
      </c>
      <c r="D805" s="143"/>
      <c r="E805" s="144">
        <v>3.1</v>
      </c>
      <c r="F805" s="114"/>
      <c r="G805" s="114"/>
      <c r="H805" s="114"/>
      <c r="I805" s="114"/>
      <c r="J805" s="114"/>
      <c r="K805" s="114"/>
      <c r="L805" s="114"/>
      <c r="M805" s="114"/>
      <c r="N805" s="113"/>
      <c r="O805" s="113"/>
      <c r="P805" s="113"/>
      <c r="Q805" s="113"/>
      <c r="R805" s="114"/>
      <c r="S805" s="114"/>
      <c r="T805" s="114"/>
      <c r="U805" s="114"/>
      <c r="V805" s="114"/>
      <c r="W805" s="114"/>
      <c r="X805" s="114"/>
      <c r="Y805" s="114"/>
      <c r="Z805" s="107"/>
      <c r="AA805" s="107"/>
      <c r="AB805" s="107"/>
      <c r="AC805" s="107"/>
      <c r="AD805" s="107"/>
      <c r="AE805" s="107"/>
      <c r="AF805" s="107"/>
      <c r="AG805" s="107" t="s">
        <v>341</v>
      </c>
      <c r="AH805" s="107">
        <v>0</v>
      </c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</row>
    <row r="806" spans="1:60" outlineLevel="3">
      <c r="A806" s="110"/>
      <c r="B806" s="111"/>
      <c r="C806" s="146" t="s">
        <v>3222</v>
      </c>
      <c r="D806" s="143"/>
      <c r="E806" s="144">
        <v>3</v>
      </c>
      <c r="F806" s="114"/>
      <c r="G806" s="114"/>
      <c r="H806" s="114"/>
      <c r="I806" s="114"/>
      <c r="J806" s="114"/>
      <c r="K806" s="114"/>
      <c r="L806" s="114"/>
      <c r="M806" s="114"/>
      <c r="N806" s="113"/>
      <c r="O806" s="113"/>
      <c r="P806" s="113"/>
      <c r="Q806" s="113"/>
      <c r="R806" s="114"/>
      <c r="S806" s="114"/>
      <c r="T806" s="114"/>
      <c r="U806" s="114"/>
      <c r="V806" s="114"/>
      <c r="W806" s="114"/>
      <c r="X806" s="114"/>
      <c r="Y806" s="114"/>
      <c r="Z806" s="107"/>
      <c r="AA806" s="107"/>
      <c r="AB806" s="107"/>
      <c r="AC806" s="107"/>
      <c r="AD806" s="107"/>
      <c r="AE806" s="107"/>
      <c r="AF806" s="107"/>
      <c r="AG806" s="107" t="s">
        <v>341</v>
      </c>
      <c r="AH806" s="107">
        <v>0</v>
      </c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</row>
    <row r="807" spans="1:60" outlineLevel="1">
      <c r="A807" s="123">
        <v>95</v>
      </c>
      <c r="B807" s="124" t="s">
        <v>1669</v>
      </c>
      <c r="C807" s="139" t="s">
        <v>1670</v>
      </c>
      <c r="D807" s="125" t="s">
        <v>330</v>
      </c>
      <c r="E807" s="126">
        <v>205.697</v>
      </c>
      <c r="F807" s="127"/>
      <c r="G807" s="128">
        <f>ROUND(E807*F807,2)</f>
        <v>0</v>
      </c>
      <c r="H807" s="127"/>
      <c r="I807" s="128">
        <f>ROUND(E807*H807,2)</f>
        <v>0</v>
      </c>
      <c r="J807" s="127"/>
      <c r="K807" s="128">
        <f>ROUND(E807*J807,2)</f>
        <v>0</v>
      </c>
      <c r="L807" s="128">
        <v>21</v>
      </c>
      <c r="M807" s="128">
        <f>G807*(1+L807/100)</f>
        <v>0</v>
      </c>
      <c r="N807" s="126">
        <v>4.8999999999999998E-4</v>
      </c>
      <c r="O807" s="126">
        <f>ROUND(E807*N807,2)</f>
        <v>0.1</v>
      </c>
      <c r="P807" s="126">
        <v>2.5000000000000001E-2</v>
      </c>
      <c r="Q807" s="126">
        <f>ROUND(E807*P807,2)</f>
        <v>5.14</v>
      </c>
      <c r="R807" s="128" t="s">
        <v>356</v>
      </c>
      <c r="S807" s="128" t="s">
        <v>310</v>
      </c>
      <c r="T807" s="129" t="s">
        <v>331</v>
      </c>
      <c r="U807" s="114">
        <v>0.436</v>
      </c>
      <c r="V807" s="114">
        <f>ROUND(E807*U807,2)</f>
        <v>89.68</v>
      </c>
      <c r="W807" s="114"/>
      <c r="X807" s="114" t="s">
        <v>332</v>
      </c>
      <c r="Y807" s="114" t="s">
        <v>293</v>
      </c>
      <c r="Z807" s="107"/>
      <c r="AA807" s="107"/>
      <c r="AB807" s="107"/>
      <c r="AC807" s="107"/>
      <c r="AD807" s="107"/>
      <c r="AE807" s="107"/>
      <c r="AF807" s="107"/>
      <c r="AG807" s="107" t="s">
        <v>333</v>
      </c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</row>
    <row r="808" spans="1:60" outlineLevel="2">
      <c r="A808" s="110"/>
      <c r="B808" s="111"/>
      <c r="C808" s="146" t="s">
        <v>3223</v>
      </c>
      <c r="D808" s="143"/>
      <c r="E808" s="144">
        <v>3</v>
      </c>
      <c r="F808" s="114"/>
      <c r="G808" s="114"/>
      <c r="H808" s="114"/>
      <c r="I808" s="114"/>
      <c r="J808" s="114"/>
      <c r="K808" s="114"/>
      <c r="L808" s="114"/>
      <c r="M808" s="114"/>
      <c r="N808" s="113"/>
      <c r="O808" s="113"/>
      <c r="P808" s="113"/>
      <c r="Q808" s="113"/>
      <c r="R808" s="114"/>
      <c r="S808" s="114"/>
      <c r="T808" s="114"/>
      <c r="U808" s="114"/>
      <c r="V808" s="114"/>
      <c r="W808" s="114"/>
      <c r="X808" s="114"/>
      <c r="Y808" s="114"/>
      <c r="Z808" s="107"/>
      <c r="AA808" s="107"/>
      <c r="AB808" s="107"/>
      <c r="AC808" s="107"/>
      <c r="AD808" s="107"/>
      <c r="AE808" s="107"/>
      <c r="AF808" s="107"/>
      <c r="AG808" s="107" t="s">
        <v>341</v>
      </c>
      <c r="AH808" s="107">
        <v>0</v>
      </c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</row>
    <row r="809" spans="1:60" outlineLevel="3">
      <c r="A809" s="110"/>
      <c r="B809" s="111"/>
      <c r="C809" s="146" t="s">
        <v>3224</v>
      </c>
      <c r="D809" s="143"/>
      <c r="E809" s="144">
        <v>3</v>
      </c>
      <c r="F809" s="114"/>
      <c r="G809" s="114"/>
      <c r="H809" s="114"/>
      <c r="I809" s="114"/>
      <c r="J809" s="114"/>
      <c r="K809" s="114"/>
      <c r="L809" s="114"/>
      <c r="M809" s="114"/>
      <c r="N809" s="113"/>
      <c r="O809" s="113"/>
      <c r="P809" s="113"/>
      <c r="Q809" s="113"/>
      <c r="R809" s="114"/>
      <c r="S809" s="114"/>
      <c r="T809" s="114"/>
      <c r="U809" s="114"/>
      <c r="V809" s="114"/>
      <c r="W809" s="114"/>
      <c r="X809" s="114"/>
      <c r="Y809" s="114"/>
      <c r="Z809" s="107"/>
      <c r="AA809" s="107"/>
      <c r="AB809" s="107"/>
      <c r="AC809" s="107"/>
      <c r="AD809" s="107"/>
      <c r="AE809" s="107"/>
      <c r="AF809" s="107"/>
      <c r="AG809" s="107" t="s">
        <v>341</v>
      </c>
      <c r="AH809" s="107">
        <v>0</v>
      </c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</row>
    <row r="810" spans="1:60" outlineLevel="3">
      <c r="A810" s="110"/>
      <c r="B810" s="111"/>
      <c r="C810" s="146" t="s">
        <v>3225</v>
      </c>
      <c r="D810" s="143"/>
      <c r="E810" s="144">
        <v>3</v>
      </c>
      <c r="F810" s="114"/>
      <c r="G810" s="114"/>
      <c r="H810" s="114"/>
      <c r="I810" s="114"/>
      <c r="J810" s="114"/>
      <c r="K810" s="114"/>
      <c r="L810" s="114"/>
      <c r="M810" s="114"/>
      <c r="N810" s="113"/>
      <c r="O810" s="113"/>
      <c r="P810" s="113"/>
      <c r="Q810" s="113"/>
      <c r="R810" s="114"/>
      <c r="S810" s="114"/>
      <c r="T810" s="114"/>
      <c r="U810" s="114"/>
      <c r="V810" s="114"/>
      <c r="W810" s="114"/>
      <c r="X810" s="114"/>
      <c r="Y810" s="114"/>
      <c r="Z810" s="107"/>
      <c r="AA810" s="107"/>
      <c r="AB810" s="107"/>
      <c r="AC810" s="107"/>
      <c r="AD810" s="107"/>
      <c r="AE810" s="107"/>
      <c r="AF810" s="107"/>
      <c r="AG810" s="107" t="s">
        <v>341</v>
      </c>
      <c r="AH810" s="107">
        <v>0</v>
      </c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</row>
    <row r="811" spans="1:60" outlineLevel="3">
      <c r="A811" s="110"/>
      <c r="B811" s="111"/>
      <c r="C811" s="146" t="s">
        <v>3226</v>
      </c>
      <c r="D811" s="143"/>
      <c r="E811" s="144">
        <v>4.2</v>
      </c>
      <c r="F811" s="114"/>
      <c r="G811" s="114"/>
      <c r="H811" s="114"/>
      <c r="I811" s="114"/>
      <c r="J811" s="114"/>
      <c r="K811" s="114"/>
      <c r="L811" s="114"/>
      <c r="M811" s="114"/>
      <c r="N811" s="113"/>
      <c r="O811" s="113"/>
      <c r="P811" s="113"/>
      <c r="Q811" s="113"/>
      <c r="R811" s="114"/>
      <c r="S811" s="114"/>
      <c r="T811" s="114"/>
      <c r="U811" s="114"/>
      <c r="V811" s="114"/>
      <c r="W811" s="114"/>
      <c r="X811" s="114"/>
      <c r="Y811" s="114"/>
      <c r="Z811" s="107"/>
      <c r="AA811" s="107"/>
      <c r="AB811" s="107"/>
      <c r="AC811" s="107"/>
      <c r="AD811" s="107"/>
      <c r="AE811" s="107"/>
      <c r="AF811" s="107"/>
      <c r="AG811" s="107" t="s">
        <v>341</v>
      </c>
      <c r="AH811" s="107">
        <v>0</v>
      </c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</row>
    <row r="812" spans="1:60" outlineLevel="3">
      <c r="A812" s="110"/>
      <c r="B812" s="111"/>
      <c r="C812" s="146" t="s">
        <v>3227</v>
      </c>
      <c r="D812" s="143"/>
      <c r="E812" s="144">
        <v>1.65</v>
      </c>
      <c r="F812" s="114"/>
      <c r="G812" s="114"/>
      <c r="H812" s="114"/>
      <c r="I812" s="114"/>
      <c r="J812" s="114"/>
      <c r="K812" s="114"/>
      <c r="L812" s="114"/>
      <c r="M812" s="114"/>
      <c r="N812" s="113"/>
      <c r="O812" s="113"/>
      <c r="P812" s="113"/>
      <c r="Q812" s="113"/>
      <c r="R812" s="114"/>
      <c r="S812" s="114"/>
      <c r="T812" s="114"/>
      <c r="U812" s="114"/>
      <c r="V812" s="114"/>
      <c r="W812" s="114"/>
      <c r="X812" s="114"/>
      <c r="Y812" s="114"/>
      <c r="Z812" s="107"/>
      <c r="AA812" s="107"/>
      <c r="AB812" s="107"/>
      <c r="AC812" s="107"/>
      <c r="AD812" s="107"/>
      <c r="AE812" s="107"/>
      <c r="AF812" s="107"/>
      <c r="AG812" s="107" t="s">
        <v>341</v>
      </c>
      <c r="AH812" s="107">
        <v>0</v>
      </c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</row>
    <row r="813" spans="1:60" outlineLevel="3">
      <c r="A813" s="110"/>
      <c r="B813" s="111"/>
      <c r="C813" s="146" t="s">
        <v>3228</v>
      </c>
      <c r="D813" s="143"/>
      <c r="E813" s="144">
        <v>10.8</v>
      </c>
      <c r="F813" s="114"/>
      <c r="G813" s="114"/>
      <c r="H813" s="114"/>
      <c r="I813" s="114"/>
      <c r="J813" s="114"/>
      <c r="K813" s="114"/>
      <c r="L813" s="114"/>
      <c r="M813" s="114"/>
      <c r="N813" s="113"/>
      <c r="O813" s="113"/>
      <c r="P813" s="113"/>
      <c r="Q813" s="113"/>
      <c r="R813" s="114"/>
      <c r="S813" s="114"/>
      <c r="T813" s="114"/>
      <c r="U813" s="114"/>
      <c r="V813" s="114"/>
      <c r="W813" s="114"/>
      <c r="X813" s="114"/>
      <c r="Y813" s="114"/>
      <c r="Z813" s="107"/>
      <c r="AA813" s="107"/>
      <c r="AB813" s="107"/>
      <c r="AC813" s="107"/>
      <c r="AD813" s="107"/>
      <c r="AE813" s="107"/>
      <c r="AF813" s="107"/>
      <c r="AG813" s="107" t="s">
        <v>341</v>
      </c>
      <c r="AH813" s="107">
        <v>0</v>
      </c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</row>
    <row r="814" spans="1:60" outlineLevel="3">
      <c r="A814" s="110"/>
      <c r="B814" s="111"/>
      <c r="C814" s="146" t="s">
        <v>3229</v>
      </c>
      <c r="D814" s="143"/>
      <c r="E814" s="144">
        <v>0.6</v>
      </c>
      <c r="F814" s="114"/>
      <c r="G814" s="114"/>
      <c r="H814" s="114"/>
      <c r="I814" s="114"/>
      <c r="J814" s="114"/>
      <c r="K814" s="114"/>
      <c r="L814" s="114"/>
      <c r="M814" s="114"/>
      <c r="N814" s="113"/>
      <c r="O814" s="113"/>
      <c r="P814" s="113"/>
      <c r="Q814" s="113"/>
      <c r="R814" s="114"/>
      <c r="S814" s="114"/>
      <c r="T814" s="114"/>
      <c r="U814" s="114"/>
      <c r="V814" s="114"/>
      <c r="W814" s="114"/>
      <c r="X814" s="114"/>
      <c r="Y814" s="114"/>
      <c r="Z814" s="107"/>
      <c r="AA814" s="107"/>
      <c r="AB814" s="107"/>
      <c r="AC814" s="107"/>
      <c r="AD814" s="107"/>
      <c r="AE814" s="107"/>
      <c r="AF814" s="107"/>
      <c r="AG814" s="107" t="s">
        <v>341</v>
      </c>
      <c r="AH814" s="107">
        <v>0</v>
      </c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</row>
    <row r="815" spans="1:60" outlineLevel="3">
      <c r="A815" s="110"/>
      <c r="B815" s="111"/>
      <c r="C815" s="146" t="s">
        <v>3230</v>
      </c>
      <c r="D815" s="143"/>
      <c r="E815" s="144">
        <v>3.6</v>
      </c>
      <c r="F815" s="114"/>
      <c r="G815" s="114"/>
      <c r="H815" s="114"/>
      <c r="I815" s="114"/>
      <c r="J815" s="114"/>
      <c r="K815" s="114"/>
      <c r="L815" s="114"/>
      <c r="M815" s="114"/>
      <c r="N815" s="113"/>
      <c r="O815" s="113"/>
      <c r="P815" s="113"/>
      <c r="Q815" s="113"/>
      <c r="R815" s="114"/>
      <c r="S815" s="114"/>
      <c r="T815" s="114"/>
      <c r="U815" s="114"/>
      <c r="V815" s="114"/>
      <c r="W815" s="114"/>
      <c r="X815" s="114"/>
      <c r="Y815" s="114"/>
      <c r="Z815" s="107"/>
      <c r="AA815" s="107"/>
      <c r="AB815" s="107"/>
      <c r="AC815" s="107"/>
      <c r="AD815" s="107"/>
      <c r="AE815" s="107"/>
      <c r="AF815" s="107"/>
      <c r="AG815" s="107" t="s">
        <v>341</v>
      </c>
      <c r="AH815" s="107">
        <v>0</v>
      </c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</row>
    <row r="816" spans="1:60" outlineLevel="3">
      <c r="A816" s="110"/>
      <c r="B816" s="111"/>
      <c r="C816" s="146" t="s">
        <v>3231</v>
      </c>
      <c r="D816" s="143"/>
      <c r="E816" s="144">
        <v>1.8</v>
      </c>
      <c r="F816" s="114"/>
      <c r="G816" s="114"/>
      <c r="H816" s="114"/>
      <c r="I816" s="114"/>
      <c r="J816" s="114"/>
      <c r="K816" s="114"/>
      <c r="L816" s="114"/>
      <c r="M816" s="114"/>
      <c r="N816" s="113"/>
      <c r="O816" s="113"/>
      <c r="P816" s="113"/>
      <c r="Q816" s="113"/>
      <c r="R816" s="114"/>
      <c r="S816" s="114"/>
      <c r="T816" s="114"/>
      <c r="U816" s="114"/>
      <c r="V816" s="114"/>
      <c r="W816" s="114"/>
      <c r="X816" s="114"/>
      <c r="Y816" s="114"/>
      <c r="Z816" s="107"/>
      <c r="AA816" s="107"/>
      <c r="AB816" s="107"/>
      <c r="AC816" s="107"/>
      <c r="AD816" s="107"/>
      <c r="AE816" s="107"/>
      <c r="AF816" s="107"/>
      <c r="AG816" s="107" t="s">
        <v>341</v>
      </c>
      <c r="AH816" s="107">
        <v>0</v>
      </c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</row>
    <row r="817" spans="1:60" outlineLevel="3">
      <c r="A817" s="110"/>
      <c r="B817" s="111"/>
      <c r="C817" s="146" t="s">
        <v>3232</v>
      </c>
      <c r="D817" s="143"/>
      <c r="E817" s="144">
        <v>8.7469999999999999</v>
      </c>
      <c r="F817" s="114"/>
      <c r="G817" s="114"/>
      <c r="H817" s="114"/>
      <c r="I817" s="114"/>
      <c r="J817" s="114"/>
      <c r="K817" s="114"/>
      <c r="L817" s="114"/>
      <c r="M817" s="114"/>
      <c r="N817" s="113"/>
      <c r="O817" s="113"/>
      <c r="P817" s="113"/>
      <c r="Q817" s="113"/>
      <c r="R817" s="114"/>
      <c r="S817" s="114"/>
      <c r="T817" s="114"/>
      <c r="U817" s="114"/>
      <c r="V817" s="114"/>
      <c r="W817" s="114"/>
      <c r="X817" s="114"/>
      <c r="Y817" s="114"/>
      <c r="Z817" s="107"/>
      <c r="AA817" s="107"/>
      <c r="AB817" s="107"/>
      <c r="AC817" s="107"/>
      <c r="AD817" s="107"/>
      <c r="AE817" s="107"/>
      <c r="AF817" s="107"/>
      <c r="AG817" s="107" t="s">
        <v>341</v>
      </c>
      <c r="AH817" s="107">
        <v>0</v>
      </c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</row>
    <row r="818" spans="1:60" outlineLevel="3">
      <c r="A818" s="110"/>
      <c r="B818" s="111"/>
      <c r="C818" s="146" t="s">
        <v>3233</v>
      </c>
      <c r="D818" s="143"/>
      <c r="E818" s="144">
        <v>3.9</v>
      </c>
      <c r="F818" s="114"/>
      <c r="G818" s="114"/>
      <c r="H818" s="114"/>
      <c r="I818" s="114"/>
      <c r="J818" s="114"/>
      <c r="K818" s="114"/>
      <c r="L818" s="114"/>
      <c r="M818" s="114"/>
      <c r="N818" s="113"/>
      <c r="O818" s="113"/>
      <c r="P818" s="113"/>
      <c r="Q818" s="113"/>
      <c r="R818" s="114"/>
      <c r="S818" s="114"/>
      <c r="T818" s="114"/>
      <c r="U818" s="114"/>
      <c r="V818" s="114"/>
      <c r="W818" s="114"/>
      <c r="X818" s="114"/>
      <c r="Y818" s="114"/>
      <c r="Z818" s="107"/>
      <c r="AA818" s="107"/>
      <c r="AB818" s="107"/>
      <c r="AC818" s="107"/>
      <c r="AD818" s="107"/>
      <c r="AE818" s="107"/>
      <c r="AF818" s="107"/>
      <c r="AG818" s="107" t="s">
        <v>341</v>
      </c>
      <c r="AH818" s="107">
        <v>0</v>
      </c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</row>
    <row r="819" spans="1:60" outlineLevel="3">
      <c r="A819" s="110"/>
      <c r="B819" s="111"/>
      <c r="C819" s="146" t="s">
        <v>3234</v>
      </c>
      <c r="D819" s="143"/>
      <c r="E819" s="144">
        <v>4.6500000000000004</v>
      </c>
      <c r="F819" s="114"/>
      <c r="G819" s="114"/>
      <c r="H819" s="114"/>
      <c r="I819" s="114"/>
      <c r="J819" s="114"/>
      <c r="K819" s="114"/>
      <c r="L819" s="114"/>
      <c r="M819" s="114"/>
      <c r="N819" s="113"/>
      <c r="O819" s="113"/>
      <c r="P819" s="113"/>
      <c r="Q819" s="113"/>
      <c r="R819" s="114"/>
      <c r="S819" s="114"/>
      <c r="T819" s="114"/>
      <c r="U819" s="114"/>
      <c r="V819" s="114"/>
      <c r="W819" s="114"/>
      <c r="X819" s="114"/>
      <c r="Y819" s="114"/>
      <c r="Z819" s="107"/>
      <c r="AA819" s="107"/>
      <c r="AB819" s="107"/>
      <c r="AC819" s="107"/>
      <c r="AD819" s="107"/>
      <c r="AE819" s="107"/>
      <c r="AF819" s="107"/>
      <c r="AG819" s="107" t="s">
        <v>341</v>
      </c>
      <c r="AH819" s="107">
        <v>0</v>
      </c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</row>
    <row r="820" spans="1:60" outlineLevel="3">
      <c r="A820" s="110"/>
      <c r="B820" s="111"/>
      <c r="C820" s="146" t="s">
        <v>3235</v>
      </c>
      <c r="D820" s="143"/>
      <c r="E820" s="144">
        <v>3.6</v>
      </c>
      <c r="F820" s="114"/>
      <c r="G820" s="114"/>
      <c r="H820" s="114"/>
      <c r="I820" s="114"/>
      <c r="J820" s="114"/>
      <c r="K820" s="114"/>
      <c r="L820" s="114"/>
      <c r="M820" s="114"/>
      <c r="N820" s="113"/>
      <c r="O820" s="113"/>
      <c r="P820" s="113"/>
      <c r="Q820" s="113"/>
      <c r="R820" s="114"/>
      <c r="S820" s="114"/>
      <c r="T820" s="114"/>
      <c r="U820" s="114"/>
      <c r="V820" s="114"/>
      <c r="W820" s="114"/>
      <c r="X820" s="114"/>
      <c r="Y820" s="114"/>
      <c r="Z820" s="107"/>
      <c r="AA820" s="107"/>
      <c r="AB820" s="107"/>
      <c r="AC820" s="107"/>
      <c r="AD820" s="107"/>
      <c r="AE820" s="107"/>
      <c r="AF820" s="107"/>
      <c r="AG820" s="107" t="s">
        <v>341</v>
      </c>
      <c r="AH820" s="107">
        <v>0</v>
      </c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</row>
    <row r="821" spans="1:60" outlineLevel="3">
      <c r="A821" s="110"/>
      <c r="B821" s="111"/>
      <c r="C821" s="146" t="s">
        <v>3236</v>
      </c>
      <c r="D821" s="143"/>
      <c r="E821" s="144">
        <v>7.75</v>
      </c>
      <c r="F821" s="114"/>
      <c r="G821" s="114"/>
      <c r="H821" s="114"/>
      <c r="I821" s="114"/>
      <c r="J821" s="114"/>
      <c r="K821" s="114"/>
      <c r="L821" s="114"/>
      <c r="M821" s="114"/>
      <c r="N821" s="113"/>
      <c r="O821" s="113"/>
      <c r="P821" s="113"/>
      <c r="Q821" s="113"/>
      <c r="R821" s="114"/>
      <c r="S821" s="114"/>
      <c r="T821" s="114"/>
      <c r="U821" s="114"/>
      <c r="V821" s="114"/>
      <c r="W821" s="114"/>
      <c r="X821" s="114"/>
      <c r="Y821" s="114"/>
      <c r="Z821" s="107"/>
      <c r="AA821" s="107"/>
      <c r="AB821" s="107"/>
      <c r="AC821" s="107"/>
      <c r="AD821" s="107"/>
      <c r="AE821" s="107"/>
      <c r="AF821" s="107"/>
      <c r="AG821" s="107" t="s">
        <v>341</v>
      </c>
      <c r="AH821" s="107">
        <v>0</v>
      </c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</row>
    <row r="822" spans="1:60" outlineLevel="3">
      <c r="A822" s="110"/>
      <c r="B822" s="111"/>
      <c r="C822" s="146" t="s">
        <v>3237</v>
      </c>
      <c r="D822" s="143"/>
      <c r="E822" s="144">
        <v>3.75</v>
      </c>
      <c r="F822" s="114"/>
      <c r="G822" s="114"/>
      <c r="H822" s="114"/>
      <c r="I822" s="114"/>
      <c r="J822" s="114"/>
      <c r="K822" s="114"/>
      <c r="L822" s="114"/>
      <c r="M822" s="114"/>
      <c r="N822" s="113"/>
      <c r="O822" s="113"/>
      <c r="P822" s="113"/>
      <c r="Q822" s="113"/>
      <c r="R822" s="114"/>
      <c r="S822" s="114"/>
      <c r="T822" s="114"/>
      <c r="U822" s="114"/>
      <c r="V822" s="114"/>
      <c r="W822" s="114"/>
      <c r="X822" s="114"/>
      <c r="Y822" s="114"/>
      <c r="Z822" s="107"/>
      <c r="AA822" s="107"/>
      <c r="AB822" s="107"/>
      <c r="AC822" s="107"/>
      <c r="AD822" s="107"/>
      <c r="AE822" s="107"/>
      <c r="AF822" s="107"/>
      <c r="AG822" s="107" t="s">
        <v>341</v>
      </c>
      <c r="AH822" s="107">
        <v>0</v>
      </c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</row>
    <row r="823" spans="1:60" outlineLevel="3">
      <c r="A823" s="110"/>
      <c r="B823" s="111"/>
      <c r="C823" s="146" t="s">
        <v>3238</v>
      </c>
      <c r="D823" s="143"/>
      <c r="E823" s="144">
        <v>1.2</v>
      </c>
      <c r="F823" s="114"/>
      <c r="G823" s="114"/>
      <c r="H823" s="114"/>
      <c r="I823" s="114"/>
      <c r="J823" s="114"/>
      <c r="K823" s="114"/>
      <c r="L823" s="114"/>
      <c r="M823" s="114"/>
      <c r="N823" s="113"/>
      <c r="O823" s="113"/>
      <c r="P823" s="113"/>
      <c r="Q823" s="113"/>
      <c r="R823" s="114"/>
      <c r="S823" s="114"/>
      <c r="T823" s="114"/>
      <c r="U823" s="114"/>
      <c r="V823" s="114"/>
      <c r="W823" s="114"/>
      <c r="X823" s="114"/>
      <c r="Y823" s="114"/>
      <c r="Z823" s="107"/>
      <c r="AA823" s="107"/>
      <c r="AB823" s="107"/>
      <c r="AC823" s="107"/>
      <c r="AD823" s="107"/>
      <c r="AE823" s="107"/>
      <c r="AF823" s="107"/>
      <c r="AG823" s="107" t="s">
        <v>341</v>
      </c>
      <c r="AH823" s="107">
        <v>0</v>
      </c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</row>
    <row r="824" spans="1:60" outlineLevel="3">
      <c r="A824" s="110"/>
      <c r="B824" s="111"/>
      <c r="C824" s="146" t="s">
        <v>3239</v>
      </c>
      <c r="D824" s="143"/>
      <c r="E824" s="144">
        <v>3.4</v>
      </c>
      <c r="F824" s="114"/>
      <c r="G824" s="114"/>
      <c r="H824" s="114"/>
      <c r="I824" s="114"/>
      <c r="J824" s="114"/>
      <c r="K824" s="114"/>
      <c r="L824" s="114"/>
      <c r="M824" s="114"/>
      <c r="N824" s="113"/>
      <c r="O824" s="113"/>
      <c r="P824" s="113"/>
      <c r="Q824" s="113"/>
      <c r="R824" s="114"/>
      <c r="S824" s="114"/>
      <c r="T824" s="114"/>
      <c r="U824" s="114"/>
      <c r="V824" s="114"/>
      <c r="W824" s="114"/>
      <c r="X824" s="114"/>
      <c r="Y824" s="114"/>
      <c r="Z824" s="107"/>
      <c r="AA824" s="107"/>
      <c r="AB824" s="107"/>
      <c r="AC824" s="107"/>
      <c r="AD824" s="107"/>
      <c r="AE824" s="107"/>
      <c r="AF824" s="107"/>
      <c r="AG824" s="107" t="s">
        <v>341</v>
      </c>
      <c r="AH824" s="107">
        <v>0</v>
      </c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</row>
    <row r="825" spans="1:60" outlineLevel="3">
      <c r="A825" s="110"/>
      <c r="B825" s="111"/>
      <c r="C825" s="146" t="s">
        <v>3240</v>
      </c>
      <c r="D825" s="143"/>
      <c r="E825" s="144">
        <v>6.99</v>
      </c>
      <c r="F825" s="114"/>
      <c r="G825" s="114"/>
      <c r="H825" s="114"/>
      <c r="I825" s="114"/>
      <c r="J825" s="114"/>
      <c r="K825" s="114"/>
      <c r="L825" s="114"/>
      <c r="M825" s="114"/>
      <c r="N825" s="113"/>
      <c r="O825" s="113"/>
      <c r="P825" s="113"/>
      <c r="Q825" s="113"/>
      <c r="R825" s="114"/>
      <c r="S825" s="114"/>
      <c r="T825" s="114"/>
      <c r="U825" s="114"/>
      <c r="V825" s="114"/>
      <c r="W825" s="114"/>
      <c r="X825" s="114"/>
      <c r="Y825" s="114"/>
      <c r="Z825" s="107"/>
      <c r="AA825" s="107"/>
      <c r="AB825" s="107"/>
      <c r="AC825" s="107"/>
      <c r="AD825" s="107"/>
      <c r="AE825" s="107"/>
      <c r="AF825" s="107"/>
      <c r="AG825" s="107" t="s">
        <v>341</v>
      </c>
      <c r="AH825" s="107">
        <v>0</v>
      </c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</row>
    <row r="826" spans="1:60" outlineLevel="3">
      <c r="A826" s="110"/>
      <c r="B826" s="111"/>
      <c r="C826" s="146" t="s">
        <v>3241</v>
      </c>
      <c r="D826" s="143"/>
      <c r="E826" s="144">
        <v>3.6</v>
      </c>
      <c r="F826" s="114"/>
      <c r="G826" s="114"/>
      <c r="H826" s="114"/>
      <c r="I826" s="114"/>
      <c r="J826" s="114"/>
      <c r="K826" s="114"/>
      <c r="L826" s="114"/>
      <c r="M826" s="114"/>
      <c r="N826" s="113"/>
      <c r="O826" s="113"/>
      <c r="P826" s="113"/>
      <c r="Q826" s="113"/>
      <c r="R826" s="114"/>
      <c r="S826" s="114"/>
      <c r="T826" s="114"/>
      <c r="U826" s="114"/>
      <c r="V826" s="114"/>
      <c r="W826" s="114"/>
      <c r="X826" s="114"/>
      <c r="Y826" s="114"/>
      <c r="Z826" s="107"/>
      <c r="AA826" s="107"/>
      <c r="AB826" s="107"/>
      <c r="AC826" s="107"/>
      <c r="AD826" s="107"/>
      <c r="AE826" s="107"/>
      <c r="AF826" s="107"/>
      <c r="AG826" s="107" t="s">
        <v>341</v>
      </c>
      <c r="AH826" s="107">
        <v>0</v>
      </c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</row>
    <row r="827" spans="1:60" outlineLevel="3">
      <c r="A827" s="110"/>
      <c r="B827" s="111"/>
      <c r="C827" s="146" t="s">
        <v>3242</v>
      </c>
      <c r="D827" s="143"/>
      <c r="E827" s="144">
        <v>3</v>
      </c>
      <c r="F827" s="114"/>
      <c r="G827" s="114"/>
      <c r="H827" s="114"/>
      <c r="I827" s="114"/>
      <c r="J827" s="114"/>
      <c r="K827" s="114"/>
      <c r="L827" s="114"/>
      <c r="M827" s="114"/>
      <c r="N827" s="113"/>
      <c r="O827" s="113"/>
      <c r="P827" s="113"/>
      <c r="Q827" s="113"/>
      <c r="R827" s="114"/>
      <c r="S827" s="114"/>
      <c r="T827" s="114"/>
      <c r="U827" s="114"/>
      <c r="V827" s="114"/>
      <c r="W827" s="114"/>
      <c r="X827" s="114"/>
      <c r="Y827" s="114"/>
      <c r="Z827" s="107"/>
      <c r="AA827" s="107"/>
      <c r="AB827" s="107"/>
      <c r="AC827" s="107"/>
      <c r="AD827" s="107"/>
      <c r="AE827" s="107"/>
      <c r="AF827" s="107"/>
      <c r="AG827" s="107" t="s">
        <v>341</v>
      </c>
      <c r="AH827" s="107">
        <v>0</v>
      </c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</row>
    <row r="828" spans="1:60" outlineLevel="3">
      <c r="A828" s="110"/>
      <c r="B828" s="111"/>
      <c r="C828" s="146" t="s">
        <v>3243</v>
      </c>
      <c r="D828" s="143"/>
      <c r="E828" s="144">
        <v>5.4</v>
      </c>
      <c r="F828" s="114"/>
      <c r="G828" s="114"/>
      <c r="H828" s="114"/>
      <c r="I828" s="114"/>
      <c r="J828" s="114"/>
      <c r="K828" s="114"/>
      <c r="L828" s="114"/>
      <c r="M828" s="114"/>
      <c r="N828" s="113"/>
      <c r="O828" s="113"/>
      <c r="P828" s="113"/>
      <c r="Q828" s="113"/>
      <c r="R828" s="114"/>
      <c r="S828" s="114"/>
      <c r="T828" s="114"/>
      <c r="U828" s="114"/>
      <c r="V828" s="114"/>
      <c r="W828" s="114"/>
      <c r="X828" s="114"/>
      <c r="Y828" s="114"/>
      <c r="Z828" s="107"/>
      <c r="AA828" s="107"/>
      <c r="AB828" s="107"/>
      <c r="AC828" s="107"/>
      <c r="AD828" s="107"/>
      <c r="AE828" s="107"/>
      <c r="AF828" s="107"/>
      <c r="AG828" s="107" t="s">
        <v>341</v>
      </c>
      <c r="AH828" s="107">
        <v>0</v>
      </c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</row>
    <row r="829" spans="1:60" outlineLevel="3">
      <c r="A829" s="110"/>
      <c r="B829" s="111"/>
      <c r="C829" s="146" t="s">
        <v>3244</v>
      </c>
      <c r="D829" s="143"/>
      <c r="E829" s="144">
        <v>9</v>
      </c>
      <c r="F829" s="114"/>
      <c r="G829" s="114"/>
      <c r="H829" s="114"/>
      <c r="I829" s="114"/>
      <c r="J829" s="114"/>
      <c r="K829" s="114"/>
      <c r="L829" s="114"/>
      <c r="M829" s="114"/>
      <c r="N829" s="113"/>
      <c r="O829" s="113"/>
      <c r="P829" s="113"/>
      <c r="Q829" s="113"/>
      <c r="R829" s="114"/>
      <c r="S829" s="114"/>
      <c r="T829" s="114"/>
      <c r="U829" s="114"/>
      <c r="V829" s="114"/>
      <c r="W829" s="114"/>
      <c r="X829" s="114"/>
      <c r="Y829" s="114"/>
      <c r="Z829" s="107"/>
      <c r="AA829" s="107"/>
      <c r="AB829" s="107"/>
      <c r="AC829" s="107"/>
      <c r="AD829" s="107"/>
      <c r="AE829" s="107"/>
      <c r="AF829" s="107"/>
      <c r="AG829" s="107" t="s">
        <v>341</v>
      </c>
      <c r="AH829" s="107">
        <v>0</v>
      </c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</row>
    <row r="830" spans="1:60" outlineLevel="3">
      <c r="A830" s="110"/>
      <c r="B830" s="111"/>
      <c r="C830" s="146" t="s">
        <v>3245</v>
      </c>
      <c r="D830" s="143"/>
      <c r="E830" s="144">
        <v>3.9</v>
      </c>
      <c r="F830" s="114"/>
      <c r="G830" s="114"/>
      <c r="H830" s="114"/>
      <c r="I830" s="114"/>
      <c r="J830" s="114"/>
      <c r="K830" s="114"/>
      <c r="L830" s="114"/>
      <c r="M830" s="114"/>
      <c r="N830" s="113"/>
      <c r="O830" s="113"/>
      <c r="P830" s="113"/>
      <c r="Q830" s="113"/>
      <c r="R830" s="114"/>
      <c r="S830" s="114"/>
      <c r="T830" s="114"/>
      <c r="U830" s="114"/>
      <c r="V830" s="114"/>
      <c r="W830" s="114"/>
      <c r="X830" s="114"/>
      <c r="Y830" s="114"/>
      <c r="Z830" s="107"/>
      <c r="AA830" s="107"/>
      <c r="AB830" s="107"/>
      <c r="AC830" s="107"/>
      <c r="AD830" s="107"/>
      <c r="AE830" s="107"/>
      <c r="AF830" s="107"/>
      <c r="AG830" s="107" t="s">
        <v>341</v>
      </c>
      <c r="AH830" s="107">
        <v>0</v>
      </c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</row>
    <row r="831" spans="1:60" outlineLevel="3">
      <c r="A831" s="110"/>
      <c r="B831" s="111"/>
      <c r="C831" s="146" t="s">
        <v>3246</v>
      </c>
      <c r="D831" s="143"/>
      <c r="E831" s="144">
        <v>3.4</v>
      </c>
      <c r="F831" s="114"/>
      <c r="G831" s="114"/>
      <c r="H831" s="114"/>
      <c r="I831" s="114"/>
      <c r="J831" s="114"/>
      <c r="K831" s="114"/>
      <c r="L831" s="114"/>
      <c r="M831" s="114"/>
      <c r="N831" s="113"/>
      <c r="O831" s="113"/>
      <c r="P831" s="113"/>
      <c r="Q831" s="113"/>
      <c r="R831" s="114"/>
      <c r="S831" s="114"/>
      <c r="T831" s="114"/>
      <c r="U831" s="114"/>
      <c r="V831" s="114"/>
      <c r="W831" s="114"/>
      <c r="X831" s="114"/>
      <c r="Y831" s="114"/>
      <c r="Z831" s="107"/>
      <c r="AA831" s="107"/>
      <c r="AB831" s="107"/>
      <c r="AC831" s="107"/>
      <c r="AD831" s="107"/>
      <c r="AE831" s="107"/>
      <c r="AF831" s="107"/>
      <c r="AG831" s="107" t="s">
        <v>341</v>
      </c>
      <c r="AH831" s="107">
        <v>0</v>
      </c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</row>
    <row r="832" spans="1:60" outlineLevel="3">
      <c r="A832" s="110"/>
      <c r="B832" s="111"/>
      <c r="C832" s="146" t="s">
        <v>3247</v>
      </c>
      <c r="D832" s="143"/>
      <c r="E832" s="144">
        <v>0.4</v>
      </c>
      <c r="F832" s="114"/>
      <c r="G832" s="114"/>
      <c r="H832" s="114"/>
      <c r="I832" s="114"/>
      <c r="J832" s="114"/>
      <c r="K832" s="114"/>
      <c r="L832" s="114"/>
      <c r="M832" s="114"/>
      <c r="N832" s="113"/>
      <c r="O832" s="113"/>
      <c r="P832" s="113"/>
      <c r="Q832" s="113"/>
      <c r="R832" s="114"/>
      <c r="S832" s="114"/>
      <c r="T832" s="114"/>
      <c r="U832" s="114"/>
      <c r="V832" s="114"/>
      <c r="W832" s="114"/>
      <c r="X832" s="114"/>
      <c r="Y832" s="114"/>
      <c r="Z832" s="107"/>
      <c r="AA832" s="107"/>
      <c r="AB832" s="107"/>
      <c r="AC832" s="107"/>
      <c r="AD832" s="107"/>
      <c r="AE832" s="107"/>
      <c r="AF832" s="107"/>
      <c r="AG832" s="107" t="s">
        <v>341</v>
      </c>
      <c r="AH832" s="107">
        <v>0</v>
      </c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</row>
    <row r="833" spans="1:60" outlineLevel="3">
      <c r="A833" s="110"/>
      <c r="B833" s="111"/>
      <c r="C833" s="146" t="s">
        <v>3248</v>
      </c>
      <c r="D833" s="143"/>
      <c r="E833" s="144">
        <v>2.1800000000000002</v>
      </c>
      <c r="F833" s="114"/>
      <c r="G833" s="114"/>
      <c r="H833" s="114"/>
      <c r="I833" s="114"/>
      <c r="J833" s="114"/>
      <c r="K833" s="114"/>
      <c r="L833" s="114"/>
      <c r="M833" s="114"/>
      <c r="N833" s="113"/>
      <c r="O833" s="113"/>
      <c r="P833" s="113"/>
      <c r="Q833" s="113"/>
      <c r="R833" s="114"/>
      <c r="S833" s="114"/>
      <c r="T833" s="114"/>
      <c r="U833" s="114"/>
      <c r="V833" s="114"/>
      <c r="W833" s="114"/>
      <c r="X833" s="114"/>
      <c r="Y833" s="114"/>
      <c r="Z833" s="107"/>
      <c r="AA833" s="107"/>
      <c r="AB833" s="107"/>
      <c r="AC833" s="107"/>
      <c r="AD833" s="107"/>
      <c r="AE833" s="107"/>
      <c r="AF833" s="107"/>
      <c r="AG833" s="107" t="s">
        <v>341</v>
      </c>
      <c r="AH833" s="107">
        <v>0</v>
      </c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</row>
    <row r="834" spans="1:60" outlineLevel="3">
      <c r="A834" s="110"/>
      <c r="B834" s="111"/>
      <c r="C834" s="146" t="s">
        <v>3249</v>
      </c>
      <c r="D834" s="143"/>
      <c r="E834" s="144">
        <v>6.37</v>
      </c>
      <c r="F834" s="114"/>
      <c r="G834" s="114"/>
      <c r="H834" s="114"/>
      <c r="I834" s="114"/>
      <c r="J834" s="114"/>
      <c r="K834" s="114"/>
      <c r="L834" s="114"/>
      <c r="M834" s="114"/>
      <c r="N834" s="113"/>
      <c r="O834" s="113"/>
      <c r="P834" s="113"/>
      <c r="Q834" s="113"/>
      <c r="R834" s="114"/>
      <c r="S834" s="114"/>
      <c r="T834" s="114"/>
      <c r="U834" s="114"/>
      <c r="V834" s="114"/>
      <c r="W834" s="114"/>
      <c r="X834" s="114"/>
      <c r="Y834" s="114"/>
      <c r="Z834" s="107"/>
      <c r="AA834" s="107"/>
      <c r="AB834" s="107"/>
      <c r="AC834" s="107"/>
      <c r="AD834" s="107"/>
      <c r="AE834" s="107"/>
      <c r="AF834" s="107"/>
      <c r="AG834" s="107" t="s">
        <v>341</v>
      </c>
      <c r="AH834" s="107">
        <v>0</v>
      </c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</row>
    <row r="835" spans="1:60" outlineLevel="3">
      <c r="A835" s="110"/>
      <c r="B835" s="111"/>
      <c r="C835" s="146" t="s">
        <v>3250</v>
      </c>
      <c r="D835" s="143"/>
      <c r="E835" s="144">
        <v>2.125</v>
      </c>
      <c r="F835" s="114"/>
      <c r="G835" s="114"/>
      <c r="H835" s="114"/>
      <c r="I835" s="114"/>
      <c r="J835" s="114"/>
      <c r="K835" s="114"/>
      <c r="L835" s="114"/>
      <c r="M835" s="114"/>
      <c r="N835" s="113"/>
      <c r="O835" s="113"/>
      <c r="P835" s="113"/>
      <c r="Q835" s="113"/>
      <c r="R835" s="114"/>
      <c r="S835" s="114"/>
      <c r="T835" s="114"/>
      <c r="U835" s="114"/>
      <c r="V835" s="114"/>
      <c r="W835" s="114"/>
      <c r="X835" s="114"/>
      <c r="Y835" s="114"/>
      <c r="Z835" s="107"/>
      <c r="AA835" s="107"/>
      <c r="AB835" s="107"/>
      <c r="AC835" s="107"/>
      <c r="AD835" s="107"/>
      <c r="AE835" s="107"/>
      <c r="AF835" s="107"/>
      <c r="AG835" s="107" t="s">
        <v>341</v>
      </c>
      <c r="AH835" s="107">
        <v>0</v>
      </c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</row>
    <row r="836" spans="1:60" outlineLevel="3">
      <c r="A836" s="110"/>
      <c r="B836" s="111"/>
      <c r="C836" s="146" t="s">
        <v>3251</v>
      </c>
      <c r="D836" s="143"/>
      <c r="E836" s="144">
        <v>1.95</v>
      </c>
      <c r="F836" s="114"/>
      <c r="G836" s="114"/>
      <c r="H836" s="114"/>
      <c r="I836" s="114"/>
      <c r="J836" s="114"/>
      <c r="K836" s="114"/>
      <c r="L836" s="114"/>
      <c r="M836" s="114"/>
      <c r="N836" s="113"/>
      <c r="O836" s="113"/>
      <c r="P836" s="113"/>
      <c r="Q836" s="113"/>
      <c r="R836" s="114"/>
      <c r="S836" s="114"/>
      <c r="T836" s="114"/>
      <c r="U836" s="114"/>
      <c r="V836" s="114"/>
      <c r="W836" s="114"/>
      <c r="X836" s="114"/>
      <c r="Y836" s="114"/>
      <c r="Z836" s="107"/>
      <c r="AA836" s="107"/>
      <c r="AB836" s="107"/>
      <c r="AC836" s="107"/>
      <c r="AD836" s="107"/>
      <c r="AE836" s="107"/>
      <c r="AF836" s="107"/>
      <c r="AG836" s="107" t="s">
        <v>341</v>
      </c>
      <c r="AH836" s="107">
        <v>0</v>
      </c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</row>
    <row r="837" spans="1:60" outlineLevel="3">
      <c r="A837" s="110"/>
      <c r="B837" s="111"/>
      <c r="C837" s="146" t="s">
        <v>3252</v>
      </c>
      <c r="D837" s="143"/>
      <c r="E837" s="144">
        <v>4.84</v>
      </c>
      <c r="F837" s="114"/>
      <c r="G837" s="114"/>
      <c r="H837" s="114"/>
      <c r="I837" s="114"/>
      <c r="J837" s="114"/>
      <c r="K837" s="114"/>
      <c r="L837" s="114"/>
      <c r="M837" s="114"/>
      <c r="N837" s="113"/>
      <c r="O837" s="113"/>
      <c r="P837" s="113"/>
      <c r="Q837" s="113"/>
      <c r="R837" s="114"/>
      <c r="S837" s="114"/>
      <c r="T837" s="114"/>
      <c r="U837" s="114"/>
      <c r="V837" s="114"/>
      <c r="W837" s="114"/>
      <c r="X837" s="114"/>
      <c r="Y837" s="114"/>
      <c r="Z837" s="107"/>
      <c r="AA837" s="107"/>
      <c r="AB837" s="107"/>
      <c r="AC837" s="107"/>
      <c r="AD837" s="107"/>
      <c r="AE837" s="107"/>
      <c r="AF837" s="107"/>
      <c r="AG837" s="107" t="s">
        <v>341</v>
      </c>
      <c r="AH837" s="107">
        <v>0</v>
      </c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</row>
    <row r="838" spans="1:60" outlineLevel="3">
      <c r="A838" s="110"/>
      <c r="B838" s="111"/>
      <c r="C838" s="146" t="s">
        <v>3253</v>
      </c>
      <c r="D838" s="143"/>
      <c r="E838" s="144">
        <v>1.6</v>
      </c>
      <c r="F838" s="114"/>
      <c r="G838" s="114"/>
      <c r="H838" s="114"/>
      <c r="I838" s="114"/>
      <c r="J838" s="114"/>
      <c r="K838" s="114"/>
      <c r="L838" s="114"/>
      <c r="M838" s="114"/>
      <c r="N838" s="113"/>
      <c r="O838" s="113"/>
      <c r="P838" s="113"/>
      <c r="Q838" s="113"/>
      <c r="R838" s="114"/>
      <c r="S838" s="114"/>
      <c r="T838" s="114"/>
      <c r="U838" s="114"/>
      <c r="V838" s="114"/>
      <c r="W838" s="114"/>
      <c r="X838" s="114"/>
      <c r="Y838" s="114"/>
      <c r="Z838" s="107"/>
      <c r="AA838" s="107"/>
      <c r="AB838" s="107"/>
      <c r="AC838" s="107"/>
      <c r="AD838" s="107"/>
      <c r="AE838" s="107"/>
      <c r="AF838" s="107"/>
      <c r="AG838" s="107" t="s">
        <v>341</v>
      </c>
      <c r="AH838" s="107">
        <v>0</v>
      </c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</row>
    <row r="839" spans="1:60" outlineLevel="3">
      <c r="A839" s="110"/>
      <c r="B839" s="111"/>
      <c r="C839" s="146" t="s">
        <v>3254</v>
      </c>
      <c r="D839" s="143"/>
      <c r="E839" s="144">
        <v>6.75</v>
      </c>
      <c r="F839" s="114"/>
      <c r="G839" s="114"/>
      <c r="H839" s="114"/>
      <c r="I839" s="114"/>
      <c r="J839" s="114"/>
      <c r="K839" s="114"/>
      <c r="L839" s="114"/>
      <c r="M839" s="114"/>
      <c r="N839" s="113"/>
      <c r="O839" s="113"/>
      <c r="P839" s="113"/>
      <c r="Q839" s="113"/>
      <c r="R839" s="114"/>
      <c r="S839" s="114"/>
      <c r="T839" s="114"/>
      <c r="U839" s="114"/>
      <c r="V839" s="114"/>
      <c r="W839" s="114"/>
      <c r="X839" s="114"/>
      <c r="Y839" s="114"/>
      <c r="Z839" s="107"/>
      <c r="AA839" s="107"/>
      <c r="AB839" s="107"/>
      <c r="AC839" s="107"/>
      <c r="AD839" s="107"/>
      <c r="AE839" s="107"/>
      <c r="AF839" s="107"/>
      <c r="AG839" s="107" t="s">
        <v>341</v>
      </c>
      <c r="AH839" s="107">
        <v>0</v>
      </c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</row>
    <row r="840" spans="1:60" outlineLevel="3">
      <c r="A840" s="110"/>
      <c r="B840" s="111"/>
      <c r="C840" s="146" t="s">
        <v>3255</v>
      </c>
      <c r="D840" s="143"/>
      <c r="E840" s="144">
        <v>0.75</v>
      </c>
      <c r="F840" s="114"/>
      <c r="G840" s="114"/>
      <c r="H840" s="114"/>
      <c r="I840" s="114"/>
      <c r="J840" s="114"/>
      <c r="K840" s="114"/>
      <c r="L840" s="114"/>
      <c r="M840" s="114"/>
      <c r="N840" s="113"/>
      <c r="O840" s="113"/>
      <c r="P840" s="113"/>
      <c r="Q840" s="113"/>
      <c r="R840" s="114"/>
      <c r="S840" s="114"/>
      <c r="T840" s="114"/>
      <c r="U840" s="114"/>
      <c r="V840" s="114"/>
      <c r="W840" s="114"/>
      <c r="X840" s="114"/>
      <c r="Y840" s="114"/>
      <c r="Z840" s="107"/>
      <c r="AA840" s="107"/>
      <c r="AB840" s="107"/>
      <c r="AC840" s="107"/>
      <c r="AD840" s="107"/>
      <c r="AE840" s="107"/>
      <c r="AF840" s="107"/>
      <c r="AG840" s="107" t="s">
        <v>341</v>
      </c>
      <c r="AH840" s="107">
        <v>0</v>
      </c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</row>
    <row r="841" spans="1:60" outlineLevel="3">
      <c r="A841" s="110"/>
      <c r="B841" s="111"/>
      <c r="C841" s="146" t="s">
        <v>3256</v>
      </c>
      <c r="D841" s="143"/>
      <c r="E841" s="144">
        <v>3</v>
      </c>
      <c r="F841" s="114"/>
      <c r="G841" s="114"/>
      <c r="H841" s="114"/>
      <c r="I841" s="114"/>
      <c r="J841" s="114"/>
      <c r="K841" s="114"/>
      <c r="L841" s="114"/>
      <c r="M841" s="114"/>
      <c r="N841" s="113"/>
      <c r="O841" s="113"/>
      <c r="P841" s="113"/>
      <c r="Q841" s="113"/>
      <c r="R841" s="114"/>
      <c r="S841" s="114"/>
      <c r="T841" s="114"/>
      <c r="U841" s="114"/>
      <c r="V841" s="114"/>
      <c r="W841" s="114"/>
      <c r="X841" s="114"/>
      <c r="Y841" s="114"/>
      <c r="Z841" s="107"/>
      <c r="AA841" s="107"/>
      <c r="AB841" s="107"/>
      <c r="AC841" s="107"/>
      <c r="AD841" s="107"/>
      <c r="AE841" s="107"/>
      <c r="AF841" s="107"/>
      <c r="AG841" s="107" t="s">
        <v>341</v>
      </c>
      <c r="AH841" s="107">
        <v>0</v>
      </c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</row>
    <row r="842" spans="1:60" outlineLevel="3">
      <c r="A842" s="110"/>
      <c r="B842" s="111"/>
      <c r="C842" s="146" t="s">
        <v>3257</v>
      </c>
      <c r="D842" s="143"/>
      <c r="E842" s="144">
        <v>3</v>
      </c>
      <c r="F842" s="114"/>
      <c r="G842" s="114"/>
      <c r="H842" s="114"/>
      <c r="I842" s="114"/>
      <c r="J842" s="114"/>
      <c r="K842" s="114"/>
      <c r="L842" s="114"/>
      <c r="M842" s="114"/>
      <c r="N842" s="113"/>
      <c r="O842" s="113"/>
      <c r="P842" s="113"/>
      <c r="Q842" s="113"/>
      <c r="R842" s="114"/>
      <c r="S842" s="114"/>
      <c r="T842" s="114"/>
      <c r="U842" s="114"/>
      <c r="V842" s="114"/>
      <c r="W842" s="114"/>
      <c r="X842" s="114"/>
      <c r="Y842" s="114"/>
      <c r="Z842" s="107"/>
      <c r="AA842" s="107"/>
      <c r="AB842" s="107"/>
      <c r="AC842" s="107"/>
      <c r="AD842" s="107"/>
      <c r="AE842" s="107"/>
      <c r="AF842" s="107"/>
      <c r="AG842" s="107" t="s">
        <v>341</v>
      </c>
      <c r="AH842" s="107">
        <v>0</v>
      </c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</row>
    <row r="843" spans="1:60" outlineLevel="3">
      <c r="A843" s="110"/>
      <c r="B843" s="111"/>
      <c r="C843" s="146" t="s">
        <v>3258</v>
      </c>
      <c r="D843" s="143"/>
      <c r="E843" s="144">
        <v>5.55</v>
      </c>
      <c r="F843" s="114"/>
      <c r="G843" s="114"/>
      <c r="H843" s="114"/>
      <c r="I843" s="114"/>
      <c r="J843" s="114"/>
      <c r="K843" s="114"/>
      <c r="L843" s="114"/>
      <c r="M843" s="114"/>
      <c r="N843" s="113"/>
      <c r="O843" s="113"/>
      <c r="P843" s="113"/>
      <c r="Q843" s="113"/>
      <c r="R843" s="114"/>
      <c r="S843" s="114"/>
      <c r="T843" s="114"/>
      <c r="U843" s="114"/>
      <c r="V843" s="114"/>
      <c r="W843" s="114"/>
      <c r="X843" s="114"/>
      <c r="Y843" s="114"/>
      <c r="Z843" s="107"/>
      <c r="AA843" s="107"/>
      <c r="AB843" s="107"/>
      <c r="AC843" s="107"/>
      <c r="AD843" s="107"/>
      <c r="AE843" s="107"/>
      <c r="AF843" s="107"/>
      <c r="AG843" s="107" t="s">
        <v>341</v>
      </c>
      <c r="AH843" s="107">
        <v>0</v>
      </c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</row>
    <row r="844" spans="1:60" outlineLevel="3">
      <c r="A844" s="110"/>
      <c r="B844" s="111"/>
      <c r="C844" s="146" t="s">
        <v>3259</v>
      </c>
      <c r="D844" s="143"/>
      <c r="E844" s="144">
        <v>3</v>
      </c>
      <c r="F844" s="114"/>
      <c r="G844" s="114"/>
      <c r="H844" s="114"/>
      <c r="I844" s="114"/>
      <c r="J844" s="114"/>
      <c r="K844" s="114"/>
      <c r="L844" s="114"/>
      <c r="M844" s="114"/>
      <c r="N844" s="113"/>
      <c r="O844" s="113"/>
      <c r="P844" s="113"/>
      <c r="Q844" s="113"/>
      <c r="R844" s="114"/>
      <c r="S844" s="114"/>
      <c r="T844" s="114"/>
      <c r="U844" s="114"/>
      <c r="V844" s="114"/>
      <c r="W844" s="114"/>
      <c r="X844" s="114"/>
      <c r="Y844" s="114"/>
      <c r="Z844" s="107"/>
      <c r="AA844" s="107"/>
      <c r="AB844" s="107"/>
      <c r="AC844" s="107"/>
      <c r="AD844" s="107"/>
      <c r="AE844" s="107"/>
      <c r="AF844" s="107"/>
      <c r="AG844" s="107" t="s">
        <v>341</v>
      </c>
      <c r="AH844" s="107">
        <v>0</v>
      </c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</row>
    <row r="845" spans="1:60" outlineLevel="3">
      <c r="A845" s="110"/>
      <c r="B845" s="111"/>
      <c r="C845" s="146" t="s">
        <v>3260</v>
      </c>
      <c r="D845" s="143"/>
      <c r="E845" s="144">
        <v>3.3</v>
      </c>
      <c r="F845" s="114"/>
      <c r="G845" s="114"/>
      <c r="H845" s="114"/>
      <c r="I845" s="114"/>
      <c r="J845" s="114"/>
      <c r="K845" s="114"/>
      <c r="L845" s="114"/>
      <c r="M845" s="114"/>
      <c r="N845" s="113"/>
      <c r="O845" s="113"/>
      <c r="P845" s="113"/>
      <c r="Q845" s="113"/>
      <c r="R845" s="114"/>
      <c r="S845" s="114"/>
      <c r="T845" s="114"/>
      <c r="U845" s="114"/>
      <c r="V845" s="114"/>
      <c r="W845" s="114"/>
      <c r="X845" s="114"/>
      <c r="Y845" s="114"/>
      <c r="Z845" s="107"/>
      <c r="AA845" s="107"/>
      <c r="AB845" s="107"/>
      <c r="AC845" s="107"/>
      <c r="AD845" s="107"/>
      <c r="AE845" s="107"/>
      <c r="AF845" s="107"/>
      <c r="AG845" s="107" t="s">
        <v>341</v>
      </c>
      <c r="AH845" s="107">
        <v>0</v>
      </c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</row>
    <row r="846" spans="1:60" outlineLevel="3">
      <c r="A846" s="110"/>
      <c r="B846" s="111"/>
      <c r="C846" s="146" t="s">
        <v>3261</v>
      </c>
      <c r="D846" s="143"/>
      <c r="E846" s="144">
        <v>3.45</v>
      </c>
      <c r="F846" s="114"/>
      <c r="G846" s="114"/>
      <c r="H846" s="114"/>
      <c r="I846" s="114"/>
      <c r="J846" s="114"/>
      <c r="K846" s="114"/>
      <c r="L846" s="114"/>
      <c r="M846" s="114"/>
      <c r="N846" s="113"/>
      <c r="O846" s="113"/>
      <c r="P846" s="113"/>
      <c r="Q846" s="113"/>
      <c r="R846" s="114"/>
      <c r="S846" s="114"/>
      <c r="T846" s="114"/>
      <c r="U846" s="114"/>
      <c r="V846" s="114"/>
      <c r="W846" s="114"/>
      <c r="X846" s="114"/>
      <c r="Y846" s="114"/>
      <c r="Z846" s="107"/>
      <c r="AA846" s="107"/>
      <c r="AB846" s="107"/>
      <c r="AC846" s="107"/>
      <c r="AD846" s="107"/>
      <c r="AE846" s="107"/>
      <c r="AF846" s="107"/>
      <c r="AG846" s="107" t="s">
        <v>341</v>
      </c>
      <c r="AH846" s="107">
        <v>0</v>
      </c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</row>
    <row r="847" spans="1:60" outlineLevel="3">
      <c r="A847" s="110"/>
      <c r="B847" s="111"/>
      <c r="C847" s="146" t="s">
        <v>3262</v>
      </c>
      <c r="D847" s="143"/>
      <c r="E847" s="144">
        <v>3</v>
      </c>
      <c r="F847" s="114"/>
      <c r="G847" s="114"/>
      <c r="H847" s="114"/>
      <c r="I847" s="114"/>
      <c r="J847" s="114"/>
      <c r="K847" s="114"/>
      <c r="L847" s="114"/>
      <c r="M847" s="114"/>
      <c r="N847" s="113"/>
      <c r="O847" s="113"/>
      <c r="P847" s="113"/>
      <c r="Q847" s="113"/>
      <c r="R847" s="114"/>
      <c r="S847" s="114"/>
      <c r="T847" s="114"/>
      <c r="U847" s="114"/>
      <c r="V847" s="114"/>
      <c r="W847" s="114"/>
      <c r="X847" s="114"/>
      <c r="Y847" s="114"/>
      <c r="Z847" s="107"/>
      <c r="AA847" s="107"/>
      <c r="AB847" s="107"/>
      <c r="AC847" s="107"/>
      <c r="AD847" s="107"/>
      <c r="AE847" s="107"/>
      <c r="AF847" s="107"/>
      <c r="AG847" s="107" t="s">
        <v>341</v>
      </c>
      <c r="AH847" s="107">
        <v>0</v>
      </c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</row>
    <row r="848" spans="1:60" outlineLevel="3">
      <c r="A848" s="110"/>
      <c r="B848" s="111"/>
      <c r="C848" s="146" t="s">
        <v>3263</v>
      </c>
      <c r="D848" s="143"/>
      <c r="E848" s="144">
        <v>6</v>
      </c>
      <c r="F848" s="114"/>
      <c r="G848" s="114"/>
      <c r="H848" s="114"/>
      <c r="I848" s="114"/>
      <c r="J848" s="114"/>
      <c r="K848" s="114"/>
      <c r="L848" s="114"/>
      <c r="M848" s="114"/>
      <c r="N848" s="113"/>
      <c r="O848" s="113"/>
      <c r="P848" s="113"/>
      <c r="Q848" s="113"/>
      <c r="R848" s="114"/>
      <c r="S848" s="114"/>
      <c r="T848" s="114"/>
      <c r="U848" s="114"/>
      <c r="V848" s="114"/>
      <c r="W848" s="114"/>
      <c r="X848" s="114"/>
      <c r="Y848" s="114"/>
      <c r="Z848" s="107"/>
      <c r="AA848" s="107"/>
      <c r="AB848" s="107"/>
      <c r="AC848" s="107"/>
      <c r="AD848" s="107"/>
      <c r="AE848" s="107"/>
      <c r="AF848" s="107"/>
      <c r="AG848" s="107" t="s">
        <v>341</v>
      </c>
      <c r="AH848" s="107">
        <v>0</v>
      </c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</row>
    <row r="849" spans="1:60" outlineLevel="3">
      <c r="A849" s="110"/>
      <c r="B849" s="111"/>
      <c r="C849" s="146" t="s">
        <v>3264</v>
      </c>
      <c r="D849" s="143"/>
      <c r="E849" s="144">
        <v>9.3000000000000007</v>
      </c>
      <c r="F849" s="114"/>
      <c r="G849" s="114"/>
      <c r="H849" s="114"/>
      <c r="I849" s="114"/>
      <c r="J849" s="114"/>
      <c r="K849" s="114"/>
      <c r="L849" s="114"/>
      <c r="M849" s="114"/>
      <c r="N849" s="113"/>
      <c r="O849" s="113"/>
      <c r="P849" s="113"/>
      <c r="Q849" s="113"/>
      <c r="R849" s="114"/>
      <c r="S849" s="114"/>
      <c r="T849" s="114"/>
      <c r="U849" s="114"/>
      <c r="V849" s="114"/>
      <c r="W849" s="114"/>
      <c r="X849" s="114"/>
      <c r="Y849" s="114"/>
      <c r="Z849" s="107"/>
      <c r="AA849" s="107"/>
      <c r="AB849" s="107"/>
      <c r="AC849" s="107"/>
      <c r="AD849" s="107"/>
      <c r="AE849" s="107"/>
      <c r="AF849" s="107"/>
      <c r="AG849" s="107" t="s">
        <v>341</v>
      </c>
      <c r="AH849" s="107">
        <v>0</v>
      </c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</row>
    <row r="850" spans="1:60" outlineLevel="3">
      <c r="A850" s="110"/>
      <c r="B850" s="111"/>
      <c r="C850" s="146" t="s">
        <v>3265</v>
      </c>
      <c r="D850" s="143"/>
      <c r="E850" s="144">
        <v>3</v>
      </c>
      <c r="F850" s="114"/>
      <c r="G850" s="114"/>
      <c r="H850" s="114"/>
      <c r="I850" s="114"/>
      <c r="J850" s="114"/>
      <c r="K850" s="114"/>
      <c r="L850" s="114"/>
      <c r="M850" s="114"/>
      <c r="N850" s="113"/>
      <c r="O850" s="113"/>
      <c r="P850" s="113"/>
      <c r="Q850" s="113"/>
      <c r="R850" s="114"/>
      <c r="S850" s="114"/>
      <c r="T850" s="114"/>
      <c r="U850" s="114"/>
      <c r="V850" s="114"/>
      <c r="W850" s="114"/>
      <c r="X850" s="114"/>
      <c r="Y850" s="114"/>
      <c r="Z850" s="107"/>
      <c r="AA850" s="107"/>
      <c r="AB850" s="107"/>
      <c r="AC850" s="107"/>
      <c r="AD850" s="107"/>
      <c r="AE850" s="107"/>
      <c r="AF850" s="107"/>
      <c r="AG850" s="107" t="s">
        <v>341</v>
      </c>
      <c r="AH850" s="107">
        <v>0</v>
      </c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</row>
    <row r="851" spans="1:60" outlineLevel="3">
      <c r="A851" s="110"/>
      <c r="B851" s="111"/>
      <c r="C851" s="146" t="s">
        <v>3266</v>
      </c>
      <c r="D851" s="143"/>
      <c r="E851" s="144">
        <v>3.3</v>
      </c>
      <c r="F851" s="114"/>
      <c r="G851" s="114"/>
      <c r="H851" s="114"/>
      <c r="I851" s="114"/>
      <c r="J851" s="114"/>
      <c r="K851" s="114"/>
      <c r="L851" s="114"/>
      <c r="M851" s="114"/>
      <c r="N851" s="113"/>
      <c r="O851" s="113"/>
      <c r="P851" s="113"/>
      <c r="Q851" s="113"/>
      <c r="R851" s="114"/>
      <c r="S851" s="114"/>
      <c r="T851" s="114"/>
      <c r="U851" s="114"/>
      <c r="V851" s="114"/>
      <c r="W851" s="114"/>
      <c r="X851" s="114"/>
      <c r="Y851" s="114"/>
      <c r="Z851" s="107"/>
      <c r="AA851" s="107"/>
      <c r="AB851" s="107"/>
      <c r="AC851" s="107"/>
      <c r="AD851" s="107"/>
      <c r="AE851" s="107"/>
      <c r="AF851" s="107"/>
      <c r="AG851" s="107" t="s">
        <v>341</v>
      </c>
      <c r="AH851" s="107">
        <v>0</v>
      </c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</row>
    <row r="852" spans="1:60" outlineLevel="3">
      <c r="A852" s="110"/>
      <c r="B852" s="111"/>
      <c r="C852" s="146" t="s">
        <v>3267</v>
      </c>
      <c r="D852" s="143"/>
      <c r="E852" s="144">
        <v>3</v>
      </c>
      <c r="F852" s="114"/>
      <c r="G852" s="114"/>
      <c r="H852" s="114"/>
      <c r="I852" s="114"/>
      <c r="J852" s="114"/>
      <c r="K852" s="114"/>
      <c r="L852" s="114"/>
      <c r="M852" s="114"/>
      <c r="N852" s="113"/>
      <c r="O852" s="113"/>
      <c r="P852" s="113"/>
      <c r="Q852" s="113"/>
      <c r="R852" s="114"/>
      <c r="S852" s="114"/>
      <c r="T852" s="114"/>
      <c r="U852" s="114"/>
      <c r="V852" s="114"/>
      <c r="W852" s="114"/>
      <c r="X852" s="114"/>
      <c r="Y852" s="114"/>
      <c r="Z852" s="107"/>
      <c r="AA852" s="107"/>
      <c r="AB852" s="107"/>
      <c r="AC852" s="107"/>
      <c r="AD852" s="107"/>
      <c r="AE852" s="107"/>
      <c r="AF852" s="107"/>
      <c r="AG852" s="107" t="s">
        <v>341</v>
      </c>
      <c r="AH852" s="107">
        <v>0</v>
      </c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</row>
    <row r="853" spans="1:60" outlineLevel="3">
      <c r="A853" s="110"/>
      <c r="B853" s="111"/>
      <c r="C853" s="146" t="s">
        <v>3268</v>
      </c>
      <c r="D853" s="143"/>
      <c r="E853" s="144">
        <v>5.8</v>
      </c>
      <c r="F853" s="114"/>
      <c r="G853" s="114"/>
      <c r="H853" s="114"/>
      <c r="I853" s="114"/>
      <c r="J853" s="114"/>
      <c r="K853" s="114"/>
      <c r="L853" s="114"/>
      <c r="M853" s="114"/>
      <c r="N853" s="113"/>
      <c r="O853" s="113"/>
      <c r="P853" s="113"/>
      <c r="Q853" s="113"/>
      <c r="R853" s="114"/>
      <c r="S853" s="114"/>
      <c r="T853" s="114"/>
      <c r="U853" s="114"/>
      <c r="V853" s="114"/>
      <c r="W853" s="114"/>
      <c r="X853" s="114"/>
      <c r="Y853" s="114"/>
      <c r="Z853" s="107"/>
      <c r="AA853" s="107"/>
      <c r="AB853" s="107"/>
      <c r="AC853" s="107"/>
      <c r="AD853" s="107"/>
      <c r="AE853" s="107"/>
      <c r="AF853" s="107"/>
      <c r="AG853" s="107" t="s">
        <v>341</v>
      </c>
      <c r="AH853" s="107">
        <v>0</v>
      </c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</row>
    <row r="854" spans="1:60" outlineLevel="3">
      <c r="A854" s="110"/>
      <c r="B854" s="111"/>
      <c r="C854" s="146" t="s">
        <v>3269</v>
      </c>
      <c r="D854" s="143"/>
      <c r="E854" s="144">
        <v>0.4</v>
      </c>
      <c r="F854" s="114"/>
      <c r="G854" s="114"/>
      <c r="H854" s="114"/>
      <c r="I854" s="114"/>
      <c r="J854" s="114"/>
      <c r="K854" s="114"/>
      <c r="L854" s="114"/>
      <c r="M854" s="114"/>
      <c r="N854" s="113"/>
      <c r="O854" s="113"/>
      <c r="P854" s="113"/>
      <c r="Q854" s="113"/>
      <c r="R854" s="114"/>
      <c r="S854" s="114"/>
      <c r="T854" s="114"/>
      <c r="U854" s="114"/>
      <c r="V854" s="114"/>
      <c r="W854" s="114"/>
      <c r="X854" s="114"/>
      <c r="Y854" s="114"/>
      <c r="Z854" s="107"/>
      <c r="AA854" s="107"/>
      <c r="AB854" s="107"/>
      <c r="AC854" s="107"/>
      <c r="AD854" s="107"/>
      <c r="AE854" s="107"/>
      <c r="AF854" s="107"/>
      <c r="AG854" s="107" t="s">
        <v>341</v>
      </c>
      <c r="AH854" s="107">
        <v>0</v>
      </c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</row>
    <row r="855" spans="1:60" outlineLevel="3">
      <c r="A855" s="110"/>
      <c r="B855" s="111"/>
      <c r="C855" s="146" t="s">
        <v>3270</v>
      </c>
      <c r="D855" s="143"/>
      <c r="E855" s="144">
        <v>3.5</v>
      </c>
      <c r="F855" s="114"/>
      <c r="G855" s="114"/>
      <c r="H855" s="114"/>
      <c r="I855" s="114"/>
      <c r="J855" s="114"/>
      <c r="K855" s="114"/>
      <c r="L855" s="114"/>
      <c r="M855" s="114"/>
      <c r="N855" s="113"/>
      <c r="O855" s="113"/>
      <c r="P855" s="113"/>
      <c r="Q855" s="113"/>
      <c r="R855" s="114"/>
      <c r="S855" s="114"/>
      <c r="T855" s="114"/>
      <c r="U855" s="114"/>
      <c r="V855" s="114"/>
      <c r="W855" s="114"/>
      <c r="X855" s="114"/>
      <c r="Y855" s="114"/>
      <c r="Z855" s="107"/>
      <c r="AA855" s="107"/>
      <c r="AB855" s="107"/>
      <c r="AC855" s="107"/>
      <c r="AD855" s="107"/>
      <c r="AE855" s="107"/>
      <c r="AF855" s="107"/>
      <c r="AG855" s="107" t="s">
        <v>341</v>
      </c>
      <c r="AH855" s="107">
        <v>0</v>
      </c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</row>
    <row r="856" spans="1:60" outlineLevel="3">
      <c r="A856" s="110"/>
      <c r="B856" s="111"/>
      <c r="C856" s="146" t="s">
        <v>3271</v>
      </c>
      <c r="D856" s="143"/>
      <c r="E856" s="144">
        <v>4.6749999999999998</v>
      </c>
      <c r="F856" s="114"/>
      <c r="G856" s="114"/>
      <c r="H856" s="114"/>
      <c r="I856" s="114"/>
      <c r="J856" s="114"/>
      <c r="K856" s="114"/>
      <c r="L856" s="114"/>
      <c r="M856" s="114"/>
      <c r="N856" s="113"/>
      <c r="O856" s="113"/>
      <c r="P856" s="113"/>
      <c r="Q856" s="113"/>
      <c r="R856" s="114"/>
      <c r="S856" s="114"/>
      <c r="T856" s="114"/>
      <c r="U856" s="114"/>
      <c r="V856" s="114"/>
      <c r="W856" s="114"/>
      <c r="X856" s="114"/>
      <c r="Y856" s="114"/>
      <c r="Z856" s="107"/>
      <c r="AA856" s="107"/>
      <c r="AB856" s="107"/>
      <c r="AC856" s="107"/>
      <c r="AD856" s="107"/>
      <c r="AE856" s="107"/>
      <c r="AF856" s="107"/>
      <c r="AG856" s="107" t="s">
        <v>341</v>
      </c>
      <c r="AH856" s="107">
        <v>0</v>
      </c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</row>
    <row r="857" spans="1:60" outlineLevel="3">
      <c r="A857" s="110"/>
      <c r="B857" s="111"/>
      <c r="C857" s="146" t="s">
        <v>3272</v>
      </c>
      <c r="D857" s="143"/>
      <c r="E857" s="144">
        <v>1.27</v>
      </c>
      <c r="F857" s="114"/>
      <c r="G857" s="114"/>
      <c r="H857" s="114"/>
      <c r="I857" s="114"/>
      <c r="J857" s="114"/>
      <c r="K857" s="114"/>
      <c r="L857" s="114"/>
      <c r="M857" s="114"/>
      <c r="N857" s="113"/>
      <c r="O857" s="113"/>
      <c r="P857" s="113"/>
      <c r="Q857" s="113"/>
      <c r="R857" s="114"/>
      <c r="S857" s="114"/>
      <c r="T857" s="114"/>
      <c r="U857" s="114"/>
      <c r="V857" s="114"/>
      <c r="W857" s="114"/>
      <c r="X857" s="114"/>
      <c r="Y857" s="114"/>
      <c r="Z857" s="107"/>
      <c r="AA857" s="107"/>
      <c r="AB857" s="107"/>
      <c r="AC857" s="107"/>
      <c r="AD857" s="107"/>
      <c r="AE857" s="107"/>
      <c r="AF857" s="107"/>
      <c r="AG857" s="107" t="s">
        <v>341</v>
      </c>
      <c r="AH857" s="107">
        <v>0</v>
      </c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</row>
    <row r="858" spans="1:60" outlineLevel="3">
      <c r="A858" s="110"/>
      <c r="B858" s="111"/>
      <c r="C858" s="146" t="s">
        <v>3273</v>
      </c>
      <c r="D858" s="143"/>
      <c r="E858" s="144">
        <v>3</v>
      </c>
      <c r="F858" s="114"/>
      <c r="G858" s="114"/>
      <c r="H858" s="114"/>
      <c r="I858" s="114"/>
      <c r="J858" s="114"/>
      <c r="K858" s="114"/>
      <c r="L858" s="114"/>
      <c r="M858" s="114"/>
      <c r="N858" s="113"/>
      <c r="O858" s="113"/>
      <c r="P858" s="113"/>
      <c r="Q858" s="113"/>
      <c r="R858" s="114"/>
      <c r="S858" s="114"/>
      <c r="T858" s="114"/>
      <c r="U858" s="114"/>
      <c r="V858" s="114"/>
      <c r="W858" s="114"/>
      <c r="X858" s="114"/>
      <c r="Y858" s="114"/>
      <c r="Z858" s="107"/>
      <c r="AA858" s="107"/>
      <c r="AB858" s="107"/>
      <c r="AC858" s="107"/>
      <c r="AD858" s="107"/>
      <c r="AE858" s="107"/>
      <c r="AF858" s="107"/>
      <c r="AG858" s="107" t="s">
        <v>341</v>
      </c>
      <c r="AH858" s="107">
        <v>0</v>
      </c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</row>
    <row r="859" spans="1:60" outlineLevel="3">
      <c r="A859" s="110"/>
      <c r="B859" s="111"/>
      <c r="C859" s="146" t="s">
        <v>3274</v>
      </c>
      <c r="D859" s="143"/>
      <c r="E859" s="144">
        <v>3.35</v>
      </c>
      <c r="F859" s="114"/>
      <c r="G859" s="114"/>
      <c r="H859" s="114"/>
      <c r="I859" s="114"/>
      <c r="J859" s="114"/>
      <c r="K859" s="114"/>
      <c r="L859" s="114"/>
      <c r="M859" s="114"/>
      <c r="N859" s="113"/>
      <c r="O859" s="113"/>
      <c r="P859" s="113"/>
      <c r="Q859" s="113"/>
      <c r="R859" s="114"/>
      <c r="S859" s="114"/>
      <c r="T859" s="114"/>
      <c r="U859" s="114"/>
      <c r="V859" s="114"/>
      <c r="W859" s="114"/>
      <c r="X859" s="114"/>
      <c r="Y859" s="114"/>
      <c r="Z859" s="107"/>
      <c r="AA859" s="107"/>
      <c r="AB859" s="107"/>
      <c r="AC859" s="107"/>
      <c r="AD859" s="107"/>
      <c r="AE859" s="107"/>
      <c r="AF859" s="107"/>
      <c r="AG859" s="107" t="s">
        <v>341</v>
      </c>
      <c r="AH859" s="107">
        <v>0</v>
      </c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</row>
    <row r="860" spans="1:60" outlineLevel="3">
      <c r="A860" s="110"/>
      <c r="B860" s="111"/>
      <c r="C860" s="146" t="s">
        <v>3275</v>
      </c>
      <c r="D860" s="143"/>
      <c r="E860" s="144">
        <v>2.4500000000000002</v>
      </c>
      <c r="F860" s="114"/>
      <c r="G860" s="114"/>
      <c r="H860" s="114"/>
      <c r="I860" s="114"/>
      <c r="J860" s="114"/>
      <c r="K860" s="114"/>
      <c r="L860" s="114"/>
      <c r="M860" s="114"/>
      <c r="N860" s="113"/>
      <c r="O860" s="113"/>
      <c r="P860" s="113"/>
      <c r="Q860" s="113"/>
      <c r="R860" s="114"/>
      <c r="S860" s="114"/>
      <c r="T860" s="114"/>
      <c r="U860" s="114"/>
      <c r="V860" s="114"/>
      <c r="W860" s="114"/>
      <c r="X860" s="114"/>
      <c r="Y860" s="114"/>
      <c r="Z860" s="107"/>
      <c r="AA860" s="107"/>
      <c r="AB860" s="107"/>
      <c r="AC860" s="107"/>
      <c r="AD860" s="107"/>
      <c r="AE860" s="107"/>
      <c r="AF860" s="107"/>
      <c r="AG860" s="107" t="s">
        <v>341</v>
      </c>
      <c r="AH860" s="107">
        <v>0</v>
      </c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</row>
    <row r="861" spans="1:60" outlineLevel="3">
      <c r="A861" s="110"/>
      <c r="B861" s="111"/>
      <c r="C861" s="146" t="s">
        <v>3276</v>
      </c>
      <c r="D861" s="143"/>
      <c r="E861" s="144">
        <v>1.45</v>
      </c>
      <c r="F861" s="114"/>
      <c r="G861" s="114"/>
      <c r="H861" s="114"/>
      <c r="I861" s="114"/>
      <c r="J861" s="114"/>
      <c r="K861" s="114"/>
      <c r="L861" s="114"/>
      <c r="M861" s="114"/>
      <c r="N861" s="113"/>
      <c r="O861" s="113"/>
      <c r="P861" s="113"/>
      <c r="Q861" s="113"/>
      <c r="R861" s="114"/>
      <c r="S861" s="114"/>
      <c r="T861" s="114"/>
      <c r="U861" s="114"/>
      <c r="V861" s="114"/>
      <c r="W861" s="114"/>
      <c r="X861" s="114"/>
      <c r="Y861" s="114"/>
      <c r="Z861" s="107"/>
      <c r="AA861" s="107"/>
      <c r="AB861" s="107"/>
      <c r="AC861" s="107"/>
      <c r="AD861" s="107"/>
      <c r="AE861" s="107"/>
      <c r="AF861" s="107"/>
      <c r="AG861" s="107" t="s">
        <v>341</v>
      </c>
      <c r="AH861" s="107">
        <v>0</v>
      </c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</row>
    <row r="862" spans="1:60" outlineLevel="1">
      <c r="A862" s="123">
        <v>96</v>
      </c>
      <c r="B862" s="124" t="s">
        <v>1942</v>
      </c>
      <c r="C862" s="139" t="s">
        <v>1943</v>
      </c>
      <c r="D862" s="125" t="s">
        <v>330</v>
      </c>
      <c r="E862" s="126">
        <v>6.6959999999999997</v>
      </c>
      <c r="F862" s="127"/>
      <c r="G862" s="128">
        <f>ROUND(E862*F862,2)</f>
        <v>0</v>
      </c>
      <c r="H862" s="127"/>
      <c r="I862" s="128">
        <f>ROUND(E862*H862,2)</f>
        <v>0</v>
      </c>
      <c r="J862" s="127"/>
      <c r="K862" s="128">
        <f>ROUND(E862*J862,2)</f>
        <v>0</v>
      </c>
      <c r="L862" s="128">
        <v>21</v>
      </c>
      <c r="M862" s="128">
        <f>G862*(1+L862/100)</f>
        <v>0</v>
      </c>
      <c r="N862" s="126">
        <v>0</v>
      </c>
      <c r="O862" s="126">
        <f>ROUND(E862*N862,2)</f>
        <v>0</v>
      </c>
      <c r="P862" s="126">
        <v>3.1E-2</v>
      </c>
      <c r="Q862" s="126">
        <f>ROUND(E862*P862,2)</f>
        <v>0.21</v>
      </c>
      <c r="R862" s="128" t="s">
        <v>356</v>
      </c>
      <c r="S862" s="128" t="s">
        <v>310</v>
      </c>
      <c r="T862" s="129" t="s">
        <v>331</v>
      </c>
      <c r="U862" s="114">
        <v>0.82399999999999995</v>
      </c>
      <c r="V862" s="114">
        <f>ROUND(E862*U862,2)</f>
        <v>5.52</v>
      </c>
      <c r="W862" s="114"/>
      <c r="X862" s="114" t="s">
        <v>332</v>
      </c>
      <c r="Y862" s="114" t="s">
        <v>293</v>
      </c>
      <c r="Z862" s="107"/>
      <c r="AA862" s="107"/>
      <c r="AB862" s="107"/>
      <c r="AC862" s="107"/>
      <c r="AD862" s="107"/>
      <c r="AE862" s="107"/>
      <c r="AF862" s="107"/>
      <c r="AG862" s="107" t="s">
        <v>333</v>
      </c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</row>
    <row r="863" spans="1:60" outlineLevel="2">
      <c r="A863" s="110"/>
      <c r="B863" s="111"/>
      <c r="C863" s="203" t="s">
        <v>1944</v>
      </c>
      <c r="D863" s="204"/>
      <c r="E863" s="204"/>
      <c r="F863" s="204"/>
      <c r="G863" s="204"/>
      <c r="H863" s="114"/>
      <c r="I863" s="114"/>
      <c r="J863" s="114"/>
      <c r="K863" s="114"/>
      <c r="L863" s="114"/>
      <c r="M863" s="114"/>
      <c r="N863" s="113"/>
      <c r="O863" s="113"/>
      <c r="P863" s="113"/>
      <c r="Q863" s="113"/>
      <c r="R863" s="114"/>
      <c r="S863" s="114"/>
      <c r="T863" s="114"/>
      <c r="U863" s="114"/>
      <c r="V863" s="114"/>
      <c r="W863" s="114"/>
      <c r="X863" s="114"/>
      <c r="Y863" s="114"/>
      <c r="Z863" s="107"/>
      <c r="AA863" s="107"/>
      <c r="AB863" s="107"/>
      <c r="AC863" s="107"/>
      <c r="AD863" s="107"/>
      <c r="AE863" s="107"/>
      <c r="AF863" s="107"/>
      <c r="AG863" s="107" t="s">
        <v>451</v>
      </c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</row>
    <row r="864" spans="1:60" outlineLevel="2">
      <c r="A864" s="110"/>
      <c r="B864" s="111"/>
      <c r="C864" s="146" t="s">
        <v>3277</v>
      </c>
      <c r="D864" s="143"/>
      <c r="E864" s="144">
        <v>6.6959999999999997</v>
      </c>
      <c r="F864" s="114"/>
      <c r="G864" s="114"/>
      <c r="H864" s="114"/>
      <c r="I864" s="114"/>
      <c r="J864" s="114"/>
      <c r="K864" s="114"/>
      <c r="L864" s="114"/>
      <c r="M864" s="114"/>
      <c r="N864" s="113"/>
      <c r="O864" s="113"/>
      <c r="P864" s="113"/>
      <c r="Q864" s="113"/>
      <c r="R864" s="114"/>
      <c r="S864" s="114"/>
      <c r="T864" s="114"/>
      <c r="U864" s="114"/>
      <c r="V864" s="114"/>
      <c r="W864" s="114"/>
      <c r="X864" s="114"/>
      <c r="Y864" s="114"/>
      <c r="Z864" s="107"/>
      <c r="AA864" s="107"/>
      <c r="AB864" s="107"/>
      <c r="AC864" s="107"/>
      <c r="AD864" s="107"/>
      <c r="AE864" s="107"/>
      <c r="AF864" s="107"/>
      <c r="AG864" s="107" t="s">
        <v>341</v>
      </c>
      <c r="AH864" s="107">
        <v>0</v>
      </c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</row>
    <row r="865" spans="1:60" ht="22.5" outlineLevel="1">
      <c r="A865" s="123">
        <v>97</v>
      </c>
      <c r="B865" s="124" t="s">
        <v>1695</v>
      </c>
      <c r="C865" s="139" t="s">
        <v>1696</v>
      </c>
      <c r="D865" s="125" t="s">
        <v>1169</v>
      </c>
      <c r="E865" s="126">
        <v>43.004649999999998</v>
      </c>
      <c r="F865" s="127"/>
      <c r="G865" s="128">
        <f>ROUND(E865*F865,2)</f>
        <v>0</v>
      </c>
      <c r="H865" s="127"/>
      <c r="I865" s="128">
        <f>ROUND(E865*H865,2)</f>
        <v>0</v>
      </c>
      <c r="J865" s="127"/>
      <c r="K865" s="128">
        <f>ROUND(E865*J865,2)</f>
        <v>0</v>
      </c>
      <c r="L865" s="128">
        <v>21</v>
      </c>
      <c r="M865" s="128">
        <f>G865*(1+L865/100)</f>
        <v>0</v>
      </c>
      <c r="N865" s="126">
        <v>0</v>
      </c>
      <c r="O865" s="126">
        <f>ROUND(E865*N865,2)</f>
        <v>0</v>
      </c>
      <c r="P865" s="126">
        <v>6.8000000000000005E-2</v>
      </c>
      <c r="Q865" s="126">
        <f>ROUND(E865*P865,2)</f>
        <v>2.92</v>
      </c>
      <c r="R865" s="128" t="s">
        <v>356</v>
      </c>
      <c r="S865" s="128" t="s">
        <v>310</v>
      </c>
      <c r="T865" s="129" t="s">
        <v>331</v>
      </c>
      <c r="U865" s="114">
        <v>0.69</v>
      </c>
      <c r="V865" s="114">
        <f>ROUND(E865*U865,2)</f>
        <v>29.67</v>
      </c>
      <c r="W865" s="114"/>
      <c r="X865" s="114" t="s">
        <v>332</v>
      </c>
      <c r="Y865" s="114" t="s">
        <v>293</v>
      </c>
      <c r="Z865" s="107"/>
      <c r="AA865" s="107"/>
      <c r="AB865" s="107"/>
      <c r="AC865" s="107"/>
      <c r="AD865" s="107"/>
      <c r="AE865" s="107"/>
      <c r="AF865" s="107"/>
      <c r="AG865" s="107" t="s">
        <v>333</v>
      </c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</row>
    <row r="866" spans="1:60" outlineLevel="2">
      <c r="A866" s="110"/>
      <c r="B866" s="111"/>
      <c r="C866" s="203" t="s">
        <v>1697</v>
      </c>
      <c r="D866" s="204"/>
      <c r="E866" s="204"/>
      <c r="F866" s="204"/>
      <c r="G866" s="204"/>
      <c r="H866" s="114"/>
      <c r="I866" s="114"/>
      <c r="J866" s="114"/>
      <c r="K866" s="114"/>
      <c r="L866" s="114"/>
      <c r="M866" s="114"/>
      <c r="N866" s="113"/>
      <c r="O866" s="113"/>
      <c r="P866" s="113"/>
      <c r="Q866" s="113"/>
      <c r="R866" s="114"/>
      <c r="S866" s="114"/>
      <c r="T866" s="114"/>
      <c r="U866" s="114"/>
      <c r="V866" s="114"/>
      <c r="W866" s="114"/>
      <c r="X866" s="114"/>
      <c r="Y866" s="114"/>
      <c r="Z866" s="107"/>
      <c r="AA866" s="107"/>
      <c r="AB866" s="107"/>
      <c r="AC866" s="107"/>
      <c r="AD866" s="107"/>
      <c r="AE866" s="107"/>
      <c r="AF866" s="107"/>
      <c r="AG866" s="107" t="s">
        <v>451</v>
      </c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</row>
    <row r="867" spans="1:60" outlineLevel="2">
      <c r="A867" s="110"/>
      <c r="B867" s="111"/>
      <c r="C867" s="146" t="s">
        <v>3278</v>
      </c>
      <c r="D867" s="143"/>
      <c r="E867" s="144">
        <v>0.13500000000000001</v>
      </c>
      <c r="F867" s="114"/>
      <c r="G867" s="114"/>
      <c r="H867" s="114"/>
      <c r="I867" s="114"/>
      <c r="J867" s="114"/>
      <c r="K867" s="114"/>
      <c r="L867" s="114"/>
      <c r="M867" s="114"/>
      <c r="N867" s="113"/>
      <c r="O867" s="113"/>
      <c r="P867" s="113"/>
      <c r="Q867" s="113"/>
      <c r="R867" s="114"/>
      <c r="S867" s="114"/>
      <c r="T867" s="114"/>
      <c r="U867" s="114"/>
      <c r="V867" s="114"/>
      <c r="W867" s="114"/>
      <c r="X867" s="114"/>
      <c r="Y867" s="114"/>
      <c r="Z867" s="107"/>
      <c r="AA867" s="107"/>
      <c r="AB867" s="107"/>
      <c r="AC867" s="107"/>
      <c r="AD867" s="107"/>
      <c r="AE867" s="107"/>
      <c r="AF867" s="107"/>
      <c r="AG867" s="107" t="s">
        <v>341</v>
      </c>
      <c r="AH867" s="107">
        <v>0</v>
      </c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</row>
    <row r="868" spans="1:60" outlineLevel="3">
      <c r="A868" s="110"/>
      <c r="B868" s="111"/>
      <c r="C868" s="146" t="s">
        <v>3279</v>
      </c>
      <c r="D868" s="143"/>
      <c r="E868" s="144">
        <v>0.21</v>
      </c>
      <c r="F868" s="114"/>
      <c r="G868" s="114"/>
      <c r="H868" s="114"/>
      <c r="I868" s="114"/>
      <c r="J868" s="114"/>
      <c r="K868" s="114"/>
      <c r="L868" s="114"/>
      <c r="M868" s="114"/>
      <c r="N868" s="113"/>
      <c r="O868" s="113"/>
      <c r="P868" s="113"/>
      <c r="Q868" s="113"/>
      <c r="R868" s="114"/>
      <c r="S868" s="114"/>
      <c r="T868" s="114"/>
      <c r="U868" s="114"/>
      <c r="V868" s="114"/>
      <c r="W868" s="114"/>
      <c r="X868" s="114"/>
      <c r="Y868" s="114"/>
      <c r="Z868" s="107"/>
      <c r="AA868" s="107"/>
      <c r="AB868" s="107"/>
      <c r="AC868" s="107"/>
      <c r="AD868" s="107"/>
      <c r="AE868" s="107"/>
      <c r="AF868" s="107"/>
      <c r="AG868" s="107" t="s">
        <v>341</v>
      </c>
      <c r="AH868" s="107">
        <v>0</v>
      </c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</row>
    <row r="869" spans="1:60" outlineLevel="3">
      <c r="A869" s="110"/>
      <c r="B869" s="111"/>
      <c r="C869" s="146" t="s">
        <v>3280</v>
      </c>
      <c r="D869" s="143"/>
      <c r="E869" s="144">
        <v>0.13500000000000001</v>
      </c>
      <c r="F869" s="114"/>
      <c r="G869" s="114"/>
      <c r="H869" s="114"/>
      <c r="I869" s="114"/>
      <c r="J869" s="114"/>
      <c r="K869" s="114"/>
      <c r="L869" s="114"/>
      <c r="M869" s="114"/>
      <c r="N869" s="113"/>
      <c r="O869" s="113"/>
      <c r="P869" s="113"/>
      <c r="Q869" s="113"/>
      <c r="R869" s="114"/>
      <c r="S869" s="114"/>
      <c r="T869" s="114"/>
      <c r="U869" s="114"/>
      <c r="V869" s="114"/>
      <c r="W869" s="114"/>
      <c r="X869" s="114"/>
      <c r="Y869" s="114"/>
      <c r="Z869" s="107"/>
      <c r="AA869" s="107"/>
      <c r="AB869" s="107"/>
      <c r="AC869" s="107"/>
      <c r="AD869" s="107"/>
      <c r="AE869" s="107"/>
      <c r="AF869" s="107"/>
      <c r="AG869" s="107" t="s">
        <v>341</v>
      </c>
      <c r="AH869" s="107">
        <v>0</v>
      </c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</row>
    <row r="870" spans="1:60" outlineLevel="3">
      <c r="A870" s="110"/>
      <c r="B870" s="111"/>
      <c r="C870" s="146" t="s">
        <v>3281</v>
      </c>
      <c r="D870" s="143"/>
      <c r="E870" s="144">
        <v>0.21</v>
      </c>
      <c r="F870" s="114"/>
      <c r="G870" s="114"/>
      <c r="H870" s="114"/>
      <c r="I870" s="114"/>
      <c r="J870" s="114"/>
      <c r="K870" s="114"/>
      <c r="L870" s="114"/>
      <c r="M870" s="114"/>
      <c r="N870" s="113"/>
      <c r="O870" s="113"/>
      <c r="P870" s="113"/>
      <c r="Q870" s="113"/>
      <c r="R870" s="114"/>
      <c r="S870" s="114"/>
      <c r="T870" s="114"/>
      <c r="U870" s="114"/>
      <c r="V870" s="114"/>
      <c r="W870" s="114"/>
      <c r="X870" s="114"/>
      <c r="Y870" s="114"/>
      <c r="Z870" s="107"/>
      <c r="AA870" s="107"/>
      <c r="AB870" s="107"/>
      <c r="AC870" s="107"/>
      <c r="AD870" s="107"/>
      <c r="AE870" s="107"/>
      <c r="AF870" s="107"/>
      <c r="AG870" s="107" t="s">
        <v>341</v>
      </c>
      <c r="AH870" s="107">
        <v>0</v>
      </c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</row>
    <row r="871" spans="1:60" outlineLevel="3">
      <c r="A871" s="110"/>
      <c r="B871" s="111"/>
      <c r="C871" s="146" t="s">
        <v>3282</v>
      </c>
      <c r="D871" s="143"/>
      <c r="E871" s="144">
        <v>0.21</v>
      </c>
      <c r="F871" s="114"/>
      <c r="G871" s="114"/>
      <c r="H871" s="114"/>
      <c r="I871" s="114"/>
      <c r="J871" s="114"/>
      <c r="K871" s="114"/>
      <c r="L871" s="114"/>
      <c r="M871" s="114"/>
      <c r="N871" s="113"/>
      <c r="O871" s="113"/>
      <c r="P871" s="113"/>
      <c r="Q871" s="113"/>
      <c r="R871" s="114"/>
      <c r="S871" s="114"/>
      <c r="T871" s="114"/>
      <c r="U871" s="114"/>
      <c r="V871" s="114"/>
      <c r="W871" s="114"/>
      <c r="X871" s="114"/>
      <c r="Y871" s="114"/>
      <c r="Z871" s="107"/>
      <c r="AA871" s="107"/>
      <c r="AB871" s="107"/>
      <c r="AC871" s="107"/>
      <c r="AD871" s="107"/>
      <c r="AE871" s="107"/>
      <c r="AF871" s="107"/>
      <c r="AG871" s="107" t="s">
        <v>341</v>
      </c>
      <c r="AH871" s="107">
        <v>0</v>
      </c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</row>
    <row r="872" spans="1:60" outlineLevel="3">
      <c r="A872" s="110"/>
      <c r="B872" s="111"/>
      <c r="C872" s="146" t="s">
        <v>3283</v>
      </c>
      <c r="D872" s="143"/>
      <c r="E872" s="144">
        <v>0.27</v>
      </c>
      <c r="F872" s="114"/>
      <c r="G872" s="114"/>
      <c r="H872" s="114"/>
      <c r="I872" s="114"/>
      <c r="J872" s="114"/>
      <c r="K872" s="114"/>
      <c r="L872" s="114"/>
      <c r="M872" s="114"/>
      <c r="N872" s="113"/>
      <c r="O872" s="113"/>
      <c r="P872" s="113"/>
      <c r="Q872" s="113"/>
      <c r="R872" s="114"/>
      <c r="S872" s="114"/>
      <c r="T872" s="114"/>
      <c r="U872" s="114"/>
      <c r="V872" s="114"/>
      <c r="W872" s="114"/>
      <c r="X872" s="114"/>
      <c r="Y872" s="114"/>
      <c r="Z872" s="107"/>
      <c r="AA872" s="107"/>
      <c r="AB872" s="107"/>
      <c r="AC872" s="107"/>
      <c r="AD872" s="107"/>
      <c r="AE872" s="107"/>
      <c r="AF872" s="107"/>
      <c r="AG872" s="107" t="s">
        <v>341</v>
      </c>
      <c r="AH872" s="107">
        <v>0</v>
      </c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</row>
    <row r="873" spans="1:60" outlineLevel="3">
      <c r="A873" s="110"/>
      <c r="B873" s="111"/>
      <c r="C873" s="146" t="s">
        <v>3284</v>
      </c>
      <c r="D873" s="143"/>
      <c r="E873" s="144">
        <v>0.84</v>
      </c>
      <c r="F873" s="114"/>
      <c r="G873" s="114"/>
      <c r="H873" s="114"/>
      <c r="I873" s="114"/>
      <c r="J873" s="114"/>
      <c r="K873" s="114"/>
      <c r="L873" s="114"/>
      <c r="M873" s="114"/>
      <c r="N873" s="113"/>
      <c r="O873" s="113"/>
      <c r="P873" s="113"/>
      <c r="Q873" s="113"/>
      <c r="R873" s="114"/>
      <c r="S873" s="114"/>
      <c r="T873" s="114"/>
      <c r="U873" s="114"/>
      <c r="V873" s="114"/>
      <c r="W873" s="114"/>
      <c r="X873" s="114"/>
      <c r="Y873" s="114"/>
      <c r="Z873" s="107"/>
      <c r="AA873" s="107"/>
      <c r="AB873" s="107"/>
      <c r="AC873" s="107"/>
      <c r="AD873" s="107"/>
      <c r="AE873" s="107"/>
      <c r="AF873" s="107"/>
      <c r="AG873" s="107" t="s">
        <v>341</v>
      </c>
      <c r="AH873" s="107">
        <v>0</v>
      </c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</row>
    <row r="874" spans="1:60" outlineLevel="3">
      <c r="A874" s="110"/>
      <c r="B874" s="111"/>
      <c r="C874" s="146" t="s">
        <v>3285</v>
      </c>
      <c r="D874" s="143"/>
      <c r="E874" s="144">
        <v>0.56999999999999995</v>
      </c>
      <c r="F874" s="114"/>
      <c r="G874" s="114"/>
      <c r="H874" s="114"/>
      <c r="I874" s="114"/>
      <c r="J874" s="114"/>
      <c r="K874" s="114"/>
      <c r="L874" s="114"/>
      <c r="M874" s="114"/>
      <c r="N874" s="113"/>
      <c r="O874" s="113"/>
      <c r="P874" s="113"/>
      <c r="Q874" s="113"/>
      <c r="R874" s="114"/>
      <c r="S874" s="114"/>
      <c r="T874" s="114"/>
      <c r="U874" s="114"/>
      <c r="V874" s="114"/>
      <c r="W874" s="114"/>
      <c r="X874" s="114"/>
      <c r="Y874" s="114"/>
      <c r="Z874" s="107"/>
      <c r="AA874" s="107"/>
      <c r="AB874" s="107"/>
      <c r="AC874" s="107"/>
      <c r="AD874" s="107"/>
      <c r="AE874" s="107"/>
      <c r="AF874" s="107"/>
      <c r="AG874" s="107" t="s">
        <v>341</v>
      </c>
      <c r="AH874" s="107">
        <v>0</v>
      </c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</row>
    <row r="875" spans="1:60" outlineLevel="3">
      <c r="A875" s="110"/>
      <c r="B875" s="111"/>
      <c r="C875" s="146" t="s">
        <v>3286</v>
      </c>
      <c r="D875" s="143"/>
      <c r="E875" s="144">
        <v>0.13500000000000001</v>
      </c>
      <c r="F875" s="114"/>
      <c r="G875" s="114"/>
      <c r="H875" s="114"/>
      <c r="I875" s="114"/>
      <c r="J875" s="114"/>
      <c r="K875" s="114"/>
      <c r="L875" s="114"/>
      <c r="M875" s="114"/>
      <c r="N875" s="113"/>
      <c r="O875" s="113"/>
      <c r="P875" s="113"/>
      <c r="Q875" s="113"/>
      <c r="R875" s="114"/>
      <c r="S875" s="114"/>
      <c r="T875" s="114"/>
      <c r="U875" s="114"/>
      <c r="V875" s="114"/>
      <c r="W875" s="114"/>
      <c r="X875" s="114"/>
      <c r="Y875" s="114"/>
      <c r="Z875" s="107"/>
      <c r="AA875" s="107"/>
      <c r="AB875" s="107"/>
      <c r="AC875" s="107"/>
      <c r="AD875" s="107"/>
      <c r="AE875" s="107"/>
      <c r="AF875" s="107"/>
      <c r="AG875" s="107" t="s">
        <v>341</v>
      </c>
      <c r="AH875" s="107">
        <v>0</v>
      </c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</row>
    <row r="876" spans="1:60" outlineLevel="3">
      <c r="A876" s="110"/>
      <c r="B876" s="111"/>
      <c r="C876" s="146" t="s">
        <v>3287</v>
      </c>
      <c r="D876" s="143"/>
      <c r="E876" s="144">
        <v>0.13500000000000001</v>
      </c>
      <c r="F876" s="114"/>
      <c r="G876" s="114"/>
      <c r="H876" s="114"/>
      <c r="I876" s="114"/>
      <c r="J876" s="114"/>
      <c r="K876" s="114"/>
      <c r="L876" s="114"/>
      <c r="M876" s="114"/>
      <c r="N876" s="113"/>
      <c r="O876" s="113"/>
      <c r="P876" s="113"/>
      <c r="Q876" s="113"/>
      <c r="R876" s="114"/>
      <c r="S876" s="114"/>
      <c r="T876" s="114"/>
      <c r="U876" s="114"/>
      <c r="V876" s="114"/>
      <c r="W876" s="114"/>
      <c r="X876" s="114"/>
      <c r="Y876" s="114"/>
      <c r="Z876" s="107"/>
      <c r="AA876" s="107"/>
      <c r="AB876" s="107"/>
      <c r="AC876" s="107"/>
      <c r="AD876" s="107"/>
      <c r="AE876" s="107"/>
      <c r="AF876" s="107"/>
      <c r="AG876" s="107" t="s">
        <v>341</v>
      </c>
      <c r="AH876" s="107">
        <v>0</v>
      </c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</row>
    <row r="877" spans="1:60" outlineLevel="3">
      <c r="A877" s="110"/>
      <c r="B877" s="111"/>
      <c r="C877" s="146" t="s">
        <v>3288</v>
      </c>
      <c r="D877" s="143"/>
      <c r="E877" s="144">
        <v>0.40500000000000003</v>
      </c>
      <c r="F877" s="114"/>
      <c r="G877" s="114"/>
      <c r="H877" s="114"/>
      <c r="I877" s="114"/>
      <c r="J877" s="114"/>
      <c r="K877" s="114"/>
      <c r="L877" s="114"/>
      <c r="M877" s="114"/>
      <c r="N877" s="113"/>
      <c r="O877" s="113"/>
      <c r="P877" s="113"/>
      <c r="Q877" s="113"/>
      <c r="R877" s="114"/>
      <c r="S877" s="114"/>
      <c r="T877" s="114"/>
      <c r="U877" s="114"/>
      <c r="V877" s="114"/>
      <c r="W877" s="114"/>
      <c r="X877" s="114"/>
      <c r="Y877" s="114"/>
      <c r="Z877" s="107"/>
      <c r="AA877" s="107"/>
      <c r="AB877" s="107"/>
      <c r="AC877" s="107"/>
      <c r="AD877" s="107"/>
      <c r="AE877" s="107"/>
      <c r="AF877" s="107"/>
      <c r="AG877" s="107" t="s">
        <v>341</v>
      </c>
      <c r="AH877" s="107">
        <v>0</v>
      </c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</row>
    <row r="878" spans="1:60" outlineLevel="3">
      <c r="A878" s="110"/>
      <c r="B878" s="111"/>
      <c r="C878" s="146" t="s">
        <v>3289</v>
      </c>
      <c r="D878" s="143"/>
      <c r="E878" s="144">
        <v>0.74250000000000005</v>
      </c>
      <c r="F878" s="114"/>
      <c r="G878" s="114"/>
      <c r="H878" s="114"/>
      <c r="I878" s="114"/>
      <c r="J878" s="114"/>
      <c r="K878" s="114"/>
      <c r="L878" s="114"/>
      <c r="M878" s="114"/>
      <c r="N878" s="113"/>
      <c r="O878" s="113"/>
      <c r="P878" s="113"/>
      <c r="Q878" s="113"/>
      <c r="R878" s="114"/>
      <c r="S878" s="114"/>
      <c r="T878" s="114"/>
      <c r="U878" s="114"/>
      <c r="V878" s="114"/>
      <c r="W878" s="114"/>
      <c r="X878" s="114"/>
      <c r="Y878" s="114"/>
      <c r="Z878" s="107"/>
      <c r="AA878" s="107"/>
      <c r="AB878" s="107"/>
      <c r="AC878" s="107"/>
      <c r="AD878" s="107"/>
      <c r="AE878" s="107"/>
      <c r="AF878" s="107"/>
      <c r="AG878" s="107" t="s">
        <v>341</v>
      </c>
      <c r="AH878" s="107">
        <v>0</v>
      </c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</row>
    <row r="879" spans="1:60" outlineLevel="3">
      <c r="A879" s="110"/>
      <c r="B879" s="111"/>
      <c r="C879" s="146" t="s">
        <v>3290</v>
      </c>
      <c r="D879" s="143"/>
      <c r="E879" s="144">
        <v>0.13500000000000001</v>
      </c>
      <c r="F879" s="114"/>
      <c r="G879" s="114"/>
      <c r="H879" s="114"/>
      <c r="I879" s="114"/>
      <c r="J879" s="114"/>
      <c r="K879" s="114"/>
      <c r="L879" s="114"/>
      <c r="M879" s="114"/>
      <c r="N879" s="113"/>
      <c r="O879" s="113"/>
      <c r="P879" s="113"/>
      <c r="Q879" s="113"/>
      <c r="R879" s="114"/>
      <c r="S879" s="114"/>
      <c r="T879" s="114"/>
      <c r="U879" s="114"/>
      <c r="V879" s="114"/>
      <c r="W879" s="114"/>
      <c r="X879" s="114"/>
      <c r="Y879" s="114"/>
      <c r="Z879" s="107"/>
      <c r="AA879" s="107"/>
      <c r="AB879" s="107"/>
      <c r="AC879" s="107"/>
      <c r="AD879" s="107"/>
      <c r="AE879" s="107"/>
      <c r="AF879" s="107"/>
      <c r="AG879" s="107" t="s">
        <v>341</v>
      </c>
      <c r="AH879" s="107">
        <v>0</v>
      </c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</row>
    <row r="880" spans="1:60" outlineLevel="3">
      <c r="A880" s="110"/>
      <c r="B880" s="111"/>
      <c r="C880" s="146" t="s">
        <v>3291</v>
      </c>
      <c r="D880" s="143"/>
      <c r="E880" s="144">
        <v>0.22500000000000001</v>
      </c>
      <c r="F880" s="114"/>
      <c r="G880" s="114"/>
      <c r="H880" s="114"/>
      <c r="I880" s="114"/>
      <c r="J880" s="114"/>
      <c r="K880" s="114"/>
      <c r="L880" s="114"/>
      <c r="M880" s="114"/>
      <c r="N880" s="113"/>
      <c r="O880" s="113"/>
      <c r="P880" s="113"/>
      <c r="Q880" s="113"/>
      <c r="R880" s="114"/>
      <c r="S880" s="114"/>
      <c r="T880" s="114"/>
      <c r="U880" s="114"/>
      <c r="V880" s="114"/>
      <c r="W880" s="114"/>
      <c r="X880" s="114"/>
      <c r="Y880" s="114"/>
      <c r="Z880" s="107"/>
      <c r="AA880" s="107"/>
      <c r="AB880" s="107"/>
      <c r="AC880" s="107"/>
      <c r="AD880" s="107"/>
      <c r="AE880" s="107"/>
      <c r="AF880" s="107"/>
      <c r="AG880" s="107" t="s">
        <v>341</v>
      </c>
      <c r="AH880" s="107">
        <v>0</v>
      </c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</row>
    <row r="881" spans="1:60" outlineLevel="3">
      <c r="A881" s="110"/>
      <c r="B881" s="111"/>
      <c r="C881" s="146" t="s">
        <v>3292</v>
      </c>
      <c r="D881" s="143"/>
      <c r="E881" s="144">
        <v>0.84</v>
      </c>
      <c r="F881" s="114"/>
      <c r="G881" s="114"/>
      <c r="H881" s="114"/>
      <c r="I881" s="114"/>
      <c r="J881" s="114"/>
      <c r="K881" s="114"/>
      <c r="L881" s="114"/>
      <c r="M881" s="114"/>
      <c r="N881" s="113"/>
      <c r="O881" s="113"/>
      <c r="P881" s="113"/>
      <c r="Q881" s="113"/>
      <c r="R881" s="114"/>
      <c r="S881" s="114"/>
      <c r="T881" s="114"/>
      <c r="U881" s="114"/>
      <c r="V881" s="114"/>
      <c r="W881" s="114"/>
      <c r="X881" s="114"/>
      <c r="Y881" s="114"/>
      <c r="Z881" s="107"/>
      <c r="AA881" s="107"/>
      <c r="AB881" s="107"/>
      <c r="AC881" s="107"/>
      <c r="AD881" s="107"/>
      <c r="AE881" s="107"/>
      <c r="AF881" s="107"/>
      <c r="AG881" s="107" t="s">
        <v>341</v>
      </c>
      <c r="AH881" s="107">
        <v>0</v>
      </c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</row>
    <row r="882" spans="1:60" outlineLevel="3">
      <c r="A882" s="110"/>
      <c r="B882" s="111"/>
      <c r="C882" s="146" t="s">
        <v>3293</v>
      </c>
      <c r="D882" s="143"/>
      <c r="E882" s="144">
        <v>0.81</v>
      </c>
      <c r="F882" s="114"/>
      <c r="G882" s="114"/>
      <c r="H882" s="114"/>
      <c r="I882" s="114"/>
      <c r="J882" s="114"/>
      <c r="K882" s="114"/>
      <c r="L882" s="114"/>
      <c r="M882" s="114"/>
      <c r="N882" s="113"/>
      <c r="O882" s="113"/>
      <c r="P882" s="113"/>
      <c r="Q882" s="113"/>
      <c r="R882" s="114"/>
      <c r="S882" s="114"/>
      <c r="T882" s="114"/>
      <c r="U882" s="114"/>
      <c r="V882" s="114"/>
      <c r="W882" s="114"/>
      <c r="X882" s="114"/>
      <c r="Y882" s="114"/>
      <c r="Z882" s="107"/>
      <c r="AA882" s="107"/>
      <c r="AB882" s="107"/>
      <c r="AC882" s="107"/>
      <c r="AD882" s="107"/>
      <c r="AE882" s="107"/>
      <c r="AF882" s="107"/>
      <c r="AG882" s="107" t="s">
        <v>341</v>
      </c>
      <c r="AH882" s="107">
        <v>0</v>
      </c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</row>
    <row r="883" spans="1:60" outlineLevel="3">
      <c r="A883" s="110"/>
      <c r="B883" s="111"/>
      <c r="C883" s="146" t="s">
        <v>3294</v>
      </c>
      <c r="D883" s="143"/>
      <c r="E883" s="144">
        <v>3.0946500000000001</v>
      </c>
      <c r="F883" s="114"/>
      <c r="G883" s="114"/>
      <c r="H883" s="114"/>
      <c r="I883" s="114"/>
      <c r="J883" s="114"/>
      <c r="K883" s="114"/>
      <c r="L883" s="114"/>
      <c r="M883" s="114"/>
      <c r="N883" s="113"/>
      <c r="O883" s="113"/>
      <c r="P883" s="113"/>
      <c r="Q883" s="113"/>
      <c r="R883" s="114"/>
      <c r="S883" s="114"/>
      <c r="T883" s="114"/>
      <c r="U883" s="114"/>
      <c r="V883" s="114"/>
      <c r="W883" s="114"/>
      <c r="X883" s="114"/>
      <c r="Y883" s="114"/>
      <c r="Z883" s="107"/>
      <c r="AA883" s="107"/>
      <c r="AB883" s="107"/>
      <c r="AC883" s="107"/>
      <c r="AD883" s="107"/>
      <c r="AE883" s="107"/>
      <c r="AF883" s="107"/>
      <c r="AG883" s="107" t="s">
        <v>341</v>
      </c>
      <c r="AH883" s="107">
        <v>0</v>
      </c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</row>
    <row r="884" spans="1:60" outlineLevel="3">
      <c r="A884" s="110"/>
      <c r="B884" s="111"/>
      <c r="C884" s="146" t="s">
        <v>3295</v>
      </c>
      <c r="D884" s="143"/>
      <c r="E884" s="144">
        <v>0.67500000000000004</v>
      </c>
      <c r="F884" s="114"/>
      <c r="G884" s="114"/>
      <c r="H884" s="114"/>
      <c r="I884" s="114"/>
      <c r="J884" s="114"/>
      <c r="K884" s="114"/>
      <c r="L884" s="114"/>
      <c r="M884" s="114"/>
      <c r="N884" s="113"/>
      <c r="O884" s="113"/>
      <c r="P884" s="113"/>
      <c r="Q884" s="113"/>
      <c r="R884" s="114"/>
      <c r="S884" s="114"/>
      <c r="T884" s="114"/>
      <c r="U884" s="114"/>
      <c r="V884" s="114"/>
      <c r="W884" s="114"/>
      <c r="X884" s="114"/>
      <c r="Y884" s="114"/>
      <c r="Z884" s="107"/>
      <c r="AA884" s="107"/>
      <c r="AB884" s="107"/>
      <c r="AC884" s="107"/>
      <c r="AD884" s="107"/>
      <c r="AE884" s="107"/>
      <c r="AF884" s="107"/>
      <c r="AG884" s="107" t="s">
        <v>341</v>
      </c>
      <c r="AH884" s="107">
        <v>0</v>
      </c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</row>
    <row r="885" spans="1:60" outlineLevel="3">
      <c r="A885" s="110"/>
      <c r="B885" s="111"/>
      <c r="C885" s="146" t="s">
        <v>3296</v>
      </c>
      <c r="D885" s="143"/>
      <c r="E885" s="144">
        <v>1.1325000000000001</v>
      </c>
      <c r="F885" s="114"/>
      <c r="G885" s="114"/>
      <c r="H885" s="114"/>
      <c r="I885" s="114"/>
      <c r="J885" s="114"/>
      <c r="K885" s="114"/>
      <c r="L885" s="114"/>
      <c r="M885" s="114"/>
      <c r="N885" s="113"/>
      <c r="O885" s="113"/>
      <c r="P885" s="113"/>
      <c r="Q885" s="113"/>
      <c r="R885" s="114"/>
      <c r="S885" s="114"/>
      <c r="T885" s="114"/>
      <c r="U885" s="114"/>
      <c r="V885" s="114"/>
      <c r="W885" s="114"/>
      <c r="X885" s="114"/>
      <c r="Y885" s="114"/>
      <c r="Z885" s="107"/>
      <c r="AA885" s="107"/>
      <c r="AB885" s="107"/>
      <c r="AC885" s="107"/>
      <c r="AD885" s="107"/>
      <c r="AE885" s="107"/>
      <c r="AF885" s="107"/>
      <c r="AG885" s="107" t="s">
        <v>341</v>
      </c>
      <c r="AH885" s="107">
        <v>0</v>
      </c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</row>
    <row r="886" spans="1:60" outlineLevel="3">
      <c r="A886" s="110"/>
      <c r="B886" s="111"/>
      <c r="C886" s="146" t="s">
        <v>3297</v>
      </c>
      <c r="D886" s="143"/>
      <c r="E886" s="144">
        <v>0.45</v>
      </c>
      <c r="F886" s="114"/>
      <c r="G886" s="114"/>
      <c r="H886" s="114"/>
      <c r="I886" s="114"/>
      <c r="J886" s="114"/>
      <c r="K886" s="114"/>
      <c r="L886" s="114"/>
      <c r="M886" s="114"/>
      <c r="N886" s="113"/>
      <c r="O886" s="113"/>
      <c r="P886" s="113"/>
      <c r="Q886" s="113"/>
      <c r="R886" s="114"/>
      <c r="S886" s="114"/>
      <c r="T886" s="114"/>
      <c r="U886" s="114"/>
      <c r="V886" s="114"/>
      <c r="W886" s="114"/>
      <c r="X886" s="114"/>
      <c r="Y886" s="114"/>
      <c r="Z886" s="107"/>
      <c r="AA886" s="107"/>
      <c r="AB886" s="107"/>
      <c r="AC886" s="107"/>
      <c r="AD886" s="107"/>
      <c r="AE886" s="107"/>
      <c r="AF886" s="107"/>
      <c r="AG886" s="107" t="s">
        <v>341</v>
      </c>
      <c r="AH886" s="107">
        <v>0</v>
      </c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</row>
    <row r="887" spans="1:60" outlineLevel="3">
      <c r="A887" s="110"/>
      <c r="B887" s="111"/>
      <c r="C887" s="146" t="s">
        <v>3298</v>
      </c>
      <c r="D887" s="143"/>
      <c r="E887" s="144">
        <v>1.1475</v>
      </c>
      <c r="F887" s="114"/>
      <c r="G887" s="114"/>
      <c r="H887" s="114"/>
      <c r="I887" s="114"/>
      <c r="J887" s="114"/>
      <c r="K887" s="114"/>
      <c r="L887" s="114"/>
      <c r="M887" s="114"/>
      <c r="N887" s="113"/>
      <c r="O887" s="113"/>
      <c r="P887" s="113"/>
      <c r="Q887" s="113"/>
      <c r="R887" s="114"/>
      <c r="S887" s="114"/>
      <c r="T887" s="114"/>
      <c r="U887" s="114"/>
      <c r="V887" s="114"/>
      <c r="W887" s="114"/>
      <c r="X887" s="114"/>
      <c r="Y887" s="114"/>
      <c r="Z887" s="107"/>
      <c r="AA887" s="107"/>
      <c r="AB887" s="107"/>
      <c r="AC887" s="107"/>
      <c r="AD887" s="107"/>
      <c r="AE887" s="107"/>
      <c r="AF887" s="107"/>
      <c r="AG887" s="107" t="s">
        <v>341</v>
      </c>
      <c r="AH887" s="107">
        <v>0</v>
      </c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</row>
    <row r="888" spans="1:60" outlineLevel="3">
      <c r="A888" s="110"/>
      <c r="B888" s="111"/>
      <c r="C888" s="146" t="s">
        <v>3299</v>
      </c>
      <c r="D888" s="143"/>
      <c r="E888" s="144">
        <v>0.13500000000000001</v>
      </c>
      <c r="F888" s="114"/>
      <c r="G888" s="114"/>
      <c r="H888" s="114"/>
      <c r="I888" s="114"/>
      <c r="J888" s="114"/>
      <c r="K888" s="114"/>
      <c r="L888" s="114"/>
      <c r="M888" s="114"/>
      <c r="N888" s="113"/>
      <c r="O888" s="113"/>
      <c r="P888" s="113"/>
      <c r="Q888" s="113"/>
      <c r="R888" s="114"/>
      <c r="S888" s="114"/>
      <c r="T888" s="114"/>
      <c r="U888" s="114"/>
      <c r="V888" s="114"/>
      <c r="W888" s="114"/>
      <c r="X888" s="114"/>
      <c r="Y888" s="114"/>
      <c r="Z888" s="107"/>
      <c r="AA888" s="107"/>
      <c r="AB888" s="107"/>
      <c r="AC888" s="107"/>
      <c r="AD888" s="107"/>
      <c r="AE888" s="107"/>
      <c r="AF888" s="107"/>
      <c r="AG888" s="107" t="s">
        <v>341</v>
      </c>
      <c r="AH888" s="107">
        <v>0</v>
      </c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</row>
    <row r="889" spans="1:60" outlineLevel="3">
      <c r="A889" s="110"/>
      <c r="B889" s="111"/>
      <c r="C889" s="146" t="s">
        <v>3300</v>
      </c>
      <c r="D889" s="143"/>
      <c r="E889" s="144">
        <v>0.42749999999999999</v>
      </c>
      <c r="F889" s="114"/>
      <c r="G889" s="114"/>
      <c r="H889" s="114"/>
      <c r="I889" s="114"/>
      <c r="J889" s="114"/>
      <c r="K889" s="114"/>
      <c r="L889" s="114"/>
      <c r="M889" s="114"/>
      <c r="N889" s="113"/>
      <c r="O889" s="113"/>
      <c r="P889" s="113"/>
      <c r="Q889" s="113"/>
      <c r="R889" s="114"/>
      <c r="S889" s="114"/>
      <c r="T889" s="114"/>
      <c r="U889" s="114"/>
      <c r="V889" s="114"/>
      <c r="W889" s="114"/>
      <c r="X889" s="114"/>
      <c r="Y889" s="114"/>
      <c r="Z889" s="107"/>
      <c r="AA889" s="107"/>
      <c r="AB889" s="107"/>
      <c r="AC889" s="107"/>
      <c r="AD889" s="107"/>
      <c r="AE889" s="107"/>
      <c r="AF889" s="107"/>
      <c r="AG889" s="107" t="s">
        <v>341</v>
      </c>
      <c r="AH889" s="107">
        <v>0</v>
      </c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</row>
    <row r="890" spans="1:60" outlineLevel="3">
      <c r="A890" s="110"/>
      <c r="B890" s="111"/>
      <c r="C890" s="146" t="s">
        <v>3301</v>
      </c>
      <c r="D890" s="143"/>
      <c r="E890" s="144">
        <v>0.54</v>
      </c>
      <c r="F890" s="114"/>
      <c r="G890" s="114"/>
      <c r="H890" s="114"/>
      <c r="I890" s="114"/>
      <c r="J890" s="114"/>
      <c r="K890" s="114"/>
      <c r="L890" s="114"/>
      <c r="M890" s="114"/>
      <c r="N890" s="113"/>
      <c r="O890" s="113"/>
      <c r="P890" s="113"/>
      <c r="Q890" s="113"/>
      <c r="R890" s="114"/>
      <c r="S890" s="114"/>
      <c r="T890" s="114"/>
      <c r="U890" s="114"/>
      <c r="V890" s="114"/>
      <c r="W890" s="114"/>
      <c r="X890" s="114"/>
      <c r="Y890" s="114"/>
      <c r="Z890" s="107"/>
      <c r="AA890" s="107"/>
      <c r="AB890" s="107"/>
      <c r="AC890" s="107"/>
      <c r="AD890" s="107"/>
      <c r="AE890" s="107"/>
      <c r="AF890" s="107"/>
      <c r="AG890" s="107" t="s">
        <v>341</v>
      </c>
      <c r="AH890" s="107">
        <v>0</v>
      </c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</row>
    <row r="891" spans="1:60" outlineLevel="3">
      <c r="A891" s="110"/>
      <c r="B891" s="111"/>
      <c r="C891" s="146" t="s">
        <v>3302</v>
      </c>
      <c r="D891" s="143"/>
      <c r="E891" s="144">
        <v>0.45</v>
      </c>
      <c r="F891" s="114"/>
      <c r="G891" s="114"/>
      <c r="H891" s="114"/>
      <c r="I891" s="114"/>
      <c r="J891" s="114"/>
      <c r="K891" s="114"/>
      <c r="L891" s="114"/>
      <c r="M891" s="114"/>
      <c r="N891" s="113"/>
      <c r="O891" s="113"/>
      <c r="P891" s="113"/>
      <c r="Q891" s="113"/>
      <c r="R891" s="114"/>
      <c r="S891" s="114"/>
      <c r="T891" s="114"/>
      <c r="U891" s="114"/>
      <c r="V891" s="114"/>
      <c r="W891" s="114"/>
      <c r="X891" s="114"/>
      <c r="Y891" s="114"/>
      <c r="Z891" s="107"/>
      <c r="AA891" s="107"/>
      <c r="AB891" s="107"/>
      <c r="AC891" s="107"/>
      <c r="AD891" s="107"/>
      <c r="AE891" s="107"/>
      <c r="AF891" s="107"/>
      <c r="AG891" s="107" t="s">
        <v>341</v>
      </c>
      <c r="AH891" s="107">
        <v>0</v>
      </c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</row>
    <row r="892" spans="1:60" outlineLevel="3">
      <c r="A892" s="110"/>
      <c r="B892" s="111"/>
      <c r="C892" s="146" t="s">
        <v>3303</v>
      </c>
      <c r="D892" s="143"/>
      <c r="E892" s="144">
        <v>2.4554999999999998</v>
      </c>
      <c r="F892" s="114"/>
      <c r="G892" s="114"/>
      <c r="H892" s="114"/>
      <c r="I892" s="114"/>
      <c r="J892" s="114"/>
      <c r="K892" s="114"/>
      <c r="L892" s="114"/>
      <c r="M892" s="114"/>
      <c r="N892" s="113"/>
      <c r="O892" s="113"/>
      <c r="P892" s="113"/>
      <c r="Q892" s="113"/>
      <c r="R892" s="114"/>
      <c r="S892" s="114"/>
      <c r="T892" s="114"/>
      <c r="U892" s="114"/>
      <c r="V892" s="114"/>
      <c r="W892" s="114"/>
      <c r="X892" s="114"/>
      <c r="Y892" s="114"/>
      <c r="Z892" s="107"/>
      <c r="AA892" s="107"/>
      <c r="AB892" s="107"/>
      <c r="AC892" s="107"/>
      <c r="AD892" s="107"/>
      <c r="AE892" s="107"/>
      <c r="AF892" s="107"/>
      <c r="AG892" s="107" t="s">
        <v>341</v>
      </c>
      <c r="AH892" s="107">
        <v>0</v>
      </c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</row>
    <row r="893" spans="1:60" outlineLevel="3">
      <c r="A893" s="110"/>
      <c r="B893" s="111"/>
      <c r="C893" s="146" t="s">
        <v>3304</v>
      </c>
      <c r="D893" s="143"/>
      <c r="E893" s="144">
        <v>0.45</v>
      </c>
      <c r="F893" s="114"/>
      <c r="G893" s="114"/>
      <c r="H893" s="114"/>
      <c r="I893" s="114"/>
      <c r="J893" s="114"/>
      <c r="K893" s="114"/>
      <c r="L893" s="114"/>
      <c r="M893" s="114"/>
      <c r="N893" s="113"/>
      <c r="O893" s="113"/>
      <c r="P893" s="113"/>
      <c r="Q893" s="113"/>
      <c r="R893" s="114"/>
      <c r="S893" s="114"/>
      <c r="T893" s="114"/>
      <c r="U893" s="114"/>
      <c r="V893" s="114"/>
      <c r="W893" s="114"/>
      <c r="X893" s="114"/>
      <c r="Y893" s="114"/>
      <c r="Z893" s="107"/>
      <c r="AA893" s="107"/>
      <c r="AB893" s="107"/>
      <c r="AC893" s="107"/>
      <c r="AD893" s="107"/>
      <c r="AE893" s="107"/>
      <c r="AF893" s="107"/>
      <c r="AG893" s="107" t="s">
        <v>341</v>
      </c>
      <c r="AH893" s="107">
        <v>0</v>
      </c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</row>
    <row r="894" spans="1:60" outlineLevel="3">
      <c r="A894" s="110"/>
      <c r="B894" s="111"/>
      <c r="C894" s="146" t="s">
        <v>3305</v>
      </c>
      <c r="D894" s="143"/>
      <c r="E894" s="144">
        <v>0.27</v>
      </c>
      <c r="F894" s="114"/>
      <c r="G894" s="114"/>
      <c r="H894" s="114"/>
      <c r="I894" s="114"/>
      <c r="J894" s="114"/>
      <c r="K894" s="114"/>
      <c r="L894" s="114"/>
      <c r="M894" s="114"/>
      <c r="N894" s="113"/>
      <c r="O894" s="113"/>
      <c r="P894" s="113"/>
      <c r="Q894" s="113"/>
      <c r="R894" s="114"/>
      <c r="S894" s="114"/>
      <c r="T894" s="114"/>
      <c r="U894" s="114"/>
      <c r="V894" s="114"/>
      <c r="W894" s="114"/>
      <c r="X894" s="114"/>
      <c r="Y894" s="114"/>
      <c r="Z894" s="107"/>
      <c r="AA894" s="107"/>
      <c r="AB894" s="107"/>
      <c r="AC894" s="107"/>
      <c r="AD894" s="107"/>
      <c r="AE894" s="107"/>
      <c r="AF894" s="107"/>
      <c r="AG894" s="107" t="s">
        <v>341</v>
      </c>
      <c r="AH894" s="107">
        <v>0</v>
      </c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</row>
    <row r="895" spans="1:60" outlineLevel="3">
      <c r="A895" s="110"/>
      <c r="B895" s="111"/>
      <c r="C895" s="146" t="s">
        <v>3306</v>
      </c>
      <c r="D895" s="143"/>
      <c r="E895" s="144">
        <v>0.22500000000000001</v>
      </c>
      <c r="F895" s="114"/>
      <c r="G895" s="114"/>
      <c r="H895" s="114"/>
      <c r="I895" s="114"/>
      <c r="J895" s="114"/>
      <c r="K895" s="114"/>
      <c r="L895" s="114"/>
      <c r="M895" s="114"/>
      <c r="N895" s="113"/>
      <c r="O895" s="113"/>
      <c r="P895" s="113"/>
      <c r="Q895" s="113"/>
      <c r="R895" s="114"/>
      <c r="S895" s="114"/>
      <c r="T895" s="114"/>
      <c r="U895" s="114"/>
      <c r="V895" s="114"/>
      <c r="W895" s="114"/>
      <c r="X895" s="114"/>
      <c r="Y895" s="114"/>
      <c r="Z895" s="107"/>
      <c r="AA895" s="107"/>
      <c r="AB895" s="107"/>
      <c r="AC895" s="107"/>
      <c r="AD895" s="107"/>
      <c r="AE895" s="107"/>
      <c r="AF895" s="107"/>
      <c r="AG895" s="107" t="s">
        <v>341</v>
      </c>
      <c r="AH895" s="107">
        <v>0</v>
      </c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</row>
    <row r="896" spans="1:60" outlineLevel="3">
      <c r="A896" s="110"/>
      <c r="B896" s="111"/>
      <c r="C896" s="146" t="s">
        <v>3307</v>
      </c>
      <c r="D896" s="143"/>
      <c r="E896" s="144">
        <v>1.395</v>
      </c>
      <c r="F896" s="114"/>
      <c r="G896" s="114"/>
      <c r="H896" s="114"/>
      <c r="I896" s="114"/>
      <c r="J896" s="114"/>
      <c r="K896" s="114"/>
      <c r="L896" s="114"/>
      <c r="M896" s="114"/>
      <c r="N896" s="113"/>
      <c r="O896" s="113"/>
      <c r="P896" s="113"/>
      <c r="Q896" s="113"/>
      <c r="R896" s="114"/>
      <c r="S896" s="114"/>
      <c r="T896" s="114"/>
      <c r="U896" s="114"/>
      <c r="V896" s="114"/>
      <c r="W896" s="114"/>
      <c r="X896" s="114"/>
      <c r="Y896" s="114"/>
      <c r="Z896" s="107"/>
      <c r="AA896" s="107"/>
      <c r="AB896" s="107"/>
      <c r="AC896" s="107"/>
      <c r="AD896" s="107"/>
      <c r="AE896" s="107"/>
      <c r="AF896" s="107"/>
      <c r="AG896" s="107" t="s">
        <v>341</v>
      </c>
      <c r="AH896" s="107">
        <v>0</v>
      </c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</row>
    <row r="897" spans="1:60" outlineLevel="3">
      <c r="A897" s="110"/>
      <c r="B897" s="111"/>
      <c r="C897" s="146" t="s">
        <v>3308</v>
      </c>
      <c r="D897" s="143"/>
      <c r="E897" s="144">
        <v>0.13500000000000001</v>
      </c>
      <c r="F897" s="114"/>
      <c r="G897" s="114"/>
      <c r="H897" s="114"/>
      <c r="I897" s="114"/>
      <c r="J897" s="114"/>
      <c r="K897" s="114"/>
      <c r="L897" s="114"/>
      <c r="M897" s="114"/>
      <c r="N897" s="113"/>
      <c r="O897" s="113"/>
      <c r="P897" s="113"/>
      <c r="Q897" s="113"/>
      <c r="R897" s="114"/>
      <c r="S897" s="114"/>
      <c r="T897" s="114"/>
      <c r="U897" s="114"/>
      <c r="V897" s="114"/>
      <c r="W897" s="114"/>
      <c r="X897" s="114"/>
      <c r="Y897" s="114"/>
      <c r="Z897" s="107"/>
      <c r="AA897" s="107"/>
      <c r="AB897" s="107"/>
      <c r="AC897" s="107"/>
      <c r="AD897" s="107"/>
      <c r="AE897" s="107"/>
      <c r="AF897" s="107"/>
      <c r="AG897" s="107" t="s">
        <v>341</v>
      </c>
      <c r="AH897" s="107">
        <v>0</v>
      </c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</row>
    <row r="898" spans="1:60" outlineLevel="3">
      <c r="A898" s="110"/>
      <c r="B898" s="111"/>
      <c r="C898" s="146" t="s">
        <v>3309</v>
      </c>
      <c r="D898" s="143"/>
      <c r="E898" s="144">
        <v>1.08</v>
      </c>
      <c r="F898" s="114"/>
      <c r="G898" s="114"/>
      <c r="H898" s="114"/>
      <c r="I898" s="114"/>
      <c r="J898" s="114"/>
      <c r="K898" s="114"/>
      <c r="L898" s="114"/>
      <c r="M898" s="114"/>
      <c r="N898" s="113"/>
      <c r="O898" s="113"/>
      <c r="P898" s="113"/>
      <c r="Q898" s="113"/>
      <c r="R898" s="114"/>
      <c r="S898" s="114"/>
      <c r="T898" s="114"/>
      <c r="U898" s="114"/>
      <c r="V898" s="114"/>
      <c r="W898" s="114"/>
      <c r="X898" s="114"/>
      <c r="Y898" s="114"/>
      <c r="Z898" s="107"/>
      <c r="AA898" s="107"/>
      <c r="AB898" s="107"/>
      <c r="AC898" s="107"/>
      <c r="AD898" s="107"/>
      <c r="AE898" s="107"/>
      <c r="AF898" s="107"/>
      <c r="AG898" s="107" t="s">
        <v>341</v>
      </c>
      <c r="AH898" s="107">
        <v>0</v>
      </c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</row>
    <row r="899" spans="1:60" outlineLevel="3">
      <c r="A899" s="110"/>
      <c r="B899" s="111"/>
      <c r="C899" s="146" t="s">
        <v>3310</v>
      </c>
      <c r="D899" s="143"/>
      <c r="E899" s="144">
        <v>0.73499999999999999</v>
      </c>
      <c r="F899" s="114"/>
      <c r="G899" s="114"/>
      <c r="H899" s="114"/>
      <c r="I899" s="114"/>
      <c r="J899" s="114"/>
      <c r="K899" s="114"/>
      <c r="L899" s="114"/>
      <c r="M899" s="114"/>
      <c r="N899" s="113"/>
      <c r="O899" s="113"/>
      <c r="P899" s="113"/>
      <c r="Q899" s="113"/>
      <c r="R899" s="114"/>
      <c r="S899" s="114"/>
      <c r="T899" s="114"/>
      <c r="U899" s="114"/>
      <c r="V899" s="114"/>
      <c r="W899" s="114"/>
      <c r="X899" s="114"/>
      <c r="Y899" s="114"/>
      <c r="Z899" s="107"/>
      <c r="AA899" s="107"/>
      <c r="AB899" s="107"/>
      <c r="AC899" s="107"/>
      <c r="AD899" s="107"/>
      <c r="AE899" s="107"/>
      <c r="AF899" s="107"/>
      <c r="AG899" s="107" t="s">
        <v>341</v>
      </c>
      <c r="AH899" s="107">
        <v>0</v>
      </c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</row>
    <row r="900" spans="1:60" outlineLevel="3">
      <c r="A900" s="110"/>
      <c r="B900" s="111"/>
      <c r="C900" s="146" t="s">
        <v>3311</v>
      </c>
      <c r="D900" s="143"/>
      <c r="E900" s="144">
        <v>0.13500000000000001</v>
      </c>
      <c r="F900" s="114"/>
      <c r="G900" s="114"/>
      <c r="H900" s="114"/>
      <c r="I900" s="114"/>
      <c r="J900" s="114"/>
      <c r="K900" s="114"/>
      <c r="L900" s="114"/>
      <c r="M900" s="114"/>
      <c r="N900" s="113"/>
      <c r="O900" s="113"/>
      <c r="P900" s="113"/>
      <c r="Q900" s="113"/>
      <c r="R900" s="114"/>
      <c r="S900" s="114"/>
      <c r="T900" s="114"/>
      <c r="U900" s="114"/>
      <c r="V900" s="114"/>
      <c r="W900" s="114"/>
      <c r="X900" s="114"/>
      <c r="Y900" s="114"/>
      <c r="Z900" s="107"/>
      <c r="AA900" s="107"/>
      <c r="AB900" s="107"/>
      <c r="AC900" s="107"/>
      <c r="AD900" s="107"/>
      <c r="AE900" s="107"/>
      <c r="AF900" s="107"/>
      <c r="AG900" s="107" t="s">
        <v>341</v>
      </c>
      <c r="AH900" s="107">
        <v>0</v>
      </c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</row>
    <row r="901" spans="1:60" outlineLevel="3">
      <c r="A901" s="110"/>
      <c r="B901" s="111"/>
      <c r="C901" s="146" t="s">
        <v>3312</v>
      </c>
      <c r="D901" s="143"/>
      <c r="E901" s="144">
        <v>0.36</v>
      </c>
      <c r="F901" s="114"/>
      <c r="G901" s="114"/>
      <c r="H901" s="114"/>
      <c r="I901" s="114"/>
      <c r="J901" s="114"/>
      <c r="K901" s="114"/>
      <c r="L901" s="114"/>
      <c r="M901" s="114"/>
      <c r="N901" s="113"/>
      <c r="O901" s="113"/>
      <c r="P901" s="113"/>
      <c r="Q901" s="113"/>
      <c r="R901" s="114"/>
      <c r="S901" s="114"/>
      <c r="T901" s="114"/>
      <c r="U901" s="114"/>
      <c r="V901" s="114"/>
      <c r="W901" s="114"/>
      <c r="X901" s="114"/>
      <c r="Y901" s="114"/>
      <c r="Z901" s="107"/>
      <c r="AA901" s="107"/>
      <c r="AB901" s="107"/>
      <c r="AC901" s="107"/>
      <c r="AD901" s="107"/>
      <c r="AE901" s="107"/>
      <c r="AF901" s="107"/>
      <c r="AG901" s="107" t="s">
        <v>341</v>
      </c>
      <c r="AH901" s="107">
        <v>0</v>
      </c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</row>
    <row r="902" spans="1:60" outlineLevel="3">
      <c r="A902" s="110"/>
      <c r="B902" s="111"/>
      <c r="C902" s="146" t="s">
        <v>3313</v>
      </c>
      <c r="D902" s="143"/>
      <c r="E902" s="144">
        <v>0.315</v>
      </c>
      <c r="F902" s="114"/>
      <c r="G902" s="114"/>
      <c r="H902" s="114"/>
      <c r="I902" s="114"/>
      <c r="J902" s="114"/>
      <c r="K902" s="114"/>
      <c r="L902" s="114"/>
      <c r="M902" s="114"/>
      <c r="N902" s="113"/>
      <c r="O902" s="113"/>
      <c r="P902" s="113"/>
      <c r="Q902" s="113"/>
      <c r="R902" s="114"/>
      <c r="S902" s="114"/>
      <c r="T902" s="114"/>
      <c r="U902" s="114"/>
      <c r="V902" s="114"/>
      <c r="W902" s="114"/>
      <c r="X902" s="114"/>
      <c r="Y902" s="114"/>
      <c r="Z902" s="107"/>
      <c r="AA902" s="107"/>
      <c r="AB902" s="107"/>
      <c r="AC902" s="107"/>
      <c r="AD902" s="107"/>
      <c r="AE902" s="107"/>
      <c r="AF902" s="107"/>
      <c r="AG902" s="107" t="s">
        <v>341</v>
      </c>
      <c r="AH902" s="107">
        <v>0</v>
      </c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</row>
    <row r="903" spans="1:60" outlineLevel="3">
      <c r="A903" s="110"/>
      <c r="B903" s="111"/>
      <c r="C903" s="146" t="s">
        <v>3314</v>
      </c>
      <c r="D903" s="143"/>
      <c r="E903" s="144">
        <v>0.98099999999999998</v>
      </c>
      <c r="F903" s="114"/>
      <c r="G903" s="114"/>
      <c r="H903" s="114"/>
      <c r="I903" s="114"/>
      <c r="J903" s="114"/>
      <c r="K903" s="114"/>
      <c r="L903" s="114"/>
      <c r="M903" s="114"/>
      <c r="N903" s="113"/>
      <c r="O903" s="113"/>
      <c r="P903" s="113"/>
      <c r="Q903" s="113"/>
      <c r="R903" s="114"/>
      <c r="S903" s="114"/>
      <c r="T903" s="114"/>
      <c r="U903" s="114"/>
      <c r="V903" s="114"/>
      <c r="W903" s="114"/>
      <c r="X903" s="114"/>
      <c r="Y903" s="114"/>
      <c r="Z903" s="107"/>
      <c r="AA903" s="107"/>
      <c r="AB903" s="107"/>
      <c r="AC903" s="107"/>
      <c r="AD903" s="107"/>
      <c r="AE903" s="107"/>
      <c r="AF903" s="107"/>
      <c r="AG903" s="107" t="s">
        <v>341</v>
      </c>
      <c r="AH903" s="107">
        <v>0</v>
      </c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</row>
    <row r="904" spans="1:60" outlineLevel="3">
      <c r="A904" s="110"/>
      <c r="B904" s="111"/>
      <c r="C904" s="146" t="s">
        <v>3315</v>
      </c>
      <c r="D904" s="143"/>
      <c r="E904" s="144">
        <v>1.7865</v>
      </c>
      <c r="F904" s="114"/>
      <c r="G904" s="114"/>
      <c r="H904" s="114"/>
      <c r="I904" s="114"/>
      <c r="J904" s="114"/>
      <c r="K904" s="114"/>
      <c r="L904" s="114"/>
      <c r="M904" s="114"/>
      <c r="N904" s="113"/>
      <c r="O904" s="113"/>
      <c r="P904" s="113"/>
      <c r="Q904" s="113"/>
      <c r="R904" s="114"/>
      <c r="S904" s="114"/>
      <c r="T904" s="114"/>
      <c r="U904" s="114"/>
      <c r="V904" s="114"/>
      <c r="W904" s="114"/>
      <c r="X904" s="114"/>
      <c r="Y904" s="114"/>
      <c r="Z904" s="107"/>
      <c r="AA904" s="107"/>
      <c r="AB904" s="107"/>
      <c r="AC904" s="107"/>
      <c r="AD904" s="107"/>
      <c r="AE904" s="107"/>
      <c r="AF904" s="107"/>
      <c r="AG904" s="107" t="s">
        <v>341</v>
      </c>
      <c r="AH904" s="107">
        <v>0</v>
      </c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</row>
    <row r="905" spans="1:60" outlineLevel="3">
      <c r="A905" s="110"/>
      <c r="B905" s="111"/>
      <c r="C905" s="146" t="s">
        <v>3316</v>
      </c>
      <c r="D905" s="143"/>
      <c r="E905" s="144">
        <v>0.27</v>
      </c>
      <c r="F905" s="114"/>
      <c r="G905" s="114"/>
      <c r="H905" s="114"/>
      <c r="I905" s="114"/>
      <c r="J905" s="114"/>
      <c r="K905" s="114"/>
      <c r="L905" s="114"/>
      <c r="M905" s="114"/>
      <c r="N905" s="113"/>
      <c r="O905" s="113"/>
      <c r="P905" s="113"/>
      <c r="Q905" s="113"/>
      <c r="R905" s="114"/>
      <c r="S905" s="114"/>
      <c r="T905" s="114"/>
      <c r="U905" s="114"/>
      <c r="V905" s="114"/>
      <c r="W905" s="114"/>
      <c r="X905" s="114"/>
      <c r="Y905" s="114"/>
      <c r="Z905" s="107"/>
      <c r="AA905" s="107"/>
      <c r="AB905" s="107"/>
      <c r="AC905" s="107"/>
      <c r="AD905" s="107"/>
      <c r="AE905" s="107"/>
      <c r="AF905" s="107"/>
      <c r="AG905" s="107" t="s">
        <v>341</v>
      </c>
      <c r="AH905" s="107">
        <v>0</v>
      </c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</row>
    <row r="906" spans="1:60" outlineLevel="3">
      <c r="A906" s="110"/>
      <c r="B906" s="111"/>
      <c r="C906" s="146" t="s">
        <v>3317</v>
      </c>
      <c r="D906" s="143"/>
      <c r="E906" s="144">
        <v>0.95625000000000004</v>
      </c>
      <c r="F906" s="114"/>
      <c r="G906" s="114"/>
      <c r="H906" s="114"/>
      <c r="I906" s="114"/>
      <c r="J906" s="114"/>
      <c r="K906" s="114"/>
      <c r="L906" s="114"/>
      <c r="M906" s="114"/>
      <c r="N906" s="113"/>
      <c r="O906" s="113"/>
      <c r="P906" s="113"/>
      <c r="Q906" s="113"/>
      <c r="R906" s="114"/>
      <c r="S906" s="114"/>
      <c r="T906" s="114"/>
      <c r="U906" s="114"/>
      <c r="V906" s="114"/>
      <c r="W906" s="114"/>
      <c r="X906" s="114"/>
      <c r="Y906" s="114"/>
      <c r="Z906" s="107"/>
      <c r="AA906" s="107"/>
      <c r="AB906" s="107"/>
      <c r="AC906" s="107"/>
      <c r="AD906" s="107"/>
      <c r="AE906" s="107"/>
      <c r="AF906" s="107"/>
      <c r="AG906" s="107" t="s">
        <v>341</v>
      </c>
      <c r="AH906" s="107">
        <v>0</v>
      </c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</row>
    <row r="907" spans="1:60" outlineLevel="3">
      <c r="A907" s="110"/>
      <c r="B907" s="111"/>
      <c r="C907" s="146" t="s">
        <v>3318</v>
      </c>
      <c r="D907" s="143"/>
      <c r="E907" s="144">
        <v>0.87749999999999995</v>
      </c>
      <c r="F907" s="114"/>
      <c r="G907" s="114"/>
      <c r="H907" s="114"/>
      <c r="I907" s="114"/>
      <c r="J907" s="114"/>
      <c r="K907" s="114"/>
      <c r="L907" s="114"/>
      <c r="M907" s="114"/>
      <c r="N907" s="113"/>
      <c r="O907" s="113"/>
      <c r="P907" s="113"/>
      <c r="Q907" s="113"/>
      <c r="R907" s="114"/>
      <c r="S907" s="114"/>
      <c r="T907" s="114"/>
      <c r="U907" s="114"/>
      <c r="V907" s="114"/>
      <c r="W907" s="114"/>
      <c r="X907" s="114"/>
      <c r="Y907" s="114"/>
      <c r="Z907" s="107"/>
      <c r="AA907" s="107"/>
      <c r="AB907" s="107"/>
      <c r="AC907" s="107"/>
      <c r="AD907" s="107"/>
      <c r="AE907" s="107"/>
      <c r="AF907" s="107"/>
      <c r="AG907" s="107" t="s">
        <v>341</v>
      </c>
      <c r="AH907" s="107">
        <v>0</v>
      </c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</row>
    <row r="908" spans="1:60" outlineLevel="3">
      <c r="A908" s="110"/>
      <c r="B908" s="111"/>
      <c r="C908" s="146" t="s">
        <v>3319</v>
      </c>
      <c r="D908" s="143"/>
      <c r="E908" s="144">
        <v>1.0980000000000001</v>
      </c>
      <c r="F908" s="114"/>
      <c r="G908" s="114"/>
      <c r="H908" s="114"/>
      <c r="I908" s="114"/>
      <c r="J908" s="114"/>
      <c r="K908" s="114"/>
      <c r="L908" s="114"/>
      <c r="M908" s="114"/>
      <c r="N908" s="113"/>
      <c r="O908" s="113"/>
      <c r="P908" s="113"/>
      <c r="Q908" s="113"/>
      <c r="R908" s="114"/>
      <c r="S908" s="114"/>
      <c r="T908" s="114"/>
      <c r="U908" s="114"/>
      <c r="V908" s="114"/>
      <c r="W908" s="114"/>
      <c r="X908" s="114"/>
      <c r="Y908" s="114"/>
      <c r="Z908" s="107"/>
      <c r="AA908" s="107"/>
      <c r="AB908" s="107"/>
      <c r="AC908" s="107"/>
      <c r="AD908" s="107"/>
      <c r="AE908" s="107"/>
      <c r="AF908" s="107"/>
      <c r="AG908" s="107" t="s">
        <v>341</v>
      </c>
      <c r="AH908" s="107">
        <v>0</v>
      </c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</row>
    <row r="909" spans="1:60" outlineLevel="3">
      <c r="A909" s="110"/>
      <c r="B909" s="111"/>
      <c r="C909" s="146" t="s">
        <v>3320</v>
      </c>
      <c r="D909" s="143"/>
      <c r="E909" s="144">
        <v>0.72</v>
      </c>
      <c r="F909" s="114"/>
      <c r="G909" s="114"/>
      <c r="H909" s="114"/>
      <c r="I909" s="114"/>
      <c r="J909" s="114"/>
      <c r="K909" s="114"/>
      <c r="L909" s="114"/>
      <c r="M909" s="114"/>
      <c r="N909" s="113"/>
      <c r="O909" s="113"/>
      <c r="P909" s="113"/>
      <c r="Q909" s="113"/>
      <c r="R909" s="114"/>
      <c r="S909" s="114"/>
      <c r="T909" s="114"/>
      <c r="U909" s="114"/>
      <c r="V909" s="114"/>
      <c r="W909" s="114"/>
      <c r="X909" s="114"/>
      <c r="Y909" s="114"/>
      <c r="Z909" s="107"/>
      <c r="AA909" s="107"/>
      <c r="AB909" s="107"/>
      <c r="AC909" s="107"/>
      <c r="AD909" s="107"/>
      <c r="AE909" s="107"/>
      <c r="AF909" s="107"/>
      <c r="AG909" s="107" t="s">
        <v>341</v>
      </c>
      <c r="AH909" s="107">
        <v>0</v>
      </c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</row>
    <row r="910" spans="1:60" outlineLevel="3">
      <c r="A910" s="110"/>
      <c r="B910" s="111"/>
      <c r="C910" s="146" t="s">
        <v>3321</v>
      </c>
      <c r="D910" s="143"/>
      <c r="E910" s="144">
        <v>0.92249999999999999</v>
      </c>
      <c r="F910" s="114"/>
      <c r="G910" s="114"/>
      <c r="H910" s="114"/>
      <c r="I910" s="114"/>
      <c r="J910" s="114"/>
      <c r="K910" s="114"/>
      <c r="L910" s="114"/>
      <c r="M910" s="114"/>
      <c r="N910" s="113"/>
      <c r="O910" s="113"/>
      <c r="P910" s="113"/>
      <c r="Q910" s="113"/>
      <c r="R910" s="114"/>
      <c r="S910" s="114"/>
      <c r="T910" s="114"/>
      <c r="U910" s="114"/>
      <c r="V910" s="114"/>
      <c r="W910" s="114"/>
      <c r="X910" s="114"/>
      <c r="Y910" s="114"/>
      <c r="Z910" s="107"/>
      <c r="AA910" s="107"/>
      <c r="AB910" s="107"/>
      <c r="AC910" s="107"/>
      <c r="AD910" s="107"/>
      <c r="AE910" s="107"/>
      <c r="AF910" s="107"/>
      <c r="AG910" s="107" t="s">
        <v>341</v>
      </c>
      <c r="AH910" s="107">
        <v>0</v>
      </c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</row>
    <row r="911" spans="1:60" outlineLevel="3">
      <c r="A911" s="110"/>
      <c r="B911" s="111"/>
      <c r="C911" s="146" t="s">
        <v>3322</v>
      </c>
      <c r="D911" s="143"/>
      <c r="E911" s="144">
        <v>0.33750000000000002</v>
      </c>
      <c r="F911" s="114"/>
      <c r="G911" s="114"/>
      <c r="H911" s="114"/>
      <c r="I911" s="114"/>
      <c r="J911" s="114"/>
      <c r="K911" s="114"/>
      <c r="L911" s="114"/>
      <c r="M911" s="114"/>
      <c r="N911" s="113"/>
      <c r="O911" s="113"/>
      <c r="P911" s="113"/>
      <c r="Q911" s="113"/>
      <c r="R911" s="114"/>
      <c r="S911" s="114"/>
      <c r="T911" s="114"/>
      <c r="U911" s="114"/>
      <c r="V911" s="114"/>
      <c r="W911" s="114"/>
      <c r="X911" s="114"/>
      <c r="Y911" s="114"/>
      <c r="Z911" s="107"/>
      <c r="AA911" s="107"/>
      <c r="AB911" s="107"/>
      <c r="AC911" s="107"/>
      <c r="AD911" s="107"/>
      <c r="AE911" s="107"/>
      <c r="AF911" s="107"/>
      <c r="AG911" s="107" t="s">
        <v>341</v>
      </c>
      <c r="AH911" s="107">
        <v>0</v>
      </c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</row>
    <row r="912" spans="1:60" outlineLevel="3">
      <c r="A912" s="110"/>
      <c r="B912" s="111"/>
      <c r="C912" s="146" t="s">
        <v>3323</v>
      </c>
      <c r="D912" s="143"/>
      <c r="E912" s="144">
        <v>0.27</v>
      </c>
      <c r="F912" s="114"/>
      <c r="G912" s="114"/>
      <c r="H912" s="114"/>
      <c r="I912" s="114"/>
      <c r="J912" s="114"/>
      <c r="K912" s="114"/>
      <c r="L912" s="114"/>
      <c r="M912" s="114"/>
      <c r="N912" s="113"/>
      <c r="O912" s="113"/>
      <c r="P912" s="113"/>
      <c r="Q912" s="113"/>
      <c r="R912" s="114"/>
      <c r="S912" s="114"/>
      <c r="T912" s="114"/>
      <c r="U912" s="114"/>
      <c r="V912" s="114"/>
      <c r="W912" s="114"/>
      <c r="X912" s="114"/>
      <c r="Y912" s="114"/>
      <c r="Z912" s="107"/>
      <c r="AA912" s="107"/>
      <c r="AB912" s="107"/>
      <c r="AC912" s="107"/>
      <c r="AD912" s="107"/>
      <c r="AE912" s="107"/>
      <c r="AF912" s="107"/>
      <c r="AG912" s="107" t="s">
        <v>341</v>
      </c>
      <c r="AH912" s="107">
        <v>0</v>
      </c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</row>
    <row r="913" spans="1:60" outlineLevel="3">
      <c r="A913" s="110"/>
      <c r="B913" s="111"/>
      <c r="C913" s="146" t="s">
        <v>3324</v>
      </c>
      <c r="D913" s="143"/>
      <c r="E913" s="144">
        <v>0.27</v>
      </c>
      <c r="F913" s="114"/>
      <c r="G913" s="114"/>
      <c r="H913" s="114"/>
      <c r="I913" s="114"/>
      <c r="J913" s="114"/>
      <c r="K913" s="114"/>
      <c r="L913" s="114"/>
      <c r="M913" s="114"/>
      <c r="N913" s="113"/>
      <c r="O913" s="113"/>
      <c r="P913" s="113"/>
      <c r="Q913" s="113"/>
      <c r="R913" s="114"/>
      <c r="S913" s="114"/>
      <c r="T913" s="114"/>
      <c r="U913" s="114"/>
      <c r="V913" s="114"/>
      <c r="W913" s="114"/>
      <c r="X913" s="114"/>
      <c r="Y913" s="114"/>
      <c r="Z913" s="107"/>
      <c r="AA913" s="107"/>
      <c r="AB913" s="107"/>
      <c r="AC913" s="107"/>
      <c r="AD913" s="107"/>
      <c r="AE913" s="107"/>
      <c r="AF913" s="107"/>
      <c r="AG913" s="107" t="s">
        <v>341</v>
      </c>
      <c r="AH913" s="107">
        <v>0</v>
      </c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</row>
    <row r="914" spans="1:60" outlineLevel="3">
      <c r="A914" s="110"/>
      <c r="B914" s="111"/>
      <c r="C914" s="146" t="s">
        <v>3325</v>
      </c>
      <c r="D914" s="143"/>
      <c r="E914" s="144">
        <v>1.7625</v>
      </c>
      <c r="F914" s="114"/>
      <c r="G914" s="114"/>
      <c r="H914" s="114"/>
      <c r="I914" s="114"/>
      <c r="J914" s="114"/>
      <c r="K914" s="114"/>
      <c r="L914" s="114"/>
      <c r="M914" s="114"/>
      <c r="N914" s="113"/>
      <c r="O914" s="113"/>
      <c r="P914" s="113"/>
      <c r="Q914" s="113"/>
      <c r="R914" s="114"/>
      <c r="S914" s="114"/>
      <c r="T914" s="114"/>
      <c r="U914" s="114"/>
      <c r="V914" s="114"/>
      <c r="W914" s="114"/>
      <c r="X914" s="114"/>
      <c r="Y914" s="114"/>
      <c r="Z914" s="107"/>
      <c r="AA914" s="107"/>
      <c r="AB914" s="107"/>
      <c r="AC914" s="107"/>
      <c r="AD914" s="107"/>
      <c r="AE914" s="107"/>
      <c r="AF914" s="107"/>
      <c r="AG914" s="107" t="s">
        <v>341</v>
      </c>
      <c r="AH914" s="107">
        <v>0</v>
      </c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</row>
    <row r="915" spans="1:60" outlineLevel="3">
      <c r="A915" s="110"/>
      <c r="B915" s="111"/>
      <c r="C915" s="146" t="s">
        <v>3326</v>
      </c>
      <c r="D915" s="143"/>
      <c r="E915" s="144">
        <v>0.39</v>
      </c>
      <c r="F915" s="114"/>
      <c r="G915" s="114"/>
      <c r="H915" s="114"/>
      <c r="I915" s="114"/>
      <c r="J915" s="114"/>
      <c r="K915" s="114"/>
      <c r="L915" s="114"/>
      <c r="M915" s="114"/>
      <c r="N915" s="113"/>
      <c r="O915" s="113"/>
      <c r="P915" s="113"/>
      <c r="Q915" s="113"/>
      <c r="R915" s="114"/>
      <c r="S915" s="114"/>
      <c r="T915" s="114"/>
      <c r="U915" s="114"/>
      <c r="V915" s="114"/>
      <c r="W915" s="114"/>
      <c r="X915" s="114"/>
      <c r="Y915" s="114"/>
      <c r="Z915" s="107"/>
      <c r="AA915" s="107"/>
      <c r="AB915" s="107"/>
      <c r="AC915" s="107"/>
      <c r="AD915" s="107"/>
      <c r="AE915" s="107"/>
      <c r="AF915" s="107"/>
      <c r="AG915" s="107" t="s">
        <v>341</v>
      </c>
      <c r="AH915" s="107">
        <v>0</v>
      </c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</row>
    <row r="916" spans="1:60" outlineLevel="3">
      <c r="A916" s="110"/>
      <c r="B916" s="111"/>
      <c r="C916" s="146" t="s">
        <v>3327</v>
      </c>
      <c r="D916" s="143"/>
      <c r="E916" s="144">
        <v>0.61499999999999999</v>
      </c>
      <c r="F916" s="114"/>
      <c r="G916" s="114"/>
      <c r="H916" s="114"/>
      <c r="I916" s="114"/>
      <c r="J916" s="114"/>
      <c r="K916" s="114"/>
      <c r="L916" s="114"/>
      <c r="M916" s="114"/>
      <c r="N916" s="113"/>
      <c r="O916" s="113"/>
      <c r="P916" s="113"/>
      <c r="Q916" s="113"/>
      <c r="R916" s="114"/>
      <c r="S916" s="114"/>
      <c r="T916" s="114"/>
      <c r="U916" s="114"/>
      <c r="V916" s="114"/>
      <c r="W916" s="114"/>
      <c r="X916" s="114"/>
      <c r="Y916" s="114"/>
      <c r="Z916" s="107"/>
      <c r="AA916" s="107"/>
      <c r="AB916" s="107"/>
      <c r="AC916" s="107"/>
      <c r="AD916" s="107"/>
      <c r="AE916" s="107"/>
      <c r="AF916" s="107"/>
      <c r="AG916" s="107" t="s">
        <v>341</v>
      </c>
      <c r="AH916" s="107">
        <v>0</v>
      </c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</row>
    <row r="917" spans="1:60" outlineLevel="3">
      <c r="A917" s="110"/>
      <c r="B917" s="111"/>
      <c r="C917" s="146" t="s">
        <v>3328</v>
      </c>
      <c r="D917" s="143"/>
      <c r="E917" s="144">
        <v>0.51749999999999996</v>
      </c>
      <c r="F917" s="114"/>
      <c r="G917" s="114"/>
      <c r="H917" s="114"/>
      <c r="I917" s="114"/>
      <c r="J917" s="114"/>
      <c r="K917" s="114"/>
      <c r="L917" s="114"/>
      <c r="M917" s="114"/>
      <c r="N917" s="113"/>
      <c r="O917" s="113"/>
      <c r="P917" s="113"/>
      <c r="Q917" s="113"/>
      <c r="R917" s="114"/>
      <c r="S917" s="114"/>
      <c r="T917" s="114"/>
      <c r="U917" s="114"/>
      <c r="V917" s="114"/>
      <c r="W917" s="114"/>
      <c r="X917" s="114"/>
      <c r="Y917" s="114"/>
      <c r="Z917" s="107"/>
      <c r="AA917" s="107"/>
      <c r="AB917" s="107"/>
      <c r="AC917" s="107"/>
      <c r="AD917" s="107"/>
      <c r="AE917" s="107"/>
      <c r="AF917" s="107"/>
      <c r="AG917" s="107" t="s">
        <v>341</v>
      </c>
      <c r="AH917" s="107">
        <v>0</v>
      </c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</row>
    <row r="918" spans="1:60" outlineLevel="3">
      <c r="A918" s="110"/>
      <c r="B918" s="111"/>
      <c r="C918" s="146" t="s">
        <v>3329</v>
      </c>
      <c r="D918" s="143"/>
      <c r="E918" s="144">
        <v>0.18</v>
      </c>
      <c r="F918" s="114"/>
      <c r="G918" s="114"/>
      <c r="H918" s="114"/>
      <c r="I918" s="114"/>
      <c r="J918" s="114"/>
      <c r="K918" s="114"/>
      <c r="L918" s="114"/>
      <c r="M918" s="114"/>
      <c r="N918" s="113"/>
      <c r="O918" s="113"/>
      <c r="P918" s="113"/>
      <c r="Q918" s="113"/>
      <c r="R918" s="114"/>
      <c r="S918" s="114"/>
      <c r="T918" s="114"/>
      <c r="U918" s="114"/>
      <c r="V918" s="114"/>
      <c r="W918" s="114"/>
      <c r="X918" s="114"/>
      <c r="Y918" s="114"/>
      <c r="Z918" s="107"/>
      <c r="AA918" s="107"/>
      <c r="AB918" s="107"/>
      <c r="AC918" s="107"/>
      <c r="AD918" s="107"/>
      <c r="AE918" s="107"/>
      <c r="AF918" s="107"/>
      <c r="AG918" s="107" t="s">
        <v>341</v>
      </c>
      <c r="AH918" s="107">
        <v>0</v>
      </c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</row>
    <row r="919" spans="1:60" outlineLevel="3">
      <c r="A919" s="110"/>
      <c r="B919" s="111"/>
      <c r="C919" s="146" t="s">
        <v>3330</v>
      </c>
      <c r="D919" s="143"/>
      <c r="E919" s="144">
        <v>0.13500000000000001</v>
      </c>
      <c r="F919" s="114"/>
      <c r="G919" s="114"/>
      <c r="H919" s="114"/>
      <c r="I919" s="114"/>
      <c r="J919" s="114"/>
      <c r="K919" s="114"/>
      <c r="L919" s="114"/>
      <c r="M919" s="114"/>
      <c r="N919" s="113"/>
      <c r="O919" s="113"/>
      <c r="P919" s="113"/>
      <c r="Q919" s="113"/>
      <c r="R919" s="114"/>
      <c r="S919" s="114"/>
      <c r="T919" s="114"/>
      <c r="U919" s="114"/>
      <c r="V919" s="114"/>
      <c r="W919" s="114"/>
      <c r="X919" s="114"/>
      <c r="Y919" s="114"/>
      <c r="Z919" s="107"/>
      <c r="AA919" s="107"/>
      <c r="AB919" s="107"/>
      <c r="AC919" s="107"/>
      <c r="AD919" s="107"/>
      <c r="AE919" s="107"/>
      <c r="AF919" s="107"/>
      <c r="AG919" s="107" t="s">
        <v>341</v>
      </c>
      <c r="AH919" s="107">
        <v>0</v>
      </c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</row>
    <row r="920" spans="1:60" outlineLevel="3">
      <c r="A920" s="110"/>
      <c r="B920" s="111"/>
      <c r="C920" s="146" t="s">
        <v>3331</v>
      </c>
      <c r="D920" s="143"/>
      <c r="E920" s="144">
        <v>1.53</v>
      </c>
      <c r="F920" s="114"/>
      <c r="G920" s="114"/>
      <c r="H920" s="114"/>
      <c r="I920" s="114"/>
      <c r="J920" s="114"/>
      <c r="K920" s="114"/>
      <c r="L920" s="114"/>
      <c r="M920" s="114"/>
      <c r="N920" s="113"/>
      <c r="O920" s="113"/>
      <c r="P920" s="113"/>
      <c r="Q920" s="113"/>
      <c r="R920" s="114"/>
      <c r="S920" s="114"/>
      <c r="T920" s="114"/>
      <c r="U920" s="114"/>
      <c r="V920" s="114"/>
      <c r="W920" s="114"/>
      <c r="X920" s="114"/>
      <c r="Y920" s="114"/>
      <c r="Z920" s="107"/>
      <c r="AA920" s="107"/>
      <c r="AB920" s="107"/>
      <c r="AC920" s="107"/>
      <c r="AD920" s="107"/>
      <c r="AE920" s="107"/>
      <c r="AF920" s="107"/>
      <c r="AG920" s="107" t="s">
        <v>341</v>
      </c>
      <c r="AH920" s="107">
        <v>0</v>
      </c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</row>
    <row r="921" spans="1:60" outlineLevel="3">
      <c r="A921" s="110"/>
      <c r="B921" s="111"/>
      <c r="C921" s="146" t="s">
        <v>3332</v>
      </c>
      <c r="D921" s="143"/>
      <c r="E921" s="144">
        <v>0.67500000000000004</v>
      </c>
      <c r="F921" s="114"/>
      <c r="G921" s="114"/>
      <c r="H921" s="114"/>
      <c r="I921" s="114"/>
      <c r="J921" s="114"/>
      <c r="K921" s="114"/>
      <c r="L921" s="114"/>
      <c r="M921" s="114"/>
      <c r="N921" s="113"/>
      <c r="O921" s="113"/>
      <c r="P921" s="113"/>
      <c r="Q921" s="113"/>
      <c r="R921" s="114"/>
      <c r="S921" s="114"/>
      <c r="T921" s="114"/>
      <c r="U921" s="114"/>
      <c r="V921" s="114"/>
      <c r="W921" s="114"/>
      <c r="X921" s="114"/>
      <c r="Y921" s="114"/>
      <c r="Z921" s="107"/>
      <c r="AA921" s="107"/>
      <c r="AB921" s="107"/>
      <c r="AC921" s="107"/>
      <c r="AD921" s="107"/>
      <c r="AE921" s="107"/>
      <c r="AF921" s="107"/>
      <c r="AG921" s="107" t="s">
        <v>341</v>
      </c>
      <c r="AH921" s="107">
        <v>0</v>
      </c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</row>
    <row r="922" spans="1:60" outlineLevel="3">
      <c r="A922" s="110"/>
      <c r="B922" s="111"/>
      <c r="C922" s="146" t="s">
        <v>3333</v>
      </c>
      <c r="D922" s="143"/>
      <c r="E922" s="144">
        <v>0.54</v>
      </c>
      <c r="F922" s="114"/>
      <c r="G922" s="114"/>
      <c r="H922" s="114"/>
      <c r="I922" s="114"/>
      <c r="J922" s="114"/>
      <c r="K922" s="114"/>
      <c r="L922" s="114"/>
      <c r="M922" s="114"/>
      <c r="N922" s="113"/>
      <c r="O922" s="113"/>
      <c r="P922" s="113"/>
      <c r="Q922" s="113"/>
      <c r="R922" s="114"/>
      <c r="S922" s="114"/>
      <c r="T922" s="114"/>
      <c r="U922" s="114"/>
      <c r="V922" s="114"/>
      <c r="W922" s="114"/>
      <c r="X922" s="114"/>
      <c r="Y922" s="114"/>
      <c r="Z922" s="107"/>
      <c r="AA922" s="107"/>
      <c r="AB922" s="107"/>
      <c r="AC922" s="107"/>
      <c r="AD922" s="107"/>
      <c r="AE922" s="107"/>
      <c r="AF922" s="107"/>
      <c r="AG922" s="107" t="s">
        <v>341</v>
      </c>
      <c r="AH922" s="107">
        <v>0</v>
      </c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</row>
    <row r="923" spans="1:60" outlineLevel="3">
      <c r="A923" s="110"/>
      <c r="B923" s="111"/>
      <c r="C923" s="146" t="s">
        <v>3334</v>
      </c>
      <c r="D923" s="143"/>
      <c r="E923" s="144">
        <v>0.70499999999999996</v>
      </c>
      <c r="F923" s="114"/>
      <c r="G923" s="114"/>
      <c r="H923" s="114"/>
      <c r="I923" s="114"/>
      <c r="J923" s="114"/>
      <c r="K923" s="114"/>
      <c r="L923" s="114"/>
      <c r="M923" s="114"/>
      <c r="N923" s="113"/>
      <c r="O923" s="113"/>
      <c r="P923" s="113"/>
      <c r="Q923" s="113"/>
      <c r="R923" s="114"/>
      <c r="S923" s="114"/>
      <c r="T923" s="114"/>
      <c r="U923" s="114"/>
      <c r="V923" s="114"/>
      <c r="W923" s="114"/>
      <c r="X923" s="114"/>
      <c r="Y923" s="114"/>
      <c r="Z923" s="107"/>
      <c r="AA923" s="107"/>
      <c r="AB923" s="107"/>
      <c r="AC923" s="107"/>
      <c r="AD923" s="107"/>
      <c r="AE923" s="107"/>
      <c r="AF923" s="107"/>
      <c r="AG923" s="107" t="s">
        <v>341</v>
      </c>
      <c r="AH923" s="107">
        <v>0</v>
      </c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</row>
    <row r="924" spans="1:60" outlineLevel="3">
      <c r="A924" s="110"/>
      <c r="B924" s="111"/>
      <c r="C924" s="146" t="s">
        <v>3335</v>
      </c>
      <c r="D924" s="143"/>
      <c r="E924" s="144">
        <v>0.18</v>
      </c>
      <c r="F924" s="114"/>
      <c r="G924" s="114"/>
      <c r="H924" s="114"/>
      <c r="I924" s="114"/>
      <c r="J924" s="114"/>
      <c r="K924" s="114"/>
      <c r="L924" s="114"/>
      <c r="M924" s="114"/>
      <c r="N924" s="113"/>
      <c r="O924" s="113"/>
      <c r="P924" s="113"/>
      <c r="Q924" s="113"/>
      <c r="R924" s="114"/>
      <c r="S924" s="114"/>
      <c r="T924" s="114"/>
      <c r="U924" s="114"/>
      <c r="V924" s="114"/>
      <c r="W924" s="114"/>
      <c r="X924" s="114"/>
      <c r="Y924" s="114"/>
      <c r="Z924" s="107"/>
      <c r="AA924" s="107"/>
      <c r="AB924" s="107"/>
      <c r="AC924" s="107"/>
      <c r="AD924" s="107"/>
      <c r="AE924" s="107"/>
      <c r="AF924" s="107"/>
      <c r="AG924" s="107" t="s">
        <v>341</v>
      </c>
      <c r="AH924" s="107">
        <v>0</v>
      </c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</row>
    <row r="925" spans="1:60" outlineLevel="3">
      <c r="A925" s="110"/>
      <c r="B925" s="111"/>
      <c r="C925" s="146" t="s">
        <v>3336</v>
      </c>
      <c r="D925" s="143"/>
      <c r="E925" s="144">
        <v>0.18</v>
      </c>
      <c r="F925" s="114"/>
      <c r="G925" s="114"/>
      <c r="H925" s="114"/>
      <c r="I925" s="114"/>
      <c r="J925" s="114"/>
      <c r="K925" s="114"/>
      <c r="L925" s="114"/>
      <c r="M925" s="114"/>
      <c r="N925" s="113"/>
      <c r="O925" s="113"/>
      <c r="P925" s="113"/>
      <c r="Q925" s="113"/>
      <c r="R925" s="114"/>
      <c r="S925" s="114"/>
      <c r="T925" s="114"/>
      <c r="U925" s="114"/>
      <c r="V925" s="114"/>
      <c r="W925" s="114"/>
      <c r="X925" s="114"/>
      <c r="Y925" s="114"/>
      <c r="Z925" s="107"/>
      <c r="AA925" s="107"/>
      <c r="AB925" s="107"/>
      <c r="AC925" s="107"/>
      <c r="AD925" s="107"/>
      <c r="AE925" s="107"/>
      <c r="AF925" s="107"/>
      <c r="AG925" s="107" t="s">
        <v>341</v>
      </c>
      <c r="AH925" s="107">
        <v>0</v>
      </c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</row>
    <row r="926" spans="1:60" outlineLevel="3">
      <c r="A926" s="110"/>
      <c r="B926" s="111"/>
      <c r="C926" s="146" t="s">
        <v>3337</v>
      </c>
      <c r="D926" s="143"/>
      <c r="E926" s="144">
        <v>0.13500000000000001</v>
      </c>
      <c r="F926" s="114"/>
      <c r="G926" s="114"/>
      <c r="H926" s="114"/>
      <c r="I926" s="114"/>
      <c r="J926" s="114"/>
      <c r="K926" s="114"/>
      <c r="L926" s="114"/>
      <c r="M926" s="114"/>
      <c r="N926" s="113"/>
      <c r="O926" s="113"/>
      <c r="P926" s="113"/>
      <c r="Q926" s="113"/>
      <c r="R926" s="114"/>
      <c r="S926" s="114"/>
      <c r="T926" s="114"/>
      <c r="U926" s="114"/>
      <c r="V926" s="114"/>
      <c r="W926" s="114"/>
      <c r="X926" s="114"/>
      <c r="Y926" s="114"/>
      <c r="Z926" s="107"/>
      <c r="AA926" s="107"/>
      <c r="AB926" s="107"/>
      <c r="AC926" s="107"/>
      <c r="AD926" s="107"/>
      <c r="AE926" s="107"/>
      <c r="AF926" s="107"/>
      <c r="AG926" s="107" t="s">
        <v>341</v>
      </c>
      <c r="AH926" s="107">
        <v>0</v>
      </c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</row>
    <row r="927" spans="1:60" outlineLevel="3">
      <c r="A927" s="110"/>
      <c r="B927" s="111"/>
      <c r="C927" s="146" t="s">
        <v>3338</v>
      </c>
      <c r="D927" s="143"/>
      <c r="E927" s="144">
        <v>0.40500000000000003</v>
      </c>
      <c r="F927" s="114"/>
      <c r="G927" s="114"/>
      <c r="H927" s="114"/>
      <c r="I927" s="114"/>
      <c r="J927" s="114"/>
      <c r="K927" s="114"/>
      <c r="L927" s="114"/>
      <c r="M927" s="114"/>
      <c r="N927" s="113"/>
      <c r="O927" s="113"/>
      <c r="P927" s="113"/>
      <c r="Q927" s="113"/>
      <c r="R927" s="114"/>
      <c r="S927" s="114"/>
      <c r="T927" s="114"/>
      <c r="U927" s="114"/>
      <c r="V927" s="114"/>
      <c r="W927" s="114"/>
      <c r="X927" s="114"/>
      <c r="Y927" s="114"/>
      <c r="Z927" s="107"/>
      <c r="AA927" s="107"/>
      <c r="AB927" s="107"/>
      <c r="AC927" s="107"/>
      <c r="AD927" s="107"/>
      <c r="AE927" s="107"/>
      <c r="AF927" s="107"/>
      <c r="AG927" s="107" t="s">
        <v>341</v>
      </c>
      <c r="AH927" s="107">
        <v>0</v>
      </c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</row>
    <row r="928" spans="1:60" outlineLevel="3">
      <c r="A928" s="110"/>
      <c r="B928" s="111"/>
      <c r="C928" s="146" t="s">
        <v>3339</v>
      </c>
      <c r="D928" s="143"/>
      <c r="E928" s="144">
        <v>0.18</v>
      </c>
      <c r="F928" s="114"/>
      <c r="G928" s="114"/>
      <c r="H928" s="114"/>
      <c r="I928" s="114"/>
      <c r="J928" s="114"/>
      <c r="K928" s="114"/>
      <c r="L928" s="114"/>
      <c r="M928" s="114"/>
      <c r="N928" s="113"/>
      <c r="O928" s="113"/>
      <c r="P928" s="113"/>
      <c r="Q928" s="113"/>
      <c r="R928" s="114"/>
      <c r="S928" s="114"/>
      <c r="T928" s="114"/>
      <c r="U928" s="114"/>
      <c r="V928" s="114"/>
      <c r="W928" s="114"/>
      <c r="X928" s="114"/>
      <c r="Y928" s="114"/>
      <c r="Z928" s="107"/>
      <c r="AA928" s="107"/>
      <c r="AB928" s="107"/>
      <c r="AC928" s="107"/>
      <c r="AD928" s="107"/>
      <c r="AE928" s="107"/>
      <c r="AF928" s="107"/>
      <c r="AG928" s="107" t="s">
        <v>341</v>
      </c>
      <c r="AH928" s="107">
        <v>0</v>
      </c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</row>
    <row r="929" spans="1:60" outlineLevel="3">
      <c r="A929" s="110"/>
      <c r="B929" s="111"/>
      <c r="C929" s="146" t="s">
        <v>3340</v>
      </c>
      <c r="D929" s="143"/>
      <c r="E929" s="144">
        <v>0.495</v>
      </c>
      <c r="F929" s="114"/>
      <c r="G929" s="114"/>
      <c r="H929" s="114"/>
      <c r="I929" s="114"/>
      <c r="J929" s="114"/>
      <c r="K929" s="114"/>
      <c r="L929" s="114"/>
      <c r="M929" s="114"/>
      <c r="N929" s="113"/>
      <c r="O929" s="113"/>
      <c r="P929" s="113"/>
      <c r="Q929" s="113"/>
      <c r="R929" s="114"/>
      <c r="S929" s="114"/>
      <c r="T929" s="114"/>
      <c r="U929" s="114"/>
      <c r="V929" s="114"/>
      <c r="W929" s="114"/>
      <c r="X929" s="114"/>
      <c r="Y929" s="114"/>
      <c r="Z929" s="107"/>
      <c r="AA929" s="107"/>
      <c r="AB929" s="107"/>
      <c r="AC929" s="107"/>
      <c r="AD929" s="107"/>
      <c r="AE929" s="107"/>
      <c r="AF929" s="107"/>
      <c r="AG929" s="107" t="s">
        <v>341</v>
      </c>
      <c r="AH929" s="107">
        <v>0</v>
      </c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</row>
    <row r="930" spans="1:60" outlineLevel="3">
      <c r="A930" s="110"/>
      <c r="B930" s="111"/>
      <c r="C930" s="146" t="s">
        <v>3341</v>
      </c>
      <c r="D930" s="143"/>
      <c r="E930" s="144">
        <v>1.14375</v>
      </c>
      <c r="F930" s="114"/>
      <c r="G930" s="114"/>
      <c r="H930" s="114"/>
      <c r="I930" s="114"/>
      <c r="J930" s="114"/>
      <c r="K930" s="114"/>
      <c r="L930" s="114"/>
      <c r="M930" s="114"/>
      <c r="N930" s="113"/>
      <c r="O930" s="113"/>
      <c r="P930" s="113"/>
      <c r="Q930" s="113"/>
      <c r="R930" s="114"/>
      <c r="S930" s="114"/>
      <c r="T930" s="114"/>
      <c r="U930" s="114"/>
      <c r="V930" s="114"/>
      <c r="W930" s="114"/>
      <c r="X930" s="114"/>
      <c r="Y930" s="114"/>
      <c r="Z930" s="107"/>
      <c r="AA930" s="107"/>
      <c r="AB930" s="107"/>
      <c r="AC930" s="107"/>
      <c r="AD930" s="107"/>
      <c r="AE930" s="107"/>
      <c r="AF930" s="107"/>
      <c r="AG930" s="107" t="s">
        <v>341</v>
      </c>
      <c r="AH930" s="107">
        <v>0</v>
      </c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</row>
    <row r="931" spans="1:60" outlineLevel="3">
      <c r="A931" s="110"/>
      <c r="B931" s="111"/>
      <c r="C931" s="146" t="s">
        <v>3342</v>
      </c>
      <c r="D931" s="143"/>
      <c r="E931" s="144">
        <v>0.70650000000000002</v>
      </c>
      <c r="F931" s="114"/>
      <c r="G931" s="114"/>
      <c r="H931" s="114"/>
      <c r="I931" s="114"/>
      <c r="J931" s="114"/>
      <c r="K931" s="114"/>
      <c r="L931" s="114"/>
      <c r="M931" s="114"/>
      <c r="N931" s="113"/>
      <c r="O931" s="113"/>
      <c r="P931" s="113"/>
      <c r="Q931" s="113"/>
      <c r="R931" s="114"/>
      <c r="S931" s="114"/>
      <c r="T931" s="114"/>
      <c r="U931" s="114"/>
      <c r="V931" s="114"/>
      <c r="W931" s="114"/>
      <c r="X931" s="114"/>
      <c r="Y931" s="114"/>
      <c r="Z931" s="107"/>
      <c r="AA931" s="107"/>
      <c r="AB931" s="107"/>
      <c r="AC931" s="107"/>
      <c r="AD931" s="107"/>
      <c r="AE931" s="107"/>
      <c r="AF931" s="107"/>
      <c r="AG931" s="107" t="s">
        <v>341</v>
      </c>
      <c r="AH931" s="107">
        <v>0</v>
      </c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</row>
    <row r="932" spans="1:60" outlineLevel="3">
      <c r="A932" s="110"/>
      <c r="B932" s="111"/>
      <c r="C932" s="146" t="s">
        <v>3343</v>
      </c>
      <c r="D932" s="143"/>
      <c r="E932" s="144">
        <v>0.27</v>
      </c>
      <c r="F932" s="114"/>
      <c r="G932" s="114"/>
      <c r="H932" s="114"/>
      <c r="I932" s="114"/>
      <c r="J932" s="114"/>
      <c r="K932" s="114"/>
      <c r="L932" s="114"/>
      <c r="M932" s="114"/>
      <c r="N932" s="113"/>
      <c r="O932" s="113"/>
      <c r="P932" s="113"/>
      <c r="Q932" s="113"/>
      <c r="R932" s="114"/>
      <c r="S932" s="114"/>
      <c r="T932" s="114"/>
      <c r="U932" s="114"/>
      <c r="V932" s="114"/>
      <c r="W932" s="114"/>
      <c r="X932" s="114"/>
      <c r="Y932" s="114"/>
      <c r="Z932" s="107"/>
      <c r="AA932" s="107"/>
      <c r="AB932" s="107"/>
      <c r="AC932" s="107"/>
      <c r="AD932" s="107"/>
      <c r="AE932" s="107"/>
      <c r="AF932" s="107"/>
      <c r="AG932" s="107" t="s">
        <v>341</v>
      </c>
      <c r="AH932" s="107">
        <v>0</v>
      </c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</row>
    <row r="933" spans="1:60" outlineLevel="3">
      <c r="A933" s="110"/>
      <c r="B933" s="111"/>
      <c r="C933" s="146" t="s">
        <v>3344</v>
      </c>
      <c r="D933" s="143"/>
      <c r="E933" s="144">
        <v>0.33750000000000002</v>
      </c>
      <c r="F933" s="114"/>
      <c r="G933" s="114"/>
      <c r="H933" s="114"/>
      <c r="I933" s="114"/>
      <c r="J933" s="114"/>
      <c r="K933" s="114"/>
      <c r="L933" s="114"/>
      <c r="M933" s="114"/>
      <c r="N933" s="113"/>
      <c r="O933" s="113"/>
      <c r="P933" s="113"/>
      <c r="Q933" s="113"/>
      <c r="R933" s="114"/>
      <c r="S933" s="114"/>
      <c r="T933" s="114"/>
      <c r="U933" s="114"/>
      <c r="V933" s="114"/>
      <c r="W933" s="114"/>
      <c r="X933" s="114"/>
      <c r="Y933" s="114"/>
      <c r="Z933" s="107"/>
      <c r="AA933" s="107"/>
      <c r="AB933" s="107"/>
      <c r="AC933" s="107"/>
      <c r="AD933" s="107"/>
      <c r="AE933" s="107"/>
      <c r="AF933" s="107"/>
      <c r="AG933" s="107" t="s">
        <v>341</v>
      </c>
      <c r="AH933" s="107">
        <v>0</v>
      </c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</row>
    <row r="934" spans="1:60" outlineLevel="3">
      <c r="A934" s="110"/>
      <c r="B934" s="111"/>
      <c r="C934" s="146" t="s">
        <v>3345</v>
      </c>
      <c r="D934" s="143"/>
      <c r="E934" s="144">
        <v>1.1025</v>
      </c>
      <c r="F934" s="114"/>
      <c r="G934" s="114"/>
      <c r="H934" s="114"/>
      <c r="I934" s="114"/>
      <c r="J934" s="114"/>
      <c r="K934" s="114"/>
      <c r="L934" s="114"/>
      <c r="M934" s="114"/>
      <c r="N934" s="113"/>
      <c r="O934" s="113"/>
      <c r="P934" s="113"/>
      <c r="Q934" s="113"/>
      <c r="R934" s="114"/>
      <c r="S934" s="114"/>
      <c r="T934" s="114"/>
      <c r="U934" s="114"/>
      <c r="V934" s="114"/>
      <c r="W934" s="114"/>
      <c r="X934" s="114"/>
      <c r="Y934" s="114"/>
      <c r="Z934" s="107"/>
      <c r="AA934" s="107"/>
      <c r="AB934" s="107"/>
      <c r="AC934" s="107"/>
      <c r="AD934" s="107"/>
      <c r="AE934" s="107"/>
      <c r="AF934" s="107"/>
      <c r="AG934" s="107" t="s">
        <v>341</v>
      </c>
      <c r="AH934" s="107">
        <v>0</v>
      </c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</row>
    <row r="935" spans="1:60" outlineLevel="3">
      <c r="A935" s="110"/>
      <c r="B935" s="111"/>
      <c r="C935" s="146" t="s">
        <v>3346</v>
      </c>
      <c r="D935" s="143"/>
      <c r="E935" s="144">
        <v>0.57999999999999996</v>
      </c>
      <c r="F935" s="114"/>
      <c r="G935" s="114"/>
      <c r="H935" s="114"/>
      <c r="I935" s="114"/>
      <c r="J935" s="114"/>
      <c r="K935" s="114"/>
      <c r="L935" s="114"/>
      <c r="M935" s="114"/>
      <c r="N935" s="113"/>
      <c r="O935" s="113"/>
      <c r="P935" s="113"/>
      <c r="Q935" s="113"/>
      <c r="R935" s="114"/>
      <c r="S935" s="114"/>
      <c r="T935" s="114"/>
      <c r="U935" s="114"/>
      <c r="V935" s="114"/>
      <c r="W935" s="114"/>
      <c r="X935" s="114"/>
      <c r="Y935" s="114"/>
      <c r="Z935" s="107"/>
      <c r="AA935" s="107"/>
      <c r="AB935" s="107"/>
      <c r="AC935" s="107"/>
      <c r="AD935" s="107"/>
      <c r="AE935" s="107"/>
      <c r="AF935" s="107"/>
      <c r="AG935" s="107" t="s">
        <v>341</v>
      </c>
      <c r="AH935" s="107">
        <v>0</v>
      </c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</row>
    <row r="936" spans="1:60" outlineLevel="3">
      <c r="A936" s="110"/>
      <c r="B936" s="111"/>
      <c r="C936" s="146" t="s">
        <v>3347</v>
      </c>
      <c r="D936" s="143"/>
      <c r="E936" s="144">
        <v>0.13500000000000001</v>
      </c>
      <c r="F936" s="114"/>
      <c r="G936" s="114"/>
      <c r="H936" s="114"/>
      <c r="I936" s="114"/>
      <c r="J936" s="114"/>
      <c r="K936" s="114"/>
      <c r="L936" s="114"/>
      <c r="M936" s="114"/>
      <c r="N936" s="113"/>
      <c r="O936" s="113"/>
      <c r="P936" s="113"/>
      <c r="Q936" s="113"/>
      <c r="R936" s="114"/>
      <c r="S936" s="114"/>
      <c r="T936" s="114"/>
      <c r="U936" s="114"/>
      <c r="V936" s="114"/>
      <c r="W936" s="114"/>
      <c r="X936" s="114"/>
      <c r="Y936" s="114"/>
      <c r="Z936" s="107"/>
      <c r="AA936" s="107"/>
      <c r="AB936" s="107"/>
      <c r="AC936" s="107"/>
      <c r="AD936" s="107"/>
      <c r="AE936" s="107"/>
      <c r="AF936" s="107"/>
      <c r="AG936" s="107" t="s">
        <v>341</v>
      </c>
      <c r="AH936" s="107">
        <v>0</v>
      </c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</row>
    <row r="937" spans="1:60" outlineLevel="1">
      <c r="A937" s="123">
        <v>98</v>
      </c>
      <c r="B937" s="124" t="s">
        <v>1733</v>
      </c>
      <c r="C937" s="139" t="s">
        <v>1734</v>
      </c>
      <c r="D937" s="125" t="s">
        <v>1169</v>
      </c>
      <c r="E937" s="126">
        <v>553.22807999999998</v>
      </c>
      <c r="F937" s="127"/>
      <c r="G937" s="128">
        <f>ROUND(E937*F937,2)</f>
        <v>0</v>
      </c>
      <c r="H937" s="127"/>
      <c r="I937" s="128">
        <f>ROUND(E937*H937,2)</f>
        <v>0</v>
      </c>
      <c r="J937" s="127"/>
      <c r="K937" s="128">
        <f>ROUND(E937*J937,2)</f>
        <v>0</v>
      </c>
      <c r="L937" s="128">
        <v>21</v>
      </c>
      <c r="M937" s="128">
        <f>G937*(1+L937/100)</f>
        <v>0</v>
      </c>
      <c r="N937" s="126">
        <v>0</v>
      </c>
      <c r="O937" s="126">
        <f>ROUND(E937*N937,2)</f>
        <v>0</v>
      </c>
      <c r="P937" s="126">
        <v>5.0000000000000001E-3</v>
      </c>
      <c r="Q937" s="126">
        <f>ROUND(E937*P937,2)</f>
        <v>2.77</v>
      </c>
      <c r="R937" s="128" t="s">
        <v>564</v>
      </c>
      <c r="S937" s="128" t="s">
        <v>310</v>
      </c>
      <c r="T937" s="129" t="s">
        <v>331</v>
      </c>
      <c r="U937" s="114">
        <v>0.51</v>
      </c>
      <c r="V937" s="114">
        <f>ROUND(E937*U937,2)</f>
        <v>282.14999999999998</v>
      </c>
      <c r="W937" s="114"/>
      <c r="X937" s="114" t="s">
        <v>332</v>
      </c>
      <c r="Y937" s="114" t="s">
        <v>293</v>
      </c>
      <c r="Z937" s="107"/>
      <c r="AA937" s="107"/>
      <c r="AB937" s="107"/>
      <c r="AC937" s="107"/>
      <c r="AD937" s="107"/>
      <c r="AE937" s="107"/>
      <c r="AF937" s="107"/>
      <c r="AG937" s="107" t="s">
        <v>333</v>
      </c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</row>
    <row r="938" spans="1:60" outlineLevel="2">
      <c r="A938" s="110"/>
      <c r="B938" s="111"/>
      <c r="C938" s="146" t="s">
        <v>3348</v>
      </c>
      <c r="D938" s="143"/>
      <c r="E938" s="144">
        <v>1.44</v>
      </c>
      <c r="F938" s="114"/>
      <c r="G938" s="114"/>
      <c r="H938" s="114"/>
      <c r="I938" s="114"/>
      <c r="J938" s="114"/>
      <c r="K938" s="114"/>
      <c r="L938" s="114"/>
      <c r="M938" s="114"/>
      <c r="N938" s="113"/>
      <c r="O938" s="113"/>
      <c r="P938" s="113"/>
      <c r="Q938" s="113"/>
      <c r="R938" s="114"/>
      <c r="S938" s="114"/>
      <c r="T938" s="114"/>
      <c r="U938" s="114"/>
      <c r="V938" s="114"/>
      <c r="W938" s="114"/>
      <c r="X938" s="114"/>
      <c r="Y938" s="114"/>
      <c r="Z938" s="107"/>
      <c r="AA938" s="107"/>
      <c r="AB938" s="107"/>
      <c r="AC938" s="107"/>
      <c r="AD938" s="107"/>
      <c r="AE938" s="107"/>
      <c r="AF938" s="107"/>
      <c r="AG938" s="107" t="s">
        <v>341</v>
      </c>
      <c r="AH938" s="107">
        <v>0</v>
      </c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</row>
    <row r="939" spans="1:60" outlineLevel="3">
      <c r="A939" s="110"/>
      <c r="B939" s="111"/>
      <c r="C939" s="146" t="s">
        <v>3349</v>
      </c>
      <c r="D939" s="143"/>
      <c r="E939" s="144">
        <v>1.44</v>
      </c>
      <c r="F939" s="114"/>
      <c r="G939" s="114"/>
      <c r="H939" s="114"/>
      <c r="I939" s="114"/>
      <c r="J939" s="114"/>
      <c r="K939" s="114"/>
      <c r="L939" s="114"/>
      <c r="M939" s="114"/>
      <c r="N939" s="113"/>
      <c r="O939" s="113"/>
      <c r="P939" s="113"/>
      <c r="Q939" s="113"/>
      <c r="R939" s="114"/>
      <c r="S939" s="114"/>
      <c r="T939" s="114"/>
      <c r="U939" s="114"/>
      <c r="V939" s="114"/>
      <c r="W939" s="114"/>
      <c r="X939" s="114"/>
      <c r="Y939" s="114"/>
      <c r="Z939" s="107"/>
      <c r="AA939" s="107"/>
      <c r="AB939" s="107"/>
      <c r="AC939" s="107"/>
      <c r="AD939" s="107"/>
      <c r="AE939" s="107"/>
      <c r="AF939" s="107"/>
      <c r="AG939" s="107" t="s">
        <v>341</v>
      </c>
      <c r="AH939" s="107">
        <v>0</v>
      </c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</row>
    <row r="940" spans="1:60" outlineLevel="3">
      <c r="A940" s="110"/>
      <c r="B940" s="111"/>
      <c r="C940" s="146" t="s">
        <v>2801</v>
      </c>
      <c r="D940" s="143"/>
      <c r="E940" s="144">
        <v>48.75</v>
      </c>
      <c r="F940" s="114"/>
      <c r="G940" s="114"/>
      <c r="H940" s="114"/>
      <c r="I940" s="114"/>
      <c r="J940" s="114"/>
      <c r="K940" s="114"/>
      <c r="L940" s="114"/>
      <c r="M940" s="114"/>
      <c r="N940" s="113"/>
      <c r="O940" s="113"/>
      <c r="P940" s="113"/>
      <c r="Q940" s="113"/>
      <c r="R940" s="114"/>
      <c r="S940" s="114"/>
      <c r="T940" s="114"/>
      <c r="U940" s="114"/>
      <c r="V940" s="114"/>
      <c r="W940" s="114"/>
      <c r="X940" s="114"/>
      <c r="Y940" s="114"/>
      <c r="Z940" s="107"/>
      <c r="AA940" s="107"/>
      <c r="AB940" s="107"/>
      <c r="AC940" s="107"/>
      <c r="AD940" s="107"/>
      <c r="AE940" s="107"/>
      <c r="AF940" s="107"/>
      <c r="AG940" s="107" t="s">
        <v>341</v>
      </c>
      <c r="AH940" s="107">
        <v>0</v>
      </c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</row>
    <row r="941" spans="1:60" outlineLevel="3">
      <c r="A941" s="110"/>
      <c r="B941" s="111"/>
      <c r="C941" s="146" t="s">
        <v>3350</v>
      </c>
      <c r="D941" s="143"/>
      <c r="E941" s="144">
        <v>10.22063</v>
      </c>
      <c r="F941" s="114"/>
      <c r="G941" s="114"/>
      <c r="H941" s="114"/>
      <c r="I941" s="114"/>
      <c r="J941" s="114"/>
      <c r="K941" s="114"/>
      <c r="L941" s="114"/>
      <c r="M941" s="114"/>
      <c r="N941" s="113"/>
      <c r="O941" s="113"/>
      <c r="P941" s="113"/>
      <c r="Q941" s="113"/>
      <c r="R941" s="114"/>
      <c r="S941" s="114"/>
      <c r="T941" s="114"/>
      <c r="U941" s="114"/>
      <c r="V941" s="114"/>
      <c r="W941" s="114"/>
      <c r="X941" s="114"/>
      <c r="Y941" s="114"/>
      <c r="Z941" s="107"/>
      <c r="AA941" s="107"/>
      <c r="AB941" s="107"/>
      <c r="AC941" s="107"/>
      <c r="AD941" s="107"/>
      <c r="AE941" s="107"/>
      <c r="AF941" s="107"/>
      <c r="AG941" s="107" t="s">
        <v>341</v>
      </c>
      <c r="AH941" s="107">
        <v>0</v>
      </c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</row>
    <row r="942" spans="1:60" outlineLevel="3">
      <c r="A942" s="110"/>
      <c r="B942" s="111"/>
      <c r="C942" s="146" t="s">
        <v>3351</v>
      </c>
      <c r="D942" s="143"/>
      <c r="E942" s="144">
        <v>1.44</v>
      </c>
      <c r="F942" s="114"/>
      <c r="G942" s="114"/>
      <c r="H942" s="114"/>
      <c r="I942" s="114"/>
      <c r="J942" s="114"/>
      <c r="K942" s="114"/>
      <c r="L942" s="114"/>
      <c r="M942" s="114"/>
      <c r="N942" s="113"/>
      <c r="O942" s="113"/>
      <c r="P942" s="113"/>
      <c r="Q942" s="113"/>
      <c r="R942" s="114"/>
      <c r="S942" s="114"/>
      <c r="T942" s="114"/>
      <c r="U942" s="114"/>
      <c r="V942" s="114"/>
      <c r="W942" s="114"/>
      <c r="X942" s="114"/>
      <c r="Y942" s="114"/>
      <c r="Z942" s="107"/>
      <c r="AA942" s="107"/>
      <c r="AB942" s="107"/>
      <c r="AC942" s="107"/>
      <c r="AD942" s="107"/>
      <c r="AE942" s="107"/>
      <c r="AF942" s="107"/>
      <c r="AG942" s="107" t="s">
        <v>341</v>
      </c>
      <c r="AH942" s="107">
        <v>0</v>
      </c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</row>
    <row r="943" spans="1:60" outlineLevel="3">
      <c r="A943" s="110"/>
      <c r="B943" s="111"/>
      <c r="C943" s="146" t="s">
        <v>2811</v>
      </c>
      <c r="D943" s="143"/>
      <c r="E943" s="144">
        <v>2.4375</v>
      </c>
      <c r="F943" s="114"/>
      <c r="G943" s="114"/>
      <c r="H943" s="114"/>
      <c r="I943" s="114"/>
      <c r="J943" s="114"/>
      <c r="K943" s="114"/>
      <c r="L943" s="114"/>
      <c r="M943" s="114"/>
      <c r="N943" s="113"/>
      <c r="O943" s="113"/>
      <c r="P943" s="113"/>
      <c r="Q943" s="113"/>
      <c r="R943" s="114"/>
      <c r="S943" s="114"/>
      <c r="T943" s="114"/>
      <c r="U943" s="114"/>
      <c r="V943" s="114"/>
      <c r="W943" s="114"/>
      <c r="X943" s="114"/>
      <c r="Y943" s="114"/>
      <c r="Z943" s="107"/>
      <c r="AA943" s="107"/>
      <c r="AB943" s="107"/>
      <c r="AC943" s="107"/>
      <c r="AD943" s="107"/>
      <c r="AE943" s="107"/>
      <c r="AF943" s="107"/>
      <c r="AG943" s="107" t="s">
        <v>341</v>
      </c>
      <c r="AH943" s="107">
        <v>0</v>
      </c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</row>
    <row r="944" spans="1:60" outlineLevel="3">
      <c r="A944" s="110"/>
      <c r="B944" s="111"/>
      <c r="C944" s="146" t="s">
        <v>3352</v>
      </c>
      <c r="D944" s="143"/>
      <c r="E944" s="144">
        <v>3.06</v>
      </c>
      <c r="F944" s="114"/>
      <c r="G944" s="114"/>
      <c r="H944" s="114"/>
      <c r="I944" s="114"/>
      <c r="J944" s="114"/>
      <c r="K944" s="114"/>
      <c r="L944" s="114"/>
      <c r="M944" s="114"/>
      <c r="N944" s="113"/>
      <c r="O944" s="113"/>
      <c r="P944" s="113"/>
      <c r="Q944" s="113"/>
      <c r="R944" s="114"/>
      <c r="S944" s="114"/>
      <c r="T944" s="114"/>
      <c r="U944" s="114"/>
      <c r="V944" s="114"/>
      <c r="W944" s="114"/>
      <c r="X944" s="114"/>
      <c r="Y944" s="114"/>
      <c r="Z944" s="107"/>
      <c r="AA944" s="107"/>
      <c r="AB944" s="107"/>
      <c r="AC944" s="107"/>
      <c r="AD944" s="107"/>
      <c r="AE944" s="107"/>
      <c r="AF944" s="107"/>
      <c r="AG944" s="107" t="s">
        <v>341</v>
      </c>
      <c r="AH944" s="107">
        <v>0</v>
      </c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</row>
    <row r="945" spans="1:60" outlineLevel="3">
      <c r="A945" s="110"/>
      <c r="B945" s="111"/>
      <c r="C945" s="146" t="s">
        <v>2826</v>
      </c>
      <c r="D945" s="143"/>
      <c r="E945" s="144">
        <v>17.28</v>
      </c>
      <c r="F945" s="114"/>
      <c r="G945" s="114"/>
      <c r="H945" s="114"/>
      <c r="I945" s="114"/>
      <c r="J945" s="114"/>
      <c r="K945" s="114"/>
      <c r="L945" s="114"/>
      <c r="M945" s="114"/>
      <c r="N945" s="113"/>
      <c r="O945" s="113"/>
      <c r="P945" s="113"/>
      <c r="Q945" s="113"/>
      <c r="R945" s="114"/>
      <c r="S945" s="114"/>
      <c r="T945" s="114"/>
      <c r="U945" s="114"/>
      <c r="V945" s="114"/>
      <c r="W945" s="114"/>
      <c r="X945" s="114"/>
      <c r="Y945" s="114"/>
      <c r="Z945" s="107"/>
      <c r="AA945" s="107"/>
      <c r="AB945" s="107"/>
      <c r="AC945" s="107"/>
      <c r="AD945" s="107"/>
      <c r="AE945" s="107"/>
      <c r="AF945" s="107"/>
      <c r="AG945" s="107" t="s">
        <v>341</v>
      </c>
      <c r="AH945" s="107">
        <v>0</v>
      </c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</row>
    <row r="946" spans="1:60" outlineLevel="3">
      <c r="A946" s="110"/>
      <c r="B946" s="111"/>
      <c r="C946" s="146" t="s">
        <v>2825</v>
      </c>
      <c r="D946" s="143"/>
      <c r="E946" s="144">
        <v>10.585000000000001</v>
      </c>
      <c r="F946" s="114"/>
      <c r="G946" s="114"/>
      <c r="H946" s="114"/>
      <c r="I946" s="114"/>
      <c r="J946" s="114"/>
      <c r="K946" s="114"/>
      <c r="L946" s="114"/>
      <c r="M946" s="114"/>
      <c r="N946" s="113"/>
      <c r="O946" s="113"/>
      <c r="P946" s="113"/>
      <c r="Q946" s="113"/>
      <c r="R946" s="114"/>
      <c r="S946" s="114"/>
      <c r="T946" s="114"/>
      <c r="U946" s="114"/>
      <c r="V946" s="114"/>
      <c r="W946" s="114"/>
      <c r="X946" s="114"/>
      <c r="Y946" s="114"/>
      <c r="Z946" s="107"/>
      <c r="AA946" s="107"/>
      <c r="AB946" s="107"/>
      <c r="AC946" s="107"/>
      <c r="AD946" s="107"/>
      <c r="AE946" s="107"/>
      <c r="AF946" s="107"/>
      <c r="AG946" s="107" t="s">
        <v>341</v>
      </c>
      <c r="AH946" s="107">
        <v>0</v>
      </c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</row>
    <row r="947" spans="1:60" outlineLevel="3">
      <c r="A947" s="110"/>
      <c r="B947" s="111"/>
      <c r="C947" s="146" t="s">
        <v>2824</v>
      </c>
      <c r="D947" s="143"/>
      <c r="E947" s="144">
        <v>7.3012499999999996</v>
      </c>
      <c r="F947" s="114"/>
      <c r="G947" s="114"/>
      <c r="H947" s="114"/>
      <c r="I947" s="114"/>
      <c r="J947" s="114"/>
      <c r="K947" s="114"/>
      <c r="L947" s="114"/>
      <c r="M947" s="114"/>
      <c r="N947" s="113"/>
      <c r="O947" s="113"/>
      <c r="P947" s="113"/>
      <c r="Q947" s="113"/>
      <c r="R947" s="114"/>
      <c r="S947" s="114"/>
      <c r="T947" s="114"/>
      <c r="U947" s="114"/>
      <c r="V947" s="114"/>
      <c r="W947" s="114"/>
      <c r="X947" s="114"/>
      <c r="Y947" s="114"/>
      <c r="Z947" s="107"/>
      <c r="AA947" s="107"/>
      <c r="AB947" s="107"/>
      <c r="AC947" s="107"/>
      <c r="AD947" s="107"/>
      <c r="AE947" s="107"/>
      <c r="AF947" s="107"/>
      <c r="AG947" s="107" t="s">
        <v>341</v>
      </c>
      <c r="AH947" s="107">
        <v>0</v>
      </c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</row>
    <row r="948" spans="1:60" outlineLevel="3">
      <c r="A948" s="110"/>
      <c r="B948" s="111"/>
      <c r="C948" s="146" t="s">
        <v>2814</v>
      </c>
      <c r="D948" s="143"/>
      <c r="E948" s="144">
        <v>3.06</v>
      </c>
      <c r="F948" s="114"/>
      <c r="G948" s="114"/>
      <c r="H948" s="114"/>
      <c r="I948" s="114"/>
      <c r="J948" s="114"/>
      <c r="K948" s="114"/>
      <c r="L948" s="114"/>
      <c r="M948" s="114"/>
      <c r="N948" s="113"/>
      <c r="O948" s="113"/>
      <c r="P948" s="113"/>
      <c r="Q948" s="113"/>
      <c r="R948" s="114"/>
      <c r="S948" s="114"/>
      <c r="T948" s="114"/>
      <c r="U948" s="114"/>
      <c r="V948" s="114"/>
      <c r="W948" s="114"/>
      <c r="X948" s="114"/>
      <c r="Y948" s="114"/>
      <c r="Z948" s="107"/>
      <c r="AA948" s="107"/>
      <c r="AB948" s="107"/>
      <c r="AC948" s="107"/>
      <c r="AD948" s="107"/>
      <c r="AE948" s="107"/>
      <c r="AF948" s="107"/>
      <c r="AG948" s="107" t="s">
        <v>341</v>
      </c>
      <c r="AH948" s="107">
        <v>0</v>
      </c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</row>
    <row r="949" spans="1:60" outlineLevel="3">
      <c r="A949" s="110"/>
      <c r="B949" s="111"/>
      <c r="C949" s="146" t="s">
        <v>2815</v>
      </c>
      <c r="D949" s="143"/>
      <c r="E949" s="144">
        <v>3.3149999999999999</v>
      </c>
      <c r="F949" s="114"/>
      <c r="G949" s="114"/>
      <c r="H949" s="114"/>
      <c r="I949" s="114"/>
      <c r="J949" s="114"/>
      <c r="K949" s="114"/>
      <c r="L949" s="114"/>
      <c r="M949" s="114"/>
      <c r="N949" s="113"/>
      <c r="O949" s="113"/>
      <c r="P949" s="113"/>
      <c r="Q949" s="113"/>
      <c r="R949" s="114"/>
      <c r="S949" s="114"/>
      <c r="T949" s="114"/>
      <c r="U949" s="114"/>
      <c r="V949" s="114"/>
      <c r="W949" s="114"/>
      <c r="X949" s="114"/>
      <c r="Y949" s="114"/>
      <c r="Z949" s="107"/>
      <c r="AA949" s="107"/>
      <c r="AB949" s="107"/>
      <c r="AC949" s="107"/>
      <c r="AD949" s="107"/>
      <c r="AE949" s="107"/>
      <c r="AF949" s="107"/>
      <c r="AG949" s="107" t="s">
        <v>341</v>
      </c>
      <c r="AH949" s="107">
        <v>0</v>
      </c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</row>
    <row r="950" spans="1:60" outlineLevel="3">
      <c r="A950" s="110"/>
      <c r="B950" s="111"/>
      <c r="C950" s="146" t="s">
        <v>2813</v>
      </c>
      <c r="D950" s="143"/>
      <c r="E950" s="144">
        <v>22.681249999999999</v>
      </c>
      <c r="F950" s="114"/>
      <c r="G950" s="114"/>
      <c r="H950" s="114"/>
      <c r="I950" s="114"/>
      <c r="J950" s="114"/>
      <c r="K950" s="114"/>
      <c r="L950" s="114"/>
      <c r="M950" s="114"/>
      <c r="N950" s="113"/>
      <c r="O950" s="113"/>
      <c r="P950" s="113"/>
      <c r="Q950" s="113"/>
      <c r="R950" s="114"/>
      <c r="S950" s="114"/>
      <c r="T950" s="114"/>
      <c r="U950" s="114"/>
      <c r="V950" s="114"/>
      <c r="W950" s="114"/>
      <c r="X950" s="114"/>
      <c r="Y950" s="114"/>
      <c r="Z950" s="107"/>
      <c r="AA950" s="107"/>
      <c r="AB950" s="107"/>
      <c r="AC950" s="107"/>
      <c r="AD950" s="107"/>
      <c r="AE950" s="107"/>
      <c r="AF950" s="107"/>
      <c r="AG950" s="107" t="s">
        <v>341</v>
      </c>
      <c r="AH950" s="107">
        <v>0</v>
      </c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</row>
    <row r="951" spans="1:60" outlineLevel="3">
      <c r="A951" s="110"/>
      <c r="B951" s="111"/>
      <c r="C951" s="146" t="s">
        <v>2817</v>
      </c>
      <c r="D951" s="143"/>
      <c r="E951" s="144">
        <v>1.6054999999999999</v>
      </c>
      <c r="F951" s="114"/>
      <c r="G951" s="114"/>
      <c r="H951" s="114"/>
      <c r="I951" s="114"/>
      <c r="J951" s="114"/>
      <c r="K951" s="114"/>
      <c r="L951" s="114"/>
      <c r="M951" s="114"/>
      <c r="N951" s="113"/>
      <c r="O951" s="113"/>
      <c r="P951" s="113"/>
      <c r="Q951" s="113"/>
      <c r="R951" s="114"/>
      <c r="S951" s="114"/>
      <c r="T951" s="114"/>
      <c r="U951" s="114"/>
      <c r="V951" s="114"/>
      <c r="W951" s="114"/>
      <c r="X951" s="114"/>
      <c r="Y951" s="114"/>
      <c r="Z951" s="107"/>
      <c r="AA951" s="107"/>
      <c r="AB951" s="107"/>
      <c r="AC951" s="107"/>
      <c r="AD951" s="107"/>
      <c r="AE951" s="107"/>
      <c r="AF951" s="107"/>
      <c r="AG951" s="107" t="s">
        <v>341</v>
      </c>
      <c r="AH951" s="107">
        <v>0</v>
      </c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</row>
    <row r="952" spans="1:60" outlineLevel="3">
      <c r="A952" s="110"/>
      <c r="B952" s="111"/>
      <c r="C952" s="146" t="s">
        <v>2854</v>
      </c>
      <c r="D952" s="143"/>
      <c r="E952" s="144">
        <v>12.3</v>
      </c>
      <c r="F952" s="114"/>
      <c r="G952" s="114"/>
      <c r="H952" s="114"/>
      <c r="I952" s="114"/>
      <c r="J952" s="114"/>
      <c r="K952" s="114"/>
      <c r="L952" s="114"/>
      <c r="M952" s="114"/>
      <c r="N952" s="113"/>
      <c r="O952" s="113"/>
      <c r="P952" s="113"/>
      <c r="Q952" s="113"/>
      <c r="R952" s="114"/>
      <c r="S952" s="114"/>
      <c r="T952" s="114"/>
      <c r="U952" s="114"/>
      <c r="V952" s="114"/>
      <c r="W952" s="114"/>
      <c r="X952" s="114"/>
      <c r="Y952" s="114"/>
      <c r="Z952" s="107"/>
      <c r="AA952" s="107"/>
      <c r="AB952" s="107"/>
      <c r="AC952" s="107"/>
      <c r="AD952" s="107"/>
      <c r="AE952" s="107"/>
      <c r="AF952" s="107"/>
      <c r="AG952" s="107" t="s">
        <v>341</v>
      </c>
      <c r="AH952" s="107">
        <v>0</v>
      </c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</row>
    <row r="953" spans="1:60" outlineLevel="3">
      <c r="A953" s="110"/>
      <c r="B953" s="111"/>
      <c r="C953" s="146" t="s">
        <v>3353</v>
      </c>
      <c r="D953" s="143"/>
      <c r="E953" s="144">
        <v>1.44</v>
      </c>
      <c r="F953" s="114"/>
      <c r="G953" s="114"/>
      <c r="H953" s="114"/>
      <c r="I953" s="114"/>
      <c r="J953" s="114"/>
      <c r="K953" s="114"/>
      <c r="L953" s="114"/>
      <c r="M953" s="114"/>
      <c r="N953" s="113"/>
      <c r="O953" s="113"/>
      <c r="P953" s="113"/>
      <c r="Q953" s="113"/>
      <c r="R953" s="114"/>
      <c r="S953" s="114"/>
      <c r="T953" s="114"/>
      <c r="U953" s="114"/>
      <c r="V953" s="114"/>
      <c r="W953" s="114"/>
      <c r="X953" s="114"/>
      <c r="Y953" s="114"/>
      <c r="Z953" s="107"/>
      <c r="AA953" s="107"/>
      <c r="AB953" s="107"/>
      <c r="AC953" s="107"/>
      <c r="AD953" s="107"/>
      <c r="AE953" s="107"/>
      <c r="AF953" s="107"/>
      <c r="AG953" s="107" t="s">
        <v>341</v>
      </c>
      <c r="AH953" s="107">
        <v>0</v>
      </c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</row>
    <row r="954" spans="1:60" outlineLevel="3">
      <c r="A954" s="110"/>
      <c r="B954" s="111"/>
      <c r="C954" s="146" t="s">
        <v>2856</v>
      </c>
      <c r="D954" s="143"/>
      <c r="E954" s="144">
        <v>3.7124999999999999</v>
      </c>
      <c r="F954" s="114"/>
      <c r="G954" s="114"/>
      <c r="H954" s="114"/>
      <c r="I954" s="114"/>
      <c r="J954" s="114"/>
      <c r="K954" s="114"/>
      <c r="L954" s="114"/>
      <c r="M954" s="114"/>
      <c r="N954" s="113"/>
      <c r="O954" s="113"/>
      <c r="P954" s="113"/>
      <c r="Q954" s="113"/>
      <c r="R954" s="114"/>
      <c r="S954" s="114"/>
      <c r="T954" s="114"/>
      <c r="U954" s="114"/>
      <c r="V954" s="114"/>
      <c r="W954" s="114"/>
      <c r="X954" s="114"/>
      <c r="Y954" s="114"/>
      <c r="Z954" s="107"/>
      <c r="AA954" s="107"/>
      <c r="AB954" s="107"/>
      <c r="AC954" s="107"/>
      <c r="AD954" s="107"/>
      <c r="AE954" s="107"/>
      <c r="AF954" s="107"/>
      <c r="AG954" s="107" t="s">
        <v>341</v>
      </c>
      <c r="AH954" s="107">
        <v>0</v>
      </c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</row>
    <row r="955" spans="1:60" outlineLevel="3">
      <c r="A955" s="110"/>
      <c r="B955" s="111"/>
      <c r="C955" s="146" t="s">
        <v>2857</v>
      </c>
      <c r="D955" s="143"/>
      <c r="E955" s="144">
        <v>29.16</v>
      </c>
      <c r="F955" s="114"/>
      <c r="G955" s="114"/>
      <c r="H955" s="114"/>
      <c r="I955" s="114"/>
      <c r="J955" s="114"/>
      <c r="K955" s="114"/>
      <c r="L955" s="114"/>
      <c r="M955" s="114"/>
      <c r="N955" s="113"/>
      <c r="O955" s="113"/>
      <c r="P955" s="113"/>
      <c r="Q955" s="113"/>
      <c r="R955" s="114"/>
      <c r="S955" s="114"/>
      <c r="T955" s="114"/>
      <c r="U955" s="114"/>
      <c r="V955" s="114"/>
      <c r="W955" s="114"/>
      <c r="X955" s="114"/>
      <c r="Y955" s="114"/>
      <c r="Z955" s="107"/>
      <c r="AA955" s="107"/>
      <c r="AB955" s="107"/>
      <c r="AC955" s="107"/>
      <c r="AD955" s="107"/>
      <c r="AE955" s="107"/>
      <c r="AF955" s="107"/>
      <c r="AG955" s="107" t="s">
        <v>341</v>
      </c>
      <c r="AH955" s="107">
        <v>0</v>
      </c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</row>
    <row r="956" spans="1:60" outlineLevel="3">
      <c r="A956" s="110"/>
      <c r="B956" s="111"/>
      <c r="C956" s="146" t="s">
        <v>2858</v>
      </c>
      <c r="D956" s="143"/>
      <c r="E956" s="144">
        <v>7.4249999999999998</v>
      </c>
      <c r="F956" s="114"/>
      <c r="G956" s="114"/>
      <c r="H956" s="114"/>
      <c r="I956" s="114"/>
      <c r="J956" s="114"/>
      <c r="K956" s="114"/>
      <c r="L956" s="114"/>
      <c r="M956" s="114"/>
      <c r="N956" s="113"/>
      <c r="O956" s="113"/>
      <c r="P956" s="113"/>
      <c r="Q956" s="113"/>
      <c r="R956" s="114"/>
      <c r="S956" s="114"/>
      <c r="T956" s="114"/>
      <c r="U956" s="114"/>
      <c r="V956" s="114"/>
      <c r="W956" s="114"/>
      <c r="X956" s="114"/>
      <c r="Y956" s="114"/>
      <c r="Z956" s="107"/>
      <c r="AA956" s="107"/>
      <c r="AB956" s="107"/>
      <c r="AC956" s="107"/>
      <c r="AD956" s="107"/>
      <c r="AE956" s="107"/>
      <c r="AF956" s="107"/>
      <c r="AG956" s="107" t="s">
        <v>341</v>
      </c>
      <c r="AH956" s="107">
        <v>0</v>
      </c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</row>
    <row r="957" spans="1:60" outlineLevel="3">
      <c r="A957" s="110"/>
      <c r="B957" s="111"/>
      <c r="C957" s="146" t="s">
        <v>2861</v>
      </c>
      <c r="D957" s="143"/>
      <c r="E957" s="144">
        <v>10.62</v>
      </c>
      <c r="F957" s="114"/>
      <c r="G957" s="114"/>
      <c r="H957" s="114"/>
      <c r="I957" s="114"/>
      <c r="J957" s="114"/>
      <c r="K957" s="114"/>
      <c r="L957" s="114"/>
      <c r="M957" s="114"/>
      <c r="N957" s="113"/>
      <c r="O957" s="113"/>
      <c r="P957" s="113"/>
      <c r="Q957" s="113"/>
      <c r="R957" s="114"/>
      <c r="S957" s="114"/>
      <c r="T957" s="114"/>
      <c r="U957" s="114"/>
      <c r="V957" s="114"/>
      <c r="W957" s="114"/>
      <c r="X957" s="114"/>
      <c r="Y957" s="114"/>
      <c r="Z957" s="107"/>
      <c r="AA957" s="107"/>
      <c r="AB957" s="107"/>
      <c r="AC957" s="107"/>
      <c r="AD957" s="107"/>
      <c r="AE957" s="107"/>
      <c r="AF957" s="107"/>
      <c r="AG957" s="107" t="s">
        <v>341</v>
      </c>
      <c r="AH957" s="107">
        <v>0</v>
      </c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</row>
    <row r="958" spans="1:60" outlineLevel="3">
      <c r="A958" s="110"/>
      <c r="B958" s="111"/>
      <c r="C958" s="146" t="s">
        <v>3354</v>
      </c>
      <c r="D958" s="143"/>
      <c r="E958" s="144">
        <v>11.85</v>
      </c>
      <c r="F958" s="114"/>
      <c r="G958" s="114"/>
      <c r="H958" s="114"/>
      <c r="I958" s="114"/>
      <c r="J958" s="114"/>
      <c r="K958" s="114"/>
      <c r="L958" s="114"/>
      <c r="M958" s="114"/>
      <c r="N958" s="113"/>
      <c r="O958" s="113"/>
      <c r="P958" s="113"/>
      <c r="Q958" s="113"/>
      <c r="R958" s="114"/>
      <c r="S958" s="114"/>
      <c r="T958" s="114"/>
      <c r="U958" s="114"/>
      <c r="V958" s="114"/>
      <c r="W958" s="114"/>
      <c r="X958" s="114"/>
      <c r="Y958" s="114"/>
      <c r="Z958" s="107"/>
      <c r="AA958" s="107"/>
      <c r="AB958" s="107"/>
      <c r="AC958" s="107"/>
      <c r="AD958" s="107"/>
      <c r="AE958" s="107"/>
      <c r="AF958" s="107"/>
      <c r="AG958" s="107" t="s">
        <v>341</v>
      </c>
      <c r="AH958" s="107">
        <v>0</v>
      </c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</row>
    <row r="959" spans="1:60" outlineLevel="3">
      <c r="A959" s="110"/>
      <c r="B959" s="111"/>
      <c r="C959" s="146" t="s">
        <v>3355</v>
      </c>
      <c r="D959" s="143"/>
      <c r="E959" s="144">
        <v>43.462499999999999</v>
      </c>
      <c r="F959" s="114"/>
      <c r="G959" s="114"/>
      <c r="H959" s="114"/>
      <c r="I959" s="114"/>
      <c r="J959" s="114"/>
      <c r="K959" s="114"/>
      <c r="L959" s="114"/>
      <c r="M959" s="114"/>
      <c r="N959" s="113"/>
      <c r="O959" s="113"/>
      <c r="P959" s="113"/>
      <c r="Q959" s="113"/>
      <c r="R959" s="114"/>
      <c r="S959" s="114"/>
      <c r="T959" s="114"/>
      <c r="U959" s="114"/>
      <c r="V959" s="114"/>
      <c r="W959" s="114"/>
      <c r="X959" s="114"/>
      <c r="Y959" s="114"/>
      <c r="Z959" s="107"/>
      <c r="AA959" s="107"/>
      <c r="AB959" s="107"/>
      <c r="AC959" s="107"/>
      <c r="AD959" s="107"/>
      <c r="AE959" s="107"/>
      <c r="AF959" s="107"/>
      <c r="AG959" s="107" t="s">
        <v>341</v>
      </c>
      <c r="AH959" s="107">
        <v>0</v>
      </c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</row>
    <row r="960" spans="1:60" outlineLevel="3">
      <c r="A960" s="110"/>
      <c r="B960" s="111"/>
      <c r="C960" s="146" t="s">
        <v>3356</v>
      </c>
      <c r="D960" s="143"/>
      <c r="E960" s="144">
        <v>5.3520000000000003</v>
      </c>
      <c r="F960" s="114"/>
      <c r="G960" s="114"/>
      <c r="H960" s="114"/>
      <c r="I960" s="114"/>
      <c r="J960" s="114"/>
      <c r="K960" s="114"/>
      <c r="L960" s="114"/>
      <c r="M960" s="114"/>
      <c r="N960" s="113"/>
      <c r="O960" s="113"/>
      <c r="P960" s="113"/>
      <c r="Q960" s="113"/>
      <c r="R960" s="114"/>
      <c r="S960" s="114"/>
      <c r="T960" s="114"/>
      <c r="U960" s="114"/>
      <c r="V960" s="114"/>
      <c r="W960" s="114"/>
      <c r="X960" s="114"/>
      <c r="Y960" s="114"/>
      <c r="Z960" s="107"/>
      <c r="AA960" s="107"/>
      <c r="AB960" s="107"/>
      <c r="AC960" s="107"/>
      <c r="AD960" s="107"/>
      <c r="AE960" s="107"/>
      <c r="AF960" s="107"/>
      <c r="AG960" s="107" t="s">
        <v>341</v>
      </c>
      <c r="AH960" s="107">
        <v>0</v>
      </c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</row>
    <row r="961" spans="1:60" outlineLevel="3">
      <c r="A961" s="110"/>
      <c r="B961" s="111"/>
      <c r="C961" s="146" t="s">
        <v>3357</v>
      </c>
      <c r="D961" s="143"/>
      <c r="E961" s="144">
        <v>31.441199999999998</v>
      </c>
      <c r="F961" s="114"/>
      <c r="G961" s="114"/>
      <c r="H961" s="114"/>
      <c r="I961" s="114"/>
      <c r="J961" s="114"/>
      <c r="K961" s="114"/>
      <c r="L961" s="114"/>
      <c r="M961" s="114"/>
      <c r="N961" s="113"/>
      <c r="O961" s="113"/>
      <c r="P961" s="113"/>
      <c r="Q961" s="113"/>
      <c r="R961" s="114"/>
      <c r="S961" s="114"/>
      <c r="T961" s="114"/>
      <c r="U961" s="114"/>
      <c r="V961" s="114"/>
      <c r="W961" s="114"/>
      <c r="X961" s="114"/>
      <c r="Y961" s="114"/>
      <c r="Z961" s="107"/>
      <c r="AA961" s="107"/>
      <c r="AB961" s="107"/>
      <c r="AC961" s="107"/>
      <c r="AD961" s="107"/>
      <c r="AE961" s="107"/>
      <c r="AF961" s="107"/>
      <c r="AG961" s="107" t="s">
        <v>341</v>
      </c>
      <c r="AH961" s="107">
        <v>0</v>
      </c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</row>
    <row r="962" spans="1:60" outlineLevel="3">
      <c r="A962" s="110"/>
      <c r="B962" s="111"/>
      <c r="C962" s="146" t="s">
        <v>3358</v>
      </c>
      <c r="D962" s="143"/>
      <c r="E962" s="144">
        <v>22.616250000000001</v>
      </c>
      <c r="F962" s="114"/>
      <c r="G962" s="114"/>
      <c r="H962" s="114"/>
      <c r="I962" s="114"/>
      <c r="J962" s="114"/>
      <c r="K962" s="114"/>
      <c r="L962" s="114"/>
      <c r="M962" s="114"/>
      <c r="N962" s="113"/>
      <c r="O962" s="113"/>
      <c r="P962" s="113"/>
      <c r="Q962" s="113"/>
      <c r="R962" s="114"/>
      <c r="S962" s="114"/>
      <c r="T962" s="114"/>
      <c r="U962" s="114"/>
      <c r="V962" s="114"/>
      <c r="W962" s="114"/>
      <c r="X962" s="114"/>
      <c r="Y962" s="114"/>
      <c r="Z962" s="107"/>
      <c r="AA962" s="107"/>
      <c r="AB962" s="107"/>
      <c r="AC962" s="107"/>
      <c r="AD962" s="107"/>
      <c r="AE962" s="107"/>
      <c r="AF962" s="107"/>
      <c r="AG962" s="107" t="s">
        <v>341</v>
      </c>
      <c r="AH962" s="107">
        <v>0</v>
      </c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</row>
    <row r="963" spans="1:60" outlineLevel="3">
      <c r="A963" s="110"/>
      <c r="B963" s="111"/>
      <c r="C963" s="146" t="s">
        <v>2829</v>
      </c>
      <c r="D963" s="143"/>
      <c r="E963" s="144">
        <v>56.62</v>
      </c>
      <c r="F963" s="114"/>
      <c r="G963" s="114"/>
      <c r="H963" s="114"/>
      <c r="I963" s="114"/>
      <c r="J963" s="114"/>
      <c r="K963" s="114"/>
      <c r="L963" s="114"/>
      <c r="M963" s="114"/>
      <c r="N963" s="113"/>
      <c r="O963" s="113"/>
      <c r="P963" s="113"/>
      <c r="Q963" s="113"/>
      <c r="R963" s="114"/>
      <c r="S963" s="114"/>
      <c r="T963" s="114"/>
      <c r="U963" s="114"/>
      <c r="V963" s="114"/>
      <c r="W963" s="114"/>
      <c r="X963" s="114"/>
      <c r="Y963" s="114"/>
      <c r="Z963" s="107"/>
      <c r="AA963" s="107"/>
      <c r="AB963" s="107"/>
      <c r="AC963" s="107"/>
      <c r="AD963" s="107"/>
      <c r="AE963" s="107"/>
      <c r="AF963" s="107"/>
      <c r="AG963" s="107" t="s">
        <v>341</v>
      </c>
      <c r="AH963" s="107">
        <v>0</v>
      </c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</row>
    <row r="964" spans="1:60" outlineLevel="3">
      <c r="A964" s="110"/>
      <c r="B964" s="111"/>
      <c r="C964" s="146" t="s">
        <v>3359</v>
      </c>
      <c r="D964" s="143"/>
      <c r="E964" s="144">
        <v>4.5</v>
      </c>
      <c r="F964" s="114"/>
      <c r="G964" s="114"/>
      <c r="H964" s="114"/>
      <c r="I964" s="114"/>
      <c r="J964" s="114"/>
      <c r="K964" s="114"/>
      <c r="L964" s="114"/>
      <c r="M964" s="114"/>
      <c r="N964" s="113"/>
      <c r="O964" s="113"/>
      <c r="P964" s="113"/>
      <c r="Q964" s="113"/>
      <c r="R964" s="114"/>
      <c r="S964" s="114"/>
      <c r="T964" s="114"/>
      <c r="U964" s="114"/>
      <c r="V964" s="114"/>
      <c r="W964" s="114"/>
      <c r="X964" s="114"/>
      <c r="Y964" s="114"/>
      <c r="Z964" s="107"/>
      <c r="AA964" s="107"/>
      <c r="AB964" s="107"/>
      <c r="AC964" s="107"/>
      <c r="AD964" s="107"/>
      <c r="AE964" s="107"/>
      <c r="AF964" s="107"/>
      <c r="AG964" s="107" t="s">
        <v>341</v>
      </c>
      <c r="AH964" s="107">
        <v>0</v>
      </c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</row>
    <row r="965" spans="1:60" outlineLevel="3">
      <c r="A965" s="110"/>
      <c r="B965" s="111"/>
      <c r="C965" s="146" t="s">
        <v>3360</v>
      </c>
      <c r="D965" s="143"/>
      <c r="E965" s="144">
        <v>1.44</v>
      </c>
      <c r="F965" s="114"/>
      <c r="G965" s="114"/>
      <c r="H965" s="114"/>
      <c r="I965" s="114"/>
      <c r="J965" s="114"/>
      <c r="K965" s="114"/>
      <c r="L965" s="114"/>
      <c r="M965" s="114"/>
      <c r="N965" s="113"/>
      <c r="O965" s="113"/>
      <c r="P965" s="113"/>
      <c r="Q965" s="113"/>
      <c r="R965" s="114"/>
      <c r="S965" s="114"/>
      <c r="T965" s="114"/>
      <c r="U965" s="114"/>
      <c r="V965" s="114"/>
      <c r="W965" s="114"/>
      <c r="X965" s="114"/>
      <c r="Y965" s="114"/>
      <c r="Z965" s="107"/>
      <c r="AA965" s="107"/>
      <c r="AB965" s="107"/>
      <c r="AC965" s="107"/>
      <c r="AD965" s="107"/>
      <c r="AE965" s="107"/>
      <c r="AF965" s="107"/>
      <c r="AG965" s="107" t="s">
        <v>341</v>
      </c>
      <c r="AH965" s="107">
        <v>0</v>
      </c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</row>
    <row r="966" spans="1:60" outlineLevel="3">
      <c r="A966" s="110"/>
      <c r="B966" s="111"/>
      <c r="C966" s="146" t="s">
        <v>2840</v>
      </c>
      <c r="D966" s="143"/>
      <c r="E966" s="144">
        <v>4.1074999999999999</v>
      </c>
      <c r="F966" s="114"/>
      <c r="G966" s="114"/>
      <c r="H966" s="114"/>
      <c r="I966" s="114"/>
      <c r="J966" s="114"/>
      <c r="K966" s="114"/>
      <c r="L966" s="114"/>
      <c r="M966" s="114"/>
      <c r="N966" s="113"/>
      <c r="O966" s="113"/>
      <c r="P966" s="113"/>
      <c r="Q966" s="113"/>
      <c r="R966" s="114"/>
      <c r="S966" s="114"/>
      <c r="T966" s="114"/>
      <c r="U966" s="114"/>
      <c r="V966" s="114"/>
      <c r="W966" s="114"/>
      <c r="X966" s="114"/>
      <c r="Y966" s="114"/>
      <c r="Z966" s="107"/>
      <c r="AA966" s="107"/>
      <c r="AB966" s="107"/>
      <c r="AC966" s="107"/>
      <c r="AD966" s="107"/>
      <c r="AE966" s="107"/>
      <c r="AF966" s="107"/>
      <c r="AG966" s="107" t="s">
        <v>341</v>
      </c>
      <c r="AH966" s="107">
        <v>0</v>
      </c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</row>
    <row r="967" spans="1:60" outlineLevel="3">
      <c r="A967" s="110"/>
      <c r="B967" s="111"/>
      <c r="C967" s="146" t="s">
        <v>2845</v>
      </c>
      <c r="D967" s="143"/>
      <c r="E967" s="144">
        <v>1.76</v>
      </c>
      <c r="F967" s="114"/>
      <c r="G967" s="114"/>
      <c r="H967" s="114"/>
      <c r="I967" s="114"/>
      <c r="J967" s="114"/>
      <c r="K967" s="114"/>
      <c r="L967" s="114"/>
      <c r="M967" s="114"/>
      <c r="N967" s="113"/>
      <c r="O967" s="113"/>
      <c r="P967" s="113"/>
      <c r="Q967" s="113"/>
      <c r="R967" s="114"/>
      <c r="S967" s="114"/>
      <c r="T967" s="114"/>
      <c r="U967" s="114"/>
      <c r="V967" s="114"/>
      <c r="W967" s="114"/>
      <c r="X967" s="114"/>
      <c r="Y967" s="114"/>
      <c r="Z967" s="107"/>
      <c r="AA967" s="107"/>
      <c r="AB967" s="107"/>
      <c r="AC967" s="107"/>
      <c r="AD967" s="107"/>
      <c r="AE967" s="107"/>
      <c r="AF967" s="107"/>
      <c r="AG967" s="107" t="s">
        <v>341</v>
      </c>
      <c r="AH967" s="107">
        <v>0</v>
      </c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</row>
    <row r="968" spans="1:60" outlineLevel="3">
      <c r="A968" s="110"/>
      <c r="B968" s="111"/>
      <c r="C968" s="146" t="s">
        <v>2844</v>
      </c>
      <c r="D968" s="143"/>
      <c r="E968" s="144">
        <v>1.395</v>
      </c>
      <c r="F968" s="114"/>
      <c r="G968" s="114"/>
      <c r="H968" s="114"/>
      <c r="I968" s="114"/>
      <c r="J968" s="114"/>
      <c r="K968" s="114"/>
      <c r="L968" s="114"/>
      <c r="M968" s="114"/>
      <c r="N968" s="113"/>
      <c r="O968" s="113"/>
      <c r="P968" s="113"/>
      <c r="Q968" s="113"/>
      <c r="R968" s="114"/>
      <c r="S968" s="114"/>
      <c r="T968" s="114"/>
      <c r="U968" s="114"/>
      <c r="V968" s="114"/>
      <c r="W968" s="114"/>
      <c r="X968" s="114"/>
      <c r="Y968" s="114"/>
      <c r="Z968" s="107"/>
      <c r="AA968" s="107"/>
      <c r="AB968" s="107"/>
      <c r="AC968" s="107"/>
      <c r="AD968" s="107"/>
      <c r="AE968" s="107"/>
      <c r="AF968" s="107"/>
      <c r="AG968" s="107" t="s">
        <v>341</v>
      </c>
      <c r="AH968" s="107">
        <v>0</v>
      </c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</row>
    <row r="969" spans="1:60" outlineLevel="3">
      <c r="A969" s="110"/>
      <c r="B969" s="111"/>
      <c r="C969" s="146" t="s">
        <v>3361</v>
      </c>
      <c r="D969" s="143"/>
      <c r="E969" s="144">
        <v>4.32</v>
      </c>
      <c r="F969" s="114"/>
      <c r="G969" s="114"/>
      <c r="H969" s="114"/>
      <c r="I969" s="114"/>
      <c r="J969" s="114"/>
      <c r="K969" s="114"/>
      <c r="L969" s="114"/>
      <c r="M969" s="114"/>
      <c r="N969" s="113"/>
      <c r="O969" s="113"/>
      <c r="P969" s="113"/>
      <c r="Q969" s="113"/>
      <c r="R969" s="114"/>
      <c r="S969" s="114"/>
      <c r="T969" s="114"/>
      <c r="U969" s="114"/>
      <c r="V969" s="114"/>
      <c r="W969" s="114"/>
      <c r="X969" s="114"/>
      <c r="Y969" s="114"/>
      <c r="Z969" s="107"/>
      <c r="AA969" s="107"/>
      <c r="AB969" s="107"/>
      <c r="AC969" s="107"/>
      <c r="AD969" s="107"/>
      <c r="AE969" s="107"/>
      <c r="AF969" s="107"/>
      <c r="AG969" s="107" t="s">
        <v>341</v>
      </c>
      <c r="AH969" s="107">
        <v>0</v>
      </c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</row>
    <row r="970" spans="1:60" outlineLevel="3">
      <c r="A970" s="110"/>
      <c r="B970" s="111"/>
      <c r="C970" s="146" t="s">
        <v>2852</v>
      </c>
      <c r="D970" s="143"/>
      <c r="E970" s="144">
        <v>8.14</v>
      </c>
      <c r="F970" s="114"/>
      <c r="G970" s="114"/>
      <c r="H970" s="114"/>
      <c r="I970" s="114"/>
      <c r="J970" s="114"/>
      <c r="K970" s="114"/>
      <c r="L970" s="114"/>
      <c r="M970" s="114"/>
      <c r="N970" s="113"/>
      <c r="O970" s="113"/>
      <c r="P970" s="113"/>
      <c r="Q970" s="113"/>
      <c r="R970" s="114"/>
      <c r="S970" s="114"/>
      <c r="T970" s="114"/>
      <c r="U970" s="114"/>
      <c r="V970" s="114"/>
      <c r="W970" s="114"/>
      <c r="X970" s="114"/>
      <c r="Y970" s="114"/>
      <c r="Z970" s="107"/>
      <c r="AA970" s="107"/>
      <c r="AB970" s="107"/>
      <c r="AC970" s="107"/>
      <c r="AD970" s="107"/>
      <c r="AE970" s="107"/>
      <c r="AF970" s="107"/>
      <c r="AG970" s="107" t="s">
        <v>341</v>
      </c>
      <c r="AH970" s="107">
        <v>0</v>
      </c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</row>
    <row r="971" spans="1:60" outlineLevel="3">
      <c r="A971" s="110"/>
      <c r="B971" s="111"/>
      <c r="C971" s="146" t="s">
        <v>3362</v>
      </c>
      <c r="D971" s="143"/>
      <c r="E971" s="144">
        <v>6.48</v>
      </c>
      <c r="F971" s="114"/>
      <c r="G971" s="114"/>
      <c r="H971" s="114"/>
      <c r="I971" s="114"/>
      <c r="J971" s="114"/>
      <c r="K971" s="114"/>
      <c r="L971" s="114"/>
      <c r="M971" s="114"/>
      <c r="N971" s="113"/>
      <c r="O971" s="113"/>
      <c r="P971" s="113"/>
      <c r="Q971" s="113"/>
      <c r="R971" s="114"/>
      <c r="S971" s="114"/>
      <c r="T971" s="114"/>
      <c r="U971" s="114"/>
      <c r="V971" s="114"/>
      <c r="W971" s="114"/>
      <c r="X971" s="114"/>
      <c r="Y971" s="114"/>
      <c r="Z971" s="107"/>
      <c r="AA971" s="107"/>
      <c r="AB971" s="107"/>
      <c r="AC971" s="107"/>
      <c r="AD971" s="107"/>
      <c r="AE971" s="107"/>
      <c r="AF971" s="107"/>
      <c r="AG971" s="107" t="s">
        <v>341</v>
      </c>
      <c r="AH971" s="107">
        <v>0</v>
      </c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</row>
    <row r="972" spans="1:60" outlineLevel="3">
      <c r="A972" s="110"/>
      <c r="B972" s="111"/>
      <c r="C972" s="146" t="s">
        <v>2847</v>
      </c>
      <c r="D972" s="143"/>
      <c r="E972" s="144">
        <v>3.1625000000000001</v>
      </c>
      <c r="F972" s="114"/>
      <c r="G972" s="114"/>
      <c r="H972" s="114"/>
      <c r="I972" s="114"/>
      <c r="J972" s="114"/>
      <c r="K972" s="114"/>
      <c r="L972" s="114"/>
      <c r="M972" s="114"/>
      <c r="N972" s="113"/>
      <c r="O972" s="113"/>
      <c r="P972" s="113"/>
      <c r="Q972" s="113"/>
      <c r="R972" s="114"/>
      <c r="S972" s="114"/>
      <c r="T972" s="114"/>
      <c r="U972" s="114"/>
      <c r="V972" s="114"/>
      <c r="W972" s="114"/>
      <c r="X972" s="114"/>
      <c r="Y972" s="114"/>
      <c r="Z972" s="107"/>
      <c r="AA972" s="107"/>
      <c r="AB972" s="107"/>
      <c r="AC972" s="107"/>
      <c r="AD972" s="107"/>
      <c r="AE972" s="107"/>
      <c r="AF972" s="107"/>
      <c r="AG972" s="107" t="s">
        <v>341</v>
      </c>
      <c r="AH972" s="107">
        <v>0</v>
      </c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</row>
    <row r="973" spans="1:60" outlineLevel="3">
      <c r="A973" s="110"/>
      <c r="B973" s="111"/>
      <c r="C973" s="146" t="s">
        <v>2849</v>
      </c>
      <c r="D973" s="143"/>
      <c r="E973" s="144">
        <v>7.2</v>
      </c>
      <c r="F973" s="114"/>
      <c r="G973" s="114"/>
      <c r="H973" s="114"/>
      <c r="I973" s="114"/>
      <c r="J973" s="114"/>
      <c r="K973" s="114"/>
      <c r="L973" s="114"/>
      <c r="M973" s="114"/>
      <c r="N973" s="113"/>
      <c r="O973" s="113"/>
      <c r="P973" s="113"/>
      <c r="Q973" s="113"/>
      <c r="R973" s="114"/>
      <c r="S973" s="114"/>
      <c r="T973" s="114"/>
      <c r="U973" s="114"/>
      <c r="V973" s="114"/>
      <c r="W973" s="114"/>
      <c r="X973" s="114"/>
      <c r="Y973" s="114"/>
      <c r="Z973" s="107"/>
      <c r="AA973" s="107"/>
      <c r="AB973" s="107"/>
      <c r="AC973" s="107"/>
      <c r="AD973" s="107"/>
      <c r="AE973" s="107"/>
      <c r="AF973" s="107"/>
      <c r="AG973" s="107" t="s">
        <v>341</v>
      </c>
      <c r="AH973" s="107">
        <v>0</v>
      </c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</row>
    <row r="974" spans="1:60" outlineLevel="3">
      <c r="A974" s="110"/>
      <c r="B974" s="111"/>
      <c r="C974" s="146" t="s">
        <v>2835</v>
      </c>
      <c r="D974" s="143"/>
      <c r="E974" s="144">
        <v>13.4</v>
      </c>
      <c r="F974" s="114"/>
      <c r="G974" s="114"/>
      <c r="H974" s="114"/>
      <c r="I974" s="114"/>
      <c r="J974" s="114"/>
      <c r="K974" s="114"/>
      <c r="L974" s="114"/>
      <c r="M974" s="114"/>
      <c r="N974" s="113"/>
      <c r="O974" s="113"/>
      <c r="P974" s="113"/>
      <c r="Q974" s="113"/>
      <c r="R974" s="114"/>
      <c r="S974" s="114"/>
      <c r="T974" s="114"/>
      <c r="U974" s="114"/>
      <c r="V974" s="114"/>
      <c r="W974" s="114"/>
      <c r="X974" s="114"/>
      <c r="Y974" s="114"/>
      <c r="Z974" s="107"/>
      <c r="AA974" s="107"/>
      <c r="AB974" s="107"/>
      <c r="AC974" s="107"/>
      <c r="AD974" s="107"/>
      <c r="AE974" s="107"/>
      <c r="AF974" s="107"/>
      <c r="AG974" s="107" t="s">
        <v>341</v>
      </c>
      <c r="AH974" s="107">
        <v>0</v>
      </c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</row>
    <row r="975" spans="1:60" outlineLevel="3">
      <c r="A975" s="110"/>
      <c r="B975" s="111"/>
      <c r="C975" s="146" t="s">
        <v>2864</v>
      </c>
      <c r="D975" s="143"/>
      <c r="E975" s="144">
        <v>2.8</v>
      </c>
      <c r="F975" s="114"/>
      <c r="G975" s="114"/>
      <c r="H975" s="114"/>
      <c r="I975" s="114"/>
      <c r="J975" s="114"/>
      <c r="K975" s="114"/>
      <c r="L975" s="114"/>
      <c r="M975" s="114"/>
      <c r="N975" s="113"/>
      <c r="O975" s="113"/>
      <c r="P975" s="113"/>
      <c r="Q975" s="113"/>
      <c r="R975" s="114"/>
      <c r="S975" s="114"/>
      <c r="T975" s="114"/>
      <c r="U975" s="114"/>
      <c r="V975" s="114"/>
      <c r="W975" s="114"/>
      <c r="X975" s="114"/>
      <c r="Y975" s="114"/>
      <c r="Z975" s="107"/>
      <c r="AA975" s="107"/>
      <c r="AB975" s="107"/>
      <c r="AC975" s="107"/>
      <c r="AD975" s="107"/>
      <c r="AE975" s="107"/>
      <c r="AF975" s="107"/>
      <c r="AG975" s="107" t="s">
        <v>341</v>
      </c>
      <c r="AH975" s="107">
        <v>0</v>
      </c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</row>
    <row r="976" spans="1:60" outlineLevel="3">
      <c r="A976" s="110"/>
      <c r="B976" s="111"/>
      <c r="C976" s="146" t="s">
        <v>2865</v>
      </c>
      <c r="D976" s="143"/>
      <c r="E976" s="144">
        <v>12.75</v>
      </c>
      <c r="F976" s="114"/>
      <c r="G976" s="114"/>
      <c r="H976" s="114"/>
      <c r="I976" s="114"/>
      <c r="J976" s="114"/>
      <c r="K976" s="114"/>
      <c r="L976" s="114"/>
      <c r="M976" s="114"/>
      <c r="N976" s="113"/>
      <c r="O976" s="113"/>
      <c r="P976" s="113"/>
      <c r="Q976" s="113"/>
      <c r="R976" s="114"/>
      <c r="S976" s="114"/>
      <c r="T976" s="114"/>
      <c r="U976" s="114"/>
      <c r="V976" s="114"/>
      <c r="W976" s="114"/>
      <c r="X976" s="114"/>
      <c r="Y976" s="114"/>
      <c r="Z976" s="107"/>
      <c r="AA976" s="107"/>
      <c r="AB976" s="107"/>
      <c r="AC976" s="107"/>
      <c r="AD976" s="107"/>
      <c r="AE976" s="107"/>
      <c r="AF976" s="107"/>
      <c r="AG976" s="107" t="s">
        <v>341</v>
      </c>
      <c r="AH976" s="107">
        <v>0</v>
      </c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</row>
    <row r="977" spans="1:60" outlineLevel="3">
      <c r="A977" s="110"/>
      <c r="B977" s="111"/>
      <c r="C977" s="146" t="s">
        <v>2863</v>
      </c>
      <c r="D977" s="143"/>
      <c r="E977" s="144">
        <v>79.465000000000003</v>
      </c>
      <c r="F977" s="114"/>
      <c r="G977" s="114"/>
      <c r="H977" s="114"/>
      <c r="I977" s="114"/>
      <c r="J977" s="114"/>
      <c r="K977" s="114"/>
      <c r="L977" s="114"/>
      <c r="M977" s="114"/>
      <c r="N977" s="113"/>
      <c r="O977" s="113"/>
      <c r="P977" s="113"/>
      <c r="Q977" s="113"/>
      <c r="R977" s="114"/>
      <c r="S977" s="114"/>
      <c r="T977" s="114"/>
      <c r="U977" s="114"/>
      <c r="V977" s="114"/>
      <c r="W977" s="114"/>
      <c r="X977" s="114"/>
      <c r="Y977" s="114"/>
      <c r="Z977" s="107"/>
      <c r="AA977" s="107"/>
      <c r="AB977" s="107"/>
      <c r="AC977" s="107"/>
      <c r="AD977" s="107"/>
      <c r="AE977" s="107"/>
      <c r="AF977" s="107"/>
      <c r="AG977" s="107" t="s">
        <v>341</v>
      </c>
      <c r="AH977" s="107">
        <v>0</v>
      </c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</row>
    <row r="978" spans="1:60" outlineLevel="3">
      <c r="A978" s="110"/>
      <c r="B978" s="111"/>
      <c r="C978" s="146" t="s">
        <v>2868</v>
      </c>
      <c r="D978" s="143"/>
      <c r="E978" s="144">
        <v>6.02</v>
      </c>
      <c r="F978" s="114"/>
      <c r="G978" s="114"/>
      <c r="H978" s="114"/>
      <c r="I978" s="114"/>
      <c r="J978" s="114"/>
      <c r="K978" s="114"/>
      <c r="L978" s="114"/>
      <c r="M978" s="114"/>
      <c r="N978" s="113"/>
      <c r="O978" s="113"/>
      <c r="P978" s="113"/>
      <c r="Q978" s="113"/>
      <c r="R978" s="114"/>
      <c r="S978" s="114"/>
      <c r="T978" s="114"/>
      <c r="U978" s="114"/>
      <c r="V978" s="114"/>
      <c r="W978" s="114"/>
      <c r="X978" s="114"/>
      <c r="Y978" s="114"/>
      <c r="Z978" s="107"/>
      <c r="AA978" s="107"/>
      <c r="AB978" s="107"/>
      <c r="AC978" s="107"/>
      <c r="AD978" s="107"/>
      <c r="AE978" s="107"/>
      <c r="AF978" s="107"/>
      <c r="AG978" s="107" t="s">
        <v>341</v>
      </c>
      <c r="AH978" s="107">
        <v>0</v>
      </c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</row>
    <row r="979" spans="1:60" outlineLevel="3">
      <c r="A979" s="110"/>
      <c r="B979" s="111"/>
      <c r="C979" s="146" t="s">
        <v>3363</v>
      </c>
      <c r="D979" s="143"/>
      <c r="E979" s="144">
        <v>8.4</v>
      </c>
      <c r="F979" s="114"/>
      <c r="G979" s="114"/>
      <c r="H979" s="114"/>
      <c r="I979" s="114"/>
      <c r="J979" s="114"/>
      <c r="K979" s="114"/>
      <c r="L979" s="114"/>
      <c r="M979" s="114"/>
      <c r="N979" s="113"/>
      <c r="O979" s="113"/>
      <c r="P979" s="113"/>
      <c r="Q979" s="113"/>
      <c r="R979" s="114"/>
      <c r="S979" s="114"/>
      <c r="T979" s="114"/>
      <c r="U979" s="114"/>
      <c r="V979" s="114"/>
      <c r="W979" s="114"/>
      <c r="X979" s="114"/>
      <c r="Y979" s="114"/>
      <c r="Z979" s="107"/>
      <c r="AA979" s="107"/>
      <c r="AB979" s="107"/>
      <c r="AC979" s="107"/>
      <c r="AD979" s="107"/>
      <c r="AE979" s="107"/>
      <c r="AF979" s="107"/>
      <c r="AG979" s="107" t="s">
        <v>341</v>
      </c>
      <c r="AH979" s="107">
        <v>0</v>
      </c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</row>
    <row r="980" spans="1:60" outlineLevel="3">
      <c r="A980" s="110"/>
      <c r="B980" s="111"/>
      <c r="C980" s="146" t="s">
        <v>2867</v>
      </c>
      <c r="D980" s="143"/>
      <c r="E980" s="144">
        <v>1.35</v>
      </c>
      <c r="F980" s="114"/>
      <c r="G980" s="114"/>
      <c r="H980" s="114"/>
      <c r="I980" s="114"/>
      <c r="J980" s="114"/>
      <c r="K980" s="114"/>
      <c r="L980" s="114"/>
      <c r="M980" s="114"/>
      <c r="N980" s="113"/>
      <c r="O980" s="113"/>
      <c r="P980" s="113"/>
      <c r="Q980" s="113"/>
      <c r="R980" s="114"/>
      <c r="S980" s="114"/>
      <c r="T980" s="114"/>
      <c r="U980" s="114"/>
      <c r="V980" s="114"/>
      <c r="W980" s="114"/>
      <c r="X980" s="114"/>
      <c r="Y980" s="114"/>
      <c r="Z980" s="107"/>
      <c r="AA980" s="107"/>
      <c r="AB980" s="107"/>
      <c r="AC980" s="107"/>
      <c r="AD980" s="107"/>
      <c r="AE980" s="107"/>
      <c r="AF980" s="107"/>
      <c r="AG980" s="107" t="s">
        <v>341</v>
      </c>
      <c r="AH980" s="107">
        <v>0</v>
      </c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</row>
    <row r="981" spans="1:60" outlineLevel="3">
      <c r="A981" s="110"/>
      <c r="B981" s="111"/>
      <c r="C981" s="146" t="s">
        <v>2873</v>
      </c>
      <c r="D981" s="143"/>
      <c r="E981" s="144">
        <v>4.4225000000000003</v>
      </c>
      <c r="F981" s="114"/>
      <c r="G981" s="114"/>
      <c r="H981" s="114"/>
      <c r="I981" s="114"/>
      <c r="J981" s="114"/>
      <c r="K981" s="114"/>
      <c r="L981" s="114"/>
      <c r="M981" s="114"/>
      <c r="N981" s="113"/>
      <c r="O981" s="113"/>
      <c r="P981" s="113"/>
      <c r="Q981" s="113"/>
      <c r="R981" s="114"/>
      <c r="S981" s="114"/>
      <c r="T981" s="114"/>
      <c r="U981" s="114"/>
      <c r="V981" s="114"/>
      <c r="W981" s="114"/>
      <c r="X981" s="114"/>
      <c r="Y981" s="114"/>
      <c r="Z981" s="107"/>
      <c r="AA981" s="107"/>
      <c r="AB981" s="107"/>
      <c r="AC981" s="107"/>
      <c r="AD981" s="107"/>
      <c r="AE981" s="107"/>
      <c r="AF981" s="107"/>
      <c r="AG981" s="107" t="s">
        <v>341</v>
      </c>
      <c r="AH981" s="107">
        <v>0</v>
      </c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</row>
    <row r="982" spans="1:60" outlineLevel="3">
      <c r="A982" s="110"/>
      <c r="B982" s="111"/>
      <c r="C982" s="146" t="s">
        <v>2874</v>
      </c>
      <c r="D982" s="143"/>
      <c r="E982" s="144">
        <v>2.2725</v>
      </c>
      <c r="F982" s="114"/>
      <c r="G982" s="114"/>
      <c r="H982" s="114"/>
      <c r="I982" s="114"/>
      <c r="J982" s="114"/>
      <c r="K982" s="114"/>
      <c r="L982" s="114"/>
      <c r="M982" s="114"/>
      <c r="N982" s="113"/>
      <c r="O982" s="113"/>
      <c r="P982" s="113"/>
      <c r="Q982" s="113"/>
      <c r="R982" s="114"/>
      <c r="S982" s="114"/>
      <c r="T982" s="114"/>
      <c r="U982" s="114"/>
      <c r="V982" s="114"/>
      <c r="W982" s="114"/>
      <c r="X982" s="114"/>
      <c r="Y982" s="114"/>
      <c r="Z982" s="107"/>
      <c r="AA982" s="107"/>
      <c r="AB982" s="107"/>
      <c r="AC982" s="107"/>
      <c r="AD982" s="107"/>
      <c r="AE982" s="107"/>
      <c r="AF982" s="107"/>
      <c r="AG982" s="107" t="s">
        <v>341</v>
      </c>
      <c r="AH982" s="107">
        <v>0</v>
      </c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</row>
    <row r="983" spans="1:60" outlineLevel="3">
      <c r="A983" s="110"/>
      <c r="B983" s="111"/>
      <c r="C983" s="146" t="s">
        <v>2875</v>
      </c>
      <c r="D983" s="143"/>
      <c r="E983" s="144">
        <v>2.2725</v>
      </c>
      <c r="F983" s="114"/>
      <c r="G983" s="114"/>
      <c r="H983" s="114"/>
      <c r="I983" s="114"/>
      <c r="J983" s="114"/>
      <c r="K983" s="114"/>
      <c r="L983" s="114"/>
      <c r="M983" s="114"/>
      <c r="N983" s="113"/>
      <c r="O983" s="113"/>
      <c r="P983" s="113"/>
      <c r="Q983" s="113"/>
      <c r="R983" s="114"/>
      <c r="S983" s="114"/>
      <c r="T983" s="114"/>
      <c r="U983" s="114"/>
      <c r="V983" s="114"/>
      <c r="W983" s="114"/>
      <c r="X983" s="114"/>
      <c r="Y983" s="114"/>
      <c r="Z983" s="107"/>
      <c r="AA983" s="107"/>
      <c r="AB983" s="107"/>
      <c r="AC983" s="107"/>
      <c r="AD983" s="107"/>
      <c r="AE983" s="107"/>
      <c r="AF983" s="107"/>
      <c r="AG983" s="107" t="s">
        <v>341</v>
      </c>
      <c r="AH983" s="107">
        <v>0</v>
      </c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</row>
    <row r="984" spans="1:60" outlineLevel="3">
      <c r="A984" s="110"/>
      <c r="B984" s="111"/>
      <c r="C984" s="146" t="s">
        <v>2876</v>
      </c>
      <c r="D984" s="143"/>
      <c r="E984" s="144">
        <v>5.5824999999999996</v>
      </c>
      <c r="F984" s="114"/>
      <c r="G984" s="114"/>
      <c r="H984" s="114"/>
      <c r="I984" s="114"/>
      <c r="J984" s="114"/>
      <c r="K984" s="114"/>
      <c r="L984" s="114"/>
      <c r="M984" s="114"/>
      <c r="N984" s="113"/>
      <c r="O984" s="113"/>
      <c r="P984" s="113"/>
      <c r="Q984" s="113"/>
      <c r="R984" s="114"/>
      <c r="S984" s="114"/>
      <c r="T984" s="114"/>
      <c r="U984" s="114"/>
      <c r="V984" s="114"/>
      <c r="W984" s="114"/>
      <c r="X984" s="114"/>
      <c r="Y984" s="114"/>
      <c r="Z984" s="107"/>
      <c r="AA984" s="107"/>
      <c r="AB984" s="107"/>
      <c r="AC984" s="107"/>
      <c r="AD984" s="107"/>
      <c r="AE984" s="107"/>
      <c r="AF984" s="107"/>
      <c r="AG984" s="107" t="s">
        <v>341</v>
      </c>
      <c r="AH984" s="107">
        <v>0</v>
      </c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</row>
    <row r="985" spans="1:60" outlineLevel="3">
      <c r="A985" s="110"/>
      <c r="B985" s="111"/>
      <c r="C985" s="146" t="s">
        <v>2877</v>
      </c>
      <c r="D985" s="143"/>
      <c r="E985" s="144">
        <v>1.3725000000000001</v>
      </c>
      <c r="F985" s="114"/>
      <c r="G985" s="114"/>
      <c r="H985" s="114"/>
      <c r="I985" s="114"/>
      <c r="J985" s="114"/>
      <c r="K985" s="114"/>
      <c r="L985" s="114"/>
      <c r="M985" s="114"/>
      <c r="N985" s="113"/>
      <c r="O985" s="113"/>
      <c r="P985" s="113"/>
      <c r="Q985" s="113"/>
      <c r="R985" s="114"/>
      <c r="S985" s="114"/>
      <c r="T985" s="114"/>
      <c r="U985" s="114"/>
      <c r="V985" s="114"/>
      <c r="W985" s="114"/>
      <c r="X985" s="114"/>
      <c r="Y985" s="114"/>
      <c r="Z985" s="107"/>
      <c r="AA985" s="107"/>
      <c r="AB985" s="107"/>
      <c r="AC985" s="107"/>
      <c r="AD985" s="107"/>
      <c r="AE985" s="107"/>
      <c r="AF985" s="107"/>
      <c r="AG985" s="107" t="s">
        <v>341</v>
      </c>
      <c r="AH985" s="107">
        <v>0</v>
      </c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</row>
    <row r="986" spans="1:60" outlineLevel="1">
      <c r="A986" s="123">
        <v>99</v>
      </c>
      <c r="B986" s="124" t="s">
        <v>1739</v>
      </c>
      <c r="C986" s="139" t="s">
        <v>1740</v>
      </c>
      <c r="D986" s="125" t="s">
        <v>1169</v>
      </c>
      <c r="E986" s="126">
        <v>553.22807999999998</v>
      </c>
      <c r="F986" s="127"/>
      <c r="G986" s="128">
        <f>ROUND(E986*F986,2)</f>
        <v>0</v>
      </c>
      <c r="H986" s="127"/>
      <c r="I986" s="128">
        <f>ROUND(E986*H986,2)</f>
        <v>0</v>
      </c>
      <c r="J986" s="127"/>
      <c r="K986" s="128">
        <f>ROUND(E986*J986,2)</f>
        <v>0</v>
      </c>
      <c r="L986" s="128">
        <v>21</v>
      </c>
      <c r="M986" s="128">
        <f>G986*(1+L986/100)</f>
        <v>0</v>
      </c>
      <c r="N986" s="126">
        <v>0</v>
      </c>
      <c r="O986" s="126">
        <f>ROUND(E986*N986,2)</f>
        <v>0</v>
      </c>
      <c r="P986" s="126">
        <v>2E-3</v>
      </c>
      <c r="Q986" s="126">
        <f>ROUND(E986*P986,2)</f>
        <v>1.1100000000000001</v>
      </c>
      <c r="R986" s="128" t="s">
        <v>564</v>
      </c>
      <c r="S986" s="128" t="s">
        <v>310</v>
      </c>
      <c r="T986" s="129" t="s">
        <v>331</v>
      </c>
      <c r="U986" s="114">
        <v>0.1</v>
      </c>
      <c r="V986" s="114">
        <f>ROUND(E986*U986,2)</f>
        <v>55.32</v>
      </c>
      <c r="W986" s="114"/>
      <c r="X986" s="114" t="s">
        <v>332</v>
      </c>
      <c r="Y986" s="114" t="s">
        <v>293</v>
      </c>
      <c r="Z986" s="107"/>
      <c r="AA986" s="107"/>
      <c r="AB986" s="107"/>
      <c r="AC986" s="107"/>
      <c r="AD986" s="107"/>
      <c r="AE986" s="107"/>
      <c r="AF986" s="107"/>
      <c r="AG986" s="107" t="s">
        <v>333</v>
      </c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</row>
    <row r="987" spans="1:60" outlineLevel="2">
      <c r="A987" s="110"/>
      <c r="B987" s="111"/>
      <c r="C987" s="146" t="s">
        <v>3364</v>
      </c>
      <c r="D987" s="143"/>
      <c r="E987" s="144">
        <v>553.22807999999998</v>
      </c>
      <c r="F987" s="114"/>
      <c r="G987" s="114"/>
      <c r="H987" s="114"/>
      <c r="I987" s="114"/>
      <c r="J987" s="114"/>
      <c r="K987" s="114"/>
      <c r="L987" s="114"/>
      <c r="M987" s="114"/>
      <c r="N987" s="113"/>
      <c r="O987" s="113"/>
      <c r="P987" s="113"/>
      <c r="Q987" s="113"/>
      <c r="R987" s="114"/>
      <c r="S987" s="114"/>
      <c r="T987" s="114"/>
      <c r="U987" s="114"/>
      <c r="V987" s="114"/>
      <c r="W987" s="114"/>
      <c r="X987" s="114"/>
      <c r="Y987" s="114"/>
      <c r="Z987" s="107"/>
      <c r="AA987" s="107"/>
      <c r="AB987" s="107"/>
      <c r="AC987" s="107"/>
      <c r="AD987" s="107"/>
      <c r="AE987" s="107"/>
      <c r="AF987" s="107"/>
      <c r="AG987" s="107" t="s">
        <v>341</v>
      </c>
      <c r="AH987" s="107">
        <v>5</v>
      </c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</row>
    <row r="988" spans="1:60" outlineLevel="1">
      <c r="A988" s="123">
        <v>100</v>
      </c>
      <c r="B988" s="124" t="s">
        <v>1744</v>
      </c>
      <c r="C988" s="139" t="s">
        <v>1745</v>
      </c>
      <c r="D988" s="125" t="s">
        <v>353</v>
      </c>
      <c r="E988" s="126">
        <v>13.86694</v>
      </c>
      <c r="F988" s="127"/>
      <c r="G988" s="128">
        <f>ROUND(E988*F988,2)</f>
        <v>0</v>
      </c>
      <c r="H988" s="127"/>
      <c r="I988" s="128">
        <f>ROUND(E988*H988,2)</f>
        <v>0</v>
      </c>
      <c r="J988" s="127"/>
      <c r="K988" s="128">
        <f>ROUND(E988*J988,2)</f>
        <v>0</v>
      </c>
      <c r="L988" s="128">
        <v>21</v>
      </c>
      <c r="M988" s="128">
        <f>G988*(1+L988/100)</f>
        <v>0</v>
      </c>
      <c r="N988" s="126">
        <v>0</v>
      </c>
      <c r="O988" s="126">
        <f>ROUND(E988*N988,2)</f>
        <v>0</v>
      </c>
      <c r="P988" s="126">
        <v>0</v>
      </c>
      <c r="Q988" s="126">
        <f>ROUND(E988*P988,2)</f>
        <v>0</v>
      </c>
      <c r="R988" s="128" t="s">
        <v>356</v>
      </c>
      <c r="S988" s="128" t="s">
        <v>310</v>
      </c>
      <c r="T988" s="129" t="s">
        <v>331</v>
      </c>
      <c r="U988" s="114">
        <v>0.94</v>
      </c>
      <c r="V988" s="114">
        <f>ROUND(E988*U988,2)</f>
        <v>13.03</v>
      </c>
      <c r="W988" s="114"/>
      <c r="X988" s="114" t="s">
        <v>357</v>
      </c>
      <c r="Y988" s="114" t="s">
        <v>293</v>
      </c>
      <c r="Z988" s="107"/>
      <c r="AA988" s="107"/>
      <c r="AB988" s="107"/>
      <c r="AC988" s="107"/>
      <c r="AD988" s="107"/>
      <c r="AE988" s="107"/>
      <c r="AF988" s="107"/>
      <c r="AG988" s="107" t="s">
        <v>358</v>
      </c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</row>
    <row r="989" spans="1:60" outlineLevel="2">
      <c r="A989" s="110"/>
      <c r="B989" s="111"/>
      <c r="C989" s="198" t="s">
        <v>1746</v>
      </c>
      <c r="D989" s="199"/>
      <c r="E989" s="199"/>
      <c r="F989" s="199"/>
      <c r="G989" s="199"/>
      <c r="H989" s="114"/>
      <c r="I989" s="114"/>
      <c r="J989" s="114"/>
      <c r="K989" s="114"/>
      <c r="L989" s="114"/>
      <c r="M989" s="114"/>
      <c r="N989" s="113"/>
      <c r="O989" s="113"/>
      <c r="P989" s="113"/>
      <c r="Q989" s="113"/>
      <c r="R989" s="114"/>
      <c r="S989" s="114"/>
      <c r="T989" s="114"/>
      <c r="U989" s="114"/>
      <c r="V989" s="114"/>
      <c r="W989" s="114"/>
      <c r="X989" s="114"/>
      <c r="Y989" s="114"/>
      <c r="Z989" s="107"/>
      <c r="AA989" s="107"/>
      <c r="AB989" s="107"/>
      <c r="AC989" s="107"/>
      <c r="AD989" s="107"/>
      <c r="AE989" s="107"/>
      <c r="AF989" s="107"/>
      <c r="AG989" s="107" t="s">
        <v>296</v>
      </c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</row>
    <row r="990" spans="1:60" ht="22.5" outlineLevel="1">
      <c r="A990" s="130">
        <v>101</v>
      </c>
      <c r="B990" s="131" t="s">
        <v>1747</v>
      </c>
      <c r="C990" s="140" t="s">
        <v>1748</v>
      </c>
      <c r="D990" s="132" t="s">
        <v>353</v>
      </c>
      <c r="E990" s="133">
        <v>138.6694</v>
      </c>
      <c r="F990" s="134"/>
      <c r="G990" s="135">
        <f>ROUND(E990*F990,2)</f>
        <v>0</v>
      </c>
      <c r="H990" s="134"/>
      <c r="I990" s="135">
        <f>ROUND(E990*H990,2)</f>
        <v>0</v>
      </c>
      <c r="J990" s="134"/>
      <c r="K990" s="135">
        <f>ROUND(E990*J990,2)</f>
        <v>0</v>
      </c>
      <c r="L990" s="135">
        <v>21</v>
      </c>
      <c r="M990" s="135">
        <f>G990*(1+L990/100)</f>
        <v>0</v>
      </c>
      <c r="N990" s="133">
        <v>0</v>
      </c>
      <c r="O990" s="133">
        <f>ROUND(E990*N990,2)</f>
        <v>0</v>
      </c>
      <c r="P990" s="133">
        <v>0</v>
      </c>
      <c r="Q990" s="133">
        <f>ROUND(E990*P990,2)</f>
        <v>0</v>
      </c>
      <c r="R990" s="135" t="s">
        <v>356</v>
      </c>
      <c r="S990" s="135" t="s">
        <v>310</v>
      </c>
      <c r="T990" s="136" t="s">
        <v>331</v>
      </c>
      <c r="U990" s="114">
        <v>0.11</v>
      </c>
      <c r="V990" s="114">
        <f>ROUND(E990*U990,2)</f>
        <v>15.25</v>
      </c>
      <c r="W990" s="114"/>
      <c r="X990" s="114" t="s">
        <v>357</v>
      </c>
      <c r="Y990" s="114" t="s">
        <v>293</v>
      </c>
      <c r="Z990" s="107"/>
      <c r="AA990" s="107"/>
      <c r="AB990" s="107"/>
      <c r="AC990" s="107"/>
      <c r="AD990" s="107"/>
      <c r="AE990" s="107"/>
      <c r="AF990" s="107"/>
      <c r="AG990" s="107" t="s">
        <v>358</v>
      </c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</row>
    <row r="991" spans="1:60" outlineLevel="1">
      <c r="A991" s="123">
        <v>102</v>
      </c>
      <c r="B991" s="124" t="s">
        <v>1749</v>
      </c>
      <c r="C991" s="139" t="s">
        <v>1750</v>
      </c>
      <c r="D991" s="125" t="s">
        <v>1751</v>
      </c>
      <c r="E991" s="126">
        <v>13.86694</v>
      </c>
      <c r="F991" s="127"/>
      <c r="G991" s="128">
        <f>ROUND(E991*F991,2)</f>
        <v>0</v>
      </c>
      <c r="H991" s="127"/>
      <c r="I991" s="128">
        <f>ROUND(E991*H991,2)</f>
        <v>0</v>
      </c>
      <c r="J991" s="127"/>
      <c r="K991" s="128">
        <f>ROUND(E991*J991,2)</f>
        <v>0</v>
      </c>
      <c r="L991" s="128">
        <v>21</v>
      </c>
      <c r="M991" s="128">
        <f>G991*(1+L991/100)</f>
        <v>0</v>
      </c>
      <c r="N991" s="126">
        <v>0</v>
      </c>
      <c r="O991" s="126">
        <f>ROUND(E991*N991,2)</f>
        <v>0</v>
      </c>
      <c r="P991" s="126">
        <v>0</v>
      </c>
      <c r="Q991" s="126">
        <f>ROUND(E991*P991,2)</f>
        <v>0</v>
      </c>
      <c r="R991" s="128"/>
      <c r="S991" s="128" t="s">
        <v>290</v>
      </c>
      <c r="T991" s="129" t="s">
        <v>291</v>
      </c>
      <c r="U991" s="114">
        <v>2.0099999999999998</v>
      </c>
      <c r="V991" s="114">
        <f>ROUND(E991*U991,2)</f>
        <v>27.87</v>
      </c>
      <c r="W991" s="114"/>
      <c r="X991" s="114" t="s">
        <v>357</v>
      </c>
      <c r="Y991" s="114" t="s">
        <v>293</v>
      </c>
      <c r="Z991" s="107"/>
      <c r="AA991" s="107"/>
      <c r="AB991" s="107"/>
      <c r="AC991" s="107"/>
      <c r="AD991" s="107"/>
      <c r="AE991" s="107"/>
      <c r="AF991" s="107"/>
      <c r="AG991" s="107" t="s">
        <v>358</v>
      </c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</row>
    <row r="992" spans="1:60" ht="33.75" outlineLevel="2">
      <c r="A992" s="110"/>
      <c r="B992" s="111"/>
      <c r="C992" s="198" t="s">
        <v>1752</v>
      </c>
      <c r="D992" s="199"/>
      <c r="E992" s="199"/>
      <c r="F992" s="199"/>
      <c r="G992" s="199"/>
      <c r="H992" s="114"/>
      <c r="I992" s="114"/>
      <c r="J992" s="114"/>
      <c r="K992" s="114"/>
      <c r="L992" s="114"/>
      <c r="M992" s="114"/>
      <c r="N992" s="113"/>
      <c r="O992" s="113"/>
      <c r="P992" s="113"/>
      <c r="Q992" s="113"/>
      <c r="R992" s="114"/>
      <c r="S992" s="114"/>
      <c r="T992" s="114"/>
      <c r="U992" s="114"/>
      <c r="V992" s="114"/>
      <c r="W992" s="114"/>
      <c r="X992" s="114"/>
      <c r="Y992" s="114"/>
      <c r="Z992" s="107"/>
      <c r="AA992" s="107"/>
      <c r="AB992" s="107"/>
      <c r="AC992" s="107"/>
      <c r="AD992" s="107"/>
      <c r="AE992" s="107"/>
      <c r="AF992" s="107"/>
      <c r="AG992" s="107" t="s">
        <v>296</v>
      </c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37" t="str">
        <f>C992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992" s="107"/>
      <c r="BC992" s="107"/>
      <c r="BD992" s="107"/>
      <c r="BE992" s="107"/>
      <c r="BF992" s="107"/>
      <c r="BG992" s="107"/>
      <c r="BH992" s="107"/>
    </row>
    <row r="993" spans="1:60" outlineLevel="1">
      <c r="A993" s="123">
        <v>103</v>
      </c>
      <c r="B993" s="124" t="s">
        <v>1753</v>
      </c>
      <c r="C993" s="139" t="s">
        <v>1754</v>
      </c>
      <c r="D993" s="125" t="s">
        <v>353</v>
      </c>
      <c r="E993" s="126">
        <v>13.86694</v>
      </c>
      <c r="F993" s="127"/>
      <c r="G993" s="128">
        <f>ROUND(E993*F993,2)</f>
        <v>0</v>
      </c>
      <c r="H993" s="127"/>
      <c r="I993" s="128">
        <f>ROUND(E993*H993,2)</f>
        <v>0</v>
      </c>
      <c r="J993" s="127"/>
      <c r="K993" s="128">
        <f>ROUND(E993*J993,2)</f>
        <v>0</v>
      </c>
      <c r="L993" s="128">
        <v>21</v>
      </c>
      <c r="M993" s="128">
        <f>G993*(1+L993/100)</f>
        <v>0</v>
      </c>
      <c r="N993" s="126">
        <v>0</v>
      </c>
      <c r="O993" s="126">
        <f>ROUND(E993*N993,2)</f>
        <v>0</v>
      </c>
      <c r="P993" s="126">
        <v>0</v>
      </c>
      <c r="Q993" s="126">
        <f>ROUND(E993*P993,2)</f>
        <v>0</v>
      </c>
      <c r="R993" s="128"/>
      <c r="S993" s="128" t="s">
        <v>290</v>
      </c>
      <c r="T993" s="129" t="s">
        <v>291</v>
      </c>
      <c r="U993" s="114">
        <v>0.49</v>
      </c>
      <c r="V993" s="114">
        <f>ROUND(E993*U993,2)</f>
        <v>6.79</v>
      </c>
      <c r="W993" s="114"/>
      <c r="X993" s="114" t="s">
        <v>357</v>
      </c>
      <c r="Y993" s="114" t="s">
        <v>293</v>
      </c>
      <c r="Z993" s="107"/>
      <c r="AA993" s="107"/>
      <c r="AB993" s="107"/>
      <c r="AC993" s="107"/>
      <c r="AD993" s="107"/>
      <c r="AE993" s="107"/>
      <c r="AF993" s="107"/>
      <c r="AG993" s="107" t="s">
        <v>358</v>
      </c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</row>
    <row r="994" spans="1:60" outlineLevel="2">
      <c r="A994" s="110"/>
      <c r="B994" s="111"/>
      <c r="C994" s="198" t="s">
        <v>359</v>
      </c>
      <c r="D994" s="199"/>
      <c r="E994" s="199"/>
      <c r="F994" s="199"/>
      <c r="G994" s="199"/>
      <c r="H994" s="114"/>
      <c r="I994" s="114"/>
      <c r="J994" s="114"/>
      <c r="K994" s="114"/>
      <c r="L994" s="114"/>
      <c r="M994" s="114"/>
      <c r="N994" s="113"/>
      <c r="O994" s="113"/>
      <c r="P994" s="113"/>
      <c r="Q994" s="113"/>
      <c r="R994" s="114"/>
      <c r="S994" s="114"/>
      <c r="T994" s="114"/>
      <c r="U994" s="114"/>
      <c r="V994" s="114"/>
      <c r="W994" s="114"/>
      <c r="X994" s="114"/>
      <c r="Y994" s="114"/>
      <c r="Z994" s="107"/>
      <c r="AA994" s="107"/>
      <c r="AB994" s="107"/>
      <c r="AC994" s="107"/>
      <c r="AD994" s="107"/>
      <c r="AE994" s="107"/>
      <c r="AF994" s="107"/>
      <c r="AG994" s="107" t="s">
        <v>296</v>
      </c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</row>
    <row r="995" spans="1:60" outlineLevel="3">
      <c r="A995" s="110"/>
      <c r="B995" s="111"/>
      <c r="C995" s="200" t="s">
        <v>1755</v>
      </c>
      <c r="D995" s="201"/>
      <c r="E995" s="201"/>
      <c r="F995" s="201"/>
      <c r="G995" s="201"/>
      <c r="H995" s="114"/>
      <c r="I995" s="114"/>
      <c r="J995" s="114"/>
      <c r="K995" s="114"/>
      <c r="L995" s="114"/>
      <c r="M995" s="114"/>
      <c r="N995" s="113"/>
      <c r="O995" s="113"/>
      <c r="P995" s="113"/>
      <c r="Q995" s="113"/>
      <c r="R995" s="114"/>
      <c r="S995" s="114"/>
      <c r="T995" s="114"/>
      <c r="U995" s="114"/>
      <c r="V995" s="114"/>
      <c r="W995" s="114"/>
      <c r="X995" s="114"/>
      <c r="Y995" s="114"/>
      <c r="Z995" s="107"/>
      <c r="AA995" s="107"/>
      <c r="AB995" s="107"/>
      <c r="AC995" s="107"/>
      <c r="AD995" s="107"/>
      <c r="AE995" s="107"/>
      <c r="AF995" s="107"/>
      <c r="AG995" s="107" t="s">
        <v>296</v>
      </c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</row>
    <row r="996" spans="1:60" outlineLevel="1">
      <c r="A996" s="123">
        <v>104</v>
      </c>
      <c r="B996" s="124" t="s">
        <v>1756</v>
      </c>
      <c r="C996" s="139" t="s">
        <v>1757</v>
      </c>
      <c r="D996" s="125" t="s">
        <v>353</v>
      </c>
      <c r="E996" s="126">
        <v>13.86694</v>
      </c>
      <c r="F996" s="127"/>
      <c r="G996" s="128">
        <f>ROUND(E996*F996,2)</f>
        <v>0</v>
      </c>
      <c r="H996" s="127"/>
      <c r="I996" s="128">
        <f>ROUND(E996*H996,2)</f>
        <v>0</v>
      </c>
      <c r="J996" s="127"/>
      <c r="K996" s="128">
        <f>ROUND(E996*J996,2)</f>
        <v>0</v>
      </c>
      <c r="L996" s="128">
        <v>21</v>
      </c>
      <c r="M996" s="128">
        <f>G996*(1+L996/100)</f>
        <v>0</v>
      </c>
      <c r="N996" s="126">
        <v>0</v>
      </c>
      <c r="O996" s="126">
        <f>ROUND(E996*N996,2)</f>
        <v>0</v>
      </c>
      <c r="P996" s="126">
        <v>0</v>
      </c>
      <c r="Q996" s="126">
        <f>ROUND(E996*P996,2)</f>
        <v>0</v>
      </c>
      <c r="R996" s="128"/>
      <c r="S996" s="128" t="s">
        <v>290</v>
      </c>
      <c r="T996" s="129" t="s">
        <v>291</v>
      </c>
      <c r="U996" s="114">
        <v>0</v>
      </c>
      <c r="V996" s="114">
        <f>ROUND(E996*U996,2)</f>
        <v>0</v>
      </c>
      <c r="W996" s="114"/>
      <c r="X996" s="114" t="s">
        <v>357</v>
      </c>
      <c r="Y996" s="114" t="s">
        <v>293</v>
      </c>
      <c r="Z996" s="107"/>
      <c r="AA996" s="107"/>
      <c r="AB996" s="107"/>
      <c r="AC996" s="107"/>
      <c r="AD996" s="107"/>
      <c r="AE996" s="107"/>
      <c r="AF996" s="107"/>
      <c r="AG996" s="107" t="s">
        <v>358</v>
      </c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</row>
    <row r="997" spans="1:60" outlineLevel="2">
      <c r="A997" s="110"/>
      <c r="B997" s="111"/>
      <c r="C997" s="198" t="s">
        <v>1758</v>
      </c>
      <c r="D997" s="199"/>
      <c r="E997" s="199"/>
      <c r="F997" s="199"/>
      <c r="G997" s="199"/>
      <c r="H997" s="114"/>
      <c r="I997" s="114"/>
      <c r="J997" s="114"/>
      <c r="K997" s="114"/>
      <c r="L997" s="114"/>
      <c r="M997" s="114"/>
      <c r="N997" s="113"/>
      <c r="O997" s="113"/>
      <c r="P997" s="113"/>
      <c r="Q997" s="113"/>
      <c r="R997" s="114"/>
      <c r="S997" s="114"/>
      <c r="T997" s="114"/>
      <c r="U997" s="114"/>
      <c r="V997" s="114"/>
      <c r="W997" s="114"/>
      <c r="X997" s="114"/>
      <c r="Y997" s="114"/>
      <c r="Z997" s="107"/>
      <c r="AA997" s="107"/>
      <c r="AB997" s="107"/>
      <c r="AC997" s="107"/>
      <c r="AD997" s="107"/>
      <c r="AE997" s="107"/>
      <c r="AF997" s="107"/>
      <c r="AG997" s="107" t="s">
        <v>296</v>
      </c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37" t="str">
        <f>C997</f>
        <v>Položka zahrnuje všechny druhy odpadů s jednotkovou cenou jako vážený průměr ceny všech druhů odpadů.</v>
      </c>
      <c r="BB997" s="107"/>
      <c r="BC997" s="107"/>
      <c r="BD997" s="107"/>
      <c r="BE997" s="107"/>
      <c r="BF997" s="107"/>
      <c r="BG997" s="107"/>
      <c r="BH997" s="107"/>
    </row>
    <row r="998" spans="1:60">
      <c r="A998" s="117" t="s">
        <v>285</v>
      </c>
      <c r="B998" s="118" t="s">
        <v>97</v>
      </c>
      <c r="C998" s="138" t="s">
        <v>98</v>
      </c>
      <c r="D998" s="119"/>
      <c r="E998" s="120"/>
      <c r="F998" s="121"/>
      <c r="G998" s="121">
        <f>SUMIF(AG999:AG1027,"&lt;&gt;NOR",G999:G1027)</f>
        <v>0</v>
      </c>
      <c r="H998" s="121"/>
      <c r="I998" s="121">
        <f>SUM(I999:I1027)</f>
        <v>0</v>
      </c>
      <c r="J998" s="121"/>
      <c r="K998" s="121">
        <f>SUM(K999:K1027)</f>
        <v>0</v>
      </c>
      <c r="L998" s="121"/>
      <c r="M998" s="121">
        <f>SUM(M999:M1027)</f>
        <v>0</v>
      </c>
      <c r="N998" s="120"/>
      <c r="O998" s="120">
        <f>SUM(O999:O1027)</f>
        <v>0</v>
      </c>
      <c r="P998" s="120"/>
      <c r="Q998" s="120">
        <f>SUM(Q999:Q1027)</f>
        <v>0.46000000000000008</v>
      </c>
      <c r="R998" s="121"/>
      <c r="S998" s="121"/>
      <c r="T998" s="122"/>
      <c r="U998" s="116"/>
      <c r="V998" s="116">
        <f>SUM(V999:V1027)</f>
        <v>14.98</v>
      </c>
      <c r="W998" s="116"/>
      <c r="X998" s="116"/>
      <c r="Y998" s="116"/>
      <c r="AG998" t="s">
        <v>286</v>
      </c>
    </row>
    <row r="999" spans="1:60" ht="22.5" outlineLevel="1">
      <c r="A999" s="123">
        <v>105</v>
      </c>
      <c r="B999" s="124" t="s">
        <v>1619</v>
      </c>
      <c r="C999" s="139" t="s">
        <v>1620</v>
      </c>
      <c r="D999" s="125" t="s">
        <v>347</v>
      </c>
      <c r="E999" s="126">
        <v>3</v>
      </c>
      <c r="F999" s="127"/>
      <c r="G999" s="128">
        <f>ROUND(E999*F999,2)</f>
        <v>0</v>
      </c>
      <c r="H999" s="127"/>
      <c r="I999" s="128">
        <f>ROUND(E999*H999,2)</f>
        <v>0</v>
      </c>
      <c r="J999" s="127"/>
      <c r="K999" s="128">
        <f>ROUND(E999*J999,2)</f>
        <v>0</v>
      </c>
      <c r="L999" s="128">
        <v>21</v>
      </c>
      <c r="M999" s="128">
        <f>G999*(1+L999/100)</f>
        <v>0</v>
      </c>
      <c r="N999" s="126">
        <v>0</v>
      </c>
      <c r="O999" s="126">
        <f>ROUND(E999*N999,2)</f>
        <v>0</v>
      </c>
      <c r="P999" s="126">
        <v>4.0000000000000001E-3</v>
      </c>
      <c r="Q999" s="126">
        <f>ROUND(E999*P999,2)</f>
        <v>0.01</v>
      </c>
      <c r="R999" s="128" t="s">
        <v>356</v>
      </c>
      <c r="S999" s="128" t="s">
        <v>310</v>
      </c>
      <c r="T999" s="129" t="s">
        <v>331</v>
      </c>
      <c r="U999" s="114">
        <v>0.16</v>
      </c>
      <c r="V999" s="114">
        <f>ROUND(E999*U999,2)</f>
        <v>0.48</v>
      </c>
      <c r="W999" s="114"/>
      <c r="X999" s="114" t="s">
        <v>332</v>
      </c>
      <c r="Y999" s="114" t="s">
        <v>293</v>
      </c>
      <c r="Z999" s="107"/>
      <c r="AA999" s="107"/>
      <c r="AB999" s="107"/>
      <c r="AC999" s="107"/>
      <c r="AD999" s="107"/>
      <c r="AE999" s="107"/>
      <c r="AF999" s="107"/>
      <c r="AG999" s="107" t="s">
        <v>333</v>
      </c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</row>
    <row r="1000" spans="1:60" outlineLevel="2">
      <c r="A1000" s="110"/>
      <c r="B1000" s="111"/>
      <c r="C1000" s="203" t="s">
        <v>1621</v>
      </c>
      <c r="D1000" s="204"/>
      <c r="E1000" s="204"/>
      <c r="F1000" s="204"/>
      <c r="G1000" s="204"/>
      <c r="H1000" s="114"/>
      <c r="I1000" s="114"/>
      <c r="J1000" s="114"/>
      <c r="K1000" s="114"/>
      <c r="L1000" s="114"/>
      <c r="M1000" s="114"/>
      <c r="N1000" s="113"/>
      <c r="O1000" s="113"/>
      <c r="P1000" s="113"/>
      <c r="Q1000" s="113"/>
      <c r="R1000" s="114"/>
      <c r="S1000" s="114"/>
      <c r="T1000" s="114"/>
      <c r="U1000" s="114"/>
      <c r="V1000" s="114"/>
      <c r="W1000" s="114"/>
      <c r="X1000" s="114"/>
      <c r="Y1000" s="114"/>
      <c r="Z1000" s="107"/>
      <c r="AA1000" s="107"/>
      <c r="AB1000" s="107"/>
      <c r="AC1000" s="107"/>
      <c r="AD1000" s="107"/>
      <c r="AE1000" s="107"/>
      <c r="AF1000" s="107"/>
      <c r="AG1000" s="107" t="s">
        <v>451</v>
      </c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</row>
    <row r="1001" spans="1:60" outlineLevel="2">
      <c r="A1001" s="110"/>
      <c r="B1001" s="111"/>
      <c r="C1001" s="146" t="s">
        <v>3365</v>
      </c>
      <c r="D1001" s="143"/>
      <c r="E1001" s="144">
        <v>3</v>
      </c>
      <c r="F1001" s="114"/>
      <c r="G1001" s="114"/>
      <c r="H1001" s="114"/>
      <c r="I1001" s="114"/>
      <c r="J1001" s="114"/>
      <c r="K1001" s="114"/>
      <c r="L1001" s="114"/>
      <c r="M1001" s="114"/>
      <c r="N1001" s="113"/>
      <c r="O1001" s="113"/>
      <c r="P1001" s="113"/>
      <c r="Q1001" s="113"/>
      <c r="R1001" s="114"/>
      <c r="S1001" s="114"/>
      <c r="T1001" s="114"/>
      <c r="U1001" s="114"/>
      <c r="V1001" s="114"/>
      <c r="W1001" s="114"/>
      <c r="X1001" s="114"/>
      <c r="Y1001" s="114"/>
      <c r="Z1001" s="107"/>
      <c r="AA1001" s="107"/>
      <c r="AB1001" s="107"/>
      <c r="AC1001" s="107"/>
      <c r="AD1001" s="107"/>
      <c r="AE1001" s="107"/>
      <c r="AF1001" s="107"/>
      <c r="AG1001" s="107" t="s">
        <v>341</v>
      </c>
      <c r="AH1001" s="107">
        <v>0</v>
      </c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</row>
    <row r="1002" spans="1:60" ht="22.5" outlineLevel="1">
      <c r="A1002" s="123">
        <v>106</v>
      </c>
      <c r="B1002" s="124" t="s">
        <v>1657</v>
      </c>
      <c r="C1002" s="139" t="s">
        <v>1658</v>
      </c>
      <c r="D1002" s="125" t="s">
        <v>1169</v>
      </c>
      <c r="E1002" s="126">
        <v>0.9</v>
      </c>
      <c r="F1002" s="127"/>
      <c r="G1002" s="128">
        <f>ROUND(E1002*F1002,2)</f>
        <v>0</v>
      </c>
      <c r="H1002" s="127"/>
      <c r="I1002" s="128">
        <f>ROUND(E1002*H1002,2)</f>
        <v>0</v>
      </c>
      <c r="J1002" s="127"/>
      <c r="K1002" s="128">
        <f>ROUND(E1002*J1002,2)</f>
        <v>0</v>
      </c>
      <c r="L1002" s="128">
        <v>21</v>
      </c>
      <c r="M1002" s="128">
        <f>G1002*(1+L1002/100)</f>
        <v>0</v>
      </c>
      <c r="N1002" s="126">
        <v>5.4000000000000001E-4</v>
      </c>
      <c r="O1002" s="126">
        <f>ROUND(E1002*N1002,2)</f>
        <v>0</v>
      </c>
      <c r="P1002" s="126">
        <v>0.27</v>
      </c>
      <c r="Q1002" s="126">
        <f>ROUND(E1002*P1002,2)</f>
        <v>0.24</v>
      </c>
      <c r="R1002" s="128" t="s">
        <v>356</v>
      </c>
      <c r="S1002" s="128" t="s">
        <v>310</v>
      </c>
      <c r="T1002" s="129" t="s">
        <v>331</v>
      </c>
      <c r="U1002" s="114">
        <v>0.43</v>
      </c>
      <c r="V1002" s="114">
        <f>ROUND(E1002*U1002,2)</f>
        <v>0.39</v>
      </c>
      <c r="W1002" s="114"/>
      <c r="X1002" s="114" t="s">
        <v>332</v>
      </c>
      <c r="Y1002" s="114" t="s">
        <v>293</v>
      </c>
      <c r="Z1002" s="107"/>
      <c r="AA1002" s="107"/>
      <c r="AB1002" s="107"/>
      <c r="AC1002" s="107"/>
      <c r="AD1002" s="107"/>
      <c r="AE1002" s="107"/>
      <c r="AF1002" s="107"/>
      <c r="AG1002" s="107" t="s">
        <v>333</v>
      </c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</row>
    <row r="1003" spans="1:60" outlineLevel="2">
      <c r="A1003" s="110"/>
      <c r="B1003" s="111"/>
      <c r="C1003" s="203" t="s">
        <v>1621</v>
      </c>
      <c r="D1003" s="204"/>
      <c r="E1003" s="204"/>
      <c r="F1003" s="204"/>
      <c r="G1003" s="204"/>
      <c r="H1003" s="114"/>
      <c r="I1003" s="114"/>
      <c r="J1003" s="114"/>
      <c r="K1003" s="114"/>
      <c r="L1003" s="114"/>
      <c r="M1003" s="114"/>
      <c r="N1003" s="113"/>
      <c r="O1003" s="113"/>
      <c r="P1003" s="113"/>
      <c r="Q1003" s="113"/>
      <c r="R1003" s="114"/>
      <c r="S1003" s="114"/>
      <c r="T1003" s="114"/>
      <c r="U1003" s="114"/>
      <c r="V1003" s="114"/>
      <c r="W1003" s="114"/>
      <c r="X1003" s="114"/>
      <c r="Y1003" s="114"/>
      <c r="Z1003" s="107"/>
      <c r="AA1003" s="107"/>
      <c r="AB1003" s="107"/>
      <c r="AC1003" s="107"/>
      <c r="AD1003" s="107"/>
      <c r="AE1003" s="107"/>
      <c r="AF1003" s="107"/>
      <c r="AG1003" s="107" t="s">
        <v>451</v>
      </c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</row>
    <row r="1004" spans="1:60" outlineLevel="2">
      <c r="A1004" s="110"/>
      <c r="B1004" s="111"/>
      <c r="C1004" s="146" t="s">
        <v>3366</v>
      </c>
      <c r="D1004" s="143"/>
      <c r="E1004" s="144">
        <v>0.9</v>
      </c>
      <c r="F1004" s="114"/>
      <c r="G1004" s="114"/>
      <c r="H1004" s="114"/>
      <c r="I1004" s="114"/>
      <c r="J1004" s="114"/>
      <c r="K1004" s="114"/>
      <c r="L1004" s="114"/>
      <c r="M1004" s="114"/>
      <c r="N1004" s="113"/>
      <c r="O1004" s="113"/>
      <c r="P1004" s="113"/>
      <c r="Q1004" s="113"/>
      <c r="R1004" s="114"/>
      <c r="S1004" s="114"/>
      <c r="T1004" s="114"/>
      <c r="U1004" s="114"/>
      <c r="V1004" s="114"/>
      <c r="W1004" s="114"/>
      <c r="X1004" s="114"/>
      <c r="Y1004" s="114"/>
      <c r="Z1004" s="107"/>
      <c r="AA1004" s="107"/>
      <c r="AB1004" s="107"/>
      <c r="AC1004" s="107"/>
      <c r="AD1004" s="107"/>
      <c r="AE1004" s="107"/>
      <c r="AF1004" s="107"/>
      <c r="AG1004" s="107" t="s">
        <v>341</v>
      </c>
      <c r="AH1004" s="107">
        <v>0</v>
      </c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</row>
    <row r="1005" spans="1:60" ht="22.5" outlineLevel="1">
      <c r="A1005" s="123">
        <v>107</v>
      </c>
      <c r="B1005" s="124" t="s">
        <v>1779</v>
      </c>
      <c r="C1005" s="139" t="s">
        <v>1780</v>
      </c>
      <c r="D1005" s="125" t="s">
        <v>347</v>
      </c>
      <c r="E1005" s="126">
        <v>4</v>
      </c>
      <c r="F1005" s="127"/>
      <c r="G1005" s="128">
        <f>ROUND(E1005*F1005,2)</f>
        <v>0</v>
      </c>
      <c r="H1005" s="127"/>
      <c r="I1005" s="128">
        <f>ROUND(E1005*H1005,2)</f>
        <v>0</v>
      </c>
      <c r="J1005" s="127"/>
      <c r="K1005" s="128">
        <f>ROUND(E1005*J1005,2)</f>
        <v>0</v>
      </c>
      <c r="L1005" s="128">
        <v>21</v>
      </c>
      <c r="M1005" s="128">
        <f>G1005*(1+L1005/100)</f>
        <v>0</v>
      </c>
      <c r="N1005" s="126">
        <v>0</v>
      </c>
      <c r="O1005" s="126">
        <f>ROUND(E1005*N1005,2)</f>
        <v>0</v>
      </c>
      <c r="P1005" s="126">
        <v>8.0000000000000002E-3</v>
      </c>
      <c r="Q1005" s="126">
        <f>ROUND(E1005*P1005,2)</f>
        <v>0.03</v>
      </c>
      <c r="R1005" s="128" t="s">
        <v>356</v>
      </c>
      <c r="S1005" s="128" t="s">
        <v>310</v>
      </c>
      <c r="T1005" s="129" t="s">
        <v>331</v>
      </c>
      <c r="U1005" s="114">
        <v>0.7</v>
      </c>
      <c r="V1005" s="114">
        <f>ROUND(E1005*U1005,2)</f>
        <v>2.8</v>
      </c>
      <c r="W1005" s="114"/>
      <c r="X1005" s="114" t="s">
        <v>332</v>
      </c>
      <c r="Y1005" s="114" t="s">
        <v>293</v>
      </c>
      <c r="Z1005" s="107"/>
      <c r="AA1005" s="107"/>
      <c r="AB1005" s="107"/>
      <c r="AC1005" s="107"/>
      <c r="AD1005" s="107"/>
      <c r="AE1005" s="107"/>
      <c r="AF1005" s="107"/>
      <c r="AG1005" s="107" t="s">
        <v>333</v>
      </c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</row>
    <row r="1006" spans="1:60" outlineLevel="2">
      <c r="A1006" s="110"/>
      <c r="B1006" s="111"/>
      <c r="C1006" s="203" t="s">
        <v>1781</v>
      </c>
      <c r="D1006" s="204"/>
      <c r="E1006" s="204"/>
      <c r="F1006" s="204"/>
      <c r="G1006" s="204"/>
      <c r="H1006" s="114"/>
      <c r="I1006" s="114"/>
      <c r="J1006" s="114"/>
      <c r="K1006" s="114"/>
      <c r="L1006" s="114"/>
      <c r="M1006" s="114"/>
      <c r="N1006" s="113"/>
      <c r="O1006" s="113"/>
      <c r="P1006" s="113"/>
      <c r="Q1006" s="113"/>
      <c r="R1006" s="114"/>
      <c r="S1006" s="114"/>
      <c r="T1006" s="114"/>
      <c r="U1006" s="114"/>
      <c r="V1006" s="114"/>
      <c r="W1006" s="114"/>
      <c r="X1006" s="114"/>
      <c r="Y1006" s="114"/>
      <c r="Z1006" s="107"/>
      <c r="AA1006" s="107"/>
      <c r="AB1006" s="107"/>
      <c r="AC1006" s="107"/>
      <c r="AD1006" s="107"/>
      <c r="AE1006" s="107"/>
      <c r="AF1006" s="107"/>
      <c r="AG1006" s="107" t="s">
        <v>451</v>
      </c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</row>
    <row r="1007" spans="1:60" outlineLevel="2">
      <c r="A1007" s="110"/>
      <c r="B1007" s="111"/>
      <c r="C1007" s="146" t="s">
        <v>3367</v>
      </c>
      <c r="D1007" s="143"/>
      <c r="E1007" s="144">
        <v>1</v>
      </c>
      <c r="F1007" s="114"/>
      <c r="G1007" s="114"/>
      <c r="H1007" s="114"/>
      <c r="I1007" s="114"/>
      <c r="J1007" s="114"/>
      <c r="K1007" s="114"/>
      <c r="L1007" s="114"/>
      <c r="M1007" s="114"/>
      <c r="N1007" s="113"/>
      <c r="O1007" s="113"/>
      <c r="P1007" s="113"/>
      <c r="Q1007" s="113"/>
      <c r="R1007" s="114"/>
      <c r="S1007" s="114"/>
      <c r="T1007" s="114"/>
      <c r="U1007" s="114"/>
      <c r="V1007" s="114"/>
      <c r="W1007" s="114"/>
      <c r="X1007" s="114"/>
      <c r="Y1007" s="114"/>
      <c r="Z1007" s="107"/>
      <c r="AA1007" s="107"/>
      <c r="AB1007" s="107"/>
      <c r="AC1007" s="107"/>
      <c r="AD1007" s="107"/>
      <c r="AE1007" s="107"/>
      <c r="AF1007" s="107"/>
      <c r="AG1007" s="107" t="s">
        <v>341</v>
      </c>
      <c r="AH1007" s="107">
        <v>0</v>
      </c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</row>
    <row r="1008" spans="1:60" outlineLevel="3">
      <c r="A1008" s="110"/>
      <c r="B1008" s="111"/>
      <c r="C1008" s="146" t="s">
        <v>3368</v>
      </c>
      <c r="D1008" s="143"/>
      <c r="E1008" s="144">
        <v>3</v>
      </c>
      <c r="F1008" s="114"/>
      <c r="G1008" s="114"/>
      <c r="H1008" s="114"/>
      <c r="I1008" s="114"/>
      <c r="J1008" s="114"/>
      <c r="K1008" s="114"/>
      <c r="L1008" s="114"/>
      <c r="M1008" s="114"/>
      <c r="N1008" s="113"/>
      <c r="O1008" s="113"/>
      <c r="P1008" s="113"/>
      <c r="Q1008" s="113"/>
      <c r="R1008" s="114"/>
      <c r="S1008" s="114"/>
      <c r="T1008" s="114"/>
      <c r="U1008" s="114"/>
      <c r="V1008" s="114"/>
      <c r="W1008" s="114"/>
      <c r="X1008" s="114"/>
      <c r="Y1008" s="114"/>
      <c r="Z1008" s="107"/>
      <c r="AA1008" s="107"/>
      <c r="AB1008" s="107"/>
      <c r="AC1008" s="107"/>
      <c r="AD1008" s="107"/>
      <c r="AE1008" s="107"/>
      <c r="AF1008" s="107"/>
      <c r="AG1008" s="107" t="s">
        <v>341</v>
      </c>
      <c r="AH1008" s="107">
        <v>0</v>
      </c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</row>
    <row r="1009" spans="1:60" outlineLevel="1">
      <c r="A1009" s="123">
        <v>108</v>
      </c>
      <c r="B1009" s="124" t="s">
        <v>1669</v>
      </c>
      <c r="C1009" s="139" t="s">
        <v>1670</v>
      </c>
      <c r="D1009" s="125" t="s">
        <v>330</v>
      </c>
      <c r="E1009" s="126">
        <v>3.3</v>
      </c>
      <c r="F1009" s="127"/>
      <c r="G1009" s="128">
        <f>ROUND(E1009*F1009,2)</f>
        <v>0</v>
      </c>
      <c r="H1009" s="127"/>
      <c r="I1009" s="128">
        <f>ROUND(E1009*H1009,2)</f>
        <v>0</v>
      </c>
      <c r="J1009" s="127"/>
      <c r="K1009" s="128">
        <f>ROUND(E1009*J1009,2)</f>
        <v>0</v>
      </c>
      <c r="L1009" s="128">
        <v>21</v>
      </c>
      <c r="M1009" s="128">
        <f>G1009*(1+L1009/100)</f>
        <v>0</v>
      </c>
      <c r="N1009" s="126">
        <v>4.8999999999999998E-4</v>
      </c>
      <c r="O1009" s="126">
        <f>ROUND(E1009*N1009,2)</f>
        <v>0</v>
      </c>
      <c r="P1009" s="126">
        <v>2.5000000000000001E-2</v>
      </c>
      <c r="Q1009" s="126">
        <f>ROUND(E1009*P1009,2)</f>
        <v>0.08</v>
      </c>
      <c r="R1009" s="128" t="s">
        <v>356</v>
      </c>
      <c r="S1009" s="128" t="s">
        <v>310</v>
      </c>
      <c r="T1009" s="129" t="s">
        <v>331</v>
      </c>
      <c r="U1009" s="114">
        <v>0.436</v>
      </c>
      <c r="V1009" s="114">
        <f>ROUND(E1009*U1009,2)</f>
        <v>1.44</v>
      </c>
      <c r="W1009" s="114"/>
      <c r="X1009" s="114" t="s">
        <v>332</v>
      </c>
      <c r="Y1009" s="114" t="s">
        <v>293</v>
      </c>
      <c r="Z1009" s="107"/>
      <c r="AA1009" s="107"/>
      <c r="AB1009" s="107"/>
      <c r="AC1009" s="107"/>
      <c r="AD1009" s="107"/>
      <c r="AE1009" s="107"/>
      <c r="AF1009" s="107"/>
      <c r="AG1009" s="107" t="s">
        <v>333</v>
      </c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</row>
    <row r="1010" spans="1:60" outlineLevel="2">
      <c r="A1010" s="110"/>
      <c r="B1010" s="111"/>
      <c r="C1010" s="146" t="s">
        <v>3369</v>
      </c>
      <c r="D1010" s="143"/>
      <c r="E1010" s="144">
        <v>3.3</v>
      </c>
      <c r="F1010" s="114"/>
      <c r="G1010" s="114"/>
      <c r="H1010" s="114"/>
      <c r="I1010" s="114"/>
      <c r="J1010" s="114"/>
      <c r="K1010" s="114"/>
      <c r="L1010" s="114"/>
      <c r="M1010" s="114"/>
      <c r="N1010" s="113"/>
      <c r="O1010" s="113"/>
      <c r="P1010" s="113"/>
      <c r="Q1010" s="113"/>
      <c r="R1010" s="114"/>
      <c r="S1010" s="114"/>
      <c r="T1010" s="114"/>
      <c r="U1010" s="114"/>
      <c r="V1010" s="114"/>
      <c r="W1010" s="114"/>
      <c r="X1010" s="114"/>
      <c r="Y1010" s="114"/>
      <c r="Z1010" s="107"/>
      <c r="AA1010" s="107"/>
      <c r="AB1010" s="107"/>
      <c r="AC1010" s="107"/>
      <c r="AD1010" s="107"/>
      <c r="AE1010" s="107"/>
      <c r="AF1010" s="107"/>
      <c r="AG1010" s="107" t="s">
        <v>341</v>
      </c>
      <c r="AH1010" s="107">
        <v>0</v>
      </c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</row>
    <row r="1011" spans="1:60" ht="22.5" outlineLevel="1">
      <c r="A1011" s="123">
        <v>109</v>
      </c>
      <c r="B1011" s="124" t="s">
        <v>1695</v>
      </c>
      <c r="C1011" s="139" t="s">
        <v>1696</v>
      </c>
      <c r="D1011" s="125" t="s">
        <v>1169</v>
      </c>
      <c r="E1011" s="126">
        <v>0.28499999999999998</v>
      </c>
      <c r="F1011" s="127"/>
      <c r="G1011" s="128">
        <f>ROUND(E1011*F1011,2)</f>
        <v>0</v>
      </c>
      <c r="H1011" s="127"/>
      <c r="I1011" s="128">
        <f>ROUND(E1011*H1011,2)</f>
        <v>0</v>
      </c>
      <c r="J1011" s="127"/>
      <c r="K1011" s="128">
        <f>ROUND(E1011*J1011,2)</f>
        <v>0</v>
      </c>
      <c r="L1011" s="128">
        <v>21</v>
      </c>
      <c r="M1011" s="128">
        <f>G1011*(1+L1011/100)</f>
        <v>0</v>
      </c>
      <c r="N1011" s="126">
        <v>0</v>
      </c>
      <c r="O1011" s="126">
        <f>ROUND(E1011*N1011,2)</f>
        <v>0</v>
      </c>
      <c r="P1011" s="126">
        <v>6.8000000000000005E-2</v>
      </c>
      <c r="Q1011" s="126">
        <f>ROUND(E1011*P1011,2)</f>
        <v>0.02</v>
      </c>
      <c r="R1011" s="128" t="s">
        <v>356</v>
      </c>
      <c r="S1011" s="128" t="s">
        <v>310</v>
      </c>
      <c r="T1011" s="129" t="s">
        <v>331</v>
      </c>
      <c r="U1011" s="114">
        <v>0.69</v>
      </c>
      <c r="V1011" s="114">
        <f>ROUND(E1011*U1011,2)</f>
        <v>0.2</v>
      </c>
      <c r="W1011" s="114"/>
      <c r="X1011" s="114" t="s">
        <v>332</v>
      </c>
      <c r="Y1011" s="114" t="s">
        <v>293</v>
      </c>
      <c r="Z1011" s="107"/>
      <c r="AA1011" s="107"/>
      <c r="AB1011" s="107"/>
      <c r="AC1011" s="107"/>
      <c r="AD1011" s="107"/>
      <c r="AE1011" s="107"/>
      <c r="AF1011" s="107"/>
      <c r="AG1011" s="107" t="s">
        <v>333</v>
      </c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</row>
    <row r="1012" spans="1:60" outlineLevel="2">
      <c r="A1012" s="110"/>
      <c r="B1012" s="111"/>
      <c r="C1012" s="203" t="s">
        <v>1697</v>
      </c>
      <c r="D1012" s="204"/>
      <c r="E1012" s="204"/>
      <c r="F1012" s="204"/>
      <c r="G1012" s="204"/>
      <c r="H1012" s="114"/>
      <c r="I1012" s="114"/>
      <c r="J1012" s="114"/>
      <c r="K1012" s="114"/>
      <c r="L1012" s="114"/>
      <c r="M1012" s="114"/>
      <c r="N1012" s="113"/>
      <c r="O1012" s="113"/>
      <c r="P1012" s="113"/>
      <c r="Q1012" s="113"/>
      <c r="R1012" s="114"/>
      <c r="S1012" s="114"/>
      <c r="T1012" s="114"/>
      <c r="U1012" s="114"/>
      <c r="V1012" s="114"/>
      <c r="W1012" s="114"/>
      <c r="X1012" s="114"/>
      <c r="Y1012" s="114"/>
      <c r="Z1012" s="107"/>
      <c r="AA1012" s="107"/>
      <c r="AB1012" s="107"/>
      <c r="AC1012" s="107"/>
      <c r="AD1012" s="107"/>
      <c r="AE1012" s="107"/>
      <c r="AF1012" s="107"/>
      <c r="AG1012" s="107" t="s">
        <v>451</v>
      </c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</row>
    <row r="1013" spans="1:60" outlineLevel="2">
      <c r="A1013" s="110"/>
      <c r="B1013" s="111"/>
      <c r="C1013" s="146" t="s">
        <v>3370</v>
      </c>
      <c r="D1013" s="143"/>
      <c r="E1013" s="144">
        <v>0.28499999999999998</v>
      </c>
      <c r="F1013" s="114"/>
      <c r="G1013" s="114"/>
      <c r="H1013" s="114"/>
      <c r="I1013" s="114"/>
      <c r="J1013" s="114"/>
      <c r="K1013" s="114"/>
      <c r="L1013" s="114"/>
      <c r="M1013" s="114"/>
      <c r="N1013" s="113"/>
      <c r="O1013" s="113"/>
      <c r="P1013" s="113"/>
      <c r="Q1013" s="113"/>
      <c r="R1013" s="114"/>
      <c r="S1013" s="114"/>
      <c r="T1013" s="114"/>
      <c r="U1013" s="114"/>
      <c r="V1013" s="114"/>
      <c r="W1013" s="114"/>
      <c r="X1013" s="114"/>
      <c r="Y1013" s="114"/>
      <c r="Z1013" s="107"/>
      <c r="AA1013" s="107"/>
      <c r="AB1013" s="107"/>
      <c r="AC1013" s="107"/>
      <c r="AD1013" s="107"/>
      <c r="AE1013" s="107"/>
      <c r="AF1013" s="107"/>
      <c r="AG1013" s="107" t="s">
        <v>341</v>
      </c>
      <c r="AH1013" s="107">
        <v>0</v>
      </c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</row>
    <row r="1014" spans="1:60" outlineLevel="1">
      <c r="A1014" s="123">
        <v>110</v>
      </c>
      <c r="B1014" s="124" t="s">
        <v>1733</v>
      </c>
      <c r="C1014" s="139" t="s">
        <v>1734</v>
      </c>
      <c r="D1014" s="125" t="s">
        <v>1169</v>
      </c>
      <c r="E1014" s="126">
        <v>12.321</v>
      </c>
      <c r="F1014" s="127"/>
      <c r="G1014" s="128">
        <f>ROUND(E1014*F1014,2)</f>
        <v>0</v>
      </c>
      <c r="H1014" s="127"/>
      <c r="I1014" s="128">
        <f>ROUND(E1014*H1014,2)</f>
        <v>0</v>
      </c>
      <c r="J1014" s="127"/>
      <c r="K1014" s="128">
        <f>ROUND(E1014*J1014,2)</f>
        <v>0</v>
      </c>
      <c r="L1014" s="128">
        <v>21</v>
      </c>
      <c r="M1014" s="128">
        <f>G1014*(1+L1014/100)</f>
        <v>0</v>
      </c>
      <c r="N1014" s="126">
        <v>0</v>
      </c>
      <c r="O1014" s="126">
        <f>ROUND(E1014*N1014,2)</f>
        <v>0</v>
      </c>
      <c r="P1014" s="126">
        <v>5.0000000000000001E-3</v>
      </c>
      <c r="Q1014" s="126">
        <f>ROUND(E1014*P1014,2)</f>
        <v>0.06</v>
      </c>
      <c r="R1014" s="128" t="s">
        <v>564</v>
      </c>
      <c r="S1014" s="128" t="s">
        <v>310</v>
      </c>
      <c r="T1014" s="129" t="s">
        <v>331</v>
      </c>
      <c r="U1014" s="114">
        <v>0.51</v>
      </c>
      <c r="V1014" s="114">
        <f>ROUND(E1014*U1014,2)</f>
        <v>6.28</v>
      </c>
      <c r="W1014" s="114"/>
      <c r="X1014" s="114" t="s">
        <v>332</v>
      </c>
      <c r="Y1014" s="114" t="s">
        <v>293</v>
      </c>
      <c r="Z1014" s="107"/>
      <c r="AA1014" s="107"/>
      <c r="AB1014" s="107"/>
      <c r="AC1014" s="107"/>
      <c r="AD1014" s="107"/>
      <c r="AE1014" s="107"/>
      <c r="AF1014" s="107"/>
      <c r="AG1014" s="107" t="s">
        <v>333</v>
      </c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</row>
    <row r="1015" spans="1:60" outlineLevel="2">
      <c r="A1015" s="110"/>
      <c r="B1015" s="111"/>
      <c r="C1015" s="146" t="s">
        <v>3371</v>
      </c>
      <c r="D1015" s="143"/>
      <c r="E1015" s="144">
        <v>12.321</v>
      </c>
      <c r="F1015" s="114"/>
      <c r="G1015" s="114"/>
      <c r="H1015" s="114"/>
      <c r="I1015" s="114"/>
      <c r="J1015" s="114"/>
      <c r="K1015" s="114"/>
      <c r="L1015" s="114"/>
      <c r="M1015" s="114"/>
      <c r="N1015" s="113"/>
      <c r="O1015" s="113"/>
      <c r="P1015" s="113"/>
      <c r="Q1015" s="113"/>
      <c r="R1015" s="114"/>
      <c r="S1015" s="114"/>
      <c r="T1015" s="114"/>
      <c r="U1015" s="114"/>
      <c r="V1015" s="114"/>
      <c r="W1015" s="114"/>
      <c r="X1015" s="114"/>
      <c r="Y1015" s="114"/>
      <c r="Z1015" s="107"/>
      <c r="AA1015" s="107"/>
      <c r="AB1015" s="107"/>
      <c r="AC1015" s="107"/>
      <c r="AD1015" s="107"/>
      <c r="AE1015" s="107"/>
      <c r="AF1015" s="107"/>
      <c r="AG1015" s="107" t="s">
        <v>341</v>
      </c>
      <c r="AH1015" s="107">
        <v>0</v>
      </c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</row>
    <row r="1016" spans="1:60" outlineLevel="1">
      <c r="A1016" s="123">
        <v>111</v>
      </c>
      <c r="B1016" s="124" t="s">
        <v>1739</v>
      </c>
      <c r="C1016" s="139" t="s">
        <v>1740</v>
      </c>
      <c r="D1016" s="125" t="s">
        <v>1169</v>
      </c>
      <c r="E1016" s="126">
        <v>12.321</v>
      </c>
      <c r="F1016" s="127"/>
      <c r="G1016" s="128">
        <f>ROUND(E1016*F1016,2)</f>
        <v>0</v>
      </c>
      <c r="H1016" s="127"/>
      <c r="I1016" s="128">
        <f>ROUND(E1016*H1016,2)</f>
        <v>0</v>
      </c>
      <c r="J1016" s="127"/>
      <c r="K1016" s="128">
        <f>ROUND(E1016*J1016,2)</f>
        <v>0</v>
      </c>
      <c r="L1016" s="128">
        <v>21</v>
      </c>
      <c r="M1016" s="128">
        <f>G1016*(1+L1016/100)</f>
        <v>0</v>
      </c>
      <c r="N1016" s="126">
        <v>0</v>
      </c>
      <c r="O1016" s="126">
        <f>ROUND(E1016*N1016,2)</f>
        <v>0</v>
      </c>
      <c r="P1016" s="126">
        <v>2E-3</v>
      </c>
      <c r="Q1016" s="126">
        <f>ROUND(E1016*P1016,2)</f>
        <v>0.02</v>
      </c>
      <c r="R1016" s="128" t="s">
        <v>564</v>
      </c>
      <c r="S1016" s="128" t="s">
        <v>310</v>
      </c>
      <c r="T1016" s="129" t="s">
        <v>331</v>
      </c>
      <c r="U1016" s="114">
        <v>0.1</v>
      </c>
      <c r="V1016" s="114">
        <f>ROUND(E1016*U1016,2)</f>
        <v>1.23</v>
      </c>
      <c r="W1016" s="114"/>
      <c r="X1016" s="114" t="s">
        <v>332</v>
      </c>
      <c r="Y1016" s="114" t="s">
        <v>293</v>
      </c>
      <c r="Z1016" s="107"/>
      <c r="AA1016" s="107"/>
      <c r="AB1016" s="107"/>
      <c r="AC1016" s="107"/>
      <c r="AD1016" s="107"/>
      <c r="AE1016" s="107"/>
      <c r="AF1016" s="107"/>
      <c r="AG1016" s="107" t="s">
        <v>333</v>
      </c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</row>
    <row r="1017" spans="1:60" outlineLevel="2">
      <c r="A1017" s="110"/>
      <c r="B1017" s="111"/>
      <c r="C1017" s="146" t="s">
        <v>3372</v>
      </c>
      <c r="D1017" s="143"/>
      <c r="E1017" s="144">
        <v>12.321</v>
      </c>
      <c r="F1017" s="114"/>
      <c r="G1017" s="114"/>
      <c r="H1017" s="114"/>
      <c r="I1017" s="114"/>
      <c r="J1017" s="114"/>
      <c r="K1017" s="114"/>
      <c r="L1017" s="114"/>
      <c r="M1017" s="114"/>
      <c r="N1017" s="113"/>
      <c r="O1017" s="113"/>
      <c r="P1017" s="113"/>
      <c r="Q1017" s="113"/>
      <c r="R1017" s="114"/>
      <c r="S1017" s="114"/>
      <c r="T1017" s="114"/>
      <c r="U1017" s="114"/>
      <c r="V1017" s="114"/>
      <c r="W1017" s="114"/>
      <c r="X1017" s="114"/>
      <c r="Y1017" s="114"/>
      <c r="Z1017" s="107"/>
      <c r="AA1017" s="107"/>
      <c r="AB1017" s="107"/>
      <c r="AC1017" s="107"/>
      <c r="AD1017" s="107"/>
      <c r="AE1017" s="107"/>
      <c r="AF1017" s="107"/>
      <c r="AG1017" s="107" t="s">
        <v>341</v>
      </c>
      <c r="AH1017" s="107">
        <v>5</v>
      </c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</row>
    <row r="1018" spans="1:60" outlineLevel="1">
      <c r="A1018" s="123">
        <v>112</v>
      </c>
      <c r="B1018" s="124" t="s">
        <v>1744</v>
      </c>
      <c r="C1018" s="139" t="s">
        <v>1745</v>
      </c>
      <c r="D1018" s="125" t="s">
        <v>353</v>
      </c>
      <c r="E1018" s="126">
        <v>0.47513</v>
      </c>
      <c r="F1018" s="127"/>
      <c r="G1018" s="128">
        <f>ROUND(E1018*F1018,2)</f>
        <v>0</v>
      </c>
      <c r="H1018" s="127"/>
      <c r="I1018" s="128">
        <f>ROUND(E1018*H1018,2)</f>
        <v>0</v>
      </c>
      <c r="J1018" s="127"/>
      <c r="K1018" s="128">
        <f>ROUND(E1018*J1018,2)</f>
        <v>0</v>
      </c>
      <c r="L1018" s="128">
        <v>21</v>
      </c>
      <c r="M1018" s="128">
        <f>G1018*(1+L1018/100)</f>
        <v>0</v>
      </c>
      <c r="N1018" s="126">
        <v>0</v>
      </c>
      <c r="O1018" s="126">
        <f>ROUND(E1018*N1018,2)</f>
        <v>0</v>
      </c>
      <c r="P1018" s="126">
        <v>0</v>
      </c>
      <c r="Q1018" s="126">
        <f>ROUND(E1018*P1018,2)</f>
        <v>0</v>
      </c>
      <c r="R1018" s="128" t="s">
        <v>356</v>
      </c>
      <c r="S1018" s="128" t="s">
        <v>310</v>
      </c>
      <c r="T1018" s="129" t="s">
        <v>331</v>
      </c>
      <c r="U1018" s="114">
        <v>0.94</v>
      </c>
      <c r="V1018" s="114">
        <f>ROUND(E1018*U1018,2)</f>
        <v>0.45</v>
      </c>
      <c r="W1018" s="114"/>
      <c r="X1018" s="114" t="s">
        <v>357</v>
      </c>
      <c r="Y1018" s="114" t="s">
        <v>293</v>
      </c>
      <c r="Z1018" s="107"/>
      <c r="AA1018" s="107"/>
      <c r="AB1018" s="107"/>
      <c r="AC1018" s="107"/>
      <c r="AD1018" s="107"/>
      <c r="AE1018" s="107"/>
      <c r="AF1018" s="107"/>
      <c r="AG1018" s="107" t="s">
        <v>358</v>
      </c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</row>
    <row r="1019" spans="1:60" outlineLevel="2">
      <c r="A1019" s="110"/>
      <c r="B1019" s="111"/>
      <c r="C1019" s="198" t="s">
        <v>1746</v>
      </c>
      <c r="D1019" s="199"/>
      <c r="E1019" s="199"/>
      <c r="F1019" s="199"/>
      <c r="G1019" s="199"/>
      <c r="H1019" s="114"/>
      <c r="I1019" s="114"/>
      <c r="J1019" s="114"/>
      <c r="K1019" s="114"/>
      <c r="L1019" s="114"/>
      <c r="M1019" s="114"/>
      <c r="N1019" s="113"/>
      <c r="O1019" s="113"/>
      <c r="P1019" s="113"/>
      <c r="Q1019" s="113"/>
      <c r="R1019" s="114"/>
      <c r="S1019" s="114"/>
      <c r="T1019" s="114"/>
      <c r="U1019" s="114"/>
      <c r="V1019" s="114"/>
      <c r="W1019" s="114"/>
      <c r="X1019" s="114"/>
      <c r="Y1019" s="114"/>
      <c r="Z1019" s="107"/>
      <c r="AA1019" s="107"/>
      <c r="AB1019" s="107"/>
      <c r="AC1019" s="107"/>
      <c r="AD1019" s="107"/>
      <c r="AE1019" s="107"/>
      <c r="AF1019" s="107"/>
      <c r="AG1019" s="107" t="s">
        <v>296</v>
      </c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</row>
    <row r="1020" spans="1:60" ht="22.5" outlineLevel="1">
      <c r="A1020" s="130">
        <v>113</v>
      </c>
      <c r="B1020" s="131" t="s">
        <v>1747</v>
      </c>
      <c r="C1020" s="140" t="s">
        <v>1748</v>
      </c>
      <c r="D1020" s="132" t="s">
        <v>353</v>
      </c>
      <c r="E1020" s="133">
        <v>4.7512699999999999</v>
      </c>
      <c r="F1020" s="134"/>
      <c r="G1020" s="135">
        <f>ROUND(E1020*F1020,2)</f>
        <v>0</v>
      </c>
      <c r="H1020" s="134"/>
      <c r="I1020" s="135">
        <f>ROUND(E1020*H1020,2)</f>
        <v>0</v>
      </c>
      <c r="J1020" s="134"/>
      <c r="K1020" s="135">
        <f>ROUND(E1020*J1020,2)</f>
        <v>0</v>
      </c>
      <c r="L1020" s="135">
        <v>21</v>
      </c>
      <c r="M1020" s="135">
        <f>G1020*(1+L1020/100)</f>
        <v>0</v>
      </c>
      <c r="N1020" s="133">
        <v>0</v>
      </c>
      <c r="O1020" s="133">
        <f>ROUND(E1020*N1020,2)</f>
        <v>0</v>
      </c>
      <c r="P1020" s="133">
        <v>0</v>
      </c>
      <c r="Q1020" s="133">
        <f>ROUND(E1020*P1020,2)</f>
        <v>0</v>
      </c>
      <c r="R1020" s="135" t="s">
        <v>356</v>
      </c>
      <c r="S1020" s="135" t="s">
        <v>310</v>
      </c>
      <c r="T1020" s="136" t="s">
        <v>331</v>
      </c>
      <c r="U1020" s="114">
        <v>0.11</v>
      </c>
      <c r="V1020" s="114">
        <f>ROUND(E1020*U1020,2)</f>
        <v>0.52</v>
      </c>
      <c r="W1020" s="114"/>
      <c r="X1020" s="114" t="s">
        <v>357</v>
      </c>
      <c r="Y1020" s="114" t="s">
        <v>293</v>
      </c>
      <c r="Z1020" s="107"/>
      <c r="AA1020" s="107"/>
      <c r="AB1020" s="107"/>
      <c r="AC1020" s="107"/>
      <c r="AD1020" s="107"/>
      <c r="AE1020" s="107"/>
      <c r="AF1020" s="107"/>
      <c r="AG1020" s="107" t="s">
        <v>358</v>
      </c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</row>
    <row r="1021" spans="1:60" outlineLevel="1">
      <c r="A1021" s="123">
        <v>114</v>
      </c>
      <c r="B1021" s="124" t="s">
        <v>1749</v>
      </c>
      <c r="C1021" s="139" t="s">
        <v>1750</v>
      </c>
      <c r="D1021" s="125" t="s">
        <v>1751</v>
      </c>
      <c r="E1021" s="126">
        <v>0.47513</v>
      </c>
      <c r="F1021" s="127"/>
      <c r="G1021" s="128">
        <f>ROUND(E1021*F1021,2)</f>
        <v>0</v>
      </c>
      <c r="H1021" s="127"/>
      <c r="I1021" s="128">
        <f>ROUND(E1021*H1021,2)</f>
        <v>0</v>
      </c>
      <c r="J1021" s="127"/>
      <c r="K1021" s="128">
        <f>ROUND(E1021*J1021,2)</f>
        <v>0</v>
      </c>
      <c r="L1021" s="128">
        <v>21</v>
      </c>
      <c r="M1021" s="128">
        <f>G1021*(1+L1021/100)</f>
        <v>0</v>
      </c>
      <c r="N1021" s="126">
        <v>0</v>
      </c>
      <c r="O1021" s="126">
        <f>ROUND(E1021*N1021,2)</f>
        <v>0</v>
      </c>
      <c r="P1021" s="126">
        <v>0</v>
      </c>
      <c r="Q1021" s="126">
        <f>ROUND(E1021*P1021,2)</f>
        <v>0</v>
      </c>
      <c r="R1021" s="128"/>
      <c r="S1021" s="128" t="s">
        <v>290</v>
      </c>
      <c r="T1021" s="129" t="s">
        <v>291</v>
      </c>
      <c r="U1021" s="114">
        <v>2.0099999999999998</v>
      </c>
      <c r="V1021" s="114">
        <f>ROUND(E1021*U1021,2)</f>
        <v>0.96</v>
      </c>
      <c r="W1021" s="114"/>
      <c r="X1021" s="114" t="s">
        <v>357</v>
      </c>
      <c r="Y1021" s="114" t="s">
        <v>293</v>
      </c>
      <c r="Z1021" s="107"/>
      <c r="AA1021" s="107"/>
      <c r="AB1021" s="107"/>
      <c r="AC1021" s="107"/>
      <c r="AD1021" s="107"/>
      <c r="AE1021" s="107"/>
      <c r="AF1021" s="107"/>
      <c r="AG1021" s="107" t="s">
        <v>358</v>
      </c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</row>
    <row r="1022" spans="1:60" ht="33.75" outlineLevel="2">
      <c r="A1022" s="110"/>
      <c r="B1022" s="111"/>
      <c r="C1022" s="198" t="s">
        <v>1752</v>
      </c>
      <c r="D1022" s="199"/>
      <c r="E1022" s="199"/>
      <c r="F1022" s="199"/>
      <c r="G1022" s="199"/>
      <c r="H1022" s="114"/>
      <c r="I1022" s="114"/>
      <c r="J1022" s="114"/>
      <c r="K1022" s="114"/>
      <c r="L1022" s="114"/>
      <c r="M1022" s="114"/>
      <c r="N1022" s="113"/>
      <c r="O1022" s="113"/>
      <c r="P1022" s="113"/>
      <c r="Q1022" s="113"/>
      <c r="R1022" s="114"/>
      <c r="S1022" s="114"/>
      <c r="T1022" s="114"/>
      <c r="U1022" s="114"/>
      <c r="V1022" s="114"/>
      <c r="W1022" s="114"/>
      <c r="X1022" s="114"/>
      <c r="Y1022" s="114"/>
      <c r="Z1022" s="107"/>
      <c r="AA1022" s="107"/>
      <c r="AB1022" s="107"/>
      <c r="AC1022" s="107"/>
      <c r="AD1022" s="107"/>
      <c r="AE1022" s="107"/>
      <c r="AF1022" s="107"/>
      <c r="AG1022" s="107" t="s">
        <v>296</v>
      </c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37" t="str">
        <f>C1022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1022" s="107"/>
      <c r="BC1022" s="107"/>
      <c r="BD1022" s="107"/>
      <c r="BE1022" s="107"/>
      <c r="BF1022" s="107"/>
      <c r="BG1022" s="107"/>
      <c r="BH1022" s="107"/>
    </row>
    <row r="1023" spans="1:60" outlineLevel="1">
      <c r="A1023" s="123">
        <v>115</v>
      </c>
      <c r="B1023" s="124" t="s">
        <v>1753</v>
      </c>
      <c r="C1023" s="139" t="s">
        <v>1754</v>
      </c>
      <c r="D1023" s="125" t="s">
        <v>353</v>
      </c>
      <c r="E1023" s="126">
        <v>0.47513</v>
      </c>
      <c r="F1023" s="127"/>
      <c r="G1023" s="128">
        <f>ROUND(E1023*F1023,2)</f>
        <v>0</v>
      </c>
      <c r="H1023" s="127"/>
      <c r="I1023" s="128">
        <f>ROUND(E1023*H1023,2)</f>
        <v>0</v>
      </c>
      <c r="J1023" s="127"/>
      <c r="K1023" s="128">
        <f>ROUND(E1023*J1023,2)</f>
        <v>0</v>
      </c>
      <c r="L1023" s="128">
        <v>21</v>
      </c>
      <c r="M1023" s="128">
        <f>G1023*(1+L1023/100)</f>
        <v>0</v>
      </c>
      <c r="N1023" s="126">
        <v>0</v>
      </c>
      <c r="O1023" s="126">
        <f>ROUND(E1023*N1023,2)</f>
        <v>0</v>
      </c>
      <c r="P1023" s="126">
        <v>0</v>
      </c>
      <c r="Q1023" s="126">
        <f>ROUND(E1023*P1023,2)</f>
        <v>0</v>
      </c>
      <c r="R1023" s="128"/>
      <c r="S1023" s="128" t="s">
        <v>290</v>
      </c>
      <c r="T1023" s="129" t="s">
        <v>291</v>
      </c>
      <c r="U1023" s="114">
        <v>0.49</v>
      </c>
      <c r="V1023" s="114">
        <f>ROUND(E1023*U1023,2)</f>
        <v>0.23</v>
      </c>
      <c r="W1023" s="114"/>
      <c r="X1023" s="114" t="s">
        <v>357</v>
      </c>
      <c r="Y1023" s="114" t="s">
        <v>293</v>
      </c>
      <c r="Z1023" s="107"/>
      <c r="AA1023" s="107"/>
      <c r="AB1023" s="107"/>
      <c r="AC1023" s="107"/>
      <c r="AD1023" s="107"/>
      <c r="AE1023" s="107"/>
      <c r="AF1023" s="107"/>
      <c r="AG1023" s="107" t="s">
        <v>358</v>
      </c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</row>
    <row r="1024" spans="1:60" outlineLevel="2">
      <c r="A1024" s="110"/>
      <c r="B1024" s="111"/>
      <c r="C1024" s="198" t="s">
        <v>359</v>
      </c>
      <c r="D1024" s="199"/>
      <c r="E1024" s="199"/>
      <c r="F1024" s="199"/>
      <c r="G1024" s="199"/>
      <c r="H1024" s="114"/>
      <c r="I1024" s="114"/>
      <c r="J1024" s="114"/>
      <c r="K1024" s="114"/>
      <c r="L1024" s="114"/>
      <c r="M1024" s="114"/>
      <c r="N1024" s="113"/>
      <c r="O1024" s="113"/>
      <c r="P1024" s="113"/>
      <c r="Q1024" s="113"/>
      <c r="R1024" s="114"/>
      <c r="S1024" s="114"/>
      <c r="T1024" s="114"/>
      <c r="U1024" s="114"/>
      <c r="V1024" s="114"/>
      <c r="W1024" s="114"/>
      <c r="X1024" s="114"/>
      <c r="Y1024" s="114"/>
      <c r="Z1024" s="107"/>
      <c r="AA1024" s="107"/>
      <c r="AB1024" s="107"/>
      <c r="AC1024" s="107"/>
      <c r="AD1024" s="107"/>
      <c r="AE1024" s="107"/>
      <c r="AF1024" s="107"/>
      <c r="AG1024" s="107" t="s">
        <v>296</v>
      </c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</row>
    <row r="1025" spans="1:60" outlineLevel="3">
      <c r="A1025" s="110"/>
      <c r="B1025" s="111"/>
      <c r="C1025" s="200" t="s">
        <v>1755</v>
      </c>
      <c r="D1025" s="201"/>
      <c r="E1025" s="201"/>
      <c r="F1025" s="201"/>
      <c r="G1025" s="201"/>
      <c r="H1025" s="114"/>
      <c r="I1025" s="114"/>
      <c r="J1025" s="114"/>
      <c r="K1025" s="114"/>
      <c r="L1025" s="114"/>
      <c r="M1025" s="114"/>
      <c r="N1025" s="113"/>
      <c r="O1025" s="113"/>
      <c r="P1025" s="113"/>
      <c r="Q1025" s="113"/>
      <c r="R1025" s="114"/>
      <c r="S1025" s="114"/>
      <c r="T1025" s="114"/>
      <c r="U1025" s="114"/>
      <c r="V1025" s="114"/>
      <c r="W1025" s="114"/>
      <c r="X1025" s="114"/>
      <c r="Y1025" s="114"/>
      <c r="Z1025" s="107"/>
      <c r="AA1025" s="107"/>
      <c r="AB1025" s="107"/>
      <c r="AC1025" s="107"/>
      <c r="AD1025" s="107"/>
      <c r="AE1025" s="107"/>
      <c r="AF1025" s="107"/>
      <c r="AG1025" s="107" t="s">
        <v>296</v>
      </c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</row>
    <row r="1026" spans="1:60" outlineLevel="1">
      <c r="A1026" s="123">
        <v>116</v>
      </c>
      <c r="B1026" s="124" t="s">
        <v>1756</v>
      </c>
      <c r="C1026" s="139" t="s">
        <v>1757</v>
      </c>
      <c r="D1026" s="125" t="s">
        <v>353</v>
      </c>
      <c r="E1026" s="126">
        <v>0.47513</v>
      </c>
      <c r="F1026" s="127"/>
      <c r="G1026" s="128">
        <f>ROUND(E1026*F1026,2)</f>
        <v>0</v>
      </c>
      <c r="H1026" s="127"/>
      <c r="I1026" s="128">
        <f>ROUND(E1026*H1026,2)</f>
        <v>0</v>
      </c>
      <c r="J1026" s="127"/>
      <c r="K1026" s="128">
        <f>ROUND(E1026*J1026,2)</f>
        <v>0</v>
      </c>
      <c r="L1026" s="128">
        <v>21</v>
      </c>
      <c r="M1026" s="128">
        <f>G1026*(1+L1026/100)</f>
        <v>0</v>
      </c>
      <c r="N1026" s="126">
        <v>0</v>
      </c>
      <c r="O1026" s="126">
        <f>ROUND(E1026*N1026,2)</f>
        <v>0</v>
      </c>
      <c r="P1026" s="126">
        <v>0</v>
      </c>
      <c r="Q1026" s="126">
        <f>ROUND(E1026*P1026,2)</f>
        <v>0</v>
      </c>
      <c r="R1026" s="128"/>
      <c r="S1026" s="128" t="s">
        <v>290</v>
      </c>
      <c r="T1026" s="129" t="s">
        <v>291</v>
      </c>
      <c r="U1026" s="114">
        <v>0</v>
      </c>
      <c r="V1026" s="114">
        <f>ROUND(E1026*U1026,2)</f>
        <v>0</v>
      </c>
      <c r="W1026" s="114"/>
      <c r="X1026" s="114" t="s">
        <v>357</v>
      </c>
      <c r="Y1026" s="114" t="s">
        <v>293</v>
      </c>
      <c r="Z1026" s="107"/>
      <c r="AA1026" s="107"/>
      <c r="AB1026" s="107"/>
      <c r="AC1026" s="107"/>
      <c r="AD1026" s="107"/>
      <c r="AE1026" s="107"/>
      <c r="AF1026" s="107"/>
      <c r="AG1026" s="107" t="s">
        <v>358</v>
      </c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</row>
    <row r="1027" spans="1:60" outlineLevel="2">
      <c r="A1027" s="110"/>
      <c r="B1027" s="111"/>
      <c r="C1027" s="198" t="s">
        <v>1758</v>
      </c>
      <c r="D1027" s="199"/>
      <c r="E1027" s="199"/>
      <c r="F1027" s="199"/>
      <c r="G1027" s="199"/>
      <c r="H1027" s="114"/>
      <c r="I1027" s="114"/>
      <c r="J1027" s="114"/>
      <c r="K1027" s="114"/>
      <c r="L1027" s="114"/>
      <c r="M1027" s="114"/>
      <c r="N1027" s="113"/>
      <c r="O1027" s="113"/>
      <c r="P1027" s="113"/>
      <c r="Q1027" s="113"/>
      <c r="R1027" s="114"/>
      <c r="S1027" s="114"/>
      <c r="T1027" s="114"/>
      <c r="U1027" s="114"/>
      <c r="V1027" s="114"/>
      <c r="W1027" s="114"/>
      <c r="X1027" s="114"/>
      <c r="Y1027" s="114"/>
      <c r="Z1027" s="107"/>
      <c r="AA1027" s="107"/>
      <c r="AB1027" s="107"/>
      <c r="AC1027" s="107"/>
      <c r="AD1027" s="107"/>
      <c r="AE1027" s="107"/>
      <c r="AF1027" s="107"/>
      <c r="AG1027" s="107" t="s">
        <v>296</v>
      </c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37" t="str">
        <f>C1027</f>
        <v>Položka zahrnuje všechny druhy odpadů s jednotkovou cenou jako vážený průměr ceny všech druhů odpadů.</v>
      </c>
      <c r="BB1027" s="107"/>
      <c r="BC1027" s="107"/>
      <c r="BD1027" s="107"/>
      <c r="BE1027" s="107"/>
      <c r="BF1027" s="107"/>
      <c r="BG1027" s="107"/>
      <c r="BH1027" s="107"/>
    </row>
    <row r="1028" spans="1:60">
      <c r="A1028" s="117" t="s">
        <v>285</v>
      </c>
      <c r="B1028" s="118" t="s">
        <v>99</v>
      </c>
      <c r="C1028" s="138" t="s">
        <v>100</v>
      </c>
      <c r="D1028" s="119"/>
      <c r="E1028" s="120"/>
      <c r="F1028" s="121"/>
      <c r="G1028" s="121">
        <f>SUMIF(AG1029:AG1047,"&lt;&gt;NOR",G1029:G1047)</f>
        <v>0</v>
      </c>
      <c r="H1028" s="121"/>
      <c r="I1028" s="121">
        <f>SUM(I1029:I1047)</f>
        <v>0</v>
      </c>
      <c r="J1028" s="121"/>
      <c r="K1028" s="121">
        <f>SUM(K1029:K1047)</f>
        <v>0</v>
      </c>
      <c r="L1028" s="121"/>
      <c r="M1028" s="121">
        <f>SUM(M1029:M1047)</f>
        <v>0</v>
      </c>
      <c r="N1028" s="120"/>
      <c r="O1028" s="120">
        <f>SUM(O1029:O1047)</f>
        <v>0</v>
      </c>
      <c r="P1028" s="120"/>
      <c r="Q1028" s="120">
        <f>SUM(Q1029:Q1047)</f>
        <v>0.09</v>
      </c>
      <c r="R1028" s="121"/>
      <c r="S1028" s="121"/>
      <c r="T1028" s="122"/>
      <c r="U1028" s="116"/>
      <c r="V1028" s="116">
        <f>SUM(V1029:V1047)</f>
        <v>3.4699999999999998</v>
      </c>
      <c r="W1028" s="116"/>
      <c r="X1028" s="116"/>
      <c r="Y1028" s="116"/>
      <c r="AG1028" t="s">
        <v>286</v>
      </c>
    </row>
    <row r="1029" spans="1:60" ht="22.5" outlineLevel="1">
      <c r="A1029" s="123">
        <v>117</v>
      </c>
      <c r="B1029" s="124" t="s">
        <v>1779</v>
      </c>
      <c r="C1029" s="139" t="s">
        <v>1780</v>
      </c>
      <c r="D1029" s="125" t="s">
        <v>347</v>
      </c>
      <c r="E1029" s="126">
        <v>3</v>
      </c>
      <c r="F1029" s="127"/>
      <c r="G1029" s="128">
        <f>ROUND(E1029*F1029,2)</f>
        <v>0</v>
      </c>
      <c r="H1029" s="127"/>
      <c r="I1029" s="128">
        <f>ROUND(E1029*H1029,2)</f>
        <v>0</v>
      </c>
      <c r="J1029" s="127"/>
      <c r="K1029" s="128">
        <f>ROUND(E1029*J1029,2)</f>
        <v>0</v>
      </c>
      <c r="L1029" s="128">
        <v>21</v>
      </c>
      <c r="M1029" s="128">
        <f>G1029*(1+L1029/100)</f>
        <v>0</v>
      </c>
      <c r="N1029" s="126">
        <v>0</v>
      </c>
      <c r="O1029" s="126">
        <f>ROUND(E1029*N1029,2)</f>
        <v>0</v>
      </c>
      <c r="P1029" s="126">
        <v>8.0000000000000002E-3</v>
      </c>
      <c r="Q1029" s="126">
        <f>ROUND(E1029*P1029,2)</f>
        <v>0.02</v>
      </c>
      <c r="R1029" s="128" t="s">
        <v>356</v>
      </c>
      <c r="S1029" s="128" t="s">
        <v>310</v>
      </c>
      <c r="T1029" s="129" t="s">
        <v>331</v>
      </c>
      <c r="U1029" s="114">
        <v>0.7</v>
      </c>
      <c r="V1029" s="114">
        <f>ROUND(E1029*U1029,2)</f>
        <v>2.1</v>
      </c>
      <c r="W1029" s="114"/>
      <c r="X1029" s="114" t="s">
        <v>332</v>
      </c>
      <c r="Y1029" s="114" t="s">
        <v>293</v>
      </c>
      <c r="Z1029" s="107"/>
      <c r="AA1029" s="107"/>
      <c r="AB1029" s="107"/>
      <c r="AC1029" s="107"/>
      <c r="AD1029" s="107"/>
      <c r="AE1029" s="107"/>
      <c r="AF1029" s="107"/>
      <c r="AG1029" s="107" t="s">
        <v>333</v>
      </c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</row>
    <row r="1030" spans="1:60" outlineLevel="2">
      <c r="A1030" s="110"/>
      <c r="B1030" s="111"/>
      <c r="C1030" s="203" t="s">
        <v>1781</v>
      </c>
      <c r="D1030" s="204"/>
      <c r="E1030" s="204"/>
      <c r="F1030" s="204"/>
      <c r="G1030" s="204"/>
      <c r="H1030" s="114"/>
      <c r="I1030" s="114"/>
      <c r="J1030" s="114"/>
      <c r="K1030" s="114"/>
      <c r="L1030" s="114"/>
      <c r="M1030" s="114"/>
      <c r="N1030" s="113"/>
      <c r="O1030" s="113"/>
      <c r="P1030" s="113"/>
      <c r="Q1030" s="113"/>
      <c r="R1030" s="114"/>
      <c r="S1030" s="114"/>
      <c r="T1030" s="114"/>
      <c r="U1030" s="114"/>
      <c r="V1030" s="114"/>
      <c r="W1030" s="114"/>
      <c r="X1030" s="114"/>
      <c r="Y1030" s="114"/>
      <c r="Z1030" s="107"/>
      <c r="AA1030" s="107"/>
      <c r="AB1030" s="107"/>
      <c r="AC1030" s="107"/>
      <c r="AD1030" s="107"/>
      <c r="AE1030" s="107"/>
      <c r="AF1030" s="107"/>
      <c r="AG1030" s="107" t="s">
        <v>451</v>
      </c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</row>
    <row r="1031" spans="1:60" outlineLevel="2">
      <c r="A1031" s="110"/>
      <c r="B1031" s="111"/>
      <c r="C1031" s="146" t="s">
        <v>3373</v>
      </c>
      <c r="D1031" s="143"/>
      <c r="E1031" s="144">
        <v>2</v>
      </c>
      <c r="F1031" s="114"/>
      <c r="G1031" s="114"/>
      <c r="H1031" s="114"/>
      <c r="I1031" s="114"/>
      <c r="J1031" s="114"/>
      <c r="K1031" s="114"/>
      <c r="L1031" s="114"/>
      <c r="M1031" s="114"/>
      <c r="N1031" s="113"/>
      <c r="O1031" s="113"/>
      <c r="P1031" s="113"/>
      <c r="Q1031" s="113"/>
      <c r="R1031" s="114"/>
      <c r="S1031" s="114"/>
      <c r="T1031" s="114"/>
      <c r="U1031" s="114"/>
      <c r="V1031" s="114"/>
      <c r="W1031" s="114"/>
      <c r="X1031" s="114"/>
      <c r="Y1031" s="114"/>
      <c r="Z1031" s="107"/>
      <c r="AA1031" s="107"/>
      <c r="AB1031" s="107"/>
      <c r="AC1031" s="107"/>
      <c r="AD1031" s="107"/>
      <c r="AE1031" s="107"/>
      <c r="AF1031" s="107"/>
      <c r="AG1031" s="107" t="s">
        <v>341</v>
      </c>
      <c r="AH1031" s="107">
        <v>0</v>
      </c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</row>
    <row r="1032" spans="1:60" outlineLevel="3">
      <c r="A1032" s="110"/>
      <c r="B1032" s="111"/>
      <c r="C1032" s="146" t="s">
        <v>3374</v>
      </c>
      <c r="D1032" s="143"/>
      <c r="E1032" s="144">
        <v>1</v>
      </c>
      <c r="F1032" s="114"/>
      <c r="G1032" s="114"/>
      <c r="H1032" s="114"/>
      <c r="I1032" s="114"/>
      <c r="J1032" s="114"/>
      <c r="K1032" s="114"/>
      <c r="L1032" s="114"/>
      <c r="M1032" s="114"/>
      <c r="N1032" s="113"/>
      <c r="O1032" s="113"/>
      <c r="P1032" s="113"/>
      <c r="Q1032" s="113"/>
      <c r="R1032" s="114"/>
      <c r="S1032" s="114"/>
      <c r="T1032" s="114"/>
      <c r="U1032" s="114"/>
      <c r="V1032" s="114"/>
      <c r="W1032" s="114"/>
      <c r="X1032" s="114"/>
      <c r="Y1032" s="114"/>
      <c r="Z1032" s="107"/>
      <c r="AA1032" s="107"/>
      <c r="AB1032" s="107"/>
      <c r="AC1032" s="107"/>
      <c r="AD1032" s="107"/>
      <c r="AE1032" s="107"/>
      <c r="AF1032" s="107"/>
      <c r="AG1032" s="107" t="s">
        <v>341</v>
      </c>
      <c r="AH1032" s="107">
        <v>0</v>
      </c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</row>
    <row r="1033" spans="1:60" outlineLevel="1">
      <c r="A1033" s="123">
        <v>118</v>
      </c>
      <c r="B1033" s="124" t="s">
        <v>1669</v>
      </c>
      <c r="C1033" s="139" t="s">
        <v>1670</v>
      </c>
      <c r="D1033" s="125" t="s">
        <v>330</v>
      </c>
      <c r="E1033" s="126">
        <v>1.3</v>
      </c>
      <c r="F1033" s="127"/>
      <c r="G1033" s="128">
        <f>ROUND(E1033*F1033,2)</f>
        <v>0</v>
      </c>
      <c r="H1033" s="127"/>
      <c r="I1033" s="128">
        <f>ROUND(E1033*H1033,2)</f>
        <v>0</v>
      </c>
      <c r="J1033" s="127"/>
      <c r="K1033" s="128">
        <f>ROUND(E1033*J1033,2)</f>
        <v>0</v>
      </c>
      <c r="L1033" s="128">
        <v>21</v>
      </c>
      <c r="M1033" s="128">
        <f>G1033*(1+L1033/100)</f>
        <v>0</v>
      </c>
      <c r="N1033" s="126">
        <v>4.8999999999999998E-4</v>
      </c>
      <c r="O1033" s="126">
        <f>ROUND(E1033*N1033,2)</f>
        <v>0</v>
      </c>
      <c r="P1033" s="126">
        <v>2.5000000000000001E-2</v>
      </c>
      <c r="Q1033" s="126">
        <f>ROUND(E1033*P1033,2)</f>
        <v>0.03</v>
      </c>
      <c r="R1033" s="128" t="s">
        <v>356</v>
      </c>
      <c r="S1033" s="128" t="s">
        <v>310</v>
      </c>
      <c r="T1033" s="129" t="s">
        <v>331</v>
      </c>
      <c r="U1033" s="114">
        <v>0.436</v>
      </c>
      <c r="V1033" s="114">
        <f>ROUND(E1033*U1033,2)</f>
        <v>0.56999999999999995</v>
      </c>
      <c r="W1033" s="114"/>
      <c r="X1033" s="114" t="s">
        <v>332</v>
      </c>
      <c r="Y1033" s="114" t="s">
        <v>293</v>
      </c>
      <c r="Z1033" s="107"/>
      <c r="AA1033" s="107"/>
      <c r="AB1033" s="107"/>
      <c r="AC1033" s="107"/>
      <c r="AD1033" s="107"/>
      <c r="AE1033" s="107"/>
      <c r="AF1033" s="107"/>
      <c r="AG1033" s="107" t="s">
        <v>333</v>
      </c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</row>
    <row r="1034" spans="1:60" outlineLevel="2">
      <c r="A1034" s="110"/>
      <c r="B1034" s="111"/>
      <c r="C1034" s="146" t="s">
        <v>3375</v>
      </c>
      <c r="D1034" s="143"/>
      <c r="E1034" s="144">
        <v>1.3</v>
      </c>
      <c r="F1034" s="114"/>
      <c r="G1034" s="114"/>
      <c r="H1034" s="114"/>
      <c r="I1034" s="114"/>
      <c r="J1034" s="114"/>
      <c r="K1034" s="114"/>
      <c r="L1034" s="114"/>
      <c r="M1034" s="114"/>
      <c r="N1034" s="113"/>
      <c r="O1034" s="113"/>
      <c r="P1034" s="113"/>
      <c r="Q1034" s="113"/>
      <c r="R1034" s="114"/>
      <c r="S1034" s="114"/>
      <c r="T1034" s="114"/>
      <c r="U1034" s="114"/>
      <c r="V1034" s="114"/>
      <c r="W1034" s="114"/>
      <c r="X1034" s="114"/>
      <c r="Y1034" s="114"/>
      <c r="Z1034" s="107"/>
      <c r="AA1034" s="107"/>
      <c r="AB1034" s="107"/>
      <c r="AC1034" s="107"/>
      <c r="AD1034" s="107"/>
      <c r="AE1034" s="107"/>
      <c r="AF1034" s="107"/>
      <c r="AG1034" s="107" t="s">
        <v>341</v>
      </c>
      <c r="AH1034" s="107">
        <v>0</v>
      </c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</row>
    <row r="1035" spans="1:60" ht="22.5" outlineLevel="1">
      <c r="A1035" s="123">
        <v>119</v>
      </c>
      <c r="B1035" s="124" t="s">
        <v>1695</v>
      </c>
      <c r="C1035" s="139" t="s">
        <v>1696</v>
      </c>
      <c r="D1035" s="125" t="s">
        <v>1169</v>
      </c>
      <c r="E1035" s="126">
        <v>0.53500000000000003</v>
      </c>
      <c r="F1035" s="127"/>
      <c r="G1035" s="128">
        <f>ROUND(E1035*F1035,2)</f>
        <v>0</v>
      </c>
      <c r="H1035" s="127"/>
      <c r="I1035" s="128">
        <f>ROUND(E1035*H1035,2)</f>
        <v>0</v>
      </c>
      <c r="J1035" s="127"/>
      <c r="K1035" s="128">
        <f>ROUND(E1035*J1035,2)</f>
        <v>0</v>
      </c>
      <c r="L1035" s="128">
        <v>21</v>
      </c>
      <c r="M1035" s="128">
        <f>G1035*(1+L1035/100)</f>
        <v>0</v>
      </c>
      <c r="N1035" s="126">
        <v>0</v>
      </c>
      <c r="O1035" s="126">
        <f>ROUND(E1035*N1035,2)</f>
        <v>0</v>
      </c>
      <c r="P1035" s="126">
        <v>6.8000000000000005E-2</v>
      </c>
      <c r="Q1035" s="126">
        <f>ROUND(E1035*P1035,2)</f>
        <v>0.04</v>
      </c>
      <c r="R1035" s="128" t="s">
        <v>356</v>
      </c>
      <c r="S1035" s="128" t="s">
        <v>310</v>
      </c>
      <c r="T1035" s="129" t="s">
        <v>331</v>
      </c>
      <c r="U1035" s="114">
        <v>0.69</v>
      </c>
      <c r="V1035" s="114">
        <f>ROUND(E1035*U1035,2)</f>
        <v>0.37</v>
      </c>
      <c r="W1035" s="114"/>
      <c r="X1035" s="114" t="s">
        <v>332</v>
      </c>
      <c r="Y1035" s="114" t="s">
        <v>293</v>
      </c>
      <c r="Z1035" s="107"/>
      <c r="AA1035" s="107"/>
      <c r="AB1035" s="107"/>
      <c r="AC1035" s="107"/>
      <c r="AD1035" s="107"/>
      <c r="AE1035" s="107"/>
      <c r="AF1035" s="107"/>
      <c r="AG1035" s="107" t="s">
        <v>333</v>
      </c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</row>
    <row r="1036" spans="1:60" outlineLevel="2">
      <c r="A1036" s="110"/>
      <c r="B1036" s="111"/>
      <c r="C1036" s="203" t="s">
        <v>1697</v>
      </c>
      <c r="D1036" s="204"/>
      <c r="E1036" s="204"/>
      <c r="F1036" s="204"/>
      <c r="G1036" s="204"/>
      <c r="H1036" s="114"/>
      <c r="I1036" s="114"/>
      <c r="J1036" s="114"/>
      <c r="K1036" s="114"/>
      <c r="L1036" s="114"/>
      <c r="M1036" s="114"/>
      <c r="N1036" s="113"/>
      <c r="O1036" s="113"/>
      <c r="P1036" s="113"/>
      <c r="Q1036" s="113"/>
      <c r="R1036" s="114"/>
      <c r="S1036" s="114"/>
      <c r="T1036" s="114"/>
      <c r="U1036" s="114"/>
      <c r="V1036" s="114"/>
      <c r="W1036" s="114"/>
      <c r="X1036" s="114"/>
      <c r="Y1036" s="114"/>
      <c r="Z1036" s="107"/>
      <c r="AA1036" s="107"/>
      <c r="AB1036" s="107"/>
      <c r="AC1036" s="107"/>
      <c r="AD1036" s="107"/>
      <c r="AE1036" s="107"/>
      <c r="AF1036" s="107"/>
      <c r="AG1036" s="107" t="s">
        <v>451</v>
      </c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</row>
    <row r="1037" spans="1:60" outlineLevel="2">
      <c r="A1037" s="110"/>
      <c r="B1037" s="111"/>
      <c r="C1037" s="146" t="s">
        <v>3376</v>
      </c>
      <c r="D1037" s="143"/>
      <c r="E1037" s="144">
        <v>0.53500000000000003</v>
      </c>
      <c r="F1037" s="114"/>
      <c r="G1037" s="114"/>
      <c r="H1037" s="114"/>
      <c r="I1037" s="114"/>
      <c r="J1037" s="114"/>
      <c r="K1037" s="114"/>
      <c r="L1037" s="114"/>
      <c r="M1037" s="114"/>
      <c r="N1037" s="113"/>
      <c r="O1037" s="113"/>
      <c r="P1037" s="113"/>
      <c r="Q1037" s="113"/>
      <c r="R1037" s="114"/>
      <c r="S1037" s="114"/>
      <c r="T1037" s="114"/>
      <c r="U1037" s="114"/>
      <c r="V1037" s="114"/>
      <c r="W1037" s="114"/>
      <c r="X1037" s="114"/>
      <c r="Y1037" s="114"/>
      <c r="Z1037" s="107"/>
      <c r="AA1037" s="107"/>
      <c r="AB1037" s="107"/>
      <c r="AC1037" s="107"/>
      <c r="AD1037" s="107"/>
      <c r="AE1037" s="107"/>
      <c r="AF1037" s="107"/>
      <c r="AG1037" s="107" t="s">
        <v>341</v>
      </c>
      <c r="AH1037" s="107">
        <v>0</v>
      </c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</row>
    <row r="1038" spans="1:60" outlineLevel="1">
      <c r="A1038" s="123">
        <v>120</v>
      </c>
      <c r="B1038" s="124" t="s">
        <v>1744</v>
      </c>
      <c r="C1038" s="139" t="s">
        <v>1745</v>
      </c>
      <c r="D1038" s="125" t="s">
        <v>353</v>
      </c>
      <c r="E1038" s="126">
        <v>9.2880000000000004E-2</v>
      </c>
      <c r="F1038" s="127"/>
      <c r="G1038" s="128">
        <f>ROUND(E1038*F1038,2)</f>
        <v>0</v>
      </c>
      <c r="H1038" s="127"/>
      <c r="I1038" s="128">
        <f>ROUND(E1038*H1038,2)</f>
        <v>0</v>
      </c>
      <c r="J1038" s="127"/>
      <c r="K1038" s="128">
        <f>ROUND(E1038*J1038,2)</f>
        <v>0</v>
      </c>
      <c r="L1038" s="128">
        <v>21</v>
      </c>
      <c r="M1038" s="128">
        <f>G1038*(1+L1038/100)</f>
        <v>0</v>
      </c>
      <c r="N1038" s="126">
        <v>0</v>
      </c>
      <c r="O1038" s="126">
        <f>ROUND(E1038*N1038,2)</f>
        <v>0</v>
      </c>
      <c r="P1038" s="126">
        <v>0</v>
      </c>
      <c r="Q1038" s="126">
        <f>ROUND(E1038*P1038,2)</f>
        <v>0</v>
      </c>
      <c r="R1038" s="128" t="s">
        <v>356</v>
      </c>
      <c r="S1038" s="128" t="s">
        <v>310</v>
      </c>
      <c r="T1038" s="129" t="s">
        <v>331</v>
      </c>
      <c r="U1038" s="114">
        <v>0.94</v>
      </c>
      <c r="V1038" s="114">
        <f>ROUND(E1038*U1038,2)</f>
        <v>0.09</v>
      </c>
      <c r="W1038" s="114"/>
      <c r="X1038" s="114" t="s">
        <v>357</v>
      </c>
      <c r="Y1038" s="114" t="s">
        <v>293</v>
      </c>
      <c r="Z1038" s="107"/>
      <c r="AA1038" s="107"/>
      <c r="AB1038" s="107"/>
      <c r="AC1038" s="107"/>
      <c r="AD1038" s="107"/>
      <c r="AE1038" s="107"/>
      <c r="AF1038" s="107"/>
      <c r="AG1038" s="107" t="s">
        <v>358</v>
      </c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</row>
    <row r="1039" spans="1:60" outlineLevel="2">
      <c r="A1039" s="110"/>
      <c r="B1039" s="111"/>
      <c r="C1039" s="198" t="s">
        <v>1746</v>
      </c>
      <c r="D1039" s="199"/>
      <c r="E1039" s="199"/>
      <c r="F1039" s="199"/>
      <c r="G1039" s="199"/>
      <c r="H1039" s="114"/>
      <c r="I1039" s="114"/>
      <c r="J1039" s="114"/>
      <c r="K1039" s="114"/>
      <c r="L1039" s="114"/>
      <c r="M1039" s="114"/>
      <c r="N1039" s="113"/>
      <c r="O1039" s="113"/>
      <c r="P1039" s="113"/>
      <c r="Q1039" s="113"/>
      <c r="R1039" s="114"/>
      <c r="S1039" s="114"/>
      <c r="T1039" s="114"/>
      <c r="U1039" s="114"/>
      <c r="V1039" s="114"/>
      <c r="W1039" s="114"/>
      <c r="X1039" s="114"/>
      <c r="Y1039" s="114"/>
      <c r="Z1039" s="107"/>
      <c r="AA1039" s="107"/>
      <c r="AB1039" s="107"/>
      <c r="AC1039" s="107"/>
      <c r="AD1039" s="107"/>
      <c r="AE1039" s="107"/>
      <c r="AF1039" s="107"/>
      <c r="AG1039" s="107" t="s">
        <v>296</v>
      </c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</row>
    <row r="1040" spans="1:60" ht="22.5" outlineLevel="1">
      <c r="A1040" s="130">
        <v>121</v>
      </c>
      <c r="B1040" s="131" t="s">
        <v>1747</v>
      </c>
      <c r="C1040" s="140" t="s">
        <v>1748</v>
      </c>
      <c r="D1040" s="132" t="s">
        <v>353</v>
      </c>
      <c r="E1040" s="133">
        <v>0.92879999999999996</v>
      </c>
      <c r="F1040" s="134"/>
      <c r="G1040" s="135">
        <f>ROUND(E1040*F1040,2)</f>
        <v>0</v>
      </c>
      <c r="H1040" s="134"/>
      <c r="I1040" s="135">
        <f>ROUND(E1040*H1040,2)</f>
        <v>0</v>
      </c>
      <c r="J1040" s="134"/>
      <c r="K1040" s="135">
        <f>ROUND(E1040*J1040,2)</f>
        <v>0</v>
      </c>
      <c r="L1040" s="135">
        <v>21</v>
      </c>
      <c r="M1040" s="135">
        <f>G1040*(1+L1040/100)</f>
        <v>0</v>
      </c>
      <c r="N1040" s="133">
        <v>0</v>
      </c>
      <c r="O1040" s="133">
        <f>ROUND(E1040*N1040,2)</f>
        <v>0</v>
      </c>
      <c r="P1040" s="133">
        <v>0</v>
      </c>
      <c r="Q1040" s="133">
        <f>ROUND(E1040*P1040,2)</f>
        <v>0</v>
      </c>
      <c r="R1040" s="135" t="s">
        <v>356</v>
      </c>
      <c r="S1040" s="135" t="s">
        <v>310</v>
      </c>
      <c r="T1040" s="136" t="s">
        <v>331</v>
      </c>
      <c r="U1040" s="114">
        <v>0.11</v>
      </c>
      <c r="V1040" s="114">
        <f>ROUND(E1040*U1040,2)</f>
        <v>0.1</v>
      </c>
      <c r="W1040" s="114"/>
      <c r="X1040" s="114" t="s">
        <v>357</v>
      </c>
      <c r="Y1040" s="114" t="s">
        <v>293</v>
      </c>
      <c r="Z1040" s="107"/>
      <c r="AA1040" s="107"/>
      <c r="AB1040" s="107"/>
      <c r="AC1040" s="107"/>
      <c r="AD1040" s="107"/>
      <c r="AE1040" s="107"/>
      <c r="AF1040" s="107"/>
      <c r="AG1040" s="107" t="s">
        <v>358</v>
      </c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</row>
    <row r="1041" spans="1:60" outlineLevel="1">
      <c r="A1041" s="123">
        <v>122</v>
      </c>
      <c r="B1041" s="124" t="s">
        <v>1749</v>
      </c>
      <c r="C1041" s="139" t="s">
        <v>1750</v>
      </c>
      <c r="D1041" s="125" t="s">
        <v>1751</v>
      </c>
      <c r="E1041" s="126">
        <v>9.2880000000000004E-2</v>
      </c>
      <c r="F1041" s="127"/>
      <c r="G1041" s="128">
        <f>ROUND(E1041*F1041,2)</f>
        <v>0</v>
      </c>
      <c r="H1041" s="127"/>
      <c r="I1041" s="128">
        <f>ROUND(E1041*H1041,2)</f>
        <v>0</v>
      </c>
      <c r="J1041" s="127"/>
      <c r="K1041" s="128">
        <f>ROUND(E1041*J1041,2)</f>
        <v>0</v>
      </c>
      <c r="L1041" s="128">
        <v>21</v>
      </c>
      <c r="M1041" s="128">
        <f>G1041*(1+L1041/100)</f>
        <v>0</v>
      </c>
      <c r="N1041" s="126">
        <v>0</v>
      </c>
      <c r="O1041" s="126">
        <f>ROUND(E1041*N1041,2)</f>
        <v>0</v>
      </c>
      <c r="P1041" s="126">
        <v>0</v>
      </c>
      <c r="Q1041" s="126">
        <f>ROUND(E1041*P1041,2)</f>
        <v>0</v>
      </c>
      <c r="R1041" s="128"/>
      <c r="S1041" s="128" t="s">
        <v>290</v>
      </c>
      <c r="T1041" s="129" t="s">
        <v>291</v>
      </c>
      <c r="U1041" s="114">
        <v>2.0099999999999998</v>
      </c>
      <c r="V1041" s="114">
        <f>ROUND(E1041*U1041,2)</f>
        <v>0.19</v>
      </c>
      <c r="W1041" s="114"/>
      <c r="X1041" s="114" t="s">
        <v>357</v>
      </c>
      <c r="Y1041" s="114" t="s">
        <v>293</v>
      </c>
      <c r="Z1041" s="107"/>
      <c r="AA1041" s="107"/>
      <c r="AB1041" s="107"/>
      <c r="AC1041" s="107"/>
      <c r="AD1041" s="107"/>
      <c r="AE1041" s="107"/>
      <c r="AF1041" s="107"/>
      <c r="AG1041" s="107" t="s">
        <v>358</v>
      </c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</row>
    <row r="1042" spans="1:60" ht="33.75" outlineLevel="2">
      <c r="A1042" s="110"/>
      <c r="B1042" s="111"/>
      <c r="C1042" s="198" t="s">
        <v>1752</v>
      </c>
      <c r="D1042" s="199"/>
      <c r="E1042" s="199"/>
      <c r="F1042" s="199"/>
      <c r="G1042" s="199"/>
      <c r="H1042" s="114"/>
      <c r="I1042" s="114"/>
      <c r="J1042" s="114"/>
      <c r="K1042" s="114"/>
      <c r="L1042" s="114"/>
      <c r="M1042" s="114"/>
      <c r="N1042" s="113"/>
      <c r="O1042" s="113"/>
      <c r="P1042" s="113"/>
      <c r="Q1042" s="113"/>
      <c r="R1042" s="114"/>
      <c r="S1042" s="114"/>
      <c r="T1042" s="114"/>
      <c r="U1042" s="114"/>
      <c r="V1042" s="114"/>
      <c r="W1042" s="114"/>
      <c r="X1042" s="114"/>
      <c r="Y1042" s="114"/>
      <c r="Z1042" s="107"/>
      <c r="AA1042" s="107"/>
      <c r="AB1042" s="107"/>
      <c r="AC1042" s="107"/>
      <c r="AD1042" s="107"/>
      <c r="AE1042" s="107"/>
      <c r="AF1042" s="107"/>
      <c r="AG1042" s="107" t="s">
        <v>296</v>
      </c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37" t="str">
        <f>C1042</f>
        <v>Suť bude dopravována dolů bez použití vnitřního výtahu, předpoklad je ruční transport v nádobách po schodech. V případě využití jiného druhu dopravy (např. osobonákladní výtah, shoz, manipulátor apod.) tuto technologii uchazeč zahrne do své nabídkové ceny v této položce.</v>
      </c>
      <c r="BB1042" s="107"/>
      <c r="BC1042" s="107"/>
      <c r="BD1042" s="107"/>
      <c r="BE1042" s="107"/>
      <c r="BF1042" s="107"/>
      <c r="BG1042" s="107"/>
      <c r="BH1042" s="107"/>
    </row>
    <row r="1043" spans="1:60" outlineLevel="1">
      <c r="A1043" s="123">
        <v>123</v>
      </c>
      <c r="B1043" s="124" t="s">
        <v>1753</v>
      </c>
      <c r="C1043" s="139" t="s">
        <v>1754</v>
      </c>
      <c r="D1043" s="125" t="s">
        <v>353</v>
      </c>
      <c r="E1043" s="126">
        <v>9.2880000000000004E-2</v>
      </c>
      <c r="F1043" s="127"/>
      <c r="G1043" s="128">
        <f>ROUND(E1043*F1043,2)</f>
        <v>0</v>
      </c>
      <c r="H1043" s="127"/>
      <c r="I1043" s="128">
        <f>ROUND(E1043*H1043,2)</f>
        <v>0</v>
      </c>
      <c r="J1043" s="127"/>
      <c r="K1043" s="128">
        <f>ROUND(E1043*J1043,2)</f>
        <v>0</v>
      </c>
      <c r="L1043" s="128">
        <v>21</v>
      </c>
      <c r="M1043" s="128">
        <f>G1043*(1+L1043/100)</f>
        <v>0</v>
      </c>
      <c r="N1043" s="126">
        <v>0</v>
      </c>
      <c r="O1043" s="126">
        <f>ROUND(E1043*N1043,2)</f>
        <v>0</v>
      </c>
      <c r="P1043" s="126">
        <v>0</v>
      </c>
      <c r="Q1043" s="126">
        <f>ROUND(E1043*P1043,2)</f>
        <v>0</v>
      </c>
      <c r="R1043" s="128"/>
      <c r="S1043" s="128" t="s">
        <v>290</v>
      </c>
      <c r="T1043" s="129" t="s">
        <v>291</v>
      </c>
      <c r="U1043" s="114">
        <v>0.49</v>
      </c>
      <c r="V1043" s="114">
        <f>ROUND(E1043*U1043,2)</f>
        <v>0.05</v>
      </c>
      <c r="W1043" s="114"/>
      <c r="X1043" s="114" t="s">
        <v>357</v>
      </c>
      <c r="Y1043" s="114" t="s">
        <v>293</v>
      </c>
      <c r="Z1043" s="107"/>
      <c r="AA1043" s="107"/>
      <c r="AB1043" s="107"/>
      <c r="AC1043" s="107"/>
      <c r="AD1043" s="107"/>
      <c r="AE1043" s="107"/>
      <c r="AF1043" s="107"/>
      <c r="AG1043" s="107" t="s">
        <v>358</v>
      </c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</row>
    <row r="1044" spans="1:60" outlineLevel="2">
      <c r="A1044" s="110"/>
      <c r="B1044" s="111"/>
      <c r="C1044" s="198" t="s">
        <v>359</v>
      </c>
      <c r="D1044" s="199"/>
      <c r="E1044" s="199"/>
      <c r="F1044" s="199"/>
      <c r="G1044" s="199"/>
      <c r="H1044" s="114"/>
      <c r="I1044" s="114"/>
      <c r="J1044" s="114"/>
      <c r="K1044" s="114"/>
      <c r="L1044" s="114"/>
      <c r="M1044" s="114"/>
      <c r="N1044" s="113"/>
      <c r="O1044" s="113"/>
      <c r="P1044" s="113"/>
      <c r="Q1044" s="113"/>
      <c r="R1044" s="114"/>
      <c r="S1044" s="114"/>
      <c r="T1044" s="114"/>
      <c r="U1044" s="114"/>
      <c r="V1044" s="114"/>
      <c r="W1044" s="114"/>
      <c r="X1044" s="114"/>
      <c r="Y1044" s="114"/>
      <c r="Z1044" s="107"/>
      <c r="AA1044" s="107"/>
      <c r="AB1044" s="107"/>
      <c r="AC1044" s="107"/>
      <c r="AD1044" s="107"/>
      <c r="AE1044" s="107"/>
      <c r="AF1044" s="107"/>
      <c r="AG1044" s="107" t="s">
        <v>296</v>
      </c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</row>
    <row r="1045" spans="1:60" outlineLevel="3">
      <c r="A1045" s="110"/>
      <c r="B1045" s="111"/>
      <c r="C1045" s="200" t="s">
        <v>1755</v>
      </c>
      <c r="D1045" s="201"/>
      <c r="E1045" s="201"/>
      <c r="F1045" s="201"/>
      <c r="G1045" s="201"/>
      <c r="H1045" s="114"/>
      <c r="I1045" s="114"/>
      <c r="J1045" s="114"/>
      <c r="K1045" s="114"/>
      <c r="L1045" s="114"/>
      <c r="M1045" s="114"/>
      <c r="N1045" s="113"/>
      <c r="O1045" s="113"/>
      <c r="P1045" s="113"/>
      <c r="Q1045" s="113"/>
      <c r="R1045" s="114"/>
      <c r="S1045" s="114"/>
      <c r="T1045" s="114"/>
      <c r="U1045" s="114"/>
      <c r="V1045" s="114"/>
      <c r="W1045" s="114"/>
      <c r="X1045" s="114"/>
      <c r="Y1045" s="114"/>
      <c r="Z1045" s="107"/>
      <c r="AA1045" s="107"/>
      <c r="AB1045" s="107"/>
      <c r="AC1045" s="107"/>
      <c r="AD1045" s="107"/>
      <c r="AE1045" s="107"/>
      <c r="AF1045" s="107"/>
      <c r="AG1045" s="107" t="s">
        <v>296</v>
      </c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</row>
    <row r="1046" spans="1:60" outlineLevel="1">
      <c r="A1046" s="123">
        <v>124</v>
      </c>
      <c r="B1046" s="124" t="s">
        <v>1756</v>
      </c>
      <c r="C1046" s="139" t="s">
        <v>1757</v>
      </c>
      <c r="D1046" s="125" t="s">
        <v>353</v>
      </c>
      <c r="E1046" s="126">
        <v>9.2880000000000004E-2</v>
      </c>
      <c r="F1046" s="127"/>
      <c r="G1046" s="128">
        <f>ROUND(E1046*F1046,2)</f>
        <v>0</v>
      </c>
      <c r="H1046" s="127"/>
      <c r="I1046" s="128">
        <f>ROUND(E1046*H1046,2)</f>
        <v>0</v>
      </c>
      <c r="J1046" s="127"/>
      <c r="K1046" s="128">
        <f>ROUND(E1046*J1046,2)</f>
        <v>0</v>
      </c>
      <c r="L1046" s="128">
        <v>21</v>
      </c>
      <c r="M1046" s="128">
        <f>G1046*(1+L1046/100)</f>
        <v>0</v>
      </c>
      <c r="N1046" s="126">
        <v>0</v>
      </c>
      <c r="O1046" s="126">
        <f>ROUND(E1046*N1046,2)</f>
        <v>0</v>
      </c>
      <c r="P1046" s="126">
        <v>0</v>
      </c>
      <c r="Q1046" s="126">
        <f>ROUND(E1046*P1046,2)</f>
        <v>0</v>
      </c>
      <c r="R1046" s="128"/>
      <c r="S1046" s="128" t="s">
        <v>290</v>
      </c>
      <c r="T1046" s="129" t="s">
        <v>291</v>
      </c>
      <c r="U1046" s="114">
        <v>0</v>
      </c>
      <c r="V1046" s="114">
        <f>ROUND(E1046*U1046,2)</f>
        <v>0</v>
      </c>
      <c r="W1046" s="114"/>
      <c r="X1046" s="114" t="s">
        <v>357</v>
      </c>
      <c r="Y1046" s="114" t="s">
        <v>293</v>
      </c>
      <c r="Z1046" s="107"/>
      <c r="AA1046" s="107"/>
      <c r="AB1046" s="107"/>
      <c r="AC1046" s="107"/>
      <c r="AD1046" s="107"/>
      <c r="AE1046" s="107"/>
      <c r="AF1046" s="107"/>
      <c r="AG1046" s="107" t="s">
        <v>358</v>
      </c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</row>
    <row r="1047" spans="1:60" outlineLevel="2">
      <c r="A1047" s="110"/>
      <c r="B1047" s="111"/>
      <c r="C1047" s="198" t="s">
        <v>1758</v>
      </c>
      <c r="D1047" s="199"/>
      <c r="E1047" s="199"/>
      <c r="F1047" s="199"/>
      <c r="G1047" s="199"/>
      <c r="H1047" s="114"/>
      <c r="I1047" s="114"/>
      <c r="J1047" s="114"/>
      <c r="K1047" s="114"/>
      <c r="L1047" s="114"/>
      <c r="M1047" s="114"/>
      <c r="N1047" s="113"/>
      <c r="O1047" s="113"/>
      <c r="P1047" s="113"/>
      <c r="Q1047" s="113"/>
      <c r="R1047" s="114"/>
      <c r="S1047" s="114"/>
      <c r="T1047" s="114"/>
      <c r="U1047" s="114"/>
      <c r="V1047" s="114"/>
      <c r="W1047" s="114"/>
      <c r="X1047" s="114"/>
      <c r="Y1047" s="114"/>
      <c r="Z1047" s="107"/>
      <c r="AA1047" s="107"/>
      <c r="AB1047" s="107"/>
      <c r="AC1047" s="107"/>
      <c r="AD1047" s="107"/>
      <c r="AE1047" s="107"/>
      <c r="AF1047" s="107"/>
      <c r="AG1047" s="107" t="s">
        <v>296</v>
      </c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37" t="str">
        <f>C1047</f>
        <v>Položka zahrnuje všechny druhy odpadů s jednotkovou cenou jako vážený průměr ceny všech druhů odpadů.</v>
      </c>
      <c r="BB1047" s="107"/>
      <c r="BC1047" s="107"/>
      <c r="BD1047" s="107"/>
      <c r="BE1047" s="107"/>
      <c r="BF1047" s="107"/>
      <c r="BG1047" s="107"/>
      <c r="BH1047" s="107"/>
    </row>
    <row r="1048" spans="1:60">
      <c r="A1048" s="117" t="s">
        <v>285</v>
      </c>
      <c r="B1048" s="118" t="s">
        <v>101</v>
      </c>
      <c r="C1048" s="138" t="s">
        <v>102</v>
      </c>
      <c r="D1048" s="119"/>
      <c r="E1048" s="120"/>
      <c r="F1048" s="121"/>
      <c r="G1048" s="121">
        <f>SUMIF(AG1049:AG1054,"&lt;&gt;NOR",G1049:G1054)</f>
        <v>0</v>
      </c>
      <c r="H1048" s="121"/>
      <c r="I1048" s="121">
        <f>SUM(I1049:I1054)</f>
        <v>0</v>
      </c>
      <c r="J1048" s="121"/>
      <c r="K1048" s="121">
        <f>SUM(K1049:K1054)</f>
        <v>0</v>
      </c>
      <c r="L1048" s="121"/>
      <c r="M1048" s="121">
        <f>SUM(M1049:M1054)</f>
        <v>0</v>
      </c>
      <c r="N1048" s="120"/>
      <c r="O1048" s="120">
        <f>SUM(O1049:O1054)</f>
        <v>0.02</v>
      </c>
      <c r="P1048" s="120"/>
      <c r="Q1048" s="120">
        <f>SUM(Q1049:Q1054)</f>
        <v>0</v>
      </c>
      <c r="R1048" s="121"/>
      <c r="S1048" s="121"/>
      <c r="T1048" s="122"/>
      <c r="U1048" s="116"/>
      <c r="V1048" s="116">
        <f>SUM(V1049:V1054)</f>
        <v>5.46</v>
      </c>
      <c r="W1048" s="116"/>
      <c r="X1048" s="116"/>
      <c r="Y1048" s="116"/>
      <c r="AG1048" t="s">
        <v>286</v>
      </c>
    </row>
    <row r="1049" spans="1:60" outlineLevel="1">
      <c r="A1049" s="123">
        <v>125</v>
      </c>
      <c r="B1049" s="124" t="s">
        <v>2178</v>
      </c>
      <c r="C1049" s="139" t="s">
        <v>2179</v>
      </c>
      <c r="D1049" s="125" t="s">
        <v>1169</v>
      </c>
      <c r="E1049" s="126">
        <v>16.274249999999999</v>
      </c>
      <c r="F1049" s="127"/>
      <c r="G1049" s="128">
        <f>ROUND(E1049*F1049,2)</f>
        <v>0</v>
      </c>
      <c r="H1049" s="127"/>
      <c r="I1049" s="128">
        <f>ROUND(E1049*H1049,2)</f>
        <v>0</v>
      </c>
      <c r="J1049" s="127"/>
      <c r="K1049" s="128">
        <f>ROUND(E1049*J1049,2)</f>
        <v>0</v>
      </c>
      <c r="L1049" s="128">
        <v>21</v>
      </c>
      <c r="M1049" s="128">
        <f>G1049*(1+L1049/100)</f>
        <v>0</v>
      </c>
      <c r="N1049" s="126">
        <v>2.1000000000000001E-4</v>
      </c>
      <c r="O1049" s="126">
        <f>ROUND(E1049*N1049,2)</f>
        <v>0</v>
      </c>
      <c r="P1049" s="126">
        <v>0</v>
      </c>
      <c r="Q1049" s="126">
        <f>ROUND(E1049*P1049,2)</f>
        <v>0</v>
      </c>
      <c r="R1049" s="128" t="s">
        <v>1732</v>
      </c>
      <c r="S1049" s="128" t="s">
        <v>310</v>
      </c>
      <c r="T1049" s="129" t="s">
        <v>331</v>
      </c>
      <c r="U1049" s="114">
        <v>9.5000000000000001E-2</v>
      </c>
      <c r="V1049" s="114">
        <f>ROUND(E1049*U1049,2)</f>
        <v>1.55</v>
      </c>
      <c r="W1049" s="114"/>
      <c r="X1049" s="114" t="s">
        <v>332</v>
      </c>
      <c r="Y1049" s="114" t="s">
        <v>293</v>
      </c>
      <c r="Z1049" s="107"/>
      <c r="AA1049" s="107"/>
      <c r="AB1049" s="107"/>
      <c r="AC1049" s="107"/>
      <c r="AD1049" s="107"/>
      <c r="AE1049" s="107"/>
      <c r="AF1049" s="107"/>
      <c r="AG1049" s="107" t="s">
        <v>333</v>
      </c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</row>
    <row r="1050" spans="1:60" outlineLevel="2">
      <c r="A1050" s="110"/>
      <c r="B1050" s="111"/>
      <c r="C1050" s="146" t="s">
        <v>3377</v>
      </c>
      <c r="D1050" s="143"/>
      <c r="E1050" s="144">
        <v>16.274249999999999</v>
      </c>
      <c r="F1050" s="114"/>
      <c r="G1050" s="114"/>
      <c r="H1050" s="114"/>
      <c r="I1050" s="114"/>
      <c r="J1050" s="114"/>
      <c r="K1050" s="114"/>
      <c r="L1050" s="114"/>
      <c r="M1050" s="114"/>
      <c r="N1050" s="113"/>
      <c r="O1050" s="113"/>
      <c r="P1050" s="113"/>
      <c r="Q1050" s="113"/>
      <c r="R1050" s="114"/>
      <c r="S1050" s="114"/>
      <c r="T1050" s="114"/>
      <c r="U1050" s="114"/>
      <c r="V1050" s="114"/>
      <c r="W1050" s="114"/>
      <c r="X1050" s="114"/>
      <c r="Y1050" s="114"/>
      <c r="Z1050" s="107"/>
      <c r="AA1050" s="107"/>
      <c r="AB1050" s="107"/>
      <c r="AC1050" s="107"/>
      <c r="AD1050" s="107"/>
      <c r="AE1050" s="107"/>
      <c r="AF1050" s="107"/>
      <c r="AG1050" s="107" t="s">
        <v>341</v>
      </c>
      <c r="AH1050" s="107">
        <v>5</v>
      </c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</row>
    <row r="1051" spans="1:60" outlineLevel="1">
      <c r="A1051" s="123">
        <v>126</v>
      </c>
      <c r="B1051" s="124" t="s">
        <v>2181</v>
      </c>
      <c r="C1051" s="139" t="s">
        <v>2182</v>
      </c>
      <c r="D1051" s="125" t="s">
        <v>1169</v>
      </c>
      <c r="E1051" s="126">
        <v>16.274249999999999</v>
      </c>
      <c r="F1051" s="127"/>
      <c r="G1051" s="128">
        <f>ROUND(E1051*F1051,2)</f>
        <v>0</v>
      </c>
      <c r="H1051" s="127"/>
      <c r="I1051" s="128">
        <f>ROUND(E1051*H1051,2)</f>
        <v>0</v>
      </c>
      <c r="J1051" s="127"/>
      <c r="K1051" s="128">
        <f>ROUND(E1051*J1051,2)</f>
        <v>0</v>
      </c>
      <c r="L1051" s="128">
        <v>21</v>
      </c>
      <c r="M1051" s="128">
        <f>G1051*(1+L1051/100)</f>
        <v>0</v>
      </c>
      <c r="N1051" s="126">
        <v>1.2600000000000001E-3</v>
      </c>
      <c r="O1051" s="126">
        <f>ROUND(E1051*N1051,2)</f>
        <v>0.02</v>
      </c>
      <c r="P1051" s="126">
        <v>0</v>
      </c>
      <c r="Q1051" s="126">
        <f>ROUND(E1051*P1051,2)</f>
        <v>0</v>
      </c>
      <c r="R1051" s="128" t="s">
        <v>1732</v>
      </c>
      <c r="S1051" s="128" t="s">
        <v>310</v>
      </c>
      <c r="T1051" s="129" t="s">
        <v>331</v>
      </c>
      <c r="U1051" s="114">
        <v>0.24</v>
      </c>
      <c r="V1051" s="114">
        <f>ROUND(E1051*U1051,2)</f>
        <v>3.91</v>
      </c>
      <c r="W1051" s="114"/>
      <c r="X1051" s="114" t="s">
        <v>332</v>
      </c>
      <c r="Y1051" s="114" t="s">
        <v>293</v>
      </c>
      <c r="Z1051" s="107"/>
      <c r="AA1051" s="107"/>
      <c r="AB1051" s="107"/>
      <c r="AC1051" s="107"/>
      <c r="AD1051" s="107"/>
      <c r="AE1051" s="107"/>
      <c r="AF1051" s="107"/>
      <c r="AG1051" s="107" t="s">
        <v>333</v>
      </c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</row>
    <row r="1052" spans="1:60" outlineLevel="2">
      <c r="A1052" s="110"/>
      <c r="B1052" s="111"/>
      <c r="C1052" s="146" t="s">
        <v>3378</v>
      </c>
      <c r="D1052" s="143"/>
      <c r="E1052" s="144">
        <v>16.274249999999999</v>
      </c>
      <c r="F1052" s="114"/>
      <c r="G1052" s="114"/>
      <c r="H1052" s="114"/>
      <c r="I1052" s="114"/>
      <c r="J1052" s="114"/>
      <c r="K1052" s="114"/>
      <c r="L1052" s="114"/>
      <c r="M1052" s="114"/>
      <c r="N1052" s="113"/>
      <c r="O1052" s="113"/>
      <c r="P1052" s="113"/>
      <c r="Q1052" s="113"/>
      <c r="R1052" s="114"/>
      <c r="S1052" s="114"/>
      <c r="T1052" s="114"/>
      <c r="U1052" s="114"/>
      <c r="V1052" s="114"/>
      <c r="W1052" s="114"/>
      <c r="X1052" s="114"/>
      <c r="Y1052" s="114"/>
      <c r="Z1052" s="107"/>
      <c r="AA1052" s="107"/>
      <c r="AB1052" s="107"/>
      <c r="AC1052" s="107"/>
      <c r="AD1052" s="107"/>
      <c r="AE1052" s="107"/>
      <c r="AF1052" s="107"/>
      <c r="AG1052" s="107" t="s">
        <v>341</v>
      </c>
      <c r="AH1052" s="107">
        <v>5</v>
      </c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</row>
    <row r="1053" spans="1:60" outlineLevel="1">
      <c r="A1053" s="110">
        <v>127</v>
      </c>
      <c r="B1053" s="111" t="s">
        <v>2184</v>
      </c>
      <c r="C1053" s="147" t="s">
        <v>2185</v>
      </c>
      <c r="D1053" s="112" t="s">
        <v>24</v>
      </c>
      <c r="E1053" s="145"/>
      <c r="F1053" s="115"/>
      <c r="G1053" s="114">
        <f>ROUND(E1053*F1053,2)</f>
        <v>0</v>
      </c>
      <c r="H1053" s="115"/>
      <c r="I1053" s="114">
        <f>ROUND(E1053*H1053,2)</f>
        <v>0</v>
      </c>
      <c r="J1053" s="115"/>
      <c r="K1053" s="114">
        <f>ROUND(E1053*J1053,2)</f>
        <v>0</v>
      </c>
      <c r="L1053" s="114">
        <v>21</v>
      </c>
      <c r="M1053" s="114">
        <f>G1053*(1+L1053/100)</f>
        <v>0</v>
      </c>
      <c r="N1053" s="113">
        <v>0</v>
      </c>
      <c r="O1053" s="113">
        <f>ROUND(E1053*N1053,2)</f>
        <v>0</v>
      </c>
      <c r="P1053" s="113">
        <v>0</v>
      </c>
      <c r="Q1053" s="113">
        <f>ROUND(E1053*P1053,2)</f>
        <v>0</v>
      </c>
      <c r="R1053" s="114" t="s">
        <v>1732</v>
      </c>
      <c r="S1053" s="114" t="s">
        <v>310</v>
      </c>
      <c r="T1053" s="114" t="s">
        <v>331</v>
      </c>
      <c r="U1053" s="114">
        <v>0</v>
      </c>
      <c r="V1053" s="114">
        <f>ROUND(E1053*U1053,2)</f>
        <v>0</v>
      </c>
      <c r="W1053" s="114"/>
      <c r="X1053" s="114" t="s">
        <v>448</v>
      </c>
      <c r="Y1053" s="114" t="s">
        <v>293</v>
      </c>
      <c r="Z1053" s="107"/>
      <c r="AA1053" s="107"/>
      <c r="AB1053" s="107"/>
      <c r="AC1053" s="107"/>
      <c r="AD1053" s="107"/>
      <c r="AE1053" s="107"/>
      <c r="AF1053" s="107"/>
      <c r="AG1053" s="107" t="s">
        <v>449</v>
      </c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</row>
    <row r="1054" spans="1:60" outlineLevel="2">
      <c r="A1054" s="110"/>
      <c r="B1054" s="111"/>
      <c r="C1054" s="205" t="s">
        <v>2186</v>
      </c>
      <c r="D1054" s="206"/>
      <c r="E1054" s="206"/>
      <c r="F1054" s="206"/>
      <c r="G1054" s="206"/>
      <c r="H1054" s="114"/>
      <c r="I1054" s="114"/>
      <c r="J1054" s="114"/>
      <c r="K1054" s="114"/>
      <c r="L1054" s="114"/>
      <c r="M1054" s="114"/>
      <c r="N1054" s="113"/>
      <c r="O1054" s="113"/>
      <c r="P1054" s="113"/>
      <c r="Q1054" s="113"/>
      <c r="R1054" s="114"/>
      <c r="S1054" s="114"/>
      <c r="T1054" s="114"/>
      <c r="U1054" s="114"/>
      <c r="V1054" s="114"/>
      <c r="W1054" s="114"/>
      <c r="X1054" s="114"/>
      <c r="Y1054" s="114"/>
      <c r="Z1054" s="107"/>
      <c r="AA1054" s="107"/>
      <c r="AB1054" s="107"/>
      <c r="AC1054" s="107"/>
      <c r="AD1054" s="107"/>
      <c r="AE1054" s="107"/>
      <c r="AF1054" s="107"/>
      <c r="AG1054" s="107" t="s">
        <v>451</v>
      </c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</row>
    <row r="1055" spans="1:60">
      <c r="A1055" s="117" t="s">
        <v>285</v>
      </c>
      <c r="B1055" s="118" t="s">
        <v>103</v>
      </c>
      <c r="C1055" s="138" t="s">
        <v>104</v>
      </c>
      <c r="D1055" s="119"/>
      <c r="E1055" s="120"/>
      <c r="F1055" s="121"/>
      <c r="G1055" s="121">
        <f>SUMIF(AG1056:AG1062,"&lt;&gt;NOR",G1056:G1062)</f>
        <v>0</v>
      </c>
      <c r="H1055" s="121"/>
      <c r="I1055" s="121">
        <f>SUM(I1056:I1062)</f>
        <v>0</v>
      </c>
      <c r="J1055" s="121"/>
      <c r="K1055" s="121">
        <f>SUM(K1056:K1062)</f>
        <v>0</v>
      </c>
      <c r="L1055" s="121"/>
      <c r="M1055" s="121">
        <f>SUM(M1056:M1062)</f>
        <v>0</v>
      </c>
      <c r="N1055" s="120"/>
      <c r="O1055" s="120">
        <f>SUM(O1056:O1062)</f>
        <v>0.04</v>
      </c>
      <c r="P1055" s="120"/>
      <c r="Q1055" s="120">
        <f>SUM(Q1056:Q1062)</f>
        <v>0</v>
      </c>
      <c r="R1055" s="121"/>
      <c r="S1055" s="121"/>
      <c r="T1055" s="122"/>
      <c r="U1055" s="116"/>
      <c r="V1055" s="116">
        <f>SUM(V1056:V1062)</f>
        <v>9.02</v>
      </c>
      <c r="W1055" s="116"/>
      <c r="X1055" s="116"/>
      <c r="Y1055" s="116"/>
      <c r="AG1055" t="s">
        <v>286</v>
      </c>
    </row>
    <row r="1056" spans="1:60" outlineLevel="1">
      <c r="A1056" s="123">
        <v>128</v>
      </c>
      <c r="B1056" s="124" t="s">
        <v>2178</v>
      </c>
      <c r="C1056" s="139" t="s">
        <v>2179</v>
      </c>
      <c r="D1056" s="125" t="s">
        <v>1169</v>
      </c>
      <c r="E1056" s="126">
        <v>26.930250000000001</v>
      </c>
      <c r="F1056" s="127"/>
      <c r="G1056" s="128">
        <f>ROUND(E1056*F1056,2)</f>
        <v>0</v>
      </c>
      <c r="H1056" s="127"/>
      <c r="I1056" s="128">
        <f>ROUND(E1056*H1056,2)</f>
        <v>0</v>
      </c>
      <c r="J1056" s="127"/>
      <c r="K1056" s="128">
        <f>ROUND(E1056*J1056,2)</f>
        <v>0</v>
      </c>
      <c r="L1056" s="128">
        <v>21</v>
      </c>
      <c r="M1056" s="128">
        <f>G1056*(1+L1056/100)</f>
        <v>0</v>
      </c>
      <c r="N1056" s="126">
        <v>2.1000000000000001E-4</v>
      </c>
      <c r="O1056" s="126">
        <f>ROUND(E1056*N1056,2)</f>
        <v>0.01</v>
      </c>
      <c r="P1056" s="126">
        <v>0</v>
      </c>
      <c r="Q1056" s="126">
        <f>ROUND(E1056*P1056,2)</f>
        <v>0</v>
      </c>
      <c r="R1056" s="128" t="s">
        <v>1732</v>
      </c>
      <c r="S1056" s="128" t="s">
        <v>310</v>
      </c>
      <c r="T1056" s="129" t="s">
        <v>331</v>
      </c>
      <c r="U1056" s="114">
        <v>9.5000000000000001E-2</v>
      </c>
      <c r="V1056" s="114">
        <f>ROUND(E1056*U1056,2)</f>
        <v>2.56</v>
      </c>
      <c r="W1056" s="114"/>
      <c r="X1056" s="114" t="s">
        <v>332</v>
      </c>
      <c r="Y1056" s="114" t="s">
        <v>293</v>
      </c>
      <c r="Z1056" s="107"/>
      <c r="AA1056" s="107"/>
      <c r="AB1056" s="107"/>
      <c r="AC1056" s="107"/>
      <c r="AD1056" s="107"/>
      <c r="AE1056" s="107"/>
      <c r="AF1056" s="107"/>
      <c r="AG1056" s="107" t="s">
        <v>333</v>
      </c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</row>
    <row r="1057" spans="1:60" outlineLevel="2">
      <c r="A1057" s="110"/>
      <c r="B1057" s="111"/>
      <c r="C1057" s="146" t="s">
        <v>3379</v>
      </c>
      <c r="D1057" s="143"/>
      <c r="E1057" s="144">
        <v>26.840250000000001</v>
      </c>
      <c r="F1057" s="114"/>
      <c r="G1057" s="114"/>
      <c r="H1057" s="114"/>
      <c r="I1057" s="114"/>
      <c r="J1057" s="114"/>
      <c r="K1057" s="114"/>
      <c r="L1057" s="114"/>
      <c r="M1057" s="114"/>
      <c r="N1057" s="113"/>
      <c r="O1057" s="113"/>
      <c r="P1057" s="113"/>
      <c r="Q1057" s="113"/>
      <c r="R1057" s="114"/>
      <c r="S1057" s="114"/>
      <c r="T1057" s="114"/>
      <c r="U1057" s="114"/>
      <c r="V1057" s="114"/>
      <c r="W1057" s="114"/>
      <c r="X1057" s="114"/>
      <c r="Y1057" s="114"/>
      <c r="Z1057" s="107"/>
      <c r="AA1057" s="107"/>
      <c r="AB1057" s="107"/>
      <c r="AC1057" s="107"/>
      <c r="AD1057" s="107"/>
      <c r="AE1057" s="107"/>
      <c r="AF1057" s="107"/>
      <c r="AG1057" s="107" t="s">
        <v>341</v>
      </c>
      <c r="AH1057" s="107">
        <v>5</v>
      </c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</row>
    <row r="1058" spans="1:60" outlineLevel="3">
      <c r="A1058" s="110"/>
      <c r="B1058" s="111"/>
      <c r="C1058" s="146" t="s">
        <v>3380</v>
      </c>
      <c r="D1058" s="143"/>
      <c r="E1058" s="144">
        <v>0.09</v>
      </c>
      <c r="F1058" s="114"/>
      <c r="G1058" s="114"/>
      <c r="H1058" s="114"/>
      <c r="I1058" s="114"/>
      <c r="J1058" s="114"/>
      <c r="K1058" s="114"/>
      <c r="L1058" s="114"/>
      <c r="M1058" s="114"/>
      <c r="N1058" s="113"/>
      <c r="O1058" s="113"/>
      <c r="P1058" s="113"/>
      <c r="Q1058" s="113"/>
      <c r="R1058" s="114"/>
      <c r="S1058" s="114"/>
      <c r="T1058" s="114"/>
      <c r="U1058" s="114"/>
      <c r="V1058" s="114"/>
      <c r="W1058" s="114"/>
      <c r="X1058" s="114"/>
      <c r="Y1058" s="114"/>
      <c r="Z1058" s="107"/>
      <c r="AA1058" s="107"/>
      <c r="AB1058" s="107"/>
      <c r="AC1058" s="107"/>
      <c r="AD1058" s="107"/>
      <c r="AE1058" s="107"/>
      <c r="AF1058" s="107"/>
      <c r="AG1058" s="107" t="s">
        <v>341</v>
      </c>
      <c r="AH1058" s="107">
        <v>5</v>
      </c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</row>
    <row r="1059" spans="1:60" outlineLevel="1">
      <c r="A1059" s="123">
        <v>129</v>
      </c>
      <c r="B1059" s="124" t="s">
        <v>2181</v>
      </c>
      <c r="C1059" s="139" t="s">
        <v>2182</v>
      </c>
      <c r="D1059" s="125" t="s">
        <v>1169</v>
      </c>
      <c r="E1059" s="126">
        <v>26.930250000000001</v>
      </c>
      <c r="F1059" s="127"/>
      <c r="G1059" s="128">
        <f>ROUND(E1059*F1059,2)</f>
        <v>0</v>
      </c>
      <c r="H1059" s="127"/>
      <c r="I1059" s="128">
        <f>ROUND(E1059*H1059,2)</f>
        <v>0</v>
      </c>
      <c r="J1059" s="127"/>
      <c r="K1059" s="128">
        <f>ROUND(E1059*J1059,2)</f>
        <v>0</v>
      </c>
      <c r="L1059" s="128">
        <v>21</v>
      </c>
      <c r="M1059" s="128">
        <f>G1059*(1+L1059/100)</f>
        <v>0</v>
      </c>
      <c r="N1059" s="126">
        <v>1.2600000000000001E-3</v>
      </c>
      <c r="O1059" s="126">
        <f>ROUND(E1059*N1059,2)</f>
        <v>0.03</v>
      </c>
      <c r="P1059" s="126">
        <v>0</v>
      </c>
      <c r="Q1059" s="126">
        <f>ROUND(E1059*P1059,2)</f>
        <v>0</v>
      </c>
      <c r="R1059" s="128" t="s">
        <v>1732</v>
      </c>
      <c r="S1059" s="128" t="s">
        <v>310</v>
      </c>
      <c r="T1059" s="129" t="s">
        <v>331</v>
      </c>
      <c r="U1059" s="114">
        <v>0.24</v>
      </c>
      <c r="V1059" s="114">
        <f>ROUND(E1059*U1059,2)</f>
        <v>6.46</v>
      </c>
      <c r="W1059" s="114"/>
      <c r="X1059" s="114" t="s">
        <v>332</v>
      </c>
      <c r="Y1059" s="114" t="s">
        <v>293</v>
      </c>
      <c r="Z1059" s="107"/>
      <c r="AA1059" s="107"/>
      <c r="AB1059" s="107"/>
      <c r="AC1059" s="107"/>
      <c r="AD1059" s="107"/>
      <c r="AE1059" s="107"/>
      <c r="AF1059" s="107"/>
      <c r="AG1059" s="107" t="s">
        <v>333</v>
      </c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</row>
    <row r="1060" spans="1:60" outlineLevel="2">
      <c r="A1060" s="110"/>
      <c r="B1060" s="111"/>
      <c r="C1060" s="146" t="s">
        <v>3381</v>
      </c>
      <c r="D1060" s="143"/>
      <c r="E1060" s="144">
        <v>26.930250000000001</v>
      </c>
      <c r="F1060" s="114"/>
      <c r="G1060" s="114"/>
      <c r="H1060" s="114"/>
      <c r="I1060" s="114"/>
      <c r="J1060" s="114"/>
      <c r="K1060" s="114"/>
      <c r="L1060" s="114"/>
      <c r="M1060" s="114"/>
      <c r="N1060" s="113"/>
      <c r="O1060" s="113"/>
      <c r="P1060" s="113"/>
      <c r="Q1060" s="113"/>
      <c r="R1060" s="114"/>
      <c r="S1060" s="114"/>
      <c r="T1060" s="114"/>
      <c r="U1060" s="114"/>
      <c r="V1060" s="114"/>
      <c r="W1060" s="114"/>
      <c r="X1060" s="114"/>
      <c r="Y1060" s="114"/>
      <c r="Z1060" s="107"/>
      <c r="AA1060" s="107"/>
      <c r="AB1060" s="107"/>
      <c r="AC1060" s="107"/>
      <c r="AD1060" s="107"/>
      <c r="AE1060" s="107"/>
      <c r="AF1060" s="107"/>
      <c r="AG1060" s="107" t="s">
        <v>341</v>
      </c>
      <c r="AH1060" s="107">
        <v>5</v>
      </c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</row>
    <row r="1061" spans="1:60" outlineLevel="1">
      <c r="A1061" s="110">
        <v>130</v>
      </c>
      <c r="B1061" s="111" t="s">
        <v>2184</v>
      </c>
      <c r="C1061" s="147" t="s">
        <v>2185</v>
      </c>
      <c r="D1061" s="112" t="s">
        <v>24</v>
      </c>
      <c r="E1061" s="145"/>
      <c r="F1061" s="115"/>
      <c r="G1061" s="114">
        <f>ROUND(E1061*F1061,2)</f>
        <v>0</v>
      </c>
      <c r="H1061" s="115"/>
      <c r="I1061" s="114">
        <f>ROUND(E1061*H1061,2)</f>
        <v>0</v>
      </c>
      <c r="J1061" s="115"/>
      <c r="K1061" s="114">
        <f>ROUND(E1061*J1061,2)</f>
        <v>0</v>
      </c>
      <c r="L1061" s="114">
        <v>21</v>
      </c>
      <c r="M1061" s="114">
        <f>G1061*(1+L1061/100)</f>
        <v>0</v>
      </c>
      <c r="N1061" s="113">
        <v>0</v>
      </c>
      <c r="O1061" s="113">
        <f>ROUND(E1061*N1061,2)</f>
        <v>0</v>
      </c>
      <c r="P1061" s="113">
        <v>0</v>
      </c>
      <c r="Q1061" s="113">
        <f>ROUND(E1061*P1061,2)</f>
        <v>0</v>
      </c>
      <c r="R1061" s="114" t="s">
        <v>1732</v>
      </c>
      <c r="S1061" s="114" t="s">
        <v>310</v>
      </c>
      <c r="T1061" s="114" t="s">
        <v>331</v>
      </c>
      <c r="U1061" s="114">
        <v>0</v>
      </c>
      <c r="V1061" s="114">
        <f>ROUND(E1061*U1061,2)</f>
        <v>0</v>
      </c>
      <c r="W1061" s="114"/>
      <c r="X1061" s="114" t="s">
        <v>448</v>
      </c>
      <c r="Y1061" s="114" t="s">
        <v>293</v>
      </c>
      <c r="Z1061" s="107"/>
      <c r="AA1061" s="107"/>
      <c r="AB1061" s="107"/>
      <c r="AC1061" s="107"/>
      <c r="AD1061" s="107"/>
      <c r="AE1061" s="107"/>
      <c r="AF1061" s="107"/>
      <c r="AG1061" s="107" t="s">
        <v>449</v>
      </c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</row>
    <row r="1062" spans="1:60" outlineLevel="2">
      <c r="A1062" s="110"/>
      <c r="B1062" s="111"/>
      <c r="C1062" s="205" t="s">
        <v>2186</v>
      </c>
      <c r="D1062" s="206"/>
      <c r="E1062" s="206"/>
      <c r="F1062" s="206"/>
      <c r="G1062" s="206"/>
      <c r="H1062" s="114"/>
      <c r="I1062" s="114"/>
      <c r="J1062" s="114"/>
      <c r="K1062" s="114"/>
      <c r="L1062" s="114"/>
      <c r="M1062" s="114"/>
      <c r="N1062" s="113"/>
      <c r="O1062" s="113"/>
      <c r="P1062" s="113"/>
      <c r="Q1062" s="113"/>
      <c r="R1062" s="114"/>
      <c r="S1062" s="114"/>
      <c r="T1062" s="114"/>
      <c r="U1062" s="114"/>
      <c r="V1062" s="114"/>
      <c r="W1062" s="114"/>
      <c r="X1062" s="114"/>
      <c r="Y1062" s="114"/>
      <c r="Z1062" s="107"/>
      <c r="AA1062" s="107"/>
      <c r="AB1062" s="107"/>
      <c r="AC1062" s="107"/>
      <c r="AD1062" s="107"/>
      <c r="AE1062" s="107"/>
      <c r="AF1062" s="107"/>
      <c r="AG1062" s="107" t="s">
        <v>451</v>
      </c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</row>
    <row r="1063" spans="1:60">
      <c r="A1063" s="117" t="s">
        <v>285</v>
      </c>
      <c r="B1063" s="118" t="s">
        <v>105</v>
      </c>
      <c r="C1063" s="138" t="s">
        <v>106</v>
      </c>
      <c r="D1063" s="119"/>
      <c r="E1063" s="120"/>
      <c r="F1063" s="121"/>
      <c r="G1063" s="121">
        <f>SUMIF(AG1064:AG1071,"&lt;&gt;NOR",G1064:G1071)</f>
        <v>0</v>
      </c>
      <c r="H1063" s="121"/>
      <c r="I1063" s="121">
        <f>SUM(I1064:I1071)</f>
        <v>0</v>
      </c>
      <c r="J1063" s="121"/>
      <c r="K1063" s="121">
        <f>SUM(K1064:K1071)</f>
        <v>0</v>
      </c>
      <c r="L1063" s="121"/>
      <c r="M1063" s="121">
        <f>SUM(M1064:M1071)</f>
        <v>0</v>
      </c>
      <c r="N1063" s="120"/>
      <c r="O1063" s="120">
        <f>SUM(O1064:O1071)</f>
        <v>6.0000000000000005E-2</v>
      </c>
      <c r="P1063" s="120"/>
      <c r="Q1063" s="120">
        <f>SUM(Q1064:Q1071)</f>
        <v>0</v>
      </c>
      <c r="R1063" s="121"/>
      <c r="S1063" s="121"/>
      <c r="T1063" s="122"/>
      <c r="U1063" s="116"/>
      <c r="V1063" s="116">
        <f>SUM(V1064:V1071)</f>
        <v>14.41</v>
      </c>
      <c r="W1063" s="116"/>
      <c r="X1063" s="116"/>
      <c r="Y1063" s="116"/>
      <c r="AG1063" t="s">
        <v>286</v>
      </c>
    </row>
    <row r="1064" spans="1:60" outlineLevel="1">
      <c r="A1064" s="123">
        <v>131</v>
      </c>
      <c r="B1064" s="124" t="s">
        <v>2178</v>
      </c>
      <c r="C1064" s="139" t="s">
        <v>2179</v>
      </c>
      <c r="D1064" s="125" t="s">
        <v>1169</v>
      </c>
      <c r="E1064" s="126">
        <v>43.004649999999998</v>
      </c>
      <c r="F1064" s="127"/>
      <c r="G1064" s="128">
        <f>ROUND(E1064*F1064,2)</f>
        <v>0</v>
      </c>
      <c r="H1064" s="127"/>
      <c r="I1064" s="128">
        <f>ROUND(E1064*H1064,2)</f>
        <v>0</v>
      </c>
      <c r="J1064" s="127"/>
      <c r="K1064" s="128">
        <f>ROUND(E1064*J1064,2)</f>
        <v>0</v>
      </c>
      <c r="L1064" s="128">
        <v>21</v>
      </c>
      <c r="M1064" s="128">
        <f>G1064*(1+L1064/100)</f>
        <v>0</v>
      </c>
      <c r="N1064" s="126">
        <v>2.1000000000000001E-4</v>
      </c>
      <c r="O1064" s="126">
        <f>ROUND(E1064*N1064,2)</f>
        <v>0.01</v>
      </c>
      <c r="P1064" s="126">
        <v>0</v>
      </c>
      <c r="Q1064" s="126">
        <f>ROUND(E1064*P1064,2)</f>
        <v>0</v>
      </c>
      <c r="R1064" s="128" t="s">
        <v>1732</v>
      </c>
      <c r="S1064" s="128" t="s">
        <v>310</v>
      </c>
      <c r="T1064" s="129" t="s">
        <v>331</v>
      </c>
      <c r="U1064" s="114">
        <v>9.5000000000000001E-2</v>
      </c>
      <c r="V1064" s="114">
        <f>ROUND(E1064*U1064,2)</f>
        <v>4.09</v>
      </c>
      <c r="W1064" s="114"/>
      <c r="X1064" s="114" t="s">
        <v>332</v>
      </c>
      <c r="Y1064" s="114" t="s">
        <v>293</v>
      </c>
      <c r="Z1064" s="107"/>
      <c r="AA1064" s="107"/>
      <c r="AB1064" s="107"/>
      <c r="AC1064" s="107"/>
      <c r="AD1064" s="107"/>
      <c r="AE1064" s="107"/>
      <c r="AF1064" s="107"/>
      <c r="AG1064" s="107" t="s">
        <v>333</v>
      </c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</row>
    <row r="1065" spans="1:60" outlineLevel="2">
      <c r="A1065" s="110"/>
      <c r="B1065" s="111"/>
      <c r="C1065" s="146" t="s">
        <v>3382</v>
      </c>
      <c r="D1065" s="143"/>
      <c r="E1065" s="144">
        <v>37.18215</v>
      </c>
      <c r="F1065" s="114"/>
      <c r="G1065" s="114"/>
      <c r="H1065" s="114"/>
      <c r="I1065" s="114"/>
      <c r="J1065" s="114"/>
      <c r="K1065" s="114"/>
      <c r="L1065" s="114"/>
      <c r="M1065" s="114"/>
      <c r="N1065" s="113"/>
      <c r="O1065" s="113"/>
      <c r="P1065" s="113"/>
      <c r="Q1065" s="113"/>
      <c r="R1065" s="114"/>
      <c r="S1065" s="114"/>
      <c r="T1065" s="114"/>
      <c r="U1065" s="114"/>
      <c r="V1065" s="114"/>
      <c r="W1065" s="114"/>
      <c r="X1065" s="114"/>
      <c r="Y1065" s="114"/>
      <c r="Z1065" s="107"/>
      <c r="AA1065" s="107"/>
      <c r="AB1065" s="107"/>
      <c r="AC1065" s="107"/>
      <c r="AD1065" s="107"/>
      <c r="AE1065" s="107"/>
      <c r="AF1065" s="107"/>
      <c r="AG1065" s="107" t="s">
        <v>341</v>
      </c>
      <c r="AH1065" s="107">
        <v>5</v>
      </c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</row>
    <row r="1066" spans="1:60" outlineLevel="3">
      <c r="A1066" s="110"/>
      <c r="B1066" s="111"/>
      <c r="C1066" s="146" t="s">
        <v>3383</v>
      </c>
      <c r="D1066" s="143"/>
      <c r="E1066" s="144">
        <v>0.57999999999999996</v>
      </c>
      <c r="F1066" s="114"/>
      <c r="G1066" s="114"/>
      <c r="H1066" s="114"/>
      <c r="I1066" s="114"/>
      <c r="J1066" s="114"/>
      <c r="K1066" s="114"/>
      <c r="L1066" s="114"/>
      <c r="M1066" s="114"/>
      <c r="N1066" s="113"/>
      <c r="O1066" s="113"/>
      <c r="P1066" s="113"/>
      <c r="Q1066" s="113"/>
      <c r="R1066" s="114"/>
      <c r="S1066" s="114"/>
      <c r="T1066" s="114"/>
      <c r="U1066" s="114"/>
      <c r="V1066" s="114"/>
      <c r="W1066" s="114"/>
      <c r="X1066" s="114"/>
      <c r="Y1066" s="114"/>
      <c r="Z1066" s="107"/>
      <c r="AA1066" s="107"/>
      <c r="AB1066" s="107"/>
      <c r="AC1066" s="107"/>
      <c r="AD1066" s="107"/>
      <c r="AE1066" s="107"/>
      <c r="AF1066" s="107"/>
      <c r="AG1066" s="107" t="s">
        <v>341</v>
      </c>
      <c r="AH1066" s="107">
        <v>5</v>
      </c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</row>
    <row r="1067" spans="1:60" outlineLevel="3">
      <c r="A1067" s="110"/>
      <c r="B1067" s="111"/>
      <c r="C1067" s="146" t="s">
        <v>3384</v>
      </c>
      <c r="D1067" s="143"/>
      <c r="E1067" s="144">
        <v>5.2424999999999997</v>
      </c>
      <c r="F1067" s="114"/>
      <c r="G1067" s="114"/>
      <c r="H1067" s="114"/>
      <c r="I1067" s="114"/>
      <c r="J1067" s="114"/>
      <c r="K1067" s="114"/>
      <c r="L1067" s="114"/>
      <c r="M1067" s="114"/>
      <c r="N1067" s="113"/>
      <c r="O1067" s="113"/>
      <c r="P1067" s="113"/>
      <c r="Q1067" s="113"/>
      <c r="R1067" s="114"/>
      <c r="S1067" s="114"/>
      <c r="T1067" s="114"/>
      <c r="U1067" s="114"/>
      <c r="V1067" s="114"/>
      <c r="W1067" s="114"/>
      <c r="X1067" s="114"/>
      <c r="Y1067" s="114"/>
      <c r="Z1067" s="107"/>
      <c r="AA1067" s="107"/>
      <c r="AB1067" s="107"/>
      <c r="AC1067" s="107"/>
      <c r="AD1067" s="107"/>
      <c r="AE1067" s="107"/>
      <c r="AF1067" s="107"/>
      <c r="AG1067" s="107" t="s">
        <v>341</v>
      </c>
      <c r="AH1067" s="107">
        <v>5</v>
      </c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</row>
    <row r="1068" spans="1:60" outlineLevel="1">
      <c r="A1068" s="123">
        <v>132</v>
      </c>
      <c r="B1068" s="124" t="s">
        <v>2181</v>
      </c>
      <c r="C1068" s="139" t="s">
        <v>2182</v>
      </c>
      <c r="D1068" s="125" t="s">
        <v>1169</v>
      </c>
      <c r="E1068" s="126">
        <v>43.004649999999998</v>
      </c>
      <c r="F1068" s="127"/>
      <c r="G1068" s="128">
        <f>ROUND(E1068*F1068,2)</f>
        <v>0</v>
      </c>
      <c r="H1068" s="127"/>
      <c r="I1068" s="128">
        <f>ROUND(E1068*H1068,2)</f>
        <v>0</v>
      </c>
      <c r="J1068" s="127"/>
      <c r="K1068" s="128">
        <f>ROUND(E1068*J1068,2)</f>
        <v>0</v>
      </c>
      <c r="L1068" s="128">
        <v>21</v>
      </c>
      <c r="M1068" s="128">
        <f>G1068*(1+L1068/100)</f>
        <v>0</v>
      </c>
      <c r="N1068" s="126">
        <v>1.2600000000000001E-3</v>
      </c>
      <c r="O1068" s="126">
        <f>ROUND(E1068*N1068,2)</f>
        <v>0.05</v>
      </c>
      <c r="P1068" s="126">
        <v>0</v>
      </c>
      <c r="Q1068" s="126">
        <f>ROUND(E1068*P1068,2)</f>
        <v>0</v>
      </c>
      <c r="R1068" s="128" t="s">
        <v>1732</v>
      </c>
      <c r="S1068" s="128" t="s">
        <v>310</v>
      </c>
      <c r="T1068" s="129" t="s">
        <v>331</v>
      </c>
      <c r="U1068" s="114">
        <v>0.24</v>
      </c>
      <c r="V1068" s="114">
        <f>ROUND(E1068*U1068,2)</f>
        <v>10.32</v>
      </c>
      <c r="W1068" s="114"/>
      <c r="X1068" s="114" t="s">
        <v>332</v>
      </c>
      <c r="Y1068" s="114" t="s">
        <v>293</v>
      </c>
      <c r="Z1068" s="107"/>
      <c r="AA1068" s="107"/>
      <c r="AB1068" s="107"/>
      <c r="AC1068" s="107"/>
      <c r="AD1068" s="107"/>
      <c r="AE1068" s="107"/>
      <c r="AF1068" s="107"/>
      <c r="AG1068" s="107" t="s">
        <v>333</v>
      </c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</row>
    <row r="1069" spans="1:60" outlineLevel="2">
      <c r="A1069" s="110"/>
      <c r="B1069" s="111"/>
      <c r="C1069" s="146" t="s">
        <v>3385</v>
      </c>
      <c r="D1069" s="143"/>
      <c r="E1069" s="144">
        <v>43.004649999999998</v>
      </c>
      <c r="F1069" s="114"/>
      <c r="G1069" s="114"/>
      <c r="H1069" s="114"/>
      <c r="I1069" s="114"/>
      <c r="J1069" s="114"/>
      <c r="K1069" s="114"/>
      <c r="L1069" s="114"/>
      <c r="M1069" s="114"/>
      <c r="N1069" s="113"/>
      <c r="O1069" s="113"/>
      <c r="P1069" s="113"/>
      <c r="Q1069" s="113"/>
      <c r="R1069" s="114"/>
      <c r="S1069" s="114"/>
      <c r="T1069" s="114"/>
      <c r="U1069" s="114"/>
      <c r="V1069" s="114"/>
      <c r="W1069" s="114"/>
      <c r="X1069" s="114"/>
      <c r="Y1069" s="114"/>
      <c r="Z1069" s="107"/>
      <c r="AA1069" s="107"/>
      <c r="AB1069" s="107"/>
      <c r="AC1069" s="107"/>
      <c r="AD1069" s="107"/>
      <c r="AE1069" s="107"/>
      <c r="AF1069" s="107"/>
      <c r="AG1069" s="107" t="s">
        <v>341</v>
      </c>
      <c r="AH1069" s="107">
        <v>5</v>
      </c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</row>
    <row r="1070" spans="1:60" outlineLevel="1">
      <c r="A1070" s="110">
        <v>133</v>
      </c>
      <c r="B1070" s="111" t="s">
        <v>2184</v>
      </c>
      <c r="C1070" s="147" t="s">
        <v>2185</v>
      </c>
      <c r="D1070" s="112" t="s">
        <v>24</v>
      </c>
      <c r="E1070" s="145"/>
      <c r="F1070" s="115"/>
      <c r="G1070" s="114">
        <f>ROUND(E1070*F1070,2)</f>
        <v>0</v>
      </c>
      <c r="H1070" s="115"/>
      <c r="I1070" s="114">
        <f>ROUND(E1070*H1070,2)</f>
        <v>0</v>
      </c>
      <c r="J1070" s="115"/>
      <c r="K1070" s="114">
        <f>ROUND(E1070*J1070,2)</f>
        <v>0</v>
      </c>
      <c r="L1070" s="114">
        <v>21</v>
      </c>
      <c r="M1070" s="114">
        <f>G1070*(1+L1070/100)</f>
        <v>0</v>
      </c>
      <c r="N1070" s="113">
        <v>0</v>
      </c>
      <c r="O1070" s="113">
        <f>ROUND(E1070*N1070,2)</f>
        <v>0</v>
      </c>
      <c r="P1070" s="113">
        <v>0</v>
      </c>
      <c r="Q1070" s="113">
        <f>ROUND(E1070*P1070,2)</f>
        <v>0</v>
      </c>
      <c r="R1070" s="114" t="s">
        <v>1732</v>
      </c>
      <c r="S1070" s="114" t="s">
        <v>310</v>
      </c>
      <c r="T1070" s="114" t="s">
        <v>331</v>
      </c>
      <c r="U1070" s="114">
        <v>0</v>
      </c>
      <c r="V1070" s="114">
        <f>ROUND(E1070*U1070,2)</f>
        <v>0</v>
      </c>
      <c r="W1070" s="114"/>
      <c r="X1070" s="114" t="s">
        <v>448</v>
      </c>
      <c r="Y1070" s="114" t="s">
        <v>293</v>
      </c>
      <c r="Z1070" s="107"/>
      <c r="AA1070" s="107"/>
      <c r="AB1070" s="107"/>
      <c r="AC1070" s="107"/>
      <c r="AD1070" s="107"/>
      <c r="AE1070" s="107"/>
      <c r="AF1070" s="107"/>
      <c r="AG1070" s="107" t="s">
        <v>449</v>
      </c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</row>
    <row r="1071" spans="1:60" outlineLevel="2">
      <c r="A1071" s="110"/>
      <c r="B1071" s="111"/>
      <c r="C1071" s="205" t="s">
        <v>2186</v>
      </c>
      <c r="D1071" s="206"/>
      <c r="E1071" s="206"/>
      <c r="F1071" s="206"/>
      <c r="G1071" s="206"/>
      <c r="H1071" s="114"/>
      <c r="I1071" s="114"/>
      <c r="J1071" s="114"/>
      <c r="K1071" s="114"/>
      <c r="L1071" s="114"/>
      <c r="M1071" s="114"/>
      <c r="N1071" s="113"/>
      <c r="O1071" s="113"/>
      <c r="P1071" s="113"/>
      <c r="Q1071" s="113"/>
      <c r="R1071" s="114"/>
      <c r="S1071" s="114"/>
      <c r="T1071" s="114"/>
      <c r="U1071" s="114"/>
      <c r="V1071" s="114"/>
      <c r="W1071" s="114"/>
      <c r="X1071" s="114"/>
      <c r="Y1071" s="114"/>
      <c r="Z1071" s="107"/>
      <c r="AA1071" s="107"/>
      <c r="AB1071" s="107"/>
      <c r="AC1071" s="107"/>
      <c r="AD1071" s="107"/>
      <c r="AE1071" s="107"/>
      <c r="AF1071" s="107"/>
      <c r="AG1071" s="107" t="s">
        <v>451</v>
      </c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</row>
    <row r="1072" spans="1:60">
      <c r="A1072" s="117" t="s">
        <v>285</v>
      </c>
      <c r="B1072" s="118" t="s">
        <v>107</v>
      </c>
      <c r="C1072" s="138" t="s">
        <v>108</v>
      </c>
      <c r="D1072" s="119"/>
      <c r="E1072" s="120"/>
      <c r="F1072" s="121"/>
      <c r="G1072" s="121">
        <f>SUMIF(AG1073:AG1078,"&lt;&gt;NOR",G1073:G1078)</f>
        <v>0</v>
      </c>
      <c r="H1072" s="121"/>
      <c r="I1072" s="121">
        <f>SUM(I1073:I1078)</f>
        <v>0</v>
      </c>
      <c r="J1072" s="121"/>
      <c r="K1072" s="121">
        <f>SUM(K1073:K1078)</f>
        <v>0</v>
      </c>
      <c r="L1072" s="121"/>
      <c r="M1072" s="121">
        <f>SUM(M1073:M1078)</f>
        <v>0</v>
      </c>
      <c r="N1072" s="120"/>
      <c r="O1072" s="120">
        <f>SUM(O1073:O1078)</f>
        <v>0</v>
      </c>
      <c r="P1072" s="120"/>
      <c r="Q1072" s="120">
        <f>SUM(Q1073:Q1078)</f>
        <v>0</v>
      </c>
      <c r="R1072" s="121"/>
      <c r="S1072" s="121"/>
      <c r="T1072" s="122"/>
      <c r="U1072" s="116"/>
      <c r="V1072" s="116">
        <f>SUM(V1073:V1078)</f>
        <v>0.1</v>
      </c>
      <c r="W1072" s="116"/>
      <c r="X1072" s="116"/>
      <c r="Y1072" s="116"/>
      <c r="AG1072" t="s">
        <v>286</v>
      </c>
    </row>
    <row r="1073" spans="1:60" outlineLevel="1">
      <c r="A1073" s="123">
        <v>134</v>
      </c>
      <c r="B1073" s="124" t="s">
        <v>2178</v>
      </c>
      <c r="C1073" s="139" t="s">
        <v>2179</v>
      </c>
      <c r="D1073" s="125" t="s">
        <v>1169</v>
      </c>
      <c r="E1073" s="126">
        <v>0.28499999999999998</v>
      </c>
      <c r="F1073" s="127"/>
      <c r="G1073" s="128">
        <f>ROUND(E1073*F1073,2)</f>
        <v>0</v>
      </c>
      <c r="H1073" s="127"/>
      <c r="I1073" s="128">
        <f>ROUND(E1073*H1073,2)</f>
        <v>0</v>
      </c>
      <c r="J1073" s="127"/>
      <c r="K1073" s="128">
        <f>ROUND(E1073*J1073,2)</f>
        <v>0</v>
      </c>
      <c r="L1073" s="128">
        <v>21</v>
      </c>
      <c r="M1073" s="128">
        <f>G1073*(1+L1073/100)</f>
        <v>0</v>
      </c>
      <c r="N1073" s="126">
        <v>2.1000000000000001E-4</v>
      </c>
      <c r="O1073" s="126">
        <f>ROUND(E1073*N1073,2)</f>
        <v>0</v>
      </c>
      <c r="P1073" s="126">
        <v>0</v>
      </c>
      <c r="Q1073" s="126">
        <f>ROUND(E1073*P1073,2)</f>
        <v>0</v>
      </c>
      <c r="R1073" s="128" t="s">
        <v>1732</v>
      </c>
      <c r="S1073" s="128" t="s">
        <v>310</v>
      </c>
      <c r="T1073" s="129" t="s">
        <v>331</v>
      </c>
      <c r="U1073" s="114">
        <v>9.5000000000000001E-2</v>
      </c>
      <c r="V1073" s="114">
        <f>ROUND(E1073*U1073,2)</f>
        <v>0.03</v>
      </c>
      <c r="W1073" s="114"/>
      <c r="X1073" s="114" t="s">
        <v>332</v>
      </c>
      <c r="Y1073" s="114" t="s">
        <v>293</v>
      </c>
      <c r="Z1073" s="107"/>
      <c r="AA1073" s="107"/>
      <c r="AB1073" s="107"/>
      <c r="AC1073" s="107"/>
      <c r="AD1073" s="107"/>
      <c r="AE1073" s="107"/>
      <c r="AF1073" s="107"/>
      <c r="AG1073" s="107" t="s">
        <v>333</v>
      </c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</row>
    <row r="1074" spans="1:60" outlineLevel="2">
      <c r="A1074" s="110"/>
      <c r="B1074" s="111"/>
      <c r="C1074" s="146" t="s">
        <v>3386</v>
      </c>
      <c r="D1074" s="143"/>
      <c r="E1074" s="144">
        <v>0.28499999999999998</v>
      </c>
      <c r="F1074" s="114"/>
      <c r="G1074" s="114"/>
      <c r="H1074" s="114"/>
      <c r="I1074" s="114"/>
      <c r="J1074" s="114"/>
      <c r="K1074" s="114"/>
      <c r="L1074" s="114"/>
      <c r="M1074" s="114"/>
      <c r="N1074" s="113"/>
      <c r="O1074" s="113"/>
      <c r="P1074" s="113"/>
      <c r="Q1074" s="113"/>
      <c r="R1074" s="114"/>
      <c r="S1074" s="114"/>
      <c r="T1074" s="114"/>
      <c r="U1074" s="114"/>
      <c r="V1074" s="114"/>
      <c r="W1074" s="114"/>
      <c r="X1074" s="114"/>
      <c r="Y1074" s="114"/>
      <c r="Z1074" s="107"/>
      <c r="AA1074" s="107"/>
      <c r="AB1074" s="107"/>
      <c r="AC1074" s="107"/>
      <c r="AD1074" s="107"/>
      <c r="AE1074" s="107"/>
      <c r="AF1074" s="107"/>
      <c r="AG1074" s="107" t="s">
        <v>341</v>
      </c>
      <c r="AH1074" s="107">
        <v>5</v>
      </c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</row>
    <row r="1075" spans="1:60" outlineLevel="1">
      <c r="A1075" s="123">
        <v>135</v>
      </c>
      <c r="B1075" s="124" t="s">
        <v>2181</v>
      </c>
      <c r="C1075" s="139" t="s">
        <v>2182</v>
      </c>
      <c r="D1075" s="125" t="s">
        <v>1169</v>
      </c>
      <c r="E1075" s="126">
        <v>0.28499999999999998</v>
      </c>
      <c r="F1075" s="127"/>
      <c r="G1075" s="128">
        <f>ROUND(E1075*F1075,2)</f>
        <v>0</v>
      </c>
      <c r="H1075" s="127"/>
      <c r="I1075" s="128">
        <f>ROUND(E1075*H1075,2)</f>
        <v>0</v>
      </c>
      <c r="J1075" s="127"/>
      <c r="K1075" s="128">
        <f>ROUND(E1075*J1075,2)</f>
        <v>0</v>
      </c>
      <c r="L1075" s="128">
        <v>21</v>
      </c>
      <c r="M1075" s="128">
        <f>G1075*(1+L1075/100)</f>
        <v>0</v>
      </c>
      <c r="N1075" s="126">
        <v>1.2600000000000001E-3</v>
      </c>
      <c r="O1075" s="126">
        <f>ROUND(E1075*N1075,2)</f>
        <v>0</v>
      </c>
      <c r="P1075" s="126">
        <v>0</v>
      </c>
      <c r="Q1075" s="126">
        <f>ROUND(E1075*P1075,2)</f>
        <v>0</v>
      </c>
      <c r="R1075" s="128" t="s">
        <v>1732</v>
      </c>
      <c r="S1075" s="128" t="s">
        <v>310</v>
      </c>
      <c r="T1075" s="129" t="s">
        <v>331</v>
      </c>
      <c r="U1075" s="114">
        <v>0.24</v>
      </c>
      <c r="V1075" s="114">
        <f>ROUND(E1075*U1075,2)</f>
        <v>7.0000000000000007E-2</v>
      </c>
      <c r="W1075" s="114"/>
      <c r="X1075" s="114" t="s">
        <v>332</v>
      </c>
      <c r="Y1075" s="114" t="s">
        <v>293</v>
      </c>
      <c r="Z1075" s="107"/>
      <c r="AA1075" s="107"/>
      <c r="AB1075" s="107"/>
      <c r="AC1075" s="107"/>
      <c r="AD1075" s="107"/>
      <c r="AE1075" s="107"/>
      <c r="AF1075" s="107"/>
      <c r="AG1075" s="107" t="s">
        <v>333</v>
      </c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</row>
    <row r="1076" spans="1:60" outlineLevel="2">
      <c r="A1076" s="110"/>
      <c r="B1076" s="111"/>
      <c r="C1076" s="146" t="s">
        <v>3387</v>
      </c>
      <c r="D1076" s="143"/>
      <c r="E1076" s="144">
        <v>0.28499999999999998</v>
      </c>
      <c r="F1076" s="114"/>
      <c r="G1076" s="114"/>
      <c r="H1076" s="114"/>
      <c r="I1076" s="114"/>
      <c r="J1076" s="114"/>
      <c r="K1076" s="114"/>
      <c r="L1076" s="114"/>
      <c r="M1076" s="114"/>
      <c r="N1076" s="113"/>
      <c r="O1076" s="113"/>
      <c r="P1076" s="113"/>
      <c r="Q1076" s="113"/>
      <c r="R1076" s="114"/>
      <c r="S1076" s="114"/>
      <c r="T1076" s="114"/>
      <c r="U1076" s="114"/>
      <c r="V1076" s="114"/>
      <c r="W1076" s="114"/>
      <c r="X1076" s="114"/>
      <c r="Y1076" s="114"/>
      <c r="Z1076" s="107"/>
      <c r="AA1076" s="107"/>
      <c r="AB1076" s="107"/>
      <c r="AC1076" s="107"/>
      <c r="AD1076" s="107"/>
      <c r="AE1076" s="107"/>
      <c r="AF1076" s="107"/>
      <c r="AG1076" s="107" t="s">
        <v>341</v>
      </c>
      <c r="AH1076" s="107">
        <v>5</v>
      </c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</row>
    <row r="1077" spans="1:60" outlineLevel="1">
      <c r="A1077" s="110">
        <v>136</v>
      </c>
      <c r="B1077" s="111" t="s">
        <v>2184</v>
      </c>
      <c r="C1077" s="147" t="s">
        <v>2185</v>
      </c>
      <c r="D1077" s="112" t="s">
        <v>24</v>
      </c>
      <c r="E1077" s="145"/>
      <c r="F1077" s="115"/>
      <c r="G1077" s="114">
        <f>ROUND(E1077*F1077,2)</f>
        <v>0</v>
      </c>
      <c r="H1077" s="115"/>
      <c r="I1077" s="114">
        <f>ROUND(E1077*H1077,2)</f>
        <v>0</v>
      </c>
      <c r="J1077" s="115"/>
      <c r="K1077" s="114">
        <f>ROUND(E1077*J1077,2)</f>
        <v>0</v>
      </c>
      <c r="L1077" s="114">
        <v>21</v>
      </c>
      <c r="M1077" s="114">
        <f>G1077*(1+L1077/100)</f>
        <v>0</v>
      </c>
      <c r="N1077" s="113">
        <v>0</v>
      </c>
      <c r="O1077" s="113">
        <f>ROUND(E1077*N1077,2)</f>
        <v>0</v>
      </c>
      <c r="P1077" s="113">
        <v>0</v>
      </c>
      <c r="Q1077" s="113">
        <f>ROUND(E1077*P1077,2)</f>
        <v>0</v>
      </c>
      <c r="R1077" s="114" t="s">
        <v>1732</v>
      </c>
      <c r="S1077" s="114" t="s">
        <v>310</v>
      </c>
      <c r="T1077" s="114" t="s">
        <v>331</v>
      </c>
      <c r="U1077" s="114">
        <v>0</v>
      </c>
      <c r="V1077" s="114">
        <f>ROUND(E1077*U1077,2)</f>
        <v>0</v>
      </c>
      <c r="W1077" s="114"/>
      <c r="X1077" s="114" t="s">
        <v>448</v>
      </c>
      <c r="Y1077" s="114" t="s">
        <v>293</v>
      </c>
      <c r="Z1077" s="107"/>
      <c r="AA1077" s="107"/>
      <c r="AB1077" s="107"/>
      <c r="AC1077" s="107"/>
      <c r="AD1077" s="107"/>
      <c r="AE1077" s="107"/>
      <c r="AF1077" s="107"/>
      <c r="AG1077" s="107" t="s">
        <v>449</v>
      </c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</row>
    <row r="1078" spans="1:60" outlineLevel="2">
      <c r="A1078" s="110"/>
      <c r="B1078" s="111"/>
      <c r="C1078" s="205" t="s">
        <v>2186</v>
      </c>
      <c r="D1078" s="206"/>
      <c r="E1078" s="206"/>
      <c r="F1078" s="206"/>
      <c r="G1078" s="206"/>
      <c r="H1078" s="114"/>
      <c r="I1078" s="114"/>
      <c r="J1078" s="114"/>
      <c r="K1078" s="114"/>
      <c r="L1078" s="114"/>
      <c r="M1078" s="114"/>
      <c r="N1078" s="113"/>
      <c r="O1078" s="113"/>
      <c r="P1078" s="113"/>
      <c r="Q1078" s="113"/>
      <c r="R1078" s="114"/>
      <c r="S1078" s="114"/>
      <c r="T1078" s="114"/>
      <c r="U1078" s="114"/>
      <c r="V1078" s="114"/>
      <c r="W1078" s="114"/>
      <c r="X1078" s="114"/>
      <c r="Y1078" s="114"/>
      <c r="Z1078" s="107"/>
      <c r="AA1078" s="107"/>
      <c r="AB1078" s="107"/>
      <c r="AC1078" s="107"/>
      <c r="AD1078" s="107"/>
      <c r="AE1078" s="107"/>
      <c r="AF1078" s="107"/>
      <c r="AG1078" s="107" t="s">
        <v>451</v>
      </c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</row>
    <row r="1079" spans="1:60">
      <c r="A1079" s="117" t="s">
        <v>285</v>
      </c>
      <c r="B1079" s="118" t="s">
        <v>109</v>
      </c>
      <c r="C1079" s="138" t="s">
        <v>110</v>
      </c>
      <c r="D1079" s="119"/>
      <c r="E1079" s="120"/>
      <c r="F1079" s="121"/>
      <c r="G1079" s="121">
        <f>SUMIF(AG1080:AG1085,"&lt;&gt;NOR",G1080:G1085)</f>
        <v>0</v>
      </c>
      <c r="H1079" s="121"/>
      <c r="I1079" s="121">
        <f>SUM(I1080:I1085)</f>
        <v>0</v>
      </c>
      <c r="J1079" s="121"/>
      <c r="K1079" s="121">
        <f>SUM(K1080:K1085)</f>
        <v>0</v>
      </c>
      <c r="L1079" s="121"/>
      <c r="M1079" s="121">
        <f>SUM(M1080:M1085)</f>
        <v>0</v>
      </c>
      <c r="N1079" s="120"/>
      <c r="O1079" s="120">
        <f>SUM(O1080:O1085)</f>
        <v>0</v>
      </c>
      <c r="P1079" s="120"/>
      <c r="Q1079" s="120">
        <f>SUM(Q1080:Q1085)</f>
        <v>0</v>
      </c>
      <c r="R1079" s="121"/>
      <c r="S1079" s="121"/>
      <c r="T1079" s="122"/>
      <c r="U1079" s="116"/>
      <c r="V1079" s="116">
        <f>SUM(V1080:V1085)</f>
        <v>0.18</v>
      </c>
      <c r="W1079" s="116"/>
      <c r="X1079" s="116"/>
      <c r="Y1079" s="116"/>
      <c r="AG1079" t="s">
        <v>286</v>
      </c>
    </row>
    <row r="1080" spans="1:60" outlineLevel="1">
      <c r="A1080" s="123">
        <v>137</v>
      </c>
      <c r="B1080" s="124" t="s">
        <v>2178</v>
      </c>
      <c r="C1080" s="139" t="s">
        <v>2179</v>
      </c>
      <c r="D1080" s="125" t="s">
        <v>1169</v>
      </c>
      <c r="E1080" s="126">
        <v>0.53500000000000003</v>
      </c>
      <c r="F1080" s="127"/>
      <c r="G1080" s="128">
        <f>ROUND(E1080*F1080,2)</f>
        <v>0</v>
      </c>
      <c r="H1080" s="127"/>
      <c r="I1080" s="128">
        <f>ROUND(E1080*H1080,2)</f>
        <v>0</v>
      </c>
      <c r="J1080" s="127"/>
      <c r="K1080" s="128">
        <f>ROUND(E1080*J1080,2)</f>
        <v>0</v>
      </c>
      <c r="L1080" s="128">
        <v>21</v>
      </c>
      <c r="M1080" s="128">
        <f>G1080*(1+L1080/100)</f>
        <v>0</v>
      </c>
      <c r="N1080" s="126">
        <v>2.1000000000000001E-4</v>
      </c>
      <c r="O1080" s="126">
        <f>ROUND(E1080*N1080,2)</f>
        <v>0</v>
      </c>
      <c r="P1080" s="126">
        <v>0</v>
      </c>
      <c r="Q1080" s="126">
        <f>ROUND(E1080*P1080,2)</f>
        <v>0</v>
      </c>
      <c r="R1080" s="128" t="s">
        <v>1732</v>
      </c>
      <c r="S1080" s="128" t="s">
        <v>310</v>
      </c>
      <c r="T1080" s="129" t="s">
        <v>331</v>
      </c>
      <c r="U1080" s="114">
        <v>9.5000000000000001E-2</v>
      </c>
      <c r="V1080" s="114">
        <f>ROUND(E1080*U1080,2)</f>
        <v>0.05</v>
      </c>
      <c r="W1080" s="114"/>
      <c r="X1080" s="114" t="s">
        <v>332</v>
      </c>
      <c r="Y1080" s="114" t="s">
        <v>293</v>
      </c>
      <c r="Z1080" s="107"/>
      <c r="AA1080" s="107"/>
      <c r="AB1080" s="107"/>
      <c r="AC1080" s="107"/>
      <c r="AD1080" s="107"/>
      <c r="AE1080" s="107"/>
      <c r="AF1080" s="107"/>
      <c r="AG1080" s="107" t="s">
        <v>333</v>
      </c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</row>
    <row r="1081" spans="1:60" outlineLevel="2">
      <c r="A1081" s="110"/>
      <c r="B1081" s="111"/>
      <c r="C1081" s="146" t="s">
        <v>3388</v>
      </c>
      <c r="D1081" s="143"/>
      <c r="E1081" s="144">
        <v>0.53500000000000003</v>
      </c>
      <c r="F1081" s="114"/>
      <c r="G1081" s="114"/>
      <c r="H1081" s="114"/>
      <c r="I1081" s="114"/>
      <c r="J1081" s="114"/>
      <c r="K1081" s="114"/>
      <c r="L1081" s="114"/>
      <c r="M1081" s="114"/>
      <c r="N1081" s="113"/>
      <c r="O1081" s="113"/>
      <c r="P1081" s="113"/>
      <c r="Q1081" s="113"/>
      <c r="R1081" s="114"/>
      <c r="S1081" s="114"/>
      <c r="T1081" s="114"/>
      <c r="U1081" s="114"/>
      <c r="V1081" s="114"/>
      <c r="W1081" s="114"/>
      <c r="X1081" s="114"/>
      <c r="Y1081" s="114"/>
      <c r="Z1081" s="107"/>
      <c r="AA1081" s="107"/>
      <c r="AB1081" s="107"/>
      <c r="AC1081" s="107"/>
      <c r="AD1081" s="107"/>
      <c r="AE1081" s="107"/>
      <c r="AF1081" s="107"/>
      <c r="AG1081" s="107" t="s">
        <v>341</v>
      </c>
      <c r="AH1081" s="107">
        <v>5</v>
      </c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</row>
    <row r="1082" spans="1:60" outlineLevel="1">
      <c r="A1082" s="123">
        <v>138</v>
      </c>
      <c r="B1082" s="124" t="s">
        <v>2181</v>
      </c>
      <c r="C1082" s="139" t="s">
        <v>2182</v>
      </c>
      <c r="D1082" s="125" t="s">
        <v>1169</v>
      </c>
      <c r="E1082" s="126">
        <v>0.53500000000000003</v>
      </c>
      <c r="F1082" s="127"/>
      <c r="G1082" s="128">
        <f>ROUND(E1082*F1082,2)</f>
        <v>0</v>
      </c>
      <c r="H1082" s="127"/>
      <c r="I1082" s="128">
        <f>ROUND(E1082*H1082,2)</f>
        <v>0</v>
      </c>
      <c r="J1082" s="127"/>
      <c r="K1082" s="128">
        <f>ROUND(E1082*J1082,2)</f>
        <v>0</v>
      </c>
      <c r="L1082" s="128">
        <v>21</v>
      </c>
      <c r="M1082" s="128">
        <f>G1082*(1+L1082/100)</f>
        <v>0</v>
      </c>
      <c r="N1082" s="126">
        <v>1.2600000000000001E-3</v>
      </c>
      <c r="O1082" s="126">
        <f>ROUND(E1082*N1082,2)</f>
        <v>0</v>
      </c>
      <c r="P1082" s="126">
        <v>0</v>
      </c>
      <c r="Q1082" s="126">
        <f>ROUND(E1082*P1082,2)</f>
        <v>0</v>
      </c>
      <c r="R1082" s="128" t="s">
        <v>1732</v>
      </c>
      <c r="S1082" s="128" t="s">
        <v>310</v>
      </c>
      <c r="T1082" s="129" t="s">
        <v>331</v>
      </c>
      <c r="U1082" s="114">
        <v>0.24</v>
      </c>
      <c r="V1082" s="114">
        <f>ROUND(E1082*U1082,2)</f>
        <v>0.13</v>
      </c>
      <c r="W1082" s="114"/>
      <c r="X1082" s="114" t="s">
        <v>332</v>
      </c>
      <c r="Y1082" s="114" t="s">
        <v>293</v>
      </c>
      <c r="Z1082" s="107"/>
      <c r="AA1082" s="107"/>
      <c r="AB1082" s="107"/>
      <c r="AC1082" s="107"/>
      <c r="AD1082" s="107"/>
      <c r="AE1082" s="107"/>
      <c r="AF1082" s="107"/>
      <c r="AG1082" s="107" t="s">
        <v>333</v>
      </c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</row>
    <row r="1083" spans="1:60" outlineLevel="2">
      <c r="A1083" s="110"/>
      <c r="B1083" s="111"/>
      <c r="C1083" s="146" t="s">
        <v>3389</v>
      </c>
      <c r="D1083" s="143"/>
      <c r="E1083" s="144">
        <v>0.53500000000000003</v>
      </c>
      <c r="F1083" s="114"/>
      <c r="G1083" s="114"/>
      <c r="H1083" s="114"/>
      <c r="I1083" s="114"/>
      <c r="J1083" s="114"/>
      <c r="K1083" s="114"/>
      <c r="L1083" s="114"/>
      <c r="M1083" s="114"/>
      <c r="N1083" s="113"/>
      <c r="O1083" s="113"/>
      <c r="P1083" s="113"/>
      <c r="Q1083" s="113"/>
      <c r="R1083" s="114"/>
      <c r="S1083" s="114"/>
      <c r="T1083" s="114"/>
      <c r="U1083" s="114"/>
      <c r="V1083" s="114"/>
      <c r="W1083" s="114"/>
      <c r="X1083" s="114"/>
      <c r="Y1083" s="114"/>
      <c r="Z1083" s="107"/>
      <c r="AA1083" s="107"/>
      <c r="AB1083" s="107"/>
      <c r="AC1083" s="107"/>
      <c r="AD1083" s="107"/>
      <c r="AE1083" s="107"/>
      <c r="AF1083" s="107"/>
      <c r="AG1083" s="107" t="s">
        <v>341</v>
      </c>
      <c r="AH1083" s="107">
        <v>5</v>
      </c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</row>
    <row r="1084" spans="1:60" outlineLevel="1">
      <c r="A1084" s="110">
        <v>139</v>
      </c>
      <c r="B1084" s="111" t="s">
        <v>2184</v>
      </c>
      <c r="C1084" s="147" t="s">
        <v>2185</v>
      </c>
      <c r="D1084" s="112" t="s">
        <v>24</v>
      </c>
      <c r="E1084" s="145"/>
      <c r="F1084" s="115"/>
      <c r="G1084" s="114">
        <f>ROUND(E1084*F1084,2)</f>
        <v>0</v>
      </c>
      <c r="H1084" s="115"/>
      <c r="I1084" s="114">
        <f>ROUND(E1084*H1084,2)</f>
        <v>0</v>
      </c>
      <c r="J1084" s="115"/>
      <c r="K1084" s="114">
        <f>ROUND(E1084*J1084,2)</f>
        <v>0</v>
      </c>
      <c r="L1084" s="114">
        <v>21</v>
      </c>
      <c r="M1084" s="114">
        <f>G1084*(1+L1084/100)</f>
        <v>0</v>
      </c>
      <c r="N1084" s="113">
        <v>0</v>
      </c>
      <c r="O1084" s="113">
        <f>ROUND(E1084*N1084,2)</f>
        <v>0</v>
      </c>
      <c r="P1084" s="113">
        <v>0</v>
      </c>
      <c r="Q1084" s="113">
        <f>ROUND(E1084*P1084,2)</f>
        <v>0</v>
      </c>
      <c r="R1084" s="114" t="s">
        <v>1732</v>
      </c>
      <c r="S1084" s="114" t="s">
        <v>310</v>
      </c>
      <c r="T1084" s="114" t="s">
        <v>331</v>
      </c>
      <c r="U1084" s="114">
        <v>0</v>
      </c>
      <c r="V1084" s="114">
        <f>ROUND(E1084*U1084,2)</f>
        <v>0</v>
      </c>
      <c r="W1084" s="114"/>
      <c r="X1084" s="114" t="s">
        <v>448</v>
      </c>
      <c r="Y1084" s="114" t="s">
        <v>293</v>
      </c>
      <c r="Z1084" s="107"/>
      <c r="AA1084" s="107"/>
      <c r="AB1084" s="107"/>
      <c r="AC1084" s="107"/>
      <c r="AD1084" s="107"/>
      <c r="AE1084" s="107"/>
      <c r="AF1084" s="107"/>
      <c r="AG1084" s="107" t="s">
        <v>449</v>
      </c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</row>
    <row r="1085" spans="1:60" outlineLevel="2">
      <c r="A1085" s="110"/>
      <c r="B1085" s="111"/>
      <c r="C1085" s="205" t="s">
        <v>2186</v>
      </c>
      <c r="D1085" s="206"/>
      <c r="E1085" s="206"/>
      <c r="F1085" s="206"/>
      <c r="G1085" s="206"/>
      <c r="H1085" s="114"/>
      <c r="I1085" s="114"/>
      <c r="J1085" s="114"/>
      <c r="K1085" s="114"/>
      <c r="L1085" s="114"/>
      <c r="M1085" s="114"/>
      <c r="N1085" s="113"/>
      <c r="O1085" s="113"/>
      <c r="P1085" s="113"/>
      <c r="Q1085" s="113"/>
      <c r="R1085" s="114"/>
      <c r="S1085" s="114"/>
      <c r="T1085" s="114"/>
      <c r="U1085" s="114"/>
      <c r="V1085" s="114"/>
      <c r="W1085" s="114"/>
      <c r="X1085" s="114"/>
      <c r="Y1085" s="114"/>
      <c r="Z1085" s="107"/>
      <c r="AA1085" s="107"/>
      <c r="AB1085" s="107"/>
      <c r="AC1085" s="107"/>
      <c r="AD1085" s="107"/>
      <c r="AE1085" s="107"/>
      <c r="AF1085" s="107"/>
      <c r="AG1085" s="107" t="s">
        <v>451</v>
      </c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</row>
    <row r="1086" spans="1:60">
      <c r="A1086" s="117" t="s">
        <v>285</v>
      </c>
      <c r="B1086" s="118" t="s">
        <v>189</v>
      </c>
      <c r="C1086" s="138" t="s">
        <v>190</v>
      </c>
      <c r="D1086" s="119"/>
      <c r="E1086" s="120"/>
      <c r="F1086" s="121"/>
      <c r="G1086" s="121">
        <f>SUMIF(AG1087:AG1097,"&lt;&gt;NOR",G1087:G1097)</f>
        <v>0</v>
      </c>
      <c r="H1086" s="121"/>
      <c r="I1086" s="121">
        <f>SUM(I1087:I1097)</f>
        <v>0</v>
      </c>
      <c r="J1086" s="121"/>
      <c r="K1086" s="121">
        <f>SUM(K1087:K1097)</f>
        <v>0</v>
      </c>
      <c r="L1086" s="121"/>
      <c r="M1086" s="121">
        <f>SUM(M1087:M1097)</f>
        <v>0</v>
      </c>
      <c r="N1086" s="120"/>
      <c r="O1086" s="120">
        <f>SUM(O1087:O1097)</f>
        <v>1.95</v>
      </c>
      <c r="P1086" s="120"/>
      <c r="Q1086" s="120">
        <f>SUM(Q1087:Q1097)</f>
        <v>34.270000000000003</v>
      </c>
      <c r="R1086" s="121"/>
      <c r="S1086" s="121"/>
      <c r="T1086" s="122"/>
      <c r="U1086" s="116"/>
      <c r="V1086" s="116">
        <f>SUM(V1087:V1097)</f>
        <v>244.78</v>
      </c>
      <c r="W1086" s="116"/>
      <c r="X1086" s="116"/>
      <c r="Y1086" s="116"/>
      <c r="AG1086" t="s">
        <v>286</v>
      </c>
    </row>
    <row r="1087" spans="1:60" ht="22.5" outlineLevel="1">
      <c r="A1087" s="123">
        <v>140</v>
      </c>
      <c r="B1087" s="124" t="s">
        <v>2197</v>
      </c>
      <c r="C1087" s="139" t="s">
        <v>2198</v>
      </c>
      <c r="D1087" s="125" t="s">
        <v>1169</v>
      </c>
      <c r="E1087" s="126">
        <v>979.14113999999995</v>
      </c>
      <c r="F1087" s="127"/>
      <c r="G1087" s="128">
        <f>ROUND(E1087*F1087,2)</f>
        <v>0</v>
      </c>
      <c r="H1087" s="127"/>
      <c r="I1087" s="128">
        <f>ROUND(E1087*H1087,2)</f>
        <v>0</v>
      </c>
      <c r="J1087" s="127"/>
      <c r="K1087" s="128">
        <f>ROUND(E1087*J1087,2)</f>
        <v>0</v>
      </c>
      <c r="L1087" s="128">
        <v>21</v>
      </c>
      <c r="M1087" s="128">
        <f>G1087*(1+L1087/100)</f>
        <v>0</v>
      </c>
      <c r="N1087" s="126">
        <v>0</v>
      </c>
      <c r="O1087" s="126">
        <f>ROUND(E1087*N1087,2)</f>
        <v>0</v>
      </c>
      <c r="P1087" s="126">
        <v>3.5000000000000003E-2</v>
      </c>
      <c r="Q1087" s="126">
        <f>ROUND(E1087*P1087,2)</f>
        <v>34.270000000000003</v>
      </c>
      <c r="R1087" s="128" t="s">
        <v>2199</v>
      </c>
      <c r="S1087" s="128" t="s">
        <v>310</v>
      </c>
      <c r="T1087" s="129" t="s">
        <v>331</v>
      </c>
      <c r="U1087" s="114">
        <v>0.09</v>
      </c>
      <c r="V1087" s="114">
        <f>ROUND(E1087*U1087,2)</f>
        <v>88.12</v>
      </c>
      <c r="W1087" s="114"/>
      <c r="X1087" s="114" t="s">
        <v>332</v>
      </c>
      <c r="Y1087" s="114" t="s">
        <v>293</v>
      </c>
      <c r="Z1087" s="107"/>
      <c r="AA1087" s="107"/>
      <c r="AB1087" s="107"/>
      <c r="AC1087" s="107"/>
      <c r="AD1087" s="107"/>
      <c r="AE1087" s="107"/>
      <c r="AF1087" s="107"/>
      <c r="AG1087" s="107" t="s">
        <v>333</v>
      </c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</row>
    <row r="1088" spans="1:60" outlineLevel="2">
      <c r="A1088" s="110"/>
      <c r="B1088" s="111"/>
      <c r="C1088" s="198" t="s">
        <v>2200</v>
      </c>
      <c r="D1088" s="199"/>
      <c r="E1088" s="199"/>
      <c r="F1088" s="199"/>
      <c r="G1088" s="199"/>
      <c r="H1088" s="114"/>
      <c r="I1088" s="114"/>
      <c r="J1088" s="114"/>
      <c r="K1088" s="114"/>
      <c r="L1088" s="114"/>
      <c r="M1088" s="114"/>
      <c r="N1088" s="113"/>
      <c r="O1088" s="113"/>
      <c r="P1088" s="113"/>
      <c r="Q1088" s="113"/>
      <c r="R1088" s="114"/>
      <c r="S1088" s="114"/>
      <c r="T1088" s="114"/>
      <c r="U1088" s="114"/>
      <c r="V1088" s="114"/>
      <c r="W1088" s="114"/>
      <c r="X1088" s="114"/>
      <c r="Y1088" s="114"/>
      <c r="Z1088" s="107"/>
      <c r="AA1088" s="107"/>
      <c r="AB1088" s="107"/>
      <c r="AC1088" s="107"/>
      <c r="AD1088" s="107"/>
      <c r="AE1088" s="107"/>
      <c r="AF1088" s="107"/>
      <c r="AG1088" s="107" t="s">
        <v>296</v>
      </c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</row>
    <row r="1089" spans="1:60" outlineLevel="2">
      <c r="A1089" s="110"/>
      <c r="B1089" s="111"/>
      <c r="C1089" s="146" t="s">
        <v>3390</v>
      </c>
      <c r="D1089" s="143"/>
      <c r="E1089" s="144">
        <v>979.14113999999995</v>
      </c>
      <c r="F1089" s="114"/>
      <c r="G1089" s="114"/>
      <c r="H1089" s="114"/>
      <c r="I1089" s="114"/>
      <c r="J1089" s="114"/>
      <c r="K1089" s="114"/>
      <c r="L1089" s="114"/>
      <c r="M1089" s="114"/>
      <c r="N1089" s="113"/>
      <c r="O1089" s="113"/>
      <c r="P1089" s="113"/>
      <c r="Q1089" s="113"/>
      <c r="R1089" s="114"/>
      <c r="S1089" s="114"/>
      <c r="T1089" s="114"/>
      <c r="U1089" s="114"/>
      <c r="V1089" s="114"/>
      <c r="W1089" s="114"/>
      <c r="X1089" s="114"/>
      <c r="Y1089" s="114"/>
      <c r="Z1089" s="107"/>
      <c r="AA1089" s="107"/>
      <c r="AB1089" s="107"/>
      <c r="AC1089" s="107"/>
      <c r="AD1089" s="107"/>
      <c r="AE1089" s="107"/>
      <c r="AF1089" s="107"/>
      <c r="AG1089" s="107" t="s">
        <v>341</v>
      </c>
      <c r="AH1089" s="107">
        <v>5</v>
      </c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</row>
    <row r="1090" spans="1:60" ht="22.5" outlineLevel="1">
      <c r="A1090" s="123">
        <v>141</v>
      </c>
      <c r="B1090" s="124" t="s">
        <v>2202</v>
      </c>
      <c r="C1090" s="139" t="s">
        <v>2203</v>
      </c>
      <c r="D1090" s="125" t="s">
        <v>1169</v>
      </c>
      <c r="E1090" s="126">
        <v>979.14113999999995</v>
      </c>
      <c r="F1090" s="127"/>
      <c r="G1090" s="128">
        <f>ROUND(E1090*F1090,2)</f>
        <v>0</v>
      </c>
      <c r="H1090" s="127"/>
      <c r="I1090" s="128">
        <f>ROUND(E1090*H1090,2)</f>
        <v>0</v>
      </c>
      <c r="J1090" s="127"/>
      <c r="K1090" s="128">
        <f>ROUND(E1090*J1090,2)</f>
        <v>0</v>
      </c>
      <c r="L1090" s="128">
        <v>21</v>
      </c>
      <c r="M1090" s="128">
        <f>G1090*(1+L1090/100)</f>
        <v>0</v>
      </c>
      <c r="N1090" s="126">
        <v>0</v>
      </c>
      <c r="O1090" s="126">
        <f>ROUND(E1090*N1090,2)</f>
        <v>0</v>
      </c>
      <c r="P1090" s="126">
        <v>0</v>
      </c>
      <c r="Q1090" s="126">
        <f>ROUND(E1090*P1090,2)</f>
        <v>0</v>
      </c>
      <c r="R1090" s="128" t="s">
        <v>2199</v>
      </c>
      <c r="S1090" s="128" t="s">
        <v>310</v>
      </c>
      <c r="T1090" s="129" t="s">
        <v>331</v>
      </c>
      <c r="U1090" s="114">
        <v>0.16</v>
      </c>
      <c r="V1090" s="114">
        <f>ROUND(E1090*U1090,2)</f>
        <v>156.66</v>
      </c>
      <c r="W1090" s="114"/>
      <c r="X1090" s="114" t="s">
        <v>332</v>
      </c>
      <c r="Y1090" s="114" t="s">
        <v>293</v>
      </c>
      <c r="Z1090" s="107"/>
      <c r="AA1090" s="107"/>
      <c r="AB1090" s="107"/>
      <c r="AC1090" s="107"/>
      <c r="AD1090" s="107"/>
      <c r="AE1090" s="107"/>
      <c r="AF1090" s="107"/>
      <c r="AG1090" s="107" t="s">
        <v>333</v>
      </c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</row>
    <row r="1091" spans="1:60" outlineLevel="2">
      <c r="A1091" s="110"/>
      <c r="B1091" s="111"/>
      <c r="C1091" s="198" t="s">
        <v>2200</v>
      </c>
      <c r="D1091" s="199"/>
      <c r="E1091" s="199"/>
      <c r="F1091" s="199"/>
      <c r="G1091" s="199"/>
      <c r="H1091" s="114"/>
      <c r="I1091" s="114"/>
      <c r="J1091" s="114"/>
      <c r="K1091" s="114"/>
      <c r="L1091" s="114"/>
      <c r="M1091" s="114"/>
      <c r="N1091" s="113"/>
      <c r="O1091" s="113"/>
      <c r="P1091" s="113"/>
      <c r="Q1091" s="113"/>
      <c r="R1091" s="114"/>
      <c r="S1091" s="114"/>
      <c r="T1091" s="114"/>
      <c r="U1091" s="114"/>
      <c r="V1091" s="114"/>
      <c r="W1091" s="114"/>
      <c r="X1091" s="114"/>
      <c r="Y1091" s="114"/>
      <c r="Z1091" s="107"/>
      <c r="AA1091" s="107"/>
      <c r="AB1091" s="107"/>
      <c r="AC1091" s="107"/>
      <c r="AD1091" s="107"/>
      <c r="AE1091" s="107"/>
      <c r="AF1091" s="107"/>
      <c r="AG1091" s="107" t="s">
        <v>296</v>
      </c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</row>
    <row r="1092" spans="1:60" outlineLevel="2">
      <c r="A1092" s="110"/>
      <c r="B1092" s="111"/>
      <c r="C1092" s="146" t="s">
        <v>3391</v>
      </c>
      <c r="D1092" s="143"/>
      <c r="E1092" s="144">
        <v>979.14113999999995</v>
      </c>
      <c r="F1092" s="114"/>
      <c r="G1092" s="114"/>
      <c r="H1092" s="114"/>
      <c r="I1092" s="114"/>
      <c r="J1092" s="114"/>
      <c r="K1092" s="114"/>
      <c r="L1092" s="114"/>
      <c r="M1092" s="114"/>
      <c r="N1092" s="113"/>
      <c r="O1092" s="113"/>
      <c r="P1092" s="113"/>
      <c r="Q1092" s="113"/>
      <c r="R1092" s="114"/>
      <c r="S1092" s="114"/>
      <c r="T1092" s="114"/>
      <c r="U1092" s="114"/>
      <c r="V1092" s="114"/>
      <c r="W1092" s="114"/>
      <c r="X1092" s="114"/>
      <c r="Y1092" s="114"/>
      <c r="Z1092" s="107"/>
      <c r="AA1092" s="107"/>
      <c r="AB1092" s="107"/>
      <c r="AC1092" s="107"/>
      <c r="AD1092" s="107"/>
      <c r="AE1092" s="107"/>
      <c r="AF1092" s="107"/>
      <c r="AG1092" s="107" t="s">
        <v>341</v>
      </c>
      <c r="AH1092" s="107">
        <v>5</v>
      </c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</row>
    <row r="1093" spans="1:60" outlineLevel="1">
      <c r="A1093" s="123">
        <v>142</v>
      </c>
      <c r="B1093" s="124" t="s">
        <v>2205</v>
      </c>
      <c r="C1093" s="139" t="s">
        <v>2206</v>
      </c>
      <c r="D1093" s="125" t="s">
        <v>1169</v>
      </c>
      <c r="E1093" s="126">
        <v>323.11658</v>
      </c>
      <c r="F1093" s="127"/>
      <c r="G1093" s="128">
        <f>ROUND(E1093*F1093,2)</f>
        <v>0</v>
      </c>
      <c r="H1093" s="127"/>
      <c r="I1093" s="128">
        <f>ROUND(E1093*H1093,2)</f>
        <v>0</v>
      </c>
      <c r="J1093" s="127"/>
      <c r="K1093" s="128">
        <f>ROUND(E1093*J1093,2)</f>
        <v>0</v>
      </c>
      <c r="L1093" s="128">
        <v>21</v>
      </c>
      <c r="M1093" s="128">
        <f>G1093*(1+L1093/100)</f>
        <v>0</v>
      </c>
      <c r="N1093" s="126">
        <v>6.0499999999999998E-3</v>
      </c>
      <c r="O1093" s="126">
        <f>ROUND(E1093*N1093,2)</f>
        <v>1.95</v>
      </c>
      <c r="P1093" s="126">
        <v>0</v>
      </c>
      <c r="Q1093" s="126">
        <f>ROUND(E1093*P1093,2)</f>
        <v>0</v>
      </c>
      <c r="R1093" s="128" t="s">
        <v>413</v>
      </c>
      <c r="S1093" s="128" t="s">
        <v>310</v>
      </c>
      <c r="T1093" s="129" t="s">
        <v>331</v>
      </c>
      <c r="U1093" s="114">
        <v>0</v>
      </c>
      <c r="V1093" s="114">
        <f>ROUND(E1093*U1093,2)</f>
        <v>0</v>
      </c>
      <c r="W1093" s="114"/>
      <c r="X1093" s="114" t="s">
        <v>414</v>
      </c>
      <c r="Y1093" s="114" t="s">
        <v>293</v>
      </c>
      <c r="Z1093" s="107"/>
      <c r="AA1093" s="107"/>
      <c r="AB1093" s="107"/>
      <c r="AC1093" s="107"/>
      <c r="AD1093" s="107"/>
      <c r="AE1093" s="107"/>
      <c r="AF1093" s="107"/>
      <c r="AG1093" s="107" t="s">
        <v>415</v>
      </c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</row>
    <row r="1094" spans="1:60" outlineLevel="2">
      <c r="A1094" s="110"/>
      <c r="B1094" s="111"/>
      <c r="C1094" s="146" t="s">
        <v>2207</v>
      </c>
      <c r="D1094" s="143"/>
      <c r="E1094" s="144"/>
      <c r="F1094" s="114"/>
      <c r="G1094" s="114"/>
      <c r="H1094" s="114"/>
      <c r="I1094" s="114"/>
      <c r="J1094" s="114"/>
      <c r="K1094" s="114"/>
      <c r="L1094" s="114"/>
      <c r="M1094" s="114"/>
      <c r="N1094" s="113"/>
      <c r="O1094" s="113"/>
      <c r="P1094" s="113"/>
      <c r="Q1094" s="113"/>
      <c r="R1094" s="114"/>
      <c r="S1094" s="114"/>
      <c r="T1094" s="114"/>
      <c r="U1094" s="114"/>
      <c r="V1094" s="114"/>
      <c r="W1094" s="114"/>
      <c r="X1094" s="114"/>
      <c r="Y1094" s="114"/>
      <c r="Z1094" s="107"/>
      <c r="AA1094" s="107"/>
      <c r="AB1094" s="107"/>
      <c r="AC1094" s="107"/>
      <c r="AD1094" s="107"/>
      <c r="AE1094" s="107"/>
      <c r="AF1094" s="107"/>
      <c r="AG1094" s="107" t="s">
        <v>341</v>
      </c>
      <c r="AH1094" s="107">
        <v>0</v>
      </c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</row>
    <row r="1095" spans="1:60" outlineLevel="3">
      <c r="A1095" s="110"/>
      <c r="B1095" s="111"/>
      <c r="C1095" s="146" t="s">
        <v>3392</v>
      </c>
      <c r="D1095" s="143"/>
      <c r="E1095" s="144">
        <v>323.11658</v>
      </c>
      <c r="F1095" s="114"/>
      <c r="G1095" s="114"/>
      <c r="H1095" s="114"/>
      <c r="I1095" s="114"/>
      <c r="J1095" s="114"/>
      <c r="K1095" s="114"/>
      <c r="L1095" s="114"/>
      <c r="M1095" s="114"/>
      <c r="N1095" s="113"/>
      <c r="O1095" s="113"/>
      <c r="P1095" s="113"/>
      <c r="Q1095" s="113"/>
      <c r="R1095" s="114"/>
      <c r="S1095" s="114"/>
      <c r="T1095" s="114"/>
      <c r="U1095" s="114"/>
      <c r="V1095" s="114"/>
      <c r="W1095" s="114"/>
      <c r="X1095" s="114"/>
      <c r="Y1095" s="114"/>
      <c r="Z1095" s="107"/>
      <c r="AA1095" s="107"/>
      <c r="AB1095" s="107"/>
      <c r="AC1095" s="107"/>
      <c r="AD1095" s="107"/>
      <c r="AE1095" s="107"/>
      <c r="AF1095" s="107"/>
      <c r="AG1095" s="107" t="s">
        <v>341</v>
      </c>
      <c r="AH1095" s="107">
        <v>5</v>
      </c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</row>
    <row r="1096" spans="1:60" outlineLevel="1">
      <c r="A1096" s="110">
        <v>143</v>
      </c>
      <c r="B1096" s="111" t="s">
        <v>2209</v>
      </c>
      <c r="C1096" s="147" t="s">
        <v>2210</v>
      </c>
      <c r="D1096" s="112" t="s">
        <v>24</v>
      </c>
      <c r="E1096" s="145"/>
      <c r="F1096" s="115"/>
      <c r="G1096" s="114">
        <f>ROUND(E1096*F1096,2)</f>
        <v>0</v>
      </c>
      <c r="H1096" s="115"/>
      <c r="I1096" s="114">
        <f>ROUND(E1096*H1096,2)</f>
        <v>0</v>
      </c>
      <c r="J1096" s="115"/>
      <c r="K1096" s="114">
        <f>ROUND(E1096*J1096,2)</f>
        <v>0</v>
      </c>
      <c r="L1096" s="114">
        <v>21</v>
      </c>
      <c r="M1096" s="114">
        <f>G1096*(1+L1096/100)</f>
        <v>0</v>
      </c>
      <c r="N1096" s="113">
        <v>0</v>
      </c>
      <c r="O1096" s="113">
        <f>ROUND(E1096*N1096,2)</f>
        <v>0</v>
      </c>
      <c r="P1096" s="113">
        <v>0</v>
      </c>
      <c r="Q1096" s="113">
        <f>ROUND(E1096*P1096,2)</f>
        <v>0</v>
      </c>
      <c r="R1096" s="114" t="s">
        <v>2199</v>
      </c>
      <c r="S1096" s="114" t="s">
        <v>310</v>
      </c>
      <c r="T1096" s="114" t="s">
        <v>331</v>
      </c>
      <c r="U1096" s="114">
        <v>0</v>
      </c>
      <c r="V1096" s="114">
        <f>ROUND(E1096*U1096,2)</f>
        <v>0</v>
      </c>
      <c r="W1096" s="114"/>
      <c r="X1096" s="114" t="s">
        <v>448</v>
      </c>
      <c r="Y1096" s="114" t="s">
        <v>293</v>
      </c>
      <c r="Z1096" s="107"/>
      <c r="AA1096" s="107"/>
      <c r="AB1096" s="107"/>
      <c r="AC1096" s="107"/>
      <c r="AD1096" s="107"/>
      <c r="AE1096" s="107"/>
      <c r="AF1096" s="107"/>
      <c r="AG1096" s="107" t="s">
        <v>449</v>
      </c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</row>
    <row r="1097" spans="1:60" outlineLevel="2">
      <c r="A1097" s="110"/>
      <c r="B1097" s="111"/>
      <c r="C1097" s="205" t="s">
        <v>450</v>
      </c>
      <c r="D1097" s="206"/>
      <c r="E1097" s="206"/>
      <c r="F1097" s="206"/>
      <c r="G1097" s="206"/>
      <c r="H1097" s="114"/>
      <c r="I1097" s="114"/>
      <c r="J1097" s="114"/>
      <c r="K1097" s="114"/>
      <c r="L1097" s="114"/>
      <c r="M1097" s="114"/>
      <c r="N1097" s="113"/>
      <c r="O1097" s="113"/>
      <c r="P1097" s="113"/>
      <c r="Q1097" s="113"/>
      <c r="R1097" s="114"/>
      <c r="S1097" s="114"/>
      <c r="T1097" s="114"/>
      <c r="U1097" s="114"/>
      <c r="V1097" s="114"/>
      <c r="W1097" s="114"/>
      <c r="X1097" s="114"/>
      <c r="Y1097" s="114"/>
      <c r="Z1097" s="107"/>
      <c r="AA1097" s="107"/>
      <c r="AB1097" s="107"/>
      <c r="AC1097" s="107"/>
      <c r="AD1097" s="107"/>
      <c r="AE1097" s="107"/>
      <c r="AF1097" s="107"/>
      <c r="AG1097" s="107" t="s">
        <v>451</v>
      </c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</row>
    <row r="1098" spans="1:60">
      <c r="A1098" s="117" t="s">
        <v>285</v>
      </c>
      <c r="B1098" s="118" t="s">
        <v>191</v>
      </c>
      <c r="C1098" s="138" t="s">
        <v>192</v>
      </c>
      <c r="D1098" s="119"/>
      <c r="E1098" s="120"/>
      <c r="F1098" s="121"/>
      <c r="G1098" s="121">
        <f>SUMIF(AG1099:AG1109,"&lt;&gt;NOR",G1099:G1109)</f>
        <v>0</v>
      </c>
      <c r="H1098" s="121"/>
      <c r="I1098" s="121">
        <f>SUM(I1099:I1109)</f>
        <v>0</v>
      </c>
      <c r="J1098" s="121"/>
      <c r="K1098" s="121">
        <f>SUM(K1099:K1109)</f>
        <v>0</v>
      </c>
      <c r="L1098" s="121"/>
      <c r="M1098" s="121">
        <f>SUM(M1099:M1109)</f>
        <v>0</v>
      </c>
      <c r="N1098" s="120"/>
      <c r="O1098" s="120">
        <f>SUM(O1099:O1109)</f>
        <v>2.5299999999999998</v>
      </c>
      <c r="P1098" s="120"/>
      <c r="Q1098" s="120">
        <f>SUM(Q1099:Q1109)</f>
        <v>44.43</v>
      </c>
      <c r="R1098" s="121"/>
      <c r="S1098" s="121"/>
      <c r="T1098" s="122"/>
      <c r="U1098" s="116"/>
      <c r="V1098" s="116">
        <f>SUM(V1099:V1109)</f>
        <v>317.33</v>
      </c>
      <c r="W1098" s="116"/>
      <c r="X1098" s="116"/>
      <c r="Y1098" s="116"/>
      <c r="AG1098" t="s">
        <v>286</v>
      </c>
    </row>
    <row r="1099" spans="1:60" ht="22.5" outlineLevel="1">
      <c r="A1099" s="123">
        <v>144</v>
      </c>
      <c r="B1099" s="124" t="s">
        <v>2197</v>
      </c>
      <c r="C1099" s="139" t="s">
        <v>2198</v>
      </c>
      <c r="D1099" s="125" t="s">
        <v>1169</v>
      </c>
      <c r="E1099" s="126">
        <v>1269.29314</v>
      </c>
      <c r="F1099" s="127"/>
      <c r="G1099" s="128">
        <f>ROUND(E1099*F1099,2)</f>
        <v>0</v>
      </c>
      <c r="H1099" s="127"/>
      <c r="I1099" s="128">
        <f>ROUND(E1099*H1099,2)</f>
        <v>0</v>
      </c>
      <c r="J1099" s="127"/>
      <c r="K1099" s="128">
        <f>ROUND(E1099*J1099,2)</f>
        <v>0</v>
      </c>
      <c r="L1099" s="128">
        <v>21</v>
      </c>
      <c r="M1099" s="128">
        <f>G1099*(1+L1099/100)</f>
        <v>0</v>
      </c>
      <c r="N1099" s="126">
        <v>0</v>
      </c>
      <c r="O1099" s="126">
        <f>ROUND(E1099*N1099,2)</f>
        <v>0</v>
      </c>
      <c r="P1099" s="126">
        <v>3.5000000000000003E-2</v>
      </c>
      <c r="Q1099" s="126">
        <f>ROUND(E1099*P1099,2)</f>
        <v>44.43</v>
      </c>
      <c r="R1099" s="128" t="s">
        <v>2199</v>
      </c>
      <c r="S1099" s="128" t="s">
        <v>310</v>
      </c>
      <c r="T1099" s="129" t="s">
        <v>331</v>
      </c>
      <c r="U1099" s="114">
        <v>0.09</v>
      </c>
      <c r="V1099" s="114">
        <f>ROUND(E1099*U1099,2)</f>
        <v>114.24</v>
      </c>
      <c r="W1099" s="114"/>
      <c r="X1099" s="114" t="s">
        <v>332</v>
      </c>
      <c r="Y1099" s="114" t="s">
        <v>293</v>
      </c>
      <c r="Z1099" s="107"/>
      <c r="AA1099" s="107"/>
      <c r="AB1099" s="107"/>
      <c r="AC1099" s="107"/>
      <c r="AD1099" s="107"/>
      <c r="AE1099" s="107"/>
      <c r="AF1099" s="107"/>
      <c r="AG1099" s="107" t="s">
        <v>333</v>
      </c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</row>
    <row r="1100" spans="1:60" outlineLevel="2">
      <c r="A1100" s="110"/>
      <c r="B1100" s="111"/>
      <c r="C1100" s="198" t="s">
        <v>2200</v>
      </c>
      <c r="D1100" s="199"/>
      <c r="E1100" s="199"/>
      <c r="F1100" s="199"/>
      <c r="G1100" s="199"/>
      <c r="H1100" s="114"/>
      <c r="I1100" s="114"/>
      <c r="J1100" s="114"/>
      <c r="K1100" s="114"/>
      <c r="L1100" s="114"/>
      <c r="M1100" s="114"/>
      <c r="N1100" s="113"/>
      <c r="O1100" s="113"/>
      <c r="P1100" s="113"/>
      <c r="Q1100" s="113"/>
      <c r="R1100" s="114"/>
      <c r="S1100" s="114"/>
      <c r="T1100" s="114"/>
      <c r="U1100" s="114"/>
      <c r="V1100" s="114"/>
      <c r="W1100" s="114"/>
      <c r="X1100" s="114"/>
      <c r="Y1100" s="114"/>
      <c r="Z1100" s="107"/>
      <c r="AA1100" s="107"/>
      <c r="AB1100" s="107"/>
      <c r="AC1100" s="107"/>
      <c r="AD1100" s="107"/>
      <c r="AE1100" s="107"/>
      <c r="AF1100" s="107"/>
      <c r="AG1100" s="107" t="s">
        <v>296</v>
      </c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</row>
    <row r="1101" spans="1:60" outlineLevel="2">
      <c r="A1101" s="110"/>
      <c r="B1101" s="111"/>
      <c r="C1101" s="146" t="s">
        <v>3393</v>
      </c>
      <c r="D1101" s="143"/>
      <c r="E1101" s="144">
        <v>1269.29314</v>
      </c>
      <c r="F1101" s="114"/>
      <c r="G1101" s="114"/>
      <c r="H1101" s="114"/>
      <c r="I1101" s="114"/>
      <c r="J1101" s="114"/>
      <c r="K1101" s="114"/>
      <c r="L1101" s="114"/>
      <c r="M1101" s="114"/>
      <c r="N1101" s="113"/>
      <c r="O1101" s="113"/>
      <c r="P1101" s="113"/>
      <c r="Q1101" s="113"/>
      <c r="R1101" s="114"/>
      <c r="S1101" s="114"/>
      <c r="T1101" s="114"/>
      <c r="U1101" s="114"/>
      <c r="V1101" s="114"/>
      <c r="W1101" s="114"/>
      <c r="X1101" s="114"/>
      <c r="Y1101" s="114"/>
      <c r="Z1101" s="107"/>
      <c r="AA1101" s="107"/>
      <c r="AB1101" s="107"/>
      <c r="AC1101" s="107"/>
      <c r="AD1101" s="107"/>
      <c r="AE1101" s="107"/>
      <c r="AF1101" s="107"/>
      <c r="AG1101" s="107" t="s">
        <v>341</v>
      </c>
      <c r="AH1101" s="107">
        <v>5</v>
      </c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</row>
    <row r="1102" spans="1:60" ht="22.5" outlineLevel="1">
      <c r="A1102" s="123">
        <v>145</v>
      </c>
      <c r="B1102" s="124" t="s">
        <v>2202</v>
      </c>
      <c r="C1102" s="139" t="s">
        <v>2203</v>
      </c>
      <c r="D1102" s="125" t="s">
        <v>1169</v>
      </c>
      <c r="E1102" s="126">
        <v>1269.29314</v>
      </c>
      <c r="F1102" s="127"/>
      <c r="G1102" s="128">
        <f>ROUND(E1102*F1102,2)</f>
        <v>0</v>
      </c>
      <c r="H1102" s="127"/>
      <c r="I1102" s="128">
        <f>ROUND(E1102*H1102,2)</f>
        <v>0</v>
      </c>
      <c r="J1102" s="127"/>
      <c r="K1102" s="128">
        <f>ROUND(E1102*J1102,2)</f>
        <v>0</v>
      </c>
      <c r="L1102" s="128">
        <v>21</v>
      </c>
      <c r="M1102" s="128">
        <f>G1102*(1+L1102/100)</f>
        <v>0</v>
      </c>
      <c r="N1102" s="126">
        <v>0</v>
      </c>
      <c r="O1102" s="126">
        <f>ROUND(E1102*N1102,2)</f>
        <v>0</v>
      </c>
      <c r="P1102" s="126">
        <v>0</v>
      </c>
      <c r="Q1102" s="126">
        <f>ROUND(E1102*P1102,2)</f>
        <v>0</v>
      </c>
      <c r="R1102" s="128" t="s">
        <v>2199</v>
      </c>
      <c r="S1102" s="128" t="s">
        <v>310</v>
      </c>
      <c r="T1102" s="129" t="s">
        <v>331</v>
      </c>
      <c r="U1102" s="114">
        <v>0.16</v>
      </c>
      <c r="V1102" s="114">
        <f>ROUND(E1102*U1102,2)</f>
        <v>203.09</v>
      </c>
      <c r="W1102" s="114"/>
      <c r="X1102" s="114" t="s">
        <v>332</v>
      </c>
      <c r="Y1102" s="114" t="s">
        <v>293</v>
      </c>
      <c r="Z1102" s="107"/>
      <c r="AA1102" s="107"/>
      <c r="AB1102" s="107"/>
      <c r="AC1102" s="107"/>
      <c r="AD1102" s="107"/>
      <c r="AE1102" s="107"/>
      <c r="AF1102" s="107"/>
      <c r="AG1102" s="107" t="s">
        <v>333</v>
      </c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</row>
    <row r="1103" spans="1:60" outlineLevel="2">
      <c r="A1103" s="110"/>
      <c r="B1103" s="111"/>
      <c r="C1103" s="198" t="s">
        <v>2200</v>
      </c>
      <c r="D1103" s="199"/>
      <c r="E1103" s="199"/>
      <c r="F1103" s="199"/>
      <c r="G1103" s="199"/>
      <c r="H1103" s="114"/>
      <c r="I1103" s="114"/>
      <c r="J1103" s="114"/>
      <c r="K1103" s="114"/>
      <c r="L1103" s="114"/>
      <c r="M1103" s="114"/>
      <c r="N1103" s="113"/>
      <c r="O1103" s="113"/>
      <c r="P1103" s="113"/>
      <c r="Q1103" s="113"/>
      <c r="R1103" s="114"/>
      <c r="S1103" s="114"/>
      <c r="T1103" s="114"/>
      <c r="U1103" s="114"/>
      <c r="V1103" s="114"/>
      <c r="W1103" s="114"/>
      <c r="X1103" s="114"/>
      <c r="Y1103" s="114"/>
      <c r="Z1103" s="107"/>
      <c r="AA1103" s="107"/>
      <c r="AB1103" s="107"/>
      <c r="AC1103" s="107"/>
      <c r="AD1103" s="107"/>
      <c r="AE1103" s="107"/>
      <c r="AF1103" s="107"/>
      <c r="AG1103" s="107" t="s">
        <v>296</v>
      </c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</row>
    <row r="1104" spans="1:60" outlineLevel="2">
      <c r="A1104" s="110"/>
      <c r="B1104" s="111"/>
      <c r="C1104" s="146" t="s">
        <v>3394</v>
      </c>
      <c r="D1104" s="143"/>
      <c r="E1104" s="144">
        <v>1269.29314</v>
      </c>
      <c r="F1104" s="114"/>
      <c r="G1104" s="114"/>
      <c r="H1104" s="114"/>
      <c r="I1104" s="114"/>
      <c r="J1104" s="114"/>
      <c r="K1104" s="114"/>
      <c r="L1104" s="114"/>
      <c r="M1104" s="114"/>
      <c r="N1104" s="113"/>
      <c r="O1104" s="113"/>
      <c r="P1104" s="113"/>
      <c r="Q1104" s="113"/>
      <c r="R1104" s="114"/>
      <c r="S1104" s="114"/>
      <c r="T1104" s="114"/>
      <c r="U1104" s="114"/>
      <c r="V1104" s="114"/>
      <c r="W1104" s="114"/>
      <c r="X1104" s="114"/>
      <c r="Y1104" s="114"/>
      <c r="Z1104" s="107"/>
      <c r="AA1104" s="107"/>
      <c r="AB1104" s="107"/>
      <c r="AC1104" s="107"/>
      <c r="AD1104" s="107"/>
      <c r="AE1104" s="107"/>
      <c r="AF1104" s="107"/>
      <c r="AG1104" s="107" t="s">
        <v>341</v>
      </c>
      <c r="AH1104" s="107">
        <v>5</v>
      </c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</row>
    <row r="1105" spans="1:60" outlineLevel="1">
      <c r="A1105" s="123">
        <v>146</v>
      </c>
      <c r="B1105" s="124" t="s">
        <v>2205</v>
      </c>
      <c r="C1105" s="139" t="s">
        <v>2206</v>
      </c>
      <c r="D1105" s="125" t="s">
        <v>1169</v>
      </c>
      <c r="E1105" s="126">
        <v>418.86673999999999</v>
      </c>
      <c r="F1105" s="127"/>
      <c r="G1105" s="128">
        <f>ROUND(E1105*F1105,2)</f>
        <v>0</v>
      </c>
      <c r="H1105" s="127"/>
      <c r="I1105" s="128">
        <f>ROUND(E1105*H1105,2)</f>
        <v>0</v>
      </c>
      <c r="J1105" s="127"/>
      <c r="K1105" s="128">
        <f>ROUND(E1105*J1105,2)</f>
        <v>0</v>
      </c>
      <c r="L1105" s="128">
        <v>21</v>
      </c>
      <c r="M1105" s="128">
        <f>G1105*(1+L1105/100)</f>
        <v>0</v>
      </c>
      <c r="N1105" s="126">
        <v>6.0499999999999998E-3</v>
      </c>
      <c r="O1105" s="126">
        <f>ROUND(E1105*N1105,2)</f>
        <v>2.5299999999999998</v>
      </c>
      <c r="P1105" s="126">
        <v>0</v>
      </c>
      <c r="Q1105" s="126">
        <f>ROUND(E1105*P1105,2)</f>
        <v>0</v>
      </c>
      <c r="R1105" s="128" t="s">
        <v>413</v>
      </c>
      <c r="S1105" s="128" t="s">
        <v>310</v>
      </c>
      <c r="T1105" s="129" t="s">
        <v>331</v>
      </c>
      <c r="U1105" s="114">
        <v>0</v>
      </c>
      <c r="V1105" s="114">
        <f>ROUND(E1105*U1105,2)</f>
        <v>0</v>
      </c>
      <c r="W1105" s="114"/>
      <c r="X1105" s="114" t="s">
        <v>414</v>
      </c>
      <c r="Y1105" s="114" t="s">
        <v>293</v>
      </c>
      <c r="Z1105" s="107"/>
      <c r="AA1105" s="107"/>
      <c r="AB1105" s="107"/>
      <c r="AC1105" s="107"/>
      <c r="AD1105" s="107"/>
      <c r="AE1105" s="107"/>
      <c r="AF1105" s="107"/>
      <c r="AG1105" s="107" t="s">
        <v>415</v>
      </c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</row>
    <row r="1106" spans="1:60" outlineLevel="2">
      <c r="A1106" s="110"/>
      <c r="B1106" s="111"/>
      <c r="C1106" s="146" t="s">
        <v>2207</v>
      </c>
      <c r="D1106" s="143"/>
      <c r="E1106" s="144"/>
      <c r="F1106" s="114"/>
      <c r="G1106" s="114"/>
      <c r="H1106" s="114"/>
      <c r="I1106" s="114"/>
      <c r="J1106" s="114"/>
      <c r="K1106" s="114"/>
      <c r="L1106" s="114"/>
      <c r="M1106" s="114"/>
      <c r="N1106" s="113"/>
      <c r="O1106" s="113"/>
      <c r="P1106" s="113"/>
      <c r="Q1106" s="113"/>
      <c r="R1106" s="114"/>
      <c r="S1106" s="114"/>
      <c r="T1106" s="114"/>
      <c r="U1106" s="114"/>
      <c r="V1106" s="114"/>
      <c r="W1106" s="114"/>
      <c r="X1106" s="114"/>
      <c r="Y1106" s="114"/>
      <c r="Z1106" s="107"/>
      <c r="AA1106" s="107"/>
      <c r="AB1106" s="107"/>
      <c r="AC1106" s="107"/>
      <c r="AD1106" s="107"/>
      <c r="AE1106" s="107"/>
      <c r="AF1106" s="107"/>
      <c r="AG1106" s="107" t="s">
        <v>341</v>
      </c>
      <c r="AH1106" s="107">
        <v>0</v>
      </c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</row>
    <row r="1107" spans="1:60" outlineLevel="3">
      <c r="A1107" s="110"/>
      <c r="B1107" s="111"/>
      <c r="C1107" s="146" t="s">
        <v>3395</v>
      </c>
      <c r="D1107" s="143"/>
      <c r="E1107" s="144">
        <v>418.86673999999999</v>
      </c>
      <c r="F1107" s="114"/>
      <c r="G1107" s="114"/>
      <c r="H1107" s="114"/>
      <c r="I1107" s="114"/>
      <c r="J1107" s="114"/>
      <c r="K1107" s="114"/>
      <c r="L1107" s="114"/>
      <c r="M1107" s="114"/>
      <c r="N1107" s="113"/>
      <c r="O1107" s="113"/>
      <c r="P1107" s="113"/>
      <c r="Q1107" s="113"/>
      <c r="R1107" s="114"/>
      <c r="S1107" s="114"/>
      <c r="T1107" s="114"/>
      <c r="U1107" s="114"/>
      <c r="V1107" s="114"/>
      <c r="W1107" s="114"/>
      <c r="X1107" s="114"/>
      <c r="Y1107" s="114"/>
      <c r="Z1107" s="107"/>
      <c r="AA1107" s="107"/>
      <c r="AB1107" s="107"/>
      <c r="AC1107" s="107"/>
      <c r="AD1107" s="107"/>
      <c r="AE1107" s="107"/>
      <c r="AF1107" s="107"/>
      <c r="AG1107" s="107" t="s">
        <v>341</v>
      </c>
      <c r="AH1107" s="107">
        <v>5</v>
      </c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</row>
    <row r="1108" spans="1:60" outlineLevel="1">
      <c r="A1108" s="110">
        <v>147</v>
      </c>
      <c r="B1108" s="111" t="s">
        <v>2209</v>
      </c>
      <c r="C1108" s="147" t="s">
        <v>2210</v>
      </c>
      <c r="D1108" s="112" t="s">
        <v>24</v>
      </c>
      <c r="E1108" s="145"/>
      <c r="F1108" s="115"/>
      <c r="G1108" s="114">
        <f>ROUND(E1108*F1108,2)</f>
        <v>0</v>
      </c>
      <c r="H1108" s="115"/>
      <c r="I1108" s="114">
        <f>ROUND(E1108*H1108,2)</f>
        <v>0</v>
      </c>
      <c r="J1108" s="115"/>
      <c r="K1108" s="114">
        <f>ROUND(E1108*J1108,2)</f>
        <v>0</v>
      </c>
      <c r="L1108" s="114">
        <v>21</v>
      </c>
      <c r="M1108" s="114">
        <f>G1108*(1+L1108/100)</f>
        <v>0</v>
      </c>
      <c r="N1108" s="113">
        <v>0</v>
      </c>
      <c r="O1108" s="113">
        <f>ROUND(E1108*N1108,2)</f>
        <v>0</v>
      </c>
      <c r="P1108" s="113">
        <v>0</v>
      </c>
      <c r="Q1108" s="113">
        <f>ROUND(E1108*P1108,2)</f>
        <v>0</v>
      </c>
      <c r="R1108" s="114" t="s">
        <v>2199</v>
      </c>
      <c r="S1108" s="114" t="s">
        <v>310</v>
      </c>
      <c r="T1108" s="114" t="s">
        <v>331</v>
      </c>
      <c r="U1108" s="114">
        <v>0</v>
      </c>
      <c r="V1108" s="114">
        <f>ROUND(E1108*U1108,2)</f>
        <v>0</v>
      </c>
      <c r="W1108" s="114"/>
      <c r="X1108" s="114" t="s">
        <v>448</v>
      </c>
      <c r="Y1108" s="114" t="s">
        <v>293</v>
      </c>
      <c r="Z1108" s="107"/>
      <c r="AA1108" s="107"/>
      <c r="AB1108" s="107"/>
      <c r="AC1108" s="107"/>
      <c r="AD1108" s="107"/>
      <c r="AE1108" s="107"/>
      <c r="AF1108" s="107"/>
      <c r="AG1108" s="107" t="s">
        <v>449</v>
      </c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</row>
    <row r="1109" spans="1:60" outlineLevel="2">
      <c r="A1109" s="110"/>
      <c r="B1109" s="111"/>
      <c r="C1109" s="205" t="s">
        <v>450</v>
      </c>
      <c r="D1109" s="206"/>
      <c r="E1109" s="206"/>
      <c r="F1109" s="206"/>
      <c r="G1109" s="206"/>
      <c r="H1109" s="114"/>
      <c r="I1109" s="114"/>
      <c r="J1109" s="114"/>
      <c r="K1109" s="114"/>
      <c r="L1109" s="114"/>
      <c r="M1109" s="114"/>
      <c r="N1109" s="113"/>
      <c r="O1109" s="113"/>
      <c r="P1109" s="113"/>
      <c r="Q1109" s="113"/>
      <c r="R1109" s="114"/>
      <c r="S1109" s="114"/>
      <c r="T1109" s="114"/>
      <c r="U1109" s="114"/>
      <c r="V1109" s="114"/>
      <c r="W1109" s="114"/>
      <c r="X1109" s="114"/>
      <c r="Y1109" s="114"/>
      <c r="Z1109" s="107"/>
      <c r="AA1109" s="107"/>
      <c r="AB1109" s="107"/>
      <c r="AC1109" s="107"/>
      <c r="AD1109" s="107"/>
      <c r="AE1109" s="107"/>
      <c r="AF1109" s="107"/>
      <c r="AG1109" s="107" t="s">
        <v>451</v>
      </c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</row>
    <row r="1110" spans="1:60">
      <c r="A1110" s="117" t="s">
        <v>285</v>
      </c>
      <c r="B1110" s="118" t="s">
        <v>193</v>
      </c>
      <c r="C1110" s="138" t="s">
        <v>194</v>
      </c>
      <c r="D1110" s="119"/>
      <c r="E1110" s="120"/>
      <c r="F1110" s="121"/>
      <c r="G1110" s="121">
        <f>SUMIF(AG1111:AG1121,"&lt;&gt;NOR",G1111:G1121)</f>
        <v>0</v>
      </c>
      <c r="H1110" s="121"/>
      <c r="I1110" s="121">
        <f>SUM(I1111:I1121)</f>
        <v>0</v>
      </c>
      <c r="J1110" s="121"/>
      <c r="K1110" s="121">
        <f>SUM(K1111:K1121)</f>
        <v>0</v>
      </c>
      <c r="L1110" s="121"/>
      <c r="M1110" s="121">
        <f>SUM(M1111:M1121)</f>
        <v>0</v>
      </c>
      <c r="N1110" s="120"/>
      <c r="O1110" s="120">
        <f>SUM(O1111:O1121)</f>
        <v>2.82</v>
      </c>
      <c r="P1110" s="120"/>
      <c r="Q1110" s="120">
        <f>SUM(Q1111:Q1121)</f>
        <v>49.45</v>
      </c>
      <c r="R1110" s="121"/>
      <c r="S1110" s="121"/>
      <c r="T1110" s="122"/>
      <c r="U1110" s="116"/>
      <c r="V1110" s="116">
        <f>SUM(V1111:V1121)</f>
        <v>353.22</v>
      </c>
      <c r="W1110" s="116"/>
      <c r="X1110" s="116"/>
      <c r="Y1110" s="116"/>
      <c r="AG1110" t="s">
        <v>286</v>
      </c>
    </row>
    <row r="1111" spans="1:60" ht="22.5" outlineLevel="1">
      <c r="A1111" s="123">
        <v>148</v>
      </c>
      <c r="B1111" s="124" t="s">
        <v>2197</v>
      </c>
      <c r="C1111" s="139" t="s">
        <v>2198</v>
      </c>
      <c r="D1111" s="125" t="s">
        <v>1169</v>
      </c>
      <c r="E1111" s="126">
        <v>1412.8776399999999</v>
      </c>
      <c r="F1111" s="127"/>
      <c r="G1111" s="128">
        <f>ROUND(E1111*F1111,2)</f>
        <v>0</v>
      </c>
      <c r="H1111" s="127"/>
      <c r="I1111" s="128">
        <f>ROUND(E1111*H1111,2)</f>
        <v>0</v>
      </c>
      <c r="J1111" s="127"/>
      <c r="K1111" s="128">
        <f>ROUND(E1111*J1111,2)</f>
        <v>0</v>
      </c>
      <c r="L1111" s="128">
        <v>21</v>
      </c>
      <c r="M1111" s="128">
        <f>G1111*(1+L1111/100)</f>
        <v>0</v>
      </c>
      <c r="N1111" s="126">
        <v>0</v>
      </c>
      <c r="O1111" s="126">
        <f>ROUND(E1111*N1111,2)</f>
        <v>0</v>
      </c>
      <c r="P1111" s="126">
        <v>3.5000000000000003E-2</v>
      </c>
      <c r="Q1111" s="126">
        <f>ROUND(E1111*P1111,2)</f>
        <v>49.45</v>
      </c>
      <c r="R1111" s="128" t="s">
        <v>2199</v>
      </c>
      <c r="S1111" s="128" t="s">
        <v>310</v>
      </c>
      <c r="T1111" s="129" t="s">
        <v>331</v>
      </c>
      <c r="U1111" s="114">
        <v>0.09</v>
      </c>
      <c r="V1111" s="114">
        <f>ROUND(E1111*U1111,2)</f>
        <v>127.16</v>
      </c>
      <c r="W1111" s="114"/>
      <c r="X1111" s="114" t="s">
        <v>332</v>
      </c>
      <c r="Y1111" s="114" t="s">
        <v>293</v>
      </c>
      <c r="Z1111" s="107"/>
      <c r="AA1111" s="107"/>
      <c r="AB1111" s="107"/>
      <c r="AC1111" s="107"/>
      <c r="AD1111" s="107"/>
      <c r="AE1111" s="107"/>
      <c r="AF1111" s="107"/>
      <c r="AG1111" s="107" t="s">
        <v>333</v>
      </c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</row>
    <row r="1112" spans="1:60" outlineLevel="2">
      <c r="A1112" s="110"/>
      <c r="B1112" s="111"/>
      <c r="C1112" s="198" t="s">
        <v>2200</v>
      </c>
      <c r="D1112" s="199"/>
      <c r="E1112" s="199"/>
      <c r="F1112" s="199"/>
      <c r="G1112" s="199"/>
      <c r="H1112" s="114"/>
      <c r="I1112" s="114"/>
      <c r="J1112" s="114"/>
      <c r="K1112" s="114"/>
      <c r="L1112" s="114"/>
      <c r="M1112" s="114"/>
      <c r="N1112" s="113"/>
      <c r="O1112" s="113"/>
      <c r="P1112" s="113"/>
      <c r="Q1112" s="113"/>
      <c r="R1112" s="114"/>
      <c r="S1112" s="114"/>
      <c r="T1112" s="114"/>
      <c r="U1112" s="114"/>
      <c r="V1112" s="114"/>
      <c r="W1112" s="114"/>
      <c r="X1112" s="114"/>
      <c r="Y1112" s="114"/>
      <c r="Z1112" s="107"/>
      <c r="AA1112" s="107"/>
      <c r="AB1112" s="107"/>
      <c r="AC1112" s="107"/>
      <c r="AD1112" s="107"/>
      <c r="AE1112" s="107"/>
      <c r="AF1112" s="107"/>
      <c r="AG1112" s="107" t="s">
        <v>296</v>
      </c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</row>
    <row r="1113" spans="1:60" outlineLevel="2">
      <c r="A1113" s="110"/>
      <c r="B1113" s="111"/>
      <c r="C1113" s="146" t="s">
        <v>3396</v>
      </c>
      <c r="D1113" s="143"/>
      <c r="E1113" s="144">
        <v>1412.8776399999999</v>
      </c>
      <c r="F1113" s="114"/>
      <c r="G1113" s="114"/>
      <c r="H1113" s="114"/>
      <c r="I1113" s="114"/>
      <c r="J1113" s="114"/>
      <c r="K1113" s="114"/>
      <c r="L1113" s="114"/>
      <c r="M1113" s="114"/>
      <c r="N1113" s="113"/>
      <c r="O1113" s="113"/>
      <c r="P1113" s="113"/>
      <c r="Q1113" s="113"/>
      <c r="R1113" s="114"/>
      <c r="S1113" s="114"/>
      <c r="T1113" s="114"/>
      <c r="U1113" s="114"/>
      <c r="V1113" s="114"/>
      <c r="W1113" s="114"/>
      <c r="X1113" s="114"/>
      <c r="Y1113" s="114"/>
      <c r="Z1113" s="107"/>
      <c r="AA1113" s="107"/>
      <c r="AB1113" s="107"/>
      <c r="AC1113" s="107"/>
      <c r="AD1113" s="107"/>
      <c r="AE1113" s="107"/>
      <c r="AF1113" s="107"/>
      <c r="AG1113" s="107" t="s">
        <v>341</v>
      </c>
      <c r="AH1113" s="107">
        <v>5</v>
      </c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</row>
    <row r="1114" spans="1:60" ht="22.5" outlineLevel="1">
      <c r="A1114" s="123">
        <v>149</v>
      </c>
      <c r="B1114" s="124" t="s">
        <v>2202</v>
      </c>
      <c r="C1114" s="139" t="s">
        <v>2203</v>
      </c>
      <c r="D1114" s="125" t="s">
        <v>1169</v>
      </c>
      <c r="E1114" s="126">
        <v>1412.8776399999999</v>
      </c>
      <c r="F1114" s="127"/>
      <c r="G1114" s="128">
        <f>ROUND(E1114*F1114,2)</f>
        <v>0</v>
      </c>
      <c r="H1114" s="127"/>
      <c r="I1114" s="128">
        <f>ROUND(E1114*H1114,2)</f>
        <v>0</v>
      </c>
      <c r="J1114" s="127"/>
      <c r="K1114" s="128">
        <f>ROUND(E1114*J1114,2)</f>
        <v>0</v>
      </c>
      <c r="L1114" s="128">
        <v>21</v>
      </c>
      <c r="M1114" s="128">
        <f>G1114*(1+L1114/100)</f>
        <v>0</v>
      </c>
      <c r="N1114" s="126">
        <v>0</v>
      </c>
      <c r="O1114" s="126">
        <f>ROUND(E1114*N1114,2)</f>
        <v>0</v>
      </c>
      <c r="P1114" s="126">
        <v>0</v>
      </c>
      <c r="Q1114" s="126">
        <f>ROUND(E1114*P1114,2)</f>
        <v>0</v>
      </c>
      <c r="R1114" s="128" t="s">
        <v>2199</v>
      </c>
      <c r="S1114" s="128" t="s">
        <v>310</v>
      </c>
      <c r="T1114" s="129" t="s">
        <v>331</v>
      </c>
      <c r="U1114" s="114">
        <v>0.16</v>
      </c>
      <c r="V1114" s="114">
        <f>ROUND(E1114*U1114,2)</f>
        <v>226.06</v>
      </c>
      <c r="W1114" s="114"/>
      <c r="X1114" s="114" t="s">
        <v>332</v>
      </c>
      <c r="Y1114" s="114" t="s">
        <v>293</v>
      </c>
      <c r="Z1114" s="107"/>
      <c r="AA1114" s="107"/>
      <c r="AB1114" s="107"/>
      <c r="AC1114" s="107"/>
      <c r="AD1114" s="107"/>
      <c r="AE1114" s="107"/>
      <c r="AF1114" s="107"/>
      <c r="AG1114" s="107" t="s">
        <v>333</v>
      </c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</row>
    <row r="1115" spans="1:60" outlineLevel="2">
      <c r="A1115" s="110"/>
      <c r="B1115" s="111"/>
      <c r="C1115" s="198" t="s">
        <v>2200</v>
      </c>
      <c r="D1115" s="199"/>
      <c r="E1115" s="199"/>
      <c r="F1115" s="199"/>
      <c r="G1115" s="199"/>
      <c r="H1115" s="114"/>
      <c r="I1115" s="114"/>
      <c r="J1115" s="114"/>
      <c r="K1115" s="114"/>
      <c r="L1115" s="114"/>
      <c r="M1115" s="114"/>
      <c r="N1115" s="113"/>
      <c r="O1115" s="113"/>
      <c r="P1115" s="113"/>
      <c r="Q1115" s="113"/>
      <c r="R1115" s="114"/>
      <c r="S1115" s="114"/>
      <c r="T1115" s="114"/>
      <c r="U1115" s="114"/>
      <c r="V1115" s="114"/>
      <c r="W1115" s="114"/>
      <c r="X1115" s="114"/>
      <c r="Y1115" s="114"/>
      <c r="Z1115" s="107"/>
      <c r="AA1115" s="107"/>
      <c r="AB1115" s="107"/>
      <c r="AC1115" s="107"/>
      <c r="AD1115" s="107"/>
      <c r="AE1115" s="107"/>
      <c r="AF1115" s="107"/>
      <c r="AG1115" s="107" t="s">
        <v>296</v>
      </c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</row>
    <row r="1116" spans="1:60" outlineLevel="2">
      <c r="A1116" s="110"/>
      <c r="B1116" s="111"/>
      <c r="C1116" s="146" t="s">
        <v>3397</v>
      </c>
      <c r="D1116" s="143"/>
      <c r="E1116" s="144">
        <v>1412.8776399999999</v>
      </c>
      <c r="F1116" s="114"/>
      <c r="G1116" s="114"/>
      <c r="H1116" s="114"/>
      <c r="I1116" s="114"/>
      <c r="J1116" s="114"/>
      <c r="K1116" s="114"/>
      <c r="L1116" s="114"/>
      <c r="M1116" s="114"/>
      <c r="N1116" s="113"/>
      <c r="O1116" s="113"/>
      <c r="P1116" s="113"/>
      <c r="Q1116" s="113"/>
      <c r="R1116" s="114"/>
      <c r="S1116" s="114"/>
      <c r="T1116" s="114"/>
      <c r="U1116" s="114"/>
      <c r="V1116" s="114"/>
      <c r="W1116" s="114"/>
      <c r="X1116" s="114"/>
      <c r="Y1116" s="114"/>
      <c r="Z1116" s="107"/>
      <c r="AA1116" s="107"/>
      <c r="AB1116" s="107"/>
      <c r="AC1116" s="107"/>
      <c r="AD1116" s="107"/>
      <c r="AE1116" s="107"/>
      <c r="AF1116" s="107"/>
      <c r="AG1116" s="107" t="s">
        <v>341</v>
      </c>
      <c r="AH1116" s="107">
        <v>5</v>
      </c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</row>
    <row r="1117" spans="1:60" outlineLevel="1">
      <c r="A1117" s="123">
        <v>150</v>
      </c>
      <c r="B1117" s="124" t="s">
        <v>2205</v>
      </c>
      <c r="C1117" s="139" t="s">
        <v>2206</v>
      </c>
      <c r="D1117" s="125" t="s">
        <v>1169</v>
      </c>
      <c r="E1117" s="126">
        <v>466.24961999999999</v>
      </c>
      <c r="F1117" s="127"/>
      <c r="G1117" s="128">
        <f>ROUND(E1117*F1117,2)</f>
        <v>0</v>
      </c>
      <c r="H1117" s="127"/>
      <c r="I1117" s="128">
        <f>ROUND(E1117*H1117,2)</f>
        <v>0</v>
      </c>
      <c r="J1117" s="127"/>
      <c r="K1117" s="128">
        <f>ROUND(E1117*J1117,2)</f>
        <v>0</v>
      </c>
      <c r="L1117" s="128">
        <v>21</v>
      </c>
      <c r="M1117" s="128">
        <f>G1117*(1+L1117/100)</f>
        <v>0</v>
      </c>
      <c r="N1117" s="126">
        <v>6.0499999999999998E-3</v>
      </c>
      <c r="O1117" s="126">
        <f>ROUND(E1117*N1117,2)</f>
        <v>2.82</v>
      </c>
      <c r="P1117" s="126">
        <v>0</v>
      </c>
      <c r="Q1117" s="126">
        <f>ROUND(E1117*P1117,2)</f>
        <v>0</v>
      </c>
      <c r="R1117" s="128" t="s">
        <v>413</v>
      </c>
      <c r="S1117" s="128" t="s">
        <v>310</v>
      </c>
      <c r="T1117" s="129" t="s">
        <v>331</v>
      </c>
      <c r="U1117" s="114">
        <v>0</v>
      </c>
      <c r="V1117" s="114">
        <f>ROUND(E1117*U1117,2)</f>
        <v>0</v>
      </c>
      <c r="W1117" s="114"/>
      <c r="X1117" s="114" t="s">
        <v>414</v>
      </c>
      <c r="Y1117" s="114" t="s">
        <v>293</v>
      </c>
      <c r="Z1117" s="107"/>
      <c r="AA1117" s="107"/>
      <c r="AB1117" s="107"/>
      <c r="AC1117" s="107"/>
      <c r="AD1117" s="107"/>
      <c r="AE1117" s="107"/>
      <c r="AF1117" s="107"/>
      <c r="AG1117" s="107" t="s">
        <v>415</v>
      </c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</row>
    <row r="1118" spans="1:60" outlineLevel="2">
      <c r="A1118" s="110"/>
      <c r="B1118" s="111"/>
      <c r="C1118" s="146" t="s">
        <v>2207</v>
      </c>
      <c r="D1118" s="143"/>
      <c r="E1118" s="144"/>
      <c r="F1118" s="114"/>
      <c r="G1118" s="114"/>
      <c r="H1118" s="114"/>
      <c r="I1118" s="114"/>
      <c r="J1118" s="114"/>
      <c r="K1118" s="114"/>
      <c r="L1118" s="114"/>
      <c r="M1118" s="114"/>
      <c r="N1118" s="113"/>
      <c r="O1118" s="113"/>
      <c r="P1118" s="113"/>
      <c r="Q1118" s="113"/>
      <c r="R1118" s="114"/>
      <c r="S1118" s="114"/>
      <c r="T1118" s="114"/>
      <c r="U1118" s="114"/>
      <c r="V1118" s="114"/>
      <c r="W1118" s="114"/>
      <c r="X1118" s="114"/>
      <c r="Y1118" s="114"/>
      <c r="Z1118" s="107"/>
      <c r="AA1118" s="107"/>
      <c r="AB1118" s="107"/>
      <c r="AC1118" s="107"/>
      <c r="AD1118" s="107"/>
      <c r="AE1118" s="107"/>
      <c r="AF1118" s="107"/>
      <c r="AG1118" s="107" t="s">
        <v>341</v>
      </c>
      <c r="AH1118" s="107">
        <v>0</v>
      </c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</row>
    <row r="1119" spans="1:60" outlineLevel="3">
      <c r="A1119" s="110"/>
      <c r="B1119" s="111"/>
      <c r="C1119" s="146" t="s">
        <v>3398</v>
      </c>
      <c r="D1119" s="143"/>
      <c r="E1119" s="144">
        <v>466.24961999999999</v>
      </c>
      <c r="F1119" s="114"/>
      <c r="G1119" s="114"/>
      <c r="H1119" s="114"/>
      <c r="I1119" s="114"/>
      <c r="J1119" s="114"/>
      <c r="K1119" s="114"/>
      <c r="L1119" s="114"/>
      <c r="M1119" s="114"/>
      <c r="N1119" s="113"/>
      <c r="O1119" s="113"/>
      <c r="P1119" s="113"/>
      <c r="Q1119" s="113"/>
      <c r="R1119" s="114"/>
      <c r="S1119" s="114"/>
      <c r="T1119" s="114"/>
      <c r="U1119" s="114"/>
      <c r="V1119" s="114"/>
      <c r="W1119" s="114"/>
      <c r="X1119" s="114"/>
      <c r="Y1119" s="114"/>
      <c r="Z1119" s="107"/>
      <c r="AA1119" s="107"/>
      <c r="AB1119" s="107"/>
      <c r="AC1119" s="107"/>
      <c r="AD1119" s="107"/>
      <c r="AE1119" s="107"/>
      <c r="AF1119" s="107"/>
      <c r="AG1119" s="107" t="s">
        <v>341</v>
      </c>
      <c r="AH1119" s="107">
        <v>5</v>
      </c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</row>
    <row r="1120" spans="1:60" outlineLevel="1">
      <c r="A1120" s="110">
        <v>151</v>
      </c>
      <c r="B1120" s="111" t="s">
        <v>2209</v>
      </c>
      <c r="C1120" s="147" t="s">
        <v>2210</v>
      </c>
      <c r="D1120" s="112" t="s">
        <v>24</v>
      </c>
      <c r="E1120" s="145"/>
      <c r="F1120" s="115"/>
      <c r="G1120" s="114">
        <f>ROUND(E1120*F1120,2)</f>
        <v>0</v>
      </c>
      <c r="H1120" s="115"/>
      <c r="I1120" s="114">
        <f>ROUND(E1120*H1120,2)</f>
        <v>0</v>
      </c>
      <c r="J1120" s="115"/>
      <c r="K1120" s="114">
        <f>ROUND(E1120*J1120,2)</f>
        <v>0</v>
      </c>
      <c r="L1120" s="114">
        <v>21</v>
      </c>
      <c r="M1120" s="114">
        <f>G1120*(1+L1120/100)</f>
        <v>0</v>
      </c>
      <c r="N1120" s="113">
        <v>0</v>
      </c>
      <c r="O1120" s="113">
        <f>ROUND(E1120*N1120,2)</f>
        <v>0</v>
      </c>
      <c r="P1120" s="113">
        <v>0</v>
      </c>
      <c r="Q1120" s="113">
        <f>ROUND(E1120*P1120,2)</f>
        <v>0</v>
      </c>
      <c r="R1120" s="114" t="s">
        <v>2199</v>
      </c>
      <c r="S1120" s="114" t="s">
        <v>310</v>
      </c>
      <c r="T1120" s="114" t="s">
        <v>331</v>
      </c>
      <c r="U1120" s="114">
        <v>0</v>
      </c>
      <c r="V1120" s="114">
        <f>ROUND(E1120*U1120,2)</f>
        <v>0</v>
      </c>
      <c r="W1120" s="114"/>
      <c r="X1120" s="114" t="s">
        <v>448</v>
      </c>
      <c r="Y1120" s="114" t="s">
        <v>293</v>
      </c>
      <c r="Z1120" s="107"/>
      <c r="AA1120" s="107"/>
      <c r="AB1120" s="107"/>
      <c r="AC1120" s="107"/>
      <c r="AD1120" s="107"/>
      <c r="AE1120" s="107"/>
      <c r="AF1120" s="107"/>
      <c r="AG1120" s="107" t="s">
        <v>449</v>
      </c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</row>
    <row r="1121" spans="1:60" outlineLevel="2">
      <c r="A1121" s="110"/>
      <c r="B1121" s="111"/>
      <c r="C1121" s="205" t="s">
        <v>450</v>
      </c>
      <c r="D1121" s="206"/>
      <c r="E1121" s="206"/>
      <c r="F1121" s="206"/>
      <c r="G1121" s="206"/>
      <c r="H1121" s="114"/>
      <c r="I1121" s="114"/>
      <c r="J1121" s="114"/>
      <c r="K1121" s="114"/>
      <c r="L1121" s="114"/>
      <c r="M1121" s="114"/>
      <c r="N1121" s="113"/>
      <c r="O1121" s="113"/>
      <c r="P1121" s="113"/>
      <c r="Q1121" s="113"/>
      <c r="R1121" s="114"/>
      <c r="S1121" s="114"/>
      <c r="T1121" s="114"/>
      <c r="U1121" s="114"/>
      <c r="V1121" s="114"/>
      <c r="W1121" s="114"/>
      <c r="X1121" s="114"/>
      <c r="Y1121" s="114"/>
      <c r="Z1121" s="107"/>
      <c r="AA1121" s="107"/>
      <c r="AB1121" s="107"/>
      <c r="AC1121" s="107"/>
      <c r="AD1121" s="107"/>
      <c r="AE1121" s="107"/>
      <c r="AF1121" s="107"/>
      <c r="AG1121" s="107" t="s">
        <v>451</v>
      </c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</row>
    <row r="1122" spans="1:60">
      <c r="A1122" s="117" t="s">
        <v>285</v>
      </c>
      <c r="B1122" s="118" t="s">
        <v>195</v>
      </c>
      <c r="C1122" s="138" t="s">
        <v>196</v>
      </c>
      <c r="D1122" s="119"/>
      <c r="E1122" s="120"/>
      <c r="F1122" s="121"/>
      <c r="G1122" s="121">
        <f>SUMIF(AG1123:AG1133,"&lt;&gt;NOR",G1123:G1133)</f>
        <v>0</v>
      </c>
      <c r="H1122" s="121"/>
      <c r="I1122" s="121">
        <f>SUM(I1123:I1133)</f>
        <v>0</v>
      </c>
      <c r="J1122" s="121"/>
      <c r="K1122" s="121">
        <f>SUM(K1123:K1133)</f>
        <v>0</v>
      </c>
      <c r="L1122" s="121"/>
      <c r="M1122" s="121">
        <f>SUM(M1123:M1133)</f>
        <v>0</v>
      </c>
      <c r="N1122" s="120"/>
      <c r="O1122" s="120">
        <f>SUM(O1123:O1133)</f>
        <v>0.61</v>
      </c>
      <c r="P1122" s="120"/>
      <c r="Q1122" s="120">
        <f>SUM(Q1123:Q1133)</f>
        <v>10.64</v>
      </c>
      <c r="R1122" s="121"/>
      <c r="S1122" s="121"/>
      <c r="T1122" s="122"/>
      <c r="U1122" s="116"/>
      <c r="V1122" s="116">
        <f>SUM(V1123:V1133)</f>
        <v>76.03</v>
      </c>
      <c r="W1122" s="116"/>
      <c r="X1122" s="116"/>
      <c r="Y1122" s="116"/>
      <c r="AG1122" t="s">
        <v>286</v>
      </c>
    </row>
    <row r="1123" spans="1:60" ht="22.5" outlineLevel="1">
      <c r="A1123" s="123">
        <v>152</v>
      </c>
      <c r="B1123" s="124" t="s">
        <v>2197</v>
      </c>
      <c r="C1123" s="139" t="s">
        <v>2198</v>
      </c>
      <c r="D1123" s="125" t="s">
        <v>1169</v>
      </c>
      <c r="E1123" s="126">
        <v>304.11</v>
      </c>
      <c r="F1123" s="127"/>
      <c r="G1123" s="128">
        <f>ROUND(E1123*F1123,2)</f>
        <v>0</v>
      </c>
      <c r="H1123" s="127"/>
      <c r="I1123" s="128">
        <f>ROUND(E1123*H1123,2)</f>
        <v>0</v>
      </c>
      <c r="J1123" s="127"/>
      <c r="K1123" s="128">
        <f>ROUND(E1123*J1123,2)</f>
        <v>0</v>
      </c>
      <c r="L1123" s="128">
        <v>21</v>
      </c>
      <c r="M1123" s="128">
        <f>G1123*(1+L1123/100)</f>
        <v>0</v>
      </c>
      <c r="N1123" s="126">
        <v>0</v>
      </c>
      <c r="O1123" s="126">
        <f>ROUND(E1123*N1123,2)</f>
        <v>0</v>
      </c>
      <c r="P1123" s="126">
        <v>3.5000000000000003E-2</v>
      </c>
      <c r="Q1123" s="126">
        <f>ROUND(E1123*P1123,2)</f>
        <v>10.64</v>
      </c>
      <c r="R1123" s="128" t="s">
        <v>2199</v>
      </c>
      <c r="S1123" s="128" t="s">
        <v>310</v>
      </c>
      <c r="T1123" s="129" t="s">
        <v>331</v>
      </c>
      <c r="U1123" s="114">
        <v>0.09</v>
      </c>
      <c r="V1123" s="114">
        <f>ROUND(E1123*U1123,2)</f>
        <v>27.37</v>
      </c>
      <c r="W1123" s="114"/>
      <c r="X1123" s="114" t="s">
        <v>332</v>
      </c>
      <c r="Y1123" s="114" t="s">
        <v>293</v>
      </c>
      <c r="Z1123" s="107"/>
      <c r="AA1123" s="107"/>
      <c r="AB1123" s="107"/>
      <c r="AC1123" s="107"/>
      <c r="AD1123" s="107"/>
      <c r="AE1123" s="107"/>
      <c r="AF1123" s="107"/>
      <c r="AG1123" s="107" t="s">
        <v>333</v>
      </c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</row>
    <row r="1124" spans="1:60" outlineLevel="2">
      <c r="A1124" s="110"/>
      <c r="B1124" s="111"/>
      <c r="C1124" s="198" t="s">
        <v>2200</v>
      </c>
      <c r="D1124" s="199"/>
      <c r="E1124" s="199"/>
      <c r="F1124" s="199"/>
      <c r="G1124" s="199"/>
      <c r="H1124" s="114"/>
      <c r="I1124" s="114"/>
      <c r="J1124" s="114"/>
      <c r="K1124" s="114"/>
      <c r="L1124" s="114"/>
      <c r="M1124" s="114"/>
      <c r="N1124" s="113"/>
      <c r="O1124" s="113"/>
      <c r="P1124" s="113"/>
      <c r="Q1124" s="113"/>
      <c r="R1124" s="114"/>
      <c r="S1124" s="114"/>
      <c r="T1124" s="114"/>
      <c r="U1124" s="114"/>
      <c r="V1124" s="114"/>
      <c r="W1124" s="114"/>
      <c r="X1124" s="114"/>
      <c r="Y1124" s="114"/>
      <c r="Z1124" s="107"/>
      <c r="AA1124" s="107"/>
      <c r="AB1124" s="107"/>
      <c r="AC1124" s="107"/>
      <c r="AD1124" s="107"/>
      <c r="AE1124" s="107"/>
      <c r="AF1124" s="107"/>
      <c r="AG1124" s="107" t="s">
        <v>296</v>
      </c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</row>
    <row r="1125" spans="1:60" outlineLevel="2">
      <c r="A1125" s="110"/>
      <c r="B1125" s="111"/>
      <c r="C1125" s="146" t="s">
        <v>3399</v>
      </c>
      <c r="D1125" s="143"/>
      <c r="E1125" s="144">
        <v>304.11</v>
      </c>
      <c r="F1125" s="114"/>
      <c r="G1125" s="114"/>
      <c r="H1125" s="114"/>
      <c r="I1125" s="114"/>
      <c r="J1125" s="114"/>
      <c r="K1125" s="114"/>
      <c r="L1125" s="114"/>
      <c r="M1125" s="114"/>
      <c r="N1125" s="113"/>
      <c r="O1125" s="113"/>
      <c r="P1125" s="113"/>
      <c r="Q1125" s="113"/>
      <c r="R1125" s="114"/>
      <c r="S1125" s="114"/>
      <c r="T1125" s="114"/>
      <c r="U1125" s="114"/>
      <c r="V1125" s="114"/>
      <c r="W1125" s="114"/>
      <c r="X1125" s="114"/>
      <c r="Y1125" s="114"/>
      <c r="Z1125" s="107"/>
      <c r="AA1125" s="107"/>
      <c r="AB1125" s="107"/>
      <c r="AC1125" s="107"/>
      <c r="AD1125" s="107"/>
      <c r="AE1125" s="107"/>
      <c r="AF1125" s="107"/>
      <c r="AG1125" s="107" t="s">
        <v>341</v>
      </c>
      <c r="AH1125" s="107">
        <v>5</v>
      </c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</row>
    <row r="1126" spans="1:60" ht="22.5" outlineLevel="1">
      <c r="A1126" s="123">
        <v>153</v>
      </c>
      <c r="B1126" s="124" t="s">
        <v>2202</v>
      </c>
      <c r="C1126" s="139" t="s">
        <v>2203</v>
      </c>
      <c r="D1126" s="125" t="s">
        <v>1169</v>
      </c>
      <c r="E1126" s="126">
        <v>304.11</v>
      </c>
      <c r="F1126" s="127"/>
      <c r="G1126" s="128">
        <f>ROUND(E1126*F1126,2)</f>
        <v>0</v>
      </c>
      <c r="H1126" s="127"/>
      <c r="I1126" s="128">
        <f>ROUND(E1126*H1126,2)</f>
        <v>0</v>
      </c>
      <c r="J1126" s="127"/>
      <c r="K1126" s="128">
        <f>ROUND(E1126*J1126,2)</f>
        <v>0</v>
      </c>
      <c r="L1126" s="128">
        <v>21</v>
      </c>
      <c r="M1126" s="128">
        <f>G1126*(1+L1126/100)</f>
        <v>0</v>
      </c>
      <c r="N1126" s="126">
        <v>0</v>
      </c>
      <c r="O1126" s="126">
        <f>ROUND(E1126*N1126,2)</f>
        <v>0</v>
      </c>
      <c r="P1126" s="126">
        <v>0</v>
      </c>
      <c r="Q1126" s="126">
        <f>ROUND(E1126*P1126,2)</f>
        <v>0</v>
      </c>
      <c r="R1126" s="128" t="s">
        <v>2199</v>
      </c>
      <c r="S1126" s="128" t="s">
        <v>310</v>
      </c>
      <c r="T1126" s="129" t="s">
        <v>331</v>
      </c>
      <c r="U1126" s="114">
        <v>0.16</v>
      </c>
      <c r="V1126" s="114">
        <f>ROUND(E1126*U1126,2)</f>
        <v>48.66</v>
      </c>
      <c r="W1126" s="114"/>
      <c r="X1126" s="114" t="s">
        <v>332</v>
      </c>
      <c r="Y1126" s="114" t="s">
        <v>293</v>
      </c>
      <c r="Z1126" s="107"/>
      <c r="AA1126" s="107"/>
      <c r="AB1126" s="107"/>
      <c r="AC1126" s="107"/>
      <c r="AD1126" s="107"/>
      <c r="AE1126" s="107"/>
      <c r="AF1126" s="107"/>
      <c r="AG1126" s="107" t="s">
        <v>333</v>
      </c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</row>
    <row r="1127" spans="1:60" outlineLevel="2">
      <c r="A1127" s="110"/>
      <c r="B1127" s="111"/>
      <c r="C1127" s="198" t="s">
        <v>2200</v>
      </c>
      <c r="D1127" s="199"/>
      <c r="E1127" s="199"/>
      <c r="F1127" s="199"/>
      <c r="G1127" s="199"/>
      <c r="H1127" s="114"/>
      <c r="I1127" s="114"/>
      <c r="J1127" s="114"/>
      <c r="K1127" s="114"/>
      <c r="L1127" s="114"/>
      <c r="M1127" s="114"/>
      <c r="N1127" s="113"/>
      <c r="O1127" s="113"/>
      <c r="P1127" s="113"/>
      <c r="Q1127" s="113"/>
      <c r="R1127" s="114"/>
      <c r="S1127" s="114"/>
      <c r="T1127" s="114"/>
      <c r="U1127" s="114"/>
      <c r="V1127" s="114"/>
      <c r="W1127" s="114"/>
      <c r="X1127" s="114"/>
      <c r="Y1127" s="114"/>
      <c r="Z1127" s="107"/>
      <c r="AA1127" s="107"/>
      <c r="AB1127" s="107"/>
      <c r="AC1127" s="107"/>
      <c r="AD1127" s="107"/>
      <c r="AE1127" s="107"/>
      <c r="AF1127" s="107"/>
      <c r="AG1127" s="107" t="s">
        <v>296</v>
      </c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</row>
    <row r="1128" spans="1:60" outlineLevel="2">
      <c r="A1128" s="110"/>
      <c r="B1128" s="111"/>
      <c r="C1128" s="146" t="s">
        <v>3400</v>
      </c>
      <c r="D1128" s="143"/>
      <c r="E1128" s="144">
        <v>304.11</v>
      </c>
      <c r="F1128" s="114"/>
      <c r="G1128" s="114"/>
      <c r="H1128" s="114"/>
      <c r="I1128" s="114"/>
      <c r="J1128" s="114"/>
      <c r="K1128" s="114"/>
      <c r="L1128" s="114"/>
      <c r="M1128" s="114"/>
      <c r="N1128" s="113"/>
      <c r="O1128" s="113"/>
      <c r="P1128" s="113"/>
      <c r="Q1128" s="113"/>
      <c r="R1128" s="114"/>
      <c r="S1128" s="114"/>
      <c r="T1128" s="114"/>
      <c r="U1128" s="114"/>
      <c r="V1128" s="114"/>
      <c r="W1128" s="114"/>
      <c r="X1128" s="114"/>
      <c r="Y1128" s="114"/>
      <c r="Z1128" s="107"/>
      <c r="AA1128" s="107"/>
      <c r="AB1128" s="107"/>
      <c r="AC1128" s="107"/>
      <c r="AD1128" s="107"/>
      <c r="AE1128" s="107"/>
      <c r="AF1128" s="107"/>
      <c r="AG1128" s="107" t="s">
        <v>341</v>
      </c>
      <c r="AH1128" s="107">
        <v>5</v>
      </c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</row>
    <row r="1129" spans="1:60" outlineLevel="1">
      <c r="A1129" s="123">
        <v>154</v>
      </c>
      <c r="B1129" s="124" t="s">
        <v>2205</v>
      </c>
      <c r="C1129" s="139" t="s">
        <v>2206</v>
      </c>
      <c r="D1129" s="125" t="s">
        <v>1169</v>
      </c>
      <c r="E1129" s="126">
        <v>100.3563</v>
      </c>
      <c r="F1129" s="127"/>
      <c r="G1129" s="128">
        <f>ROUND(E1129*F1129,2)</f>
        <v>0</v>
      </c>
      <c r="H1129" s="127"/>
      <c r="I1129" s="128">
        <f>ROUND(E1129*H1129,2)</f>
        <v>0</v>
      </c>
      <c r="J1129" s="127"/>
      <c r="K1129" s="128">
        <f>ROUND(E1129*J1129,2)</f>
        <v>0</v>
      </c>
      <c r="L1129" s="128">
        <v>21</v>
      </c>
      <c r="M1129" s="128">
        <f>G1129*(1+L1129/100)</f>
        <v>0</v>
      </c>
      <c r="N1129" s="126">
        <v>6.0499999999999998E-3</v>
      </c>
      <c r="O1129" s="126">
        <f>ROUND(E1129*N1129,2)</f>
        <v>0.61</v>
      </c>
      <c r="P1129" s="126">
        <v>0</v>
      </c>
      <c r="Q1129" s="126">
        <f>ROUND(E1129*P1129,2)</f>
        <v>0</v>
      </c>
      <c r="R1129" s="128" t="s">
        <v>413</v>
      </c>
      <c r="S1129" s="128" t="s">
        <v>310</v>
      </c>
      <c r="T1129" s="129" t="s">
        <v>331</v>
      </c>
      <c r="U1129" s="114">
        <v>0</v>
      </c>
      <c r="V1129" s="114">
        <f>ROUND(E1129*U1129,2)</f>
        <v>0</v>
      </c>
      <c r="W1129" s="114"/>
      <c r="X1129" s="114" t="s">
        <v>414</v>
      </c>
      <c r="Y1129" s="114" t="s">
        <v>293</v>
      </c>
      <c r="Z1129" s="107"/>
      <c r="AA1129" s="107"/>
      <c r="AB1129" s="107"/>
      <c r="AC1129" s="107"/>
      <c r="AD1129" s="107"/>
      <c r="AE1129" s="107"/>
      <c r="AF1129" s="107"/>
      <c r="AG1129" s="107" t="s">
        <v>415</v>
      </c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</row>
    <row r="1130" spans="1:60" outlineLevel="2">
      <c r="A1130" s="110"/>
      <c r="B1130" s="111"/>
      <c r="C1130" s="146" t="s">
        <v>2207</v>
      </c>
      <c r="D1130" s="143"/>
      <c r="E1130" s="144"/>
      <c r="F1130" s="114"/>
      <c r="G1130" s="114"/>
      <c r="H1130" s="114"/>
      <c r="I1130" s="114"/>
      <c r="J1130" s="114"/>
      <c r="K1130" s="114"/>
      <c r="L1130" s="114"/>
      <c r="M1130" s="114"/>
      <c r="N1130" s="113"/>
      <c r="O1130" s="113"/>
      <c r="P1130" s="113"/>
      <c r="Q1130" s="113"/>
      <c r="R1130" s="114"/>
      <c r="S1130" s="114"/>
      <c r="T1130" s="114"/>
      <c r="U1130" s="114"/>
      <c r="V1130" s="114"/>
      <c r="W1130" s="114"/>
      <c r="X1130" s="114"/>
      <c r="Y1130" s="114"/>
      <c r="Z1130" s="107"/>
      <c r="AA1130" s="107"/>
      <c r="AB1130" s="107"/>
      <c r="AC1130" s="107"/>
      <c r="AD1130" s="107"/>
      <c r="AE1130" s="107"/>
      <c r="AF1130" s="107"/>
      <c r="AG1130" s="107" t="s">
        <v>341</v>
      </c>
      <c r="AH1130" s="107">
        <v>0</v>
      </c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</row>
    <row r="1131" spans="1:60" outlineLevel="3">
      <c r="A1131" s="110"/>
      <c r="B1131" s="111"/>
      <c r="C1131" s="146" t="s">
        <v>3401</v>
      </c>
      <c r="D1131" s="143"/>
      <c r="E1131" s="144">
        <v>100.3563</v>
      </c>
      <c r="F1131" s="114"/>
      <c r="G1131" s="114"/>
      <c r="H1131" s="114"/>
      <c r="I1131" s="114"/>
      <c r="J1131" s="114"/>
      <c r="K1131" s="114"/>
      <c r="L1131" s="114"/>
      <c r="M1131" s="114"/>
      <c r="N1131" s="113"/>
      <c r="O1131" s="113"/>
      <c r="P1131" s="113"/>
      <c r="Q1131" s="113"/>
      <c r="R1131" s="114"/>
      <c r="S1131" s="114"/>
      <c r="T1131" s="114"/>
      <c r="U1131" s="114"/>
      <c r="V1131" s="114"/>
      <c r="W1131" s="114"/>
      <c r="X1131" s="114"/>
      <c r="Y1131" s="114"/>
      <c r="Z1131" s="107"/>
      <c r="AA1131" s="107"/>
      <c r="AB1131" s="107"/>
      <c r="AC1131" s="107"/>
      <c r="AD1131" s="107"/>
      <c r="AE1131" s="107"/>
      <c r="AF1131" s="107"/>
      <c r="AG1131" s="107" t="s">
        <v>341</v>
      </c>
      <c r="AH1131" s="107">
        <v>5</v>
      </c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</row>
    <row r="1132" spans="1:60" outlineLevel="1">
      <c r="A1132" s="110">
        <v>155</v>
      </c>
      <c r="B1132" s="111" t="s">
        <v>2209</v>
      </c>
      <c r="C1132" s="147" t="s">
        <v>2210</v>
      </c>
      <c r="D1132" s="112" t="s">
        <v>24</v>
      </c>
      <c r="E1132" s="145"/>
      <c r="F1132" s="115"/>
      <c r="G1132" s="114">
        <f>ROUND(E1132*F1132,2)</f>
        <v>0</v>
      </c>
      <c r="H1132" s="115"/>
      <c r="I1132" s="114">
        <f>ROUND(E1132*H1132,2)</f>
        <v>0</v>
      </c>
      <c r="J1132" s="115"/>
      <c r="K1132" s="114">
        <f>ROUND(E1132*J1132,2)</f>
        <v>0</v>
      </c>
      <c r="L1132" s="114">
        <v>21</v>
      </c>
      <c r="M1132" s="114">
        <f>G1132*(1+L1132/100)</f>
        <v>0</v>
      </c>
      <c r="N1132" s="113">
        <v>0</v>
      </c>
      <c r="O1132" s="113">
        <f>ROUND(E1132*N1132,2)</f>
        <v>0</v>
      </c>
      <c r="P1132" s="113">
        <v>0</v>
      </c>
      <c r="Q1132" s="113">
        <f>ROUND(E1132*P1132,2)</f>
        <v>0</v>
      </c>
      <c r="R1132" s="114" t="s">
        <v>2199</v>
      </c>
      <c r="S1132" s="114" t="s">
        <v>310</v>
      </c>
      <c r="T1132" s="114" t="s">
        <v>331</v>
      </c>
      <c r="U1132" s="114">
        <v>0</v>
      </c>
      <c r="V1132" s="114">
        <f>ROUND(E1132*U1132,2)</f>
        <v>0</v>
      </c>
      <c r="W1132" s="114"/>
      <c r="X1132" s="114" t="s">
        <v>448</v>
      </c>
      <c r="Y1132" s="114" t="s">
        <v>293</v>
      </c>
      <c r="Z1132" s="107"/>
      <c r="AA1132" s="107"/>
      <c r="AB1132" s="107"/>
      <c r="AC1132" s="107"/>
      <c r="AD1132" s="107"/>
      <c r="AE1132" s="107"/>
      <c r="AF1132" s="107"/>
      <c r="AG1132" s="107" t="s">
        <v>449</v>
      </c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</row>
    <row r="1133" spans="1:60" outlineLevel="2">
      <c r="A1133" s="110"/>
      <c r="B1133" s="111"/>
      <c r="C1133" s="205" t="s">
        <v>450</v>
      </c>
      <c r="D1133" s="206"/>
      <c r="E1133" s="206"/>
      <c r="F1133" s="206"/>
      <c r="G1133" s="206"/>
      <c r="H1133" s="114"/>
      <c r="I1133" s="114"/>
      <c r="J1133" s="114"/>
      <c r="K1133" s="114"/>
      <c r="L1133" s="114"/>
      <c r="M1133" s="114"/>
      <c r="N1133" s="113"/>
      <c r="O1133" s="113"/>
      <c r="P1133" s="113"/>
      <c r="Q1133" s="113"/>
      <c r="R1133" s="114"/>
      <c r="S1133" s="114"/>
      <c r="T1133" s="114"/>
      <c r="U1133" s="114"/>
      <c r="V1133" s="114"/>
      <c r="W1133" s="114"/>
      <c r="X1133" s="114"/>
      <c r="Y1133" s="114"/>
      <c r="Z1133" s="107"/>
      <c r="AA1133" s="107"/>
      <c r="AB1133" s="107"/>
      <c r="AC1133" s="107"/>
      <c r="AD1133" s="107"/>
      <c r="AE1133" s="107"/>
      <c r="AF1133" s="107"/>
      <c r="AG1133" s="107" t="s">
        <v>451</v>
      </c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</row>
    <row r="1134" spans="1:60">
      <c r="A1134" s="117" t="s">
        <v>285</v>
      </c>
      <c r="B1134" s="118" t="s">
        <v>197</v>
      </c>
      <c r="C1134" s="138" t="s">
        <v>198</v>
      </c>
      <c r="D1134" s="119"/>
      <c r="E1134" s="120"/>
      <c r="F1134" s="121"/>
      <c r="G1134" s="121">
        <f>SUMIF(AG1135:AG1145,"&lt;&gt;NOR",G1135:G1145)</f>
        <v>0</v>
      </c>
      <c r="H1134" s="121"/>
      <c r="I1134" s="121">
        <f>SUM(I1135:I1145)</f>
        <v>0</v>
      </c>
      <c r="J1134" s="121"/>
      <c r="K1134" s="121">
        <f>SUM(K1135:K1145)</f>
        <v>0</v>
      </c>
      <c r="L1134" s="121"/>
      <c r="M1134" s="121">
        <f>SUM(M1135:M1145)</f>
        <v>0</v>
      </c>
      <c r="N1134" s="120"/>
      <c r="O1134" s="120">
        <f>SUM(O1135:O1145)</f>
        <v>0.06</v>
      </c>
      <c r="P1134" s="120"/>
      <c r="Q1134" s="120">
        <f>SUM(Q1135:Q1145)</f>
        <v>1.02</v>
      </c>
      <c r="R1134" s="121"/>
      <c r="S1134" s="121"/>
      <c r="T1134" s="122"/>
      <c r="U1134" s="116"/>
      <c r="V1134" s="116">
        <f>SUM(V1135:V1145)</f>
        <v>7.26</v>
      </c>
      <c r="W1134" s="116"/>
      <c r="X1134" s="116"/>
      <c r="Y1134" s="116"/>
      <c r="AG1134" t="s">
        <v>286</v>
      </c>
    </row>
    <row r="1135" spans="1:60" ht="22.5" outlineLevel="1">
      <c r="A1135" s="123">
        <v>156</v>
      </c>
      <c r="B1135" s="124" t="s">
        <v>2197</v>
      </c>
      <c r="C1135" s="139" t="s">
        <v>2198</v>
      </c>
      <c r="D1135" s="125" t="s">
        <v>1169</v>
      </c>
      <c r="E1135" s="126">
        <v>29.045000000000002</v>
      </c>
      <c r="F1135" s="127"/>
      <c r="G1135" s="128">
        <f>ROUND(E1135*F1135,2)</f>
        <v>0</v>
      </c>
      <c r="H1135" s="127"/>
      <c r="I1135" s="128">
        <f>ROUND(E1135*H1135,2)</f>
        <v>0</v>
      </c>
      <c r="J1135" s="127"/>
      <c r="K1135" s="128">
        <f>ROUND(E1135*J1135,2)</f>
        <v>0</v>
      </c>
      <c r="L1135" s="128">
        <v>21</v>
      </c>
      <c r="M1135" s="128">
        <f>G1135*(1+L1135/100)</f>
        <v>0</v>
      </c>
      <c r="N1135" s="126">
        <v>0</v>
      </c>
      <c r="O1135" s="126">
        <f>ROUND(E1135*N1135,2)</f>
        <v>0</v>
      </c>
      <c r="P1135" s="126">
        <v>3.5000000000000003E-2</v>
      </c>
      <c r="Q1135" s="126">
        <f>ROUND(E1135*P1135,2)</f>
        <v>1.02</v>
      </c>
      <c r="R1135" s="128" t="s">
        <v>2199</v>
      </c>
      <c r="S1135" s="128" t="s">
        <v>310</v>
      </c>
      <c r="T1135" s="129" t="s">
        <v>331</v>
      </c>
      <c r="U1135" s="114">
        <v>0.09</v>
      </c>
      <c r="V1135" s="114">
        <f>ROUND(E1135*U1135,2)</f>
        <v>2.61</v>
      </c>
      <c r="W1135" s="114"/>
      <c r="X1135" s="114" t="s">
        <v>332</v>
      </c>
      <c r="Y1135" s="114" t="s">
        <v>293</v>
      </c>
      <c r="Z1135" s="107"/>
      <c r="AA1135" s="107"/>
      <c r="AB1135" s="107"/>
      <c r="AC1135" s="107"/>
      <c r="AD1135" s="107"/>
      <c r="AE1135" s="107"/>
      <c r="AF1135" s="107"/>
      <c r="AG1135" s="107" t="s">
        <v>333</v>
      </c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</row>
    <row r="1136" spans="1:60" outlineLevel="2">
      <c r="A1136" s="110"/>
      <c r="B1136" s="111"/>
      <c r="C1136" s="198" t="s">
        <v>2200</v>
      </c>
      <c r="D1136" s="199"/>
      <c r="E1136" s="199"/>
      <c r="F1136" s="199"/>
      <c r="G1136" s="199"/>
      <c r="H1136" s="114"/>
      <c r="I1136" s="114"/>
      <c r="J1136" s="114"/>
      <c r="K1136" s="114"/>
      <c r="L1136" s="114"/>
      <c r="M1136" s="114"/>
      <c r="N1136" s="113"/>
      <c r="O1136" s="113"/>
      <c r="P1136" s="113"/>
      <c r="Q1136" s="113"/>
      <c r="R1136" s="114"/>
      <c r="S1136" s="114"/>
      <c r="T1136" s="114"/>
      <c r="U1136" s="114"/>
      <c r="V1136" s="114"/>
      <c r="W1136" s="114"/>
      <c r="X1136" s="114"/>
      <c r="Y1136" s="114"/>
      <c r="Z1136" s="107"/>
      <c r="AA1136" s="107"/>
      <c r="AB1136" s="107"/>
      <c r="AC1136" s="107"/>
      <c r="AD1136" s="107"/>
      <c r="AE1136" s="107"/>
      <c r="AF1136" s="107"/>
      <c r="AG1136" s="107" t="s">
        <v>296</v>
      </c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</row>
    <row r="1137" spans="1:60" outlineLevel="2">
      <c r="A1137" s="110"/>
      <c r="B1137" s="111"/>
      <c r="C1137" s="146" t="s">
        <v>3402</v>
      </c>
      <c r="D1137" s="143"/>
      <c r="E1137" s="144">
        <v>29.045000000000002</v>
      </c>
      <c r="F1137" s="114"/>
      <c r="G1137" s="114"/>
      <c r="H1137" s="114"/>
      <c r="I1137" s="114"/>
      <c r="J1137" s="114"/>
      <c r="K1137" s="114"/>
      <c r="L1137" s="114"/>
      <c r="M1137" s="114"/>
      <c r="N1137" s="113"/>
      <c r="O1137" s="113"/>
      <c r="P1137" s="113"/>
      <c r="Q1137" s="113"/>
      <c r="R1137" s="114"/>
      <c r="S1137" s="114"/>
      <c r="T1137" s="114"/>
      <c r="U1137" s="114"/>
      <c r="V1137" s="114"/>
      <c r="W1137" s="114"/>
      <c r="X1137" s="114"/>
      <c r="Y1137" s="114"/>
      <c r="Z1137" s="107"/>
      <c r="AA1137" s="107"/>
      <c r="AB1137" s="107"/>
      <c r="AC1137" s="107"/>
      <c r="AD1137" s="107"/>
      <c r="AE1137" s="107"/>
      <c r="AF1137" s="107"/>
      <c r="AG1137" s="107" t="s">
        <v>341</v>
      </c>
      <c r="AH1137" s="107">
        <v>5</v>
      </c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</row>
    <row r="1138" spans="1:60" ht="22.5" outlineLevel="1">
      <c r="A1138" s="123">
        <v>157</v>
      </c>
      <c r="B1138" s="124" t="s">
        <v>2202</v>
      </c>
      <c r="C1138" s="139" t="s">
        <v>2203</v>
      </c>
      <c r="D1138" s="125" t="s">
        <v>1169</v>
      </c>
      <c r="E1138" s="126">
        <v>29.045000000000002</v>
      </c>
      <c r="F1138" s="127"/>
      <c r="G1138" s="128">
        <f>ROUND(E1138*F1138,2)</f>
        <v>0</v>
      </c>
      <c r="H1138" s="127"/>
      <c r="I1138" s="128">
        <f>ROUND(E1138*H1138,2)</f>
        <v>0</v>
      </c>
      <c r="J1138" s="127"/>
      <c r="K1138" s="128">
        <f>ROUND(E1138*J1138,2)</f>
        <v>0</v>
      </c>
      <c r="L1138" s="128">
        <v>21</v>
      </c>
      <c r="M1138" s="128">
        <f>G1138*(1+L1138/100)</f>
        <v>0</v>
      </c>
      <c r="N1138" s="126">
        <v>0</v>
      </c>
      <c r="O1138" s="126">
        <f>ROUND(E1138*N1138,2)</f>
        <v>0</v>
      </c>
      <c r="P1138" s="126">
        <v>0</v>
      </c>
      <c r="Q1138" s="126">
        <f>ROUND(E1138*P1138,2)</f>
        <v>0</v>
      </c>
      <c r="R1138" s="128" t="s">
        <v>2199</v>
      </c>
      <c r="S1138" s="128" t="s">
        <v>310</v>
      </c>
      <c r="T1138" s="129" t="s">
        <v>331</v>
      </c>
      <c r="U1138" s="114">
        <v>0.16</v>
      </c>
      <c r="V1138" s="114">
        <f>ROUND(E1138*U1138,2)</f>
        <v>4.6500000000000004</v>
      </c>
      <c r="W1138" s="114"/>
      <c r="X1138" s="114" t="s">
        <v>332</v>
      </c>
      <c r="Y1138" s="114" t="s">
        <v>293</v>
      </c>
      <c r="Z1138" s="107"/>
      <c r="AA1138" s="107"/>
      <c r="AB1138" s="107"/>
      <c r="AC1138" s="107"/>
      <c r="AD1138" s="107"/>
      <c r="AE1138" s="107"/>
      <c r="AF1138" s="107"/>
      <c r="AG1138" s="107" t="s">
        <v>333</v>
      </c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</row>
    <row r="1139" spans="1:60" outlineLevel="2">
      <c r="A1139" s="110"/>
      <c r="B1139" s="111"/>
      <c r="C1139" s="198" t="s">
        <v>2200</v>
      </c>
      <c r="D1139" s="199"/>
      <c r="E1139" s="199"/>
      <c r="F1139" s="199"/>
      <c r="G1139" s="199"/>
      <c r="H1139" s="114"/>
      <c r="I1139" s="114"/>
      <c r="J1139" s="114"/>
      <c r="K1139" s="114"/>
      <c r="L1139" s="114"/>
      <c r="M1139" s="114"/>
      <c r="N1139" s="113"/>
      <c r="O1139" s="113"/>
      <c r="P1139" s="113"/>
      <c r="Q1139" s="113"/>
      <c r="R1139" s="114"/>
      <c r="S1139" s="114"/>
      <c r="T1139" s="114"/>
      <c r="U1139" s="114"/>
      <c r="V1139" s="114"/>
      <c r="W1139" s="114"/>
      <c r="X1139" s="114"/>
      <c r="Y1139" s="114"/>
      <c r="Z1139" s="107"/>
      <c r="AA1139" s="107"/>
      <c r="AB1139" s="107"/>
      <c r="AC1139" s="107"/>
      <c r="AD1139" s="107"/>
      <c r="AE1139" s="107"/>
      <c r="AF1139" s="107"/>
      <c r="AG1139" s="107" t="s">
        <v>296</v>
      </c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</row>
    <row r="1140" spans="1:60" outlineLevel="2">
      <c r="A1140" s="110"/>
      <c r="B1140" s="111"/>
      <c r="C1140" s="146" t="s">
        <v>3403</v>
      </c>
      <c r="D1140" s="143"/>
      <c r="E1140" s="144">
        <v>29.045000000000002</v>
      </c>
      <c r="F1140" s="114"/>
      <c r="G1140" s="114"/>
      <c r="H1140" s="114"/>
      <c r="I1140" s="114"/>
      <c r="J1140" s="114"/>
      <c r="K1140" s="114"/>
      <c r="L1140" s="114"/>
      <c r="M1140" s="114"/>
      <c r="N1140" s="113"/>
      <c r="O1140" s="113"/>
      <c r="P1140" s="113"/>
      <c r="Q1140" s="113"/>
      <c r="R1140" s="114"/>
      <c r="S1140" s="114"/>
      <c r="T1140" s="114"/>
      <c r="U1140" s="114"/>
      <c r="V1140" s="114"/>
      <c r="W1140" s="114"/>
      <c r="X1140" s="114"/>
      <c r="Y1140" s="114"/>
      <c r="Z1140" s="107"/>
      <c r="AA1140" s="107"/>
      <c r="AB1140" s="107"/>
      <c r="AC1140" s="107"/>
      <c r="AD1140" s="107"/>
      <c r="AE1140" s="107"/>
      <c r="AF1140" s="107"/>
      <c r="AG1140" s="107" t="s">
        <v>341</v>
      </c>
      <c r="AH1140" s="107">
        <v>5</v>
      </c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</row>
    <row r="1141" spans="1:60" outlineLevel="1">
      <c r="A1141" s="123">
        <v>158</v>
      </c>
      <c r="B1141" s="124" t="s">
        <v>2205</v>
      </c>
      <c r="C1141" s="139" t="s">
        <v>2206</v>
      </c>
      <c r="D1141" s="125" t="s">
        <v>1169</v>
      </c>
      <c r="E1141" s="126">
        <v>9.5848499999999994</v>
      </c>
      <c r="F1141" s="127"/>
      <c r="G1141" s="128">
        <f>ROUND(E1141*F1141,2)</f>
        <v>0</v>
      </c>
      <c r="H1141" s="127"/>
      <c r="I1141" s="128">
        <f>ROUND(E1141*H1141,2)</f>
        <v>0</v>
      </c>
      <c r="J1141" s="127"/>
      <c r="K1141" s="128">
        <f>ROUND(E1141*J1141,2)</f>
        <v>0</v>
      </c>
      <c r="L1141" s="128">
        <v>21</v>
      </c>
      <c r="M1141" s="128">
        <f>G1141*(1+L1141/100)</f>
        <v>0</v>
      </c>
      <c r="N1141" s="126">
        <v>6.0499999999999998E-3</v>
      </c>
      <c r="O1141" s="126">
        <f>ROUND(E1141*N1141,2)</f>
        <v>0.06</v>
      </c>
      <c r="P1141" s="126">
        <v>0</v>
      </c>
      <c r="Q1141" s="126">
        <f>ROUND(E1141*P1141,2)</f>
        <v>0</v>
      </c>
      <c r="R1141" s="128" t="s">
        <v>413</v>
      </c>
      <c r="S1141" s="128" t="s">
        <v>310</v>
      </c>
      <c r="T1141" s="129" t="s">
        <v>331</v>
      </c>
      <c r="U1141" s="114">
        <v>0</v>
      </c>
      <c r="V1141" s="114">
        <f>ROUND(E1141*U1141,2)</f>
        <v>0</v>
      </c>
      <c r="W1141" s="114"/>
      <c r="X1141" s="114" t="s">
        <v>414</v>
      </c>
      <c r="Y1141" s="114" t="s">
        <v>293</v>
      </c>
      <c r="Z1141" s="107"/>
      <c r="AA1141" s="107"/>
      <c r="AB1141" s="107"/>
      <c r="AC1141" s="107"/>
      <c r="AD1141" s="107"/>
      <c r="AE1141" s="107"/>
      <c r="AF1141" s="107"/>
      <c r="AG1141" s="107" t="s">
        <v>415</v>
      </c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</row>
    <row r="1142" spans="1:60" outlineLevel="2">
      <c r="A1142" s="110"/>
      <c r="B1142" s="111"/>
      <c r="C1142" s="146" t="s">
        <v>2207</v>
      </c>
      <c r="D1142" s="143"/>
      <c r="E1142" s="144"/>
      <c r="F1142" s="114"/>
      <c r="G1142" s="114"/>
      <c r="H1142" s="114"/>
      <c r="I1142" s="114"/>
      <c r="J1142" s="114"/>
      <c r="K1142" s="114"/>
      <c r="L1142" s="114"/>
      <c r="M1142" s="114"/>
      <c r="N1142" s="113"/>
      <c r="O1142" s="113"/>
      <c r="P1142" s="113"/>
      <c r="Q1142" s="113"/>
      <c r="R1142" s="114"/>
      <c r="S1142" s="114"/>
      <c r="T1142" s="114"/>
      <c r="U1142" s="114"/>
      <c r="V1142" s="114"/>
      <c r="W1142" s="114"/>
      <c r="X1142" s="114"/>
      <c r="Y1142" s="114"/>
      <c r="Z1142" s="107"/>
      <c r="AA1142" s="107"/>
      <c r="AB1142" s="107"/>
      <c r="AC1142" s="107"/>
      <c r="AD1142" s="107"/>
      <c r="AE1142" s="107"/>
      <c r="AF1142" s="107"/>
      <c r="AG1142" s="107" t="s">
        <v>341</v>
      </c>
      <c r="AH1142" s="107">
        <v>0</v>
      </c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</row>
    <row r="1143" spans="1:60" outlineLevel="3">
      <c r="A1143" s="110"/>
      <c r="B1143" s="111"/>
      <c r="C1143" s="146" t="s">
        <v>3404</v>
      </c>
      <c r="D1143" s="143"/>
      <c r="E1143" s="144">
        <v>9.5848499999999994</v>
      </c>
      <c r="F1143" s="114"/>
      <c r="G1143" s="114"/>
      <c r="H1143" s="114"/>
      <c r="I1143" s="114"/>
      <c r="J1143" s="114"/>
      <c r="K1143" s="114"/>
      <c r="L1143" s="114"/>
      <c r="M1143" s="114"/>
      <c r="N1143" s="113"/>
      <c r="O1143" s="113"/>
      <c r="P1143" s="113"/>
      <c r="Q1143" s="113"/>
      <c r="R1143" s="114"/>
      <c r="S1143" s="114"/>
      <c r="T1143" s="114"/>
      <c r="U1143" s="114"/>
      <c r="V1143" s="114"/>
      <c r="W1143" s="114"/>
      <c r="X1143" s="114"/>
      <c r="Y1143" s="114"/>
      <c r="Z1143" s="107"/>
      <c r="AA1143" s="107"/>
      <c r="AB1143" s="107"/>
      <c r="AC1143" s="107"/>
      <c r="AD1143" s="107"/>
      <c r="AE1143" s="107"/>
      <c r="AF1143" s="107"/>
      <c r="AG1143" s="107" t="s">
        <v>341</v>
      </c>
      <c r="AH1143" s="107">
        <v>5</v>
      </c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</row>
    <row r="1144" spans="1:60" outlineLevel="1">
      <c r="A1144" s="110">
        <v>159</v>
      </c>
      <c r="B1144" s="111" t="s">
        <v>2209</v>
      </c>
      <c r="C1144" s="147" t="s">
        <v>2210</v>
      </c>
      <c r="D1144" s="112" t="s">
        <v>24</v>
      </c>
      <c r="E1144" s="145"/>
      <c r="F1144" s="115"/>
      <c r="G1144" s="114">
        <f>ROUND(E1144*F1144,2)</f>
        <v>0</v>
      </c>
      <c r="H1144" s="115"/>
      <c r="I1144" s="114">
        <f>ROUND(E1144*H1144,2)</f>
        <v>0</v>
      </c>
      <c r="J1144" s="115"/>
      <c r="K1144" s="114">
        <f>ROUND(E1144*J1144,2)</f>
        <v>0</v>
      </c>
      <c r="L1144" s="114">
        <v>21</v>
      </c>
      <c r="M1144" s="114">
        <f>G1144*(1+L1144/100)</f>
        <v>0</v>
      </c>
      <c r="N1144" s="113">
        <v>0</v>
      </c>
      <c r="O1144" s="113">
        <f>ROUND(E1144*N1144,2)</f>
        <v>0</v>
      </c>
      <c r="P1144" s="113">
        <v>0</v>
      </c>
      <c r="Q1144" s="113">
        <f>ROUND(E1144*P1144,2)</f>
        <v>0</v>
      </c>
      <c r="R1144" s="114" t="s">
        <v>2199</v>
      </c>
      <c r="S1144" s="114" t="s">
        <v>310</v>
      </c>
      <c r="T1144" s="114" t="s">
        <v>331</v>
      </c>
      <c r="U1144" s="114">
        <v>0</v>
      </c>
      <c r="V1144" s="114">
        <f>ROUND(E1144*U1144,2)</f>
        <v>0</v>
      </c>
      <c r="W1144" s="114"/>
      <c r="X1144" s="114" t="s">
        <v>448</v>
      </c>
      <c r="Y1144" s="114" t="s">
        <v>293</v>
      </c>
      <c r="Z1144" s="107"/>
      <c r="AA1144" s="107"/>
      <c r="AB1144" s="107"/>
      <c r="AC1144" s="107"/>
      <c r="AD1144" s="107"/>
      <c r="AE1144" s="107"/>
      <c r="AF1144" s="107"/>
      <c r="AG1144" s="107" t="s">
        <v>449</v>
      </c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</row>
    <row r="1145" spans="1:60" outlineLevel="2">
      <c r="A1145" s="110"/>
      <c r="B1145" s="111"/>
      <c r="C1145" s="205" t="s">
        <v>450</v>
      </c>
      <c r="D1145" s="206"/>
      <c r="E1145" s="206"/>
      <c r="F1145" s="206"/>
      <c r="G1145" s="206"/>
      <c r="H1145" s="114"/>
      <c r="I1145" s="114"/>
      <c r="J1145" s="114"/>
      <c r="K1145" s="114"/>
      <c r="L1145" s="114"/>
      <c r="M1145" s="114"/>
      <c r="N1145" s="113"/>
      <c r="O1145" s="113"/>
      <c r="P1145" s="113"/>
      <c r="Q1145" s="113"/>
      <c r="R1145" s="114"/>
      <c r="S1145" s="114"/>
      <c r="T1145" s="114"/>
      <c r="U1145" s="114"/>
      <c r="V1145" s="114"/>
      <c r="W1145" s="114"/>
      <c r="X1145" s="114"/>
      <c r="Y1145" s="114"/>
      <c r="Z1145" s="107"/>
      <c r="AA1145" s="107"/>
      <c r="AB1145" s="107"/>
      <c r="AC1145" s="107"/>
      <c r="AD1145" s="107"/>
      <c r="AE1145" s="107"/>
      <c r="AF1145" s="107"/>
      <c r="AG1145" s="107" t="s">
        <v>451</v>
      </c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</row>
    <row r="1146" spans="1:60">
      <c r="A1146" s="117" t="s">
        <v>285</v>
      </c>
      <c r="B1146" s="118" t="s">
        <v>199</v>
      </c>
      <c r="C1146" s="138" t="s">
        <v>200</v>
      </c>
      <c r="D1146" s="119"/>
      <c r="E1146" s="120"/>
      <c r="F1146" s="121"/>
      <c r="G1146" s="121">
        <f>SUMIF(AG1147:AG1168,"&lt;&gt;NOR",G1147:G1168)</f>
        <v>0</v>
      </c>
      <c r="H1146" s="121"/>
      <c r="I1146" s="121">
        <f>SUM(I1147:I1168)</f>
        <v>0</v>
      </c>
      <c r="J1146" s="121"/>
      <c r="K1146" s="121">
        <f>SUM(K1147:K1168)</f>
        <v>0</v>
      </c>
      <c r="L1146" s="121"/>
      <c r="M1146" s="121">
        <f>SUM(M1147:M1168)</f>
        <v>0</v>
      </c>
      <c r="N1146" s="120"/>
      <c r="O1146" s="120">
        <f>SUM(O1147:O1168)</f>
        <v>0</v>
      </c>
      <c r="P1146" s="120"/>
      <c r="Q1146" s="120">
        <f>SUM(Q1147:Q1168)</f>
        <v>3.37</v>
      </c>
      <c r="R1146" s="121"/>
      <c r="S1146" s="121"/>
      <c r="T1146" s="122"/>
      <c r="U1146" s="116"/>
      <c r="V1146" s="116">
        <f>SUM(V1147:V1168)</f>
        <v>157.92000000000002</v>
      </c>
      <c r="W1146" s="116"/>
      <c r="X1146" s="116"/>
      <c r="Y1146" s="116"/>
      <c r="AG1146" t="s">
        <v>286</v>
      </c>
    </row>
    <row r="1147" spans="1:60" outlineLevel="1">
      <c r="A1147" s="123">
        <v>160</v>
      </c>
      <c r="B1147" s="124" t="s">
        <v>2223</v>
      </c>
      <c r="C1147" s="139" t="s">
        <v>2224</v>
      </c>
      <c r="D1147" s="125" t="s">
        <v>330</v>
      </c>
      <c r="E1147" s="126">
        <v>25.72</v>
      </c>
      <c r="F1147" s="127"/>
      <c r="G1147" s="128">
        <f>ROUND(E1147*F1147,2)</f>
        <v>0</v>
      </c>
      <c r="H1147" s="127"/>
      <c r="I1147" s="128">
        <f>ROUND(E1147*H1147,2)</f>
        <v>0</v>
      </c>
      <c r="J1147" s="127"/>
      <c r="K1147" s="128">
        <f>ROUND(E1147*J1147,2)</f>
        <v>0</v>
      </c>
      <c r="L1147" s="128">
        <v>21</v>
      </c>
      <c r="M1147" s="128">
        <f>G1147*(1+L1147/100)</f>
        <v>0</v>
      </c>
      <c r="N1147" s="126">
        <v>0</v>
      </c>
      <c r="O1147" s="126">
        <f>ROUND(E1147*N1147,2)</f>
        <v>0</v>
      </c>
      <c r="P1147" s="126">
        <v>0</v>
      </c>
      <c r="Q1147" s="126">
        <f>ROUND(E1147*P1147,2)</f>
        <v>0</v>
      </c>
      <c r="R1147" s="128"/>
      <c r="S1147" s="128" t="s">
        <v>290</v>
      </c>
      <c r="T1147" s="129" t="s">
        <v>291</v>
      </c>
      <c r="U1147" s="114">
        <v>5.37</v>
      </c>
      <c r="V1147" s="114">
        <f>ROUND(E1147*U1147,2)</f>
        <v>138.12</v>
      </c>
      <c r="W1147" s="114"/>
      <c r="X1147" s="114" t="s">
        <v>332</v>
      </c>
      <c r="Y1147" s="114" t="s">
        <v>293</v>
      </c>
      <c r="Z1147" s="107"/>
      <c r="AA1147" s="107"/>
      <c r="AB1147" s="107"/>
      <c r="AC1147" s="107"/>
      <c r="AD1147" s="107"/>
      <c r="AE1147" s="107"/>
      <c r="AF1147" s="107"/>
      <c r="AG1147" s="107" t="s">
        <v>333</v>
      </c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</row>
    <row r="1148" spans="1:60" outlineLevel="2">
      <c r="A1148" s="110"/>
      <c r="B1148" s="111"/>
      <c r="C1148" s="198" t="s">
        <v>2225</v>
      </c>
      <c r="D1148" s="199"/>
      <c r="E1148" s="199"/>
      <c r="F1148" s="199"/>
      <c r="G1148" s="199"/>
      <c r="H1148" s="114"/>
      <c r="I1148" s="114"/>
      <c r="J1148" s="114"/>
      <c r="K1148" s="114"/>
      <c r="L1148" s="114"/>
      <c r="M1148" s="114"/>
      <c r="N1148" s="113"/>
      <c r="O1148" s="113"/>
      <c r="P1148" s="113"/>
      <c r="Q1148" s="113"/>
      <c r="R1148" s="114"/>
      <c r="S1148" s="114"/>
      <c r="T1148" s="114"/>
      <c r="U1148" s="114"/>
      <c r="V1148" s="114"/>
      <c r="W1148" s="114"/>
      <c r="X1148" s="114"/>
      <c r="Y1148" s="114"/>
      <c r="Z1148" s="107"/>
      <c r="AA1148" s="107"/>
      <c r="AB1148" s="107"/>
      <c r="AC1148" s="107"/>
      <c r="AD1148" s="107"/>
      <c r="AE1148" s="107"/>
      <c r="AF1148" s="107"/>
      <c r="AG1148" s="107" t="s">
        <v>296</v>
      </c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</row>
    <row r="1149" spans="1:60" outlineLevel="2">
      <c r="A1149" s="110"/>
      <c r="B1149" s="111"/>
      <c r="C1149" s="146" t="s">
        <v>3405</v>
      </c>
      <c r="D1149" s="143"/>
      <c r="E1149" s="144">
        <v>25.72</v>
      </c>
      <c r="F1149" s="114"/>
      <c r="G1149" s="114"/>
      <c r="H1149" s="114"/>
      <c r="I1149" s="114"/>
      <c r="J1149" s="114"/>
      <c r="K1149" s="114"/>
      <c r="L1149" s="114"/>
      <c r="M1149" s="114"/>
      <c r="N1149" s="113"/>
      <c r="O1149" s="113"/>
      <c r="P1149" s="113"/>
      <c r="Q1149" s="113"/>
      <c r="R1149" s="114"/>
      <c r="S1149" s="114"/>
      <c r="T1149" s="114"/>
      <c r="U1149" s="114"/>
      <c r="V1149" s="114"/>
      <c r="W1149" s="114"/>
      <c r="X1149" s="114"/>
      <c r="Y1149" s="114"/>
      <c r="Z1149" s="107"/>
      <c r="AA1149" s="107"/>
      <c r="AB1149" s="107"/>
      <c r="AC1149" s="107"/>
      <c r="AD1149" s="107"/>
      <c r="AE1149" s="107"/>
      <c r="AF1149" s="107"/>
      <c r="AG1149" s="107" t="s">
        <v>341</v>
      </c>
      <c r="AH1149" s="107">
        <v>5</v>
      </c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</row>
    <row r="1150" spans="1:60" outlineLevel="1">
      <c r="A1150" s="123">
        <v>161</v>
      </c>
      <c r="B1150" s="124" t="s">
        <v>2227</v>
      </c>
      <c r="C1150" s="139" t="s">
        <v>2228</v>
      </c>
      <c r="D1150" s="125" t="s">
        <v>330</v>
      </c>
      <c r="E1150" s="126">
        <v>25.72</v>
      </c>
      <c r="F1150" s="127"/>
      <c r="G1150" s="128">
        <f>ROUND(E1150*F1150,2)</f>
        <v>0</v>
      </c>
      <c r="H1150" s="127"/>
      <c r="I1150" s="128">
        <f>ROUND(E1150*H1150,2)</f>
        <v>0</v>
      </c>
      <c r="J1150" s="127"/>
      <c r="K1150" s="128">
        <f>ROUND(E1150*J1150,2)</f>
        <v>0</v>
      </c>
      <c r="L1150" s="128">
        <v>21</v>
      </c>
      <c r="M1150" s="128">
        <f>G1150*(1+L1150/100)</f>
        <v>0</v>
      </c>
      <c r="N1150" s="126">
        <v>0</v>
      </c>
      <c r="O1150" s="126">
        <f>ROUND(E1150*N1150,2)</f>
        <v>0</v>
      </c>
      <c r="P1150" s="126">
        <v>0.13100000000000001</v>
      </c>
      <c r="Q1150" s="126">
        <f>ROUND(E1150*P1150,2)</f>
        <v>3.37</v>
      </c>
      <c r="R1150" s="128"/>
      <c r="S1150" s="128" t="s">
        <v>290</v>
      </c>
      <c r="T1150" s="129" t="s">
        <v>291</v>
      </c>
      <c r="U1150" s="114">
        <v>0.77</v>
      </c>
      <c r="V1150" s="114">
        <f>ROUND(E1150*U1150,2)</f>
        <v>19.8</v>
      </c>
      <c r="W1150" s="114"/>
      <c r="X1150" s="114" t="s">
        <v>332</v>
      </c>
      <c r="Y1150" s="114" t="s">
        <v>293</v>
      </c>
      <c r="Z1150" s="107"/>
      <c r="AA1150" s="107"/>
      <c r="AB1150" s="107"/>
      <c r="AC1150" s="107"/>
      <c r="AD1150" s="107"/>
      <c r="AE1150" s="107"/>
      <c r="AF1150" s="107"/>
      <c r="AG1150" s="107" t="s">
        <v>333</v>
      </c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</row>
    <row r="1151" spans="1:60" outlineLevel="2">
      <c r="A1151" s="110"/>
      <c r="B1151" s="111"/>
      <c r="C1151" s="198" t="s">
        <v>2225</v>
      </c>
      <c r="D1151" s="199"/>
      <c r="E1151" s="199"/>
      <c r="F1151" s="199"/>
      <c r="G1151" s="199"/>
      <c r="H1151" s="114"/>
      <c r="I1151" s="114"/>
      <c r="J1151" s="114"/>
      <c r="K1151" s="114"/>
      <c r="L1151" s="114"/>
      <c r="M1151" s="114"/>
      <c r="N1151" s="113"/>
      <c r="O1151" s="113"/>
      <c r="P1151" s="113"/>
      <c r="Q1151" s="113"/>
      <c r="R1151" s="114"/>
      <c r="S1151" s="114"/>
      <c r="T1151" s="114"/>
      <c r="U1151" s="114"/>
      <c r="V1151" s="114"/>
      <c r="W1151" s="114"/>
      <c r="X1151" s="114"/>
      <c r="Y1151" s="114"/>
      <c r="Z1151" s="107"/>
      <c r="AA1151" s="107"/>
      <c r="AB1151" s="107"/>
      <c r="AC1151" s="107"/>
      <c r="AD1151" s="107"/>
      <c r="AE1151" s="107"/>
      <c r="AF1151" s="107"/>
      <c r="AG1151" s="107" t="s">
        <v>296</v>
      </c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</row>
    <row r="1152" spans="1:60" outlineLevel="2">
      <c r="A1152" s="110"/>
      <c r="B1152" s="111"/>
      <c r="C1152" s="146" t="s">
        <v>3406</v>
      </c>
      <c r="D1152" s="143"/>
      <c r="E1152" s="144">
        <v>1</v>
      </c>
      <c r="F1152" s="114"/>
      <c r="G1152" s="114"/>
      <c r="H1152" s="114"/>
      <c r="I1152" s="114"/>
      <c r="J1152" s="114"/>
      <c r="K1152" s="114"/>
      <c r="L1152" s="114"/>
      <c r="M1152" s="114"/>
      <c r="N1152" s="113"/>
      <c r="O1152" s="113"/>
      <c r="P1152" s="113"/>
      <c r="Q1152" s="113"/>
      <c r="R1152" s="114"/>
      <c r="S1152" s="114"/>
      <c r="T1152" s="114"/>
      <c r="U1152" s="114"/>
      <c r="V1152" s="114"/>
      <c r="W1152" s="114"/>
      <c r="X1152" s="114"/>
      <c r="Y1152" s="114"/>
      <c r="Z1152" s="107"/>
      <c r="AA1152" s="107"/>
      <c r="AB1152" s="107"/>
      <c r="AC1152" s="107"/>
      <c r="AD1152" s="107"/>
      <c r="AE1152" s="107"/>
      <c r="AF1152" s="107"/>
      <c r="AG1152" s="107" t="s">
        <v>341</v>
      </c>
      <c r="AH1152" s="107">
        <v>0</v>
      </c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</row>
    <row r="1153" spans="1:60" outlineLevel="3">
      <c r="A1153" s="110"/>
      <c r="B1153" s="111"/>
      <c r="C1153" s="146" t="s">
        <v>3407</v>
      </c>
      <c r="D1153" s="143"/>
      <c r="E1153" s="144">
        <v>2.02</v>
      </c>
      <c r="F1153" s="114"/>
      <c r="G1153" s="114"/>
      <c r="H1153" s="114"/>
      <c r="I1153" s="114"/>
      <c r="J1153" s="114"/>
      <c r="K1153" s="114"/>
      <c r="L1153" s="114"/>
      <c r="M1153" s="114"/>
      <c r="N1153" s="113"/>
      <c r="O1153" s="113"/>
      <c r="P1153" s="113"/>
      <c r="Q1153" s="113"/>
      <c r="R1153" s="114"/>
      <c r="S1153" s="114"/>
      <c r="T1153" s="114"/>
      <c r="U1153" s="114"/>
      <c r="V1153" s="114"/>
      <c r="W1153" s="114"/>
      <c r="X1153" s="114"/>
      <c r="Y1153" s="114"/>
      <c r="Z1153" s="107"/>
      <c r="AA1153" s="107"/>
      <c r="AB1153" s="107"/>
      <c r="AC1153" s="107"/>
      <c r="AD1153" s="107"/>
      <c r="AE1153" s="107"/>
      <c r="AF1153" s="107"/>
      <c r="AG1153" s="107" t="s">
        <v>341</v>
      </c>
      <c r="AH1153" s="107">
        <v>0</v>
      </c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</row>
    <row r="1154" spans="1:60" outlineLevel="3">
      <c r="A1154" s="110"/>
      <c r="B1154" s="111"/>
      <c r="C1154" s="146" t="s">
        <v>3408</v>
      </c>
      <c r="D1154" s="143"/>
      <c r="E1154" s="144">
        <v>0.9</v>
      </c>
      <c r="F1154" s="114"/>
      <c r="G1154" s="114"/>
      <c r="H1154" s="114"/>
      <c r="I1154" s="114"/>
      <c r="J1154" s="114"/>
      <c r="K1154" s="114"/>
      <c r="L1154" s="114"/>
      <c r="M1154" s="114"/>
      <c r="N1154" s="113"/>
      <c r="O1154" s="113"/>
      <c r="P1154" s="113"/>
      <c r="Q1154" s="113"/>
      <c r="R1154" s="114"/>
      <c r="S1154" s="114"/>
      <c r="T1154" s="114"/>
      <c r="U1154" s="114"/>
      <c r="V1154" s="114"/>
      <c r="W1154" s="114"/>
      <c r="X1154" s="114"/>
      <c r="Y1154" s="114"/>
      <c r="Z1154" s="107"/>
      <c r="AA1154" s="107"/>
      <c r="AB1154" s="107"/>
      <c r="AC1154" s="107"/>
      <c r="AD1154" s="107"/>
      <c r="AE1154" s="107"/>
      <c r="AF1154" s="107"/>
      <c r="AG1154" s="107" t="s">
        <v>341</v>
      </c>
      <c r="AH1154" s="107">
        <v>0</v>
      </c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</row>
    <row r="1155" spans="1:60" outlineLevel="3">
      <c r="A1155" s="110"/>
      <c r="B1155" s="111"/>
      <c r="C1155" s="146" t="s">
        <v>3409</v>
      </c>
      <c r="D1155" s="143"/>
      <c r="E1155" s="144">
        <v>2</v>
      </c>
      <c r="F1155" s="114"/>
      <c r="G1155" s="114"/>
      <c r="H1155" s="114"/>
      <c r="I1155" s="114"/>
      <c r="J1155" s="114"/>
      <c r="K1155" s="114"/>
      <c r="L1155" s="114"/>
      <c r="M1155" s="114"/>
      <c r="N1155" s="113"/>
      <c r="O1155" s="113"/>
      <c r="P1155" s="113"/>
      <c r="Q1155" s="113"/>
      <c r="R1155" s="114"/>
      <c r="S1155" s="114"/>
      <c r="T1155" s="114"/>
      <c r="U1155" s="114"/>
      <c r="V1155" s="114"/>
      <c r="W1155" s="114"/>
      <c r="X1155" s="114"/>
      <c r="Y1155" s="114"/>
      <c r="Z1155" s="107"/>
      <c r="AA1155" s="107"/>
      <c r="AB1155" s="107"/>
      <c r="AC1155" s="107"/>
      <c r="AD1155" s="107"/>
      <c r="AE1155" s="107"/>
      <c r="AF1155" s="107"/>
      <c r="AG1155" s="107" t="s">
        <v>341</v>
      </c>
      <c r="AH1155" s="107">
        <v>0</v>
      </c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</row>
    <row r="1156" spans="1:60" outlineLevel="3">
      <c r="A1156" s="110"/>
      <c r="B1156" s="111"/>
      <c r="C1156" s="146" t="s">
        <v>3410</v>
      </c>
      <c r="D1156" s="143"/>
      <c r="E1156" s="144">
        <v>2</v>
      </c>
      <c r="F1156" s="114"/>
      <c r="G1156" s="114"/>
      <c r="H1156" s="114"/>
      <c r="I1156" s="114"/>
      <c r="J1156" s="114"/>
      <c r="K1156" s="114"/>
      <c r="L1156" s="114"/>
      <c r="M1156" s="114"/>
      <c r="N1156" s="113"/>
      <c r="O1156" s="113"/>
      <c r="P1156" s="113"/>
      <c r="Q1156" s="113"/>
      <c r="R1156" s="114"/>
      <c r="S1156" s="114"/>
      <c r="T1156" s="114"/>
      <c r="U1156" s="114"/>
      <c r="V1156" s="114"/>
      <c r="W1156" s="114"/>
      <c r="X1156" s="114"/>
      <c r="Y1156" s="114"/>
      <c r="Z1156" s="107"/>
      <c r="AA1156" s="107"/>
      <c r="AB1156" s="107"/>
      <c r="AC1156" s="107"/>
      <c r="AD1156" s="107"/>
      <c r="AE1156" s="107"/>
      <c r="AF1156" s="107"/>
      <c r="AG1156" s="107" t="s">
        <v>341</v>
      </c>
      <c r="AH1156" s="107">
        <v>0</v>
      </c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</row>
    <row r="1157" spans="1:60" outlineLevel="3">
      <c r="A1157" s="110"/>
      <c r="B1157" s="111"/>
      <c r="C1157" s="146" t="s">
        <v>3411</v>
      </c>
      <c r="D1157" s="143"/>
      <c r="E1157" s="144">
        <v>2.5</v>
      </c>
      <c r="F1157" s="114"/>
      <c r="G1157" s="114"/>
      <c r="H1157" s="114"/>
      <c r="I1157" s="114"/>
      <c r="J1157" s="114"/>
      <c r="K1157" s="114"/>
      <c r="L1157" s="114"/>
      <c r="M1157" s="114"/>
      <c r="N1157" s="113"/>
      <c r="O1157" s="113"/>
      <c r="P1157" s="113"/>
      <c r="Q1157" s="113"/>
      <c r="R1157" s="114"/>
      <c r="S1157" s="114"/>
      <c r="T1157" s="114"/>
      <c r="U1157" s="114"/>
      <c r="V1157" s="114"/>
      <c r="W1157" s="114"/>
      <c r="X1157" s="114"/>
      <c r="Y1157" s="114"/>
      <c r="Z1157" s="107"/>
      <c r="AA1157" s="107"/>
      <c r="AB1157" s="107"/>
      <c r="AC1157" s="107"/>
      <c r="AD1157" s="107"/>
      <c r="AE1157" s="107"/>
      <c r="AF1157" s="107"/>
      <c r="AG1157" s="107" t="s">
        <v>341</v>
      </c>
      <c r="AH1157" s="107">
        <v>0</v>
      </c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</row>
    <row r="1158" spans="1:60" outlineLevel="3">
      <c r="A1158" s="110"/>
      <c r="B1158" s="111"/>
      <c r="C1158" s="146" t="s">
        <v>3412</v>
      </c>
      <c r="D1158" s="143"/>
      <c r="E1158" s="144">
        <v>2.2000000000000002</v>
      </c>
      <c r="F1158" s="114"/>
      <c r="G1158" s="114"/>
      <c r="H1158" s="114"/>
      <c r="I1158" s="114"/>
      <c r="J1158" s="114"/>
      <c r="K1158" s="114"/>
      <c r="L1158" s="114"/>
      <c r="M1158" s="114"/>
      <c r="N1158" s="113"/>
      <c r="O1158" s="113"/>
      <c r="P1158" s="113"/>
      <c r="Q1158" s="113"/>
      <c r="R1158" s="114"/>
      <c r="S1158" s="114"/>
      <c r="T1158" s="114"/>
      <c r="U1158" s="114"/>
      <c r="V1158" s="114"/>
      <c r="W1158" s="114"/>
      <c r="X1158" s="114"/>
      <c r="Y1158" s="114"/>
      <c r="Z1158" s="107"/>
      <c r="AA1158" s="107"/>
      <c r="AB1158" s="107"/>
      <c r="AC1158" s="107"/>
      <c r="AD1158" s="107"/>
      <c r="AE1158" s="107"/>
      <c r="AF1158" s="107"/>
      <c r="AG1158" s="107" t="s">
        <v>341</v>
      </c>
      <c r="AH1158" s="107">
        <v>0</v>
      </c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</row>
    <row r="1159" spans="1:60" outlineLevel="3">
      <c r="A1159" s="110"/>
      <c r="B1159" s="111"/>
      <c r="C1159" s="146" t="s">
        <v>3413</v>
      </c>
      <c r="D1159" s="143"/>
      <c r="E1159" s="144">
        <v>2.7</v>
      </c>
      <c r="F1159" s="114"/>
      <c r="G1159" s="114"/>
      <c r="H1159" s="114"/>
      <c r="I1159" s="114"/>
      <c r="J1159" s="114"/>
      <c r="K1159" s="114"/>
      <c r="L1159" s="114"/>
      <c r="M1159" s="114"/>
      <c r="N1159" s="113"/>
      <c r="O1159" s="113"/>
      <c r="P1159" s="113"/>
      <c r="Q1159" s="113"/>
      <c r="R1159" s="114"/>
      <c r="S1159" s="114"/>
      <c r="T1159" s="114"/>
      <c r="U1159" s="114"/>
      <c r="V1159" s="114"/>
      <c r="W1159" s="114"/>
      <c r="X1159" s="114"/>
      <c r="Y1159" s="114"/>
      <c r="Z1159" s="107"/>
      <c r="AA1159" s="107"/>
      <c r="AB1159" s="107"/>
      <c r="AC1159" s="107"/>
      <c r="AD1159" s="107"/>
      <c r="AE1159" s="107"/>
      <c r="AF1159" s="107"/>
      <c r="AG1159" s="107" t="s">
        <v>341</v>
      </c>
      <c r="AH1159" s="107">
        <v>0</v>
      </c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</row>
    <row r="1160" spans="1:60" outlineLevel="3">
      <c r="A1160" s="110"/>
      <c r="B1160" s="111"/>
      <c r="C1160" s="146" t="s">
        <v>3414</v>
      </c>
      <c r="D1160" s="143"/>
      <c r="E1160" s="144">
        <v>1</v>
      </c>
      <c r="F1160" s="114"/>
      <c r="G1160" s="114"/>
      <c r="H1160" s="114"/>
      <c r="I1160" s="114"/>
      <c r="J1160" s="114"/>
      <c r="K1160" s="114"/>
      <c r="L1160" s="114"/>
      <c r="M1160" s="114"/>
      <c r="N1160" s="113"/>
      <c r="O1160" s="113"/>
      <c r="P1160" s="113"/>
      <c r="Q1160" s="113"/>
      <c r="R1160" s="114"/>
      <c r="S1160" s="114"/>
      <c r="T1160" s="114"/>
      <c r="U1160" s="114"/>
      <c r="V1160" s="114"/>
      <c r="W1160" s="114"/>
      <c r="X1160" s="114"/>
      <c r="Y1160" s="114"/>
      <c r="Z1160" s="107"/>
      <c r="AA1160" s="107"/>
      <c r="AB1160" s="107"/>
      <c r="AC1160" s="107"/>
      <c r="AD1160" s="107"/>
      <c r="AE1160" s="107"/>
      <c r="AF1160" s="107"/>
      <c r="AG1160" s="107" t="s">
        <v>341</v>
      </c>
      <c r="AH1160" s="107">
        <v>0</v>
      </c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</row>
    <row r="1161" spans="1:60" outlineLevel="3">
      <c r="A1161" s="110"/>
      <c r="B1161" s="111"/>
      <c r="C1161" s="146" t="s">
        <v>3415</v>
      </c>
      <c r="D1161" s="143"/>
      <c r="E1161" s="144">
        <v>2.7</v>
      </c>
      <c r="F1161" s="114"/>
      <c r="G1161" s="114"/>
      <c r="H1161" s="114"/>
      <c r="I1161" s="114"/>
      <c r="J1161" s="114"/>
      <c r="K1161" s="114"/>
      <c r="L1161" s="114"/>
      <c r="M1161" s="114"/>
      <c r="N1161" s="113"/>
      <c r="O1161" s="113"/>
      <c r="P1161" s="113"/>
      <c r="Q1161" s="113"/>
      <c r="R1161" s="114"/>
      <c r="S1161" s="114"/>
      <c r="T1161" s="114"/>
      <c r="U1161" s="114"/>
      <c r="V1161" s="114"/>
      <c r="W1161" s="114"/>
      <c r="X1161" s="114"/>
      <c r="Y1161" s="114"/>
      <c r="Z1161" s="107"/>
      <c r="AA1161" s="107"/>
      <c r="AB1161" s="107"/>
      <c r="AC1161" s="107"/>
      <c r="AD1161" s="107"/>
      <c r="AE1161" s="107"/>
      <c r="AF1161" s="107"/>
      <c r="AG1161" s="107" t="s">
        <v>341</v>
      </c>
      <c r="AH1161" s="107">
        <v>0</v>
      </c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</row>
    <row r="1162" spans="1:60" outlineLevel="3">
      <c r="A1162" s="110"/>
      <c r="B1162" s="111"/>
      <c r="C1162" s="146" t="s">
        <v>3416</v>
      </c>
      <c r="D1162" s="143"/>
      <c r="E1162" s="144">
        <v>1.5</v>
      </c>
      <c r="F1162" s="114"/>
      <c r="G1162" s="114"/>
      <c r="H1162" s="114"/>
      <c r="I1162" s="114"/>
      <c r="J1162" s="114"/>
      <c r="K1162" s="114"/>
      <c r="L1162" s="114"/>
      <c r="M1162" s="114"/>
      <c r="N1162" s="113"/>
      <c r="O1162" s="113"/>
      <c r="P1162" s="113"/>
      <c r="Q1162" s="113"/>
      <c r="R1162" s="114"/>
      <c r="S1162" s="114"/>
      <c r="T1162" s="114"/>
      <c r="U1162" s="114"/>
      <c r="V1162" s="114"/>
      <c r="W1162" s="114"/>
      <c r="X1162" s="114"/>
      <c r="Y1162" s="114"/>
      <c r="Z1162" s="107"/>
      <c r="AA1162" s="107"/>
      <c r="AB1162" s="107"/>
      <c r="AC1162" s="107"/>
      <c r="AD1162" s="107"/>
      <c r="AE1162" s="107"/>
      <c r="AF1162" s="107"/>
      <c r="AG1162" s="107" t="s">
        <v>341</v>
      </c>
      <c r="AH1162" s="107">
        <v>0</v>
      </c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</row>
    <row r="1163" spans="1:60" outlineLevel="3">
      <c r="A1163" s="110"/>
      <c r="B1163" s="111"/>
      <c r="C1163" s="146" t="s">
        <v>3417</v>
      </c>
      <c r="D1163" s="143"/>
      <c r="E1163" s="144">
        <v>2</v>
      </c>
      <c r="F1163" s="114"/>
      <c r="G1163" s="114"/>
      <c r="H1163" s="114"/>
      <c r="I1163" s="114"/>
      <c r="J1163" s="114"/>
      <c r="K1163" s="114"/>
      <c r="L1163" s="114"/>
      <c r="M1163" s="114"/>
      <c r="N1163" s="113"/>
      <c r="O1163" s="113"/>
      <c r="P1163" s="113"/>
      <c r="Q1163" s="113"/>
      <c r="R1163" s="114"/>
      <c r="S1163" s="114"/>
      <c r="T1163" s="114"/>
      <c r="U1163" s="114"/>
      <c r="V1163" s="114"/>
      <c r="W1163" s="114"/>
      <c r="X1163" s="114"/>
      <c r="Y1163" s="114"/>
      <c r="Z1163" s="107"/>
      <c r="AA1163" s="107"/>
      <c r="AB1163" s="107"/>
      <c r="AC1163" s="107"/>
      <c r="AD1163" s="107"/>
      <c r="AE1163" s="107"/>
      <c r="AF1163" s="107"/>
      <c r="AG1163" s="107" t="s">
        <v>341</v>
      </c>
      <c r="AH1163" s="107">
        <v>0</v>
      </c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</row>
    <row r="1164" spans="1:60" outlineLevel="3">
      <c r="A1164" s="110"/>
      <c r="B1164" s="111"/>
      <c r="C1164" s="146" t="s">
        <v>3418</v>
      </c>
      <c r="D1164" s="143"/>
      <c r="E1164" s="144">
        <v>0.6</v>
      </c>
      <c r="F1164" s="114"/>
      <c r="G1164" s="114"/>
      <c r="H1164" s="114"/>
      <c r="I1164" s="114"/>
      <c r="J1164" s="114"/>
      <c r="K1164" s="114"/>
      <c r="L1164" s="114"/>
      <c r="M1164" s="114"/>
      <c r="N1164" s="113"/>
      <c r="O1164" s="113"/>
      <c r="P1164" s="113"/>
      <c r="Q1164" s="113"/>
      <c r="R1164" s="114"/>
      <c r="S1164" s="114"/>
      <c r="T1164" s="114"/>
      <c r="U1164" s="114"/>
      <c r="V1164" s="114"/>
      <c r="W1164" s="114"/>
      <c r="X1164" s="114"/>
      <c r="Y1164" s="114"/>
      <c r="Z1164" s="107"/>
      <c r="AA1164" s="107"/>
      <c r="AB1164" s="107"/>
      <c r="AC1164" s="107"/>
      <c r="AD1164" s="107"/>
      <c r="AE1164" s="107"/>
      <c r="AF1164" s="107"/>
      <c r="AG1164" s="107" t="s">
        <v>341</v>
      </c>
      <c r="AH1164" s="107">
        <v>0</v>
      </c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</row>
    <row r="1165" spans="1:60" outlineLevel="3">
      <c r="A1165" s="110"/>
      <c r="B1165" s="111"/>
      <c r="C1165" s="146" t="s">
        <v>3419</v>
      </c>
      <c r="D1165" s="143"/>
      <c r="E1165" s="144">
        <v>0.6</v>
      </c>
      <c r="F1165" s="114"/>
      <c r="G1165" s="114"/>
      <c r="H1165" s="114"/>
      <c r="I1165" s="114"/>
      <c r="J1165" s="114"/>
      <c r="K1165" s="114"/>
      <c r="L1165" s="114"/>
      <c r="M1165" s="114"/>
      <c r="N1165" s="113"/>
      <c r="O1165" s="113"/>
      <c r="P1165" s="113"/>
      <c r="Q1165" s="113"/>
      <c r="R1165" s="114"/>
      <c r="S1165" s="114"/>
      <c r="T1165" s="114"/>
      <c r="U1165" s="114"/>
      <c r="V1165" s="114"/>
      <c r="W1165" s="114"/>
      <c r="X1165" s="114"/>
      <c r="Y1165" s="114"/>
      <c r="Z1165" s="107"/>
      <c r="AA1165" s="107"/>
      <c r="AB1165" s="107"/>
      <c r="AC1165" s="107"/>
      <c r="AD1165" s="107"/>
      <c r="AE1165" s="107"/>
      <c r="AF1165" s="107"/>
      <c r="AG1165" s="107" t="s">
        <v>341</v>
      </c>
      <c r="AH1165" s="107">
        <v>0</v>
      </c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</row>
    <row r="1166" spans="1:60" outlineLevel="3">
      <c r="A1166" s="110"/>
      <c r="B1166" s="111"/>
      <c r="C1166" s="146" t="s">
        <v>3420</v>
      </c>
      <c r="D1166" s="143"/>
      <c r="E1166" s="144">
        <v>2</v>
      </c>
      <c r="F1166" s="114"/>
      <c r="G1166" s="114"/>
      <c r="H1166" s="114"/>
      <c r="I1166" s="114"/>
      <c r="J1166" s="114"/>
      <c r="K1166" s="114"/>
      <c r="L1166" s="114"/>
      <c r="M1166" s="114"/>
      <c r="N1166" s="113"/>
      <c r="O1166" s="113"/>
      <c r="P1166" s="113"/>
      <c r="Q1166" s="113"/>
      <c r="R1166" s="114"/>
      <c r="S1166" s="114"/>
      <c r="T1166" s="114"/>
      <c r="U1166" s="114"/>
      <c r="V1166" s="114"/>
      <c r="W1166" s="114"/>
      <c r="X1166" s="114"/>
      <c r="Y1166" s="114"/>
      <c r="Z1166" s="107"/>
      <c r="AA1166" s="107"/>
      <c r="AB1166" s="107"/>
      <c r="AC1166" s="107"/>
      <c r="AD1166" s="107"/>
      <c r="AE1166" s="107"/>
      <c r="AF1166" s="107"/>
      <c r="AG1166" s="107" t="s">
        <v>341</v>
      </c>
      <c r="AH1166" s="107">
        <v>0</v>
      </c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</row>
    <row r="1167" spans="1:60" outlineLevel="1">
      <c r="A1167" s="110">
        <v>162</v>
      </c>
      <c r="B1167" s="111" t="s">
        <v>2237</v>
      </c>
      <c r="C1167" s="147" t="s">
        <v>2238</v>
      </c>
      <c r="D1167" s="112" t="s">
        <v>24</v>
      </c>
      <c r="E1167" s="145"/>
      <c r="F1167" s="115"/>
      <c r="G1167" s="114">
        <f>ROUND(E1167*F1167,2)</f>
        <v>0</v>
      </c>
      <c r="H1167" s="115"/>
      <c r="I1167" s="114">
        <f>ROUND(E1167*H1167,2)</f>
        <v>0</v>
      </c>
      <c r="J1167" s="115"/>
      <c r="K1167" s="114">
        <f>ROUND(E1167*J1167,2)</f>
        <v>0</v>
      </c>
      <c r="L1167" s="114">
        <v>21</v>
      </c>
      <c r="M1167" s="114">
        <f>G1167*(1+L1167/100)</f>
        <v>0</v>
      </c>
      <c r="N1167" s="113">
        <v>0</v>
      </c>
      <c r="O1167" s="113">
        <f>ROUND(E1167*N1167,2)</f>
        <v>0</v>
      </c>
      <c r="P1167" s="113">
        <v>0</v>
      </c>
      <c r="Q1167" s="113">
        <f>ROUND(E1167*P1167,2)</f>
        <v>0</v>
      </c>
      <c r="R1167" s="114" t="s">
        <v>1487</v>
      </c>
      <c r="S1167" s="114" t="s">
        <v>310</v>
      </c>
      <c r="T1167" s="114" t="s">
        <v>331</v>
      </c>
      <c r="U1167" s="114">
        <v>0</v>
      </c>
      <c r="V1167" s="114">
        <f>ROUND(E1167*U1167,2)</f>
        <v>0</v>
      </c>
      <c r="W1167" s="114"/>
      <c r="X1167" s="114" t="s">
        <v>448</v>
      </c>
      <c r="Y1167" s="114" t="s">
        <v>293</v>
      </c>
      <c r="Z1167" s="107"/>
      <c r="AA1167" s="107"/>
      <c r="AB1167" s="107"/>
      <c r="AC1167" s="107"/>
      <c r="AD1167" s="107"/>
      <c r="AE1167" s="107"/>
      <c r="AF1167" s="107"/>
      <c r="AG1167" s="107" t="s">
        <v>449</v>
      </c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</row>
    <row r="1168" spans="1:60" outlineLevel="2">
      <c r="A1168" s="110"/>
      <c r="B1168" s="111"/>
      <c r="C1168" s="205" t="s">
        <v>450</v>
      </c>
      <c r="D1168" s="206"/>
      <c r="E1168" s="206"/>
      <c r="F1168" s="206"/>
      <c r="G1168" s="206"/>
      <c r="H1168" s="114"/>
      <c r="I1168" s="114"/>
      <c r="J1168" s="114"/>
      <c r="K1168" s="114"/>
      <c r="L1168" s="114"/>
      <c r="M1168" s="114"/>
      <c r="N1168" s="113"/>
      <c r="O1168" s="113"/>
      <c r="P1168" s="113"/>
      <c r="Q1168" s="113"/>
      <c r="R1168" s="114"/>
      <c r="S1168" s="114"/>
      <c r="T1168" s="114"/>
      <c r="U1168" s="114"/>
      <c r="V1168" s="114"/>
      <c r="W1168" s="114"/>
      <c r="X1168" s="114"/>
      <c r="Y1168" s="114"/>
      <c r="Z1168" s="107"/>
      <c r="AA1168" s="107"/>
      <c r="AB1168" s="107"/>
      <c r="AC1168" s="107"/>
      <c r="AD1168" s="107"/>
      <c r="AE1168" s="107"/>
      <c r="AF1168" s="107"/>
      <c r="AG1168" s="107" t="s">
        <v>451</v>
      </c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</row>
    <row r="1169" spans="1:60">
      <c r="A1169" s="117" t="s">
        <v>285</v>
      </c>
      <c r="B1169" s="118" t="s">
        <v>201</v>
      </c>
      <c r="C1169" s="138" t="s">
        <v>202</v>
      </c>
      <c r="D1169" s="119"/>
      <c r="E1169" s="120"/>
      <c r="F1169" s="121"/>
      <c r="G1169" s="121">
        <f>SUMIF(AG1170:AG1183,"&lt;&gt;NOR",G1170:G1183)</f>
        <v>0</v>
      </c>
      <c r="H1169" s="121"/>
      <c r="I1169" s="121">
        <f>SUM(I1170:I1183)</f>
        <v>0</v>
      </c>
      <c r="J1169" s="121"/>
      <c r="K1169" s="121">
        <f>SUM(K1170:K1183)</f>
        <v>0</v>
      </c>
      <c r="L1169" s="121"/>
      <c r="M1169" s="121">
        <f>SUM(M1170:M1183)</f>
        <v>0</v>
      </c>
      <c r="N1169" s="120"/>
      <c r="O1169" s="120">
        <f>SUM(O1170:O1183)</f>
        <v>0</v>
      </c>
      <c r="P1169" s="120"/>
      <c r="Q1169" s="120">
        <f>SUM(Q1170:Q1183)</f>
        <v>2.06</v>
      </c>
      <c r="R1169" s="121"/>
      <c r="S1169" s="121"/>
      <c r="T1169" s="122"/>
      <c r="U1169" s="116"/>
      <c r="V1169" s="116">
        <f>SUM(V1170:V1183)</f>
        <v>96.49</v>
      </c>
      <c r="W1169" s="116"/>
      <c r="X1169" s="116"/>
      <c r="Y1169" s="116"/>
      <c r="AG1169" t="s">
        <v>286</v>
      </c>
    </row>
    <row r="1170" spans="1:60" outlineLevel="1">
      <c r="A1170" s="123">
        <v>163</v>
      </c>
      <c r="B1170" s="124" t="s">
        <v>2223</v>
      </c>
      <c r="C1170" s="139" t="s">
        <v>2224</v>
      </c>
      <c r="D1170" s="125" t="s">
        <v>330</v>
      </c>
      <c r="E1170" s="126">
        <v>15.715</v>
      </c>
      <c r="F1170" s="127"/>
      <c r="G1170" s="128">
        <f>ROUND(E1170*F1170,2)</f>
        <v>0</v>
      </c>
      <c r="H1170" s="127"/>
      <c r="I1170" s="128">
        <f>ROUND(E1170*H1170,2)</f>
        <v>0</v>
      </c>
      <c r="J1170" s="127"/>
      <c r="K1170" s="128">
        <f>ROUND(E1170*J1170,2)</f>
        <v>0</v>
      </c>
      <c r="L1170" s="128">
        <v>21</v>
      </c>
      <c r="M1170" s="128">
        <f>G1170*(1+L1170/100)</f>
        <v>0</v>
      </c>
      <c r="N1170" s="126">
        <v>0</v>
      </c>
      <c r="O1170" s="126">
        <f>ROUND(E1170*N1170,2)</f>
        <v>0</v>
      </c>
      <c r="P1170" s="126">
        <v>0</v>
      </c>
      <c r="Q1170" s="126">
        <f>ROUND(E1170*P1170,2)</f>
        <v>0</v>
      </c>
      <c r="R1170" s="128"/>
      <c r="S1170" s="128" t="s">
        <v>290</v>
      </c>
      <c r="T1170" s="129" t="s">
        <v>291</v>
      </c>
      <c r="U1170" s="114">
        <v>5.37</v>
      </c>
      <c r="V1170" s="114">
        <f>ROUND(E1170*U1170,2)</f>
        <v>84.39</v>
      </c>
      <c r="W1170" s="114"/>
      <c r="X1170" s="114" t="s">
        <v>332</v>
      </c>
      <c r="Y1170" s="114" t="s">
        <v>293</v>
      </c>
      <c r="Z1170" s="107"/>
      <c r="AA1170" s="107"/>
      <c r="AB1170" s="107"/>
      <c r="AC1170" s="107"/>
      <c r="AD1170" s="107"/>
      <c r="AE1170" s="107"/>
      <c r="AF1170" s="107"/>
      <c r="AG1170" s="107" t="s">
        <v>333</v>
      </c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</row>
    <row r="1171" spans="1:60" outlineLevel="2">
      <c r="A1171" s="110"/>
      <c r="B1171" s="111"/>
      <c r="C1171" s="198" t="s">
        <v>2225</v>
      </c>
      <c r="D1171" s="199"/>
      <c r="E1171" s="199"/>
      <c r="F1171" s="199"/>
      <c r="G1171" s="199"/>
      <c r="H1171" s="114"/>
      <c r="I1171" s="114"/>
      <c r="J1171" s="114"/>
      <c r="K1171" s="114"/>
      <c r="L1171" s="114"/>
      <c r="M1171" s="114"/>
      <c r="N1171" s="113"/>
      <c r="O1171" s="113"/>
      <c r="P1171" s="113"/>
      <c r="Q1171" s="113"/>
      <c r="R1171" s="114"/>
      <c r="S1171" s="114"/>
      <c r="T1171" s="114"/>
      <c r="U1171" s="114"/>
      <c r="V1171" s="114"/>
      <c r="W1171" s="114"/>
      <c r="X1171" s="114"/>
      <c r="Y1171" s="114"/>
      <c r="Z1171" s="107"/>
      <c r="AA1171" s="107"/>
      <c r="AB1171" s="107"/>
      <c r="AC1171" s="107"/>
      <c r="AD1171" s="107"/>
      <c r="AE1171" s="107"/>
      <c r="AF1171" s="107"/>
      <c r="AG1171" s="107" t="s">
        <v>296</v>
      </c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</row>
    <row r="1172" spans="1:60" outlineLevel="2">
      <c r="A1172" s="110"/>
      <c r="B1172" s="111"/>
      <c r="C1172" s="146" t="s">
        <v>3421</v>
      </c>
      <c r="D1172" s="143"/>
      <c r="E1172" s="144">
        <v>15.715</v>
      </c>
      <c r="F1172" s="114"/>
      <c r="G1172" s="114"/>
      <c r="H1172" s="114"/>
      <c r="I1172" s="114"/>
      <c r="J1172" s="114"/>
      <c r="K1172" s="114"/>
      <c r="L1172" s="114"/>
      <c r="M1172" s="114"/>
      <c r="N1172" s="113"/>
      <c r="O1172" s="113"/>
      <c r="P1172" s="113"/>
      <c r="Q1172" s="113"/>
      <c r="R1172" s="114"/>
      <c r="S1172" s="114"/>
      <c r="T1172" s="114"/>
      <c r="U1172" s="114"/>
      <c r="V1172" s="114"/>
      <c r="W1172" s="114"/>
      <c r="X1172" s="114"/>
      <c r="Y1172" s="114"/>
      <c r="Z1172" s="107"/>
      <c r="AA1172" s="107"/>
      <c r="AB1172" s="107"/>
      <c r="AC1172" s="107"/>
      <c r="AD1172" s="107"/>
      <c r="AE1172" s="107"/>
      <c r="AF1172" s="107"/>
      <c r="AG1172" s="107" t="s">
        <v>341</v>
      </c>
      <c r="AH1172" s="107">
        <v>5</v>
      </c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</row>
    <row r="1173" spans="1:60" outlineLevel="1">
      <c r="A1173" s="123">
        <v>164</v>
      </c>
      <c r="B1173" s="124" t="s">
        <v>2227</v>
      </c>
      <c r="C1173" s="139" t="s">
        <v>2228</v>
      </c>
      <c r="D1173" s="125" t="s">
        <v>330</v>
      </c>
      <c r="E1173" s="126">
        <v>15.715</v>
      </c>
      <c r="F1173" s="127"/>
      <c r="G1173" s="128">
        <f>ROUND(E1173*F1173,2)</f>
        <v>0</v>
      </c>
      <c r="H1173" s="127"/>
      <c r="I1173" s="128">
        <f>ROUND(E1173*H1173,2)</f>
        <v>0</v>
      </c>
      <c r="J1173" s="127"/>
      <c r="K1173" s="128">
        <f>ROUND(E1173*J1173,2)</f>
        <v>0</v>
      </c>
      <c r="L1173" s="128">
        <v>21</v>
      </c>
      <c r="M1173" s="128">
        <f>G1173*(1+L1173/100)</f>
        <v>0</v>
      </c>
      <c r="N1173" s="126">
        <v>0</v>
      </c>
      <c r="O1173" s="126">
        <f>ROUND(E1173*N1173,2)</f>
        <v>0</v>
      </c>
      <c r="P1173" s="126">
        <v>0.13100000000000001</v>
      </c>
      <c r="Q1173" s="126">
        <f>ROUND(E1173*P1173,2)</f>
        <v>2.06</v>
      </c>
      <c r="R1173" s="128"/>
      <c r="S1173" s="128" t="s">
        <v>290</v>
      </c>
      <c r="T1173" s="129" t="s">
        <v>291</v>
      </c>
      <c r="U1173" s="114">
        <v>0.77</v>
      </c>
      <c r="V1173" s="114">
        <f>ROUND(E1173*U1173,2)</f>
        <v>12.1</v>
      </c>
      <c r="W1173" s="114"/>
      <c r="X1173" s="114" t="s">
        <v>332</v>
      </c>
      <c r="Y1173" s="114" t="s">
        <v>293</v>
      </c>
      <c r="Z1173" s="107"/>
      <c r="AA1173" s="107"/>
      <c r="AB1173" s="107"/>
      <c r="AC1173" s="107"/>
      <c r="AD1173" s="107"/>
      <c r="AE1173" s="107"/>
      <c r="AF1173" s="107"/>
      <c r="AG1173" s="107" t="s">
        <v>333</v>
      </c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</row>
    <row r="1174" spans="1:60" outlineLevel="2">
      <c r="A1174" s="110"/>
      <c r="B1174" s="111"/>
      <c r="C1174" s="198" t="s">
        <v>2225</v>
      </c>
      <c r="D1174" s="199"/>
      <c r="E1174" s="199"/>
      <c r="F1174" s="199"/>
      <c r="G1174" s="199"/>
      <c r="H1174" s="114"/>
      <c r="I1174" s="114"/>
      <c r="J1174" s="114"/>
      <c r="K1174" s="114"/>
      <c r="L1174" s="114"/>
      <c r="M1174" s="114"/>
      <c r="N1174" s="113"/>
      <c r="O1174" s="113"/>
      <c r="P1174" s="113"/>
      <c r="Q1174" s="113"/>
      <c r="R1174" s="114"/>
      <c r="S1174" s="114"/>
      <c r="T1174" s="114"/>
      <c r="U1174" s="114"/>
      <c r="V1174" s="114"/>
      <c r="W1174" s="114"/>
      <c r="X1174" s="114"/>
      <c r="Y1174" s="114"/>
      <c r="Z1174" s="107"/>
      <c r="AA1174" s="107"/>
      <c r="AB1174" s="107"/>
      <c r="AC1174" s="107"/>
      <c r="AD1174" s="107"/>
      <c r="AE1174" s="107"/>
      <c r="AF1174" s="107"/>
      <c r="AG1174" s="107" t="s">
        <v>296</v>
      </c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</row>
    <row r="1175" spans="1:60" outlineLevel="2">
      <c r="A1175" s="110"/>
      <c r="B1175" s="111"/>
      <c r="C1175" s="146" t="s">
        <v>3422</v>
      </c>
      <c r="D1175" s="143"/>
      <c r="E1175" s="144">
        <v>2</v>
      </c>
      <c r="F1175" s="114"/>
      <c r="G1175" s="114"/>
      <c r="H1175" s="114"/>
      <c r="I1175" s="114"/>
      <c r="J1175" s="114"/>
      <c r="K1175" s="114"/>
      <c r="L1175" s="114"/>
      <c r="M1175" s="114"/>
      <c r="N1175" s="113"/>
      <c r="O1175" s="113"/>
      <c r="P1175" s="113"/>
      <c r="Q1175" s="113"/>
      <c r="R1175" s="114"/>
      <c r="S1175" s="114"/>
      <c r="T1175" s="114"/>
      <c r="U1175" s="114"/>
      <c r="V1175" s="114"/>
      <c r="W1175" s="114"/>
      <c r="X1175" s="114"/>
      <c r="Y1175" s="114"/>
      <c r="Z1175" s="107"/>
      <c r="AA1175" s="107"/>
      <c r="AB1175" s="107"/>
      <c r="AC1175" s="107"/>
      <c r="AD1175" s="107"/>
      <c r="AE1175" s="107"/>
      <c r="AF1175" s="107"/>
      <c r="AG1175" s="107" t="s">
        <v>341</v>
      </c>
      <c r="AH1175" s="107">
        <v>0</v>
      </c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</row>
    <row r="1176" spans="1:60" outlineLevel="3">
      <c r="A1176" s="110"/>
      <c r="B1176" s="111"/>
      <c r="C1176" s="146" t="s">
        <v>3423</v>
      </c>
      <c r="D1176" s="143"/>
      <c r="E1176" s="144">
        <v>2</v>
      </c>
      <c r="F1176" s="114"/>
      <c r="G1176" s="114"/>
      <c r="H1176" s="114"/>
      <c r="I1176" s="114"/>
      <c r="J1176" s="114"/>
      <c r="K1176" s="114"/>
      <c r="L1176" s="114"/>
      <c r="M1176" s="114"/>
      <c r="N1176" s="113"/>
      <c r="O1176" s="113"/>
      <c r="P1176" s="113"/>
      <c r="Q1176" s="113"/>
      <c r="R1176" s="114"/>
      <c r="S1176" s="114"/>
      <c r="T1176" s="114"/>
      <c r="U1176" s="114"/>
      <c r="V1176" s="114"/>
      <c r="W1176" s="114"/>
      <c r="X1176" s="114"/>
      <c r="Y1176" s="114"/>
      <c r="Z1176" s="107"/>
      <c r="AA1176" s="107"/>
      <c r="AB1176" s="107"/>
      <c r="AC1176" s="107"/>
      <c r="AD1176" s="107"/>
      <c r="AE1176" s="107"/>
      <c r="AF1176" s="107"/>
      <c r="AG1176" s="107" t="s">
        <v>341</v>
      </c>
      <c r="AH1176" s="107">
        <v>0</v>
      </c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</row>
    <row r="1177" spans="1:60" outlineLevel="3">
      <c r="A1177" s="110"/>
      <c r="B1177" s="111"/>
      <c r="C1177" s="146" t="s">
        <v>3424</v>
      </c>
      <c r="D1177" s="143"/>
      <c r="E1177" s="144">
        <v>2</v>
      </c>
      <c r="F1177" s="114"/>
      <c r="G1177" s="114"/>
      <c r="H1177" s="114"/>
      <c r="I1177" s="114"/>
      <c r="J1177" s="114"/>
      <c r="K1177" s="114"/>
      <c r="L1177" s="114"/>
      <c r="M1177" s="114"/>
      <c r="N1177" s="113"/>
      <c r="O1177" s="113"/>
      <c r="P1177" s="113"/>
      <c r="Q1177" s="113"/>
      <c r="R1177" s="114"/>
      <c r="S1177" s="114"/>
      <c r="T1177" s="114"/>
      <c r="U1177" s="114"/>
      <c r="V1177" s="114"/>
      <c r="W1177" s="114"/>
      <c r="X1177" s="114"/>
      <c r="Y1177" s="114"/>
      <c r="Z1177" s="107"/>
      <c r="AA1177" s="107"/>
      <c r="AB1177" s="107"/>
      <c r="AC1177" s="107"/>
      <c r="AD1177" s="107"/>
      <c r="AE1177" s="107"/>
      <c r="AF1177" s="107"/>
      <c r="AG1177" s="107" t="s">
        <v>341</v>
      </c>
      <c r="AH1177" s="107">
        <v>0</v>
      </c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</row>
    <row r="1178" spans="1:60" outlineLevel="3">
      <c r="A1178" s="110"/>
      <c r="B1178" s="111"/>
      <c r="C1178" s="146" t="s">
        <v>3425</v>
      </c>
      <c r="D1178" s="143"/>
      <c r="E1178" s="144">
        <v>1</v>
      </c>
      <c r="F1178" s="114"/>
      <c r="G1178" s="114"/>
      <c r="H1178" s="114"/>
      <c r="I1178" s="114"/>
      <c r="J1178" s="114"/>
      <c r="K1178" s="114"/>
      <c r="L1178" s="114"/>
      <c r="M1178" s="114"/>
      <c r="N1178" s="113"/>
      <c r="O1178" s="113"/>
      <c r="P1178" s="113"/>
      <c r="Q1178" s="113"/>
      <c r="R1178" s="114"/>
      <c r="S1178" s="114"/>
      <c r="T1178" s="114"/>
      <c r="U1178" s="114"/>
      <c r="V1178" s="114"/>
      <c r="W1178" s="114"/>
      <c r="X1178" s="114"/>
      <c r="Y1178" s="114"/>
      <c r="Z1178" s="107"/>
      <c r="AA1178" s="107"/>
      <c r="AB1178" s="107"/>
      <c r="AC1178" s="107"/>
      <c r="AD1178" s="107"/>
      <c r="AE1178" s="107"/>
      <c r="AF1178" s="107"/>
      <c r="AG1178" s="107" t="s">
        <v>341</v>
      </c>
      <c r="AH1178" s="107">
        <v>0</v>
      </c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</row>
    <row r="1179" spans="1:60" outlineLevel="3">
      <c r="A1179" s="110"/>
      <c r="B1179" s="111"/>
      <c r="C1179" s="146" t="s">
        <v>3426</v>
      </c>
      <c r="D1179" s="143"/>
      <c r="E1179" s="144">
        <v>2.5</v>
      </c>
      <c r="F1179" s="114"/>
      <c r="G1179" s="114"/>
      <c r="H1179" s="114"/>
      <c r="I1179" s="114"/>
      <c r="J1179" s="114"/>
      <c r="K1179" s="114"/>
      <c r="L1179" s="114"/>
      <c r="M1179" s="114"/>
      <c r="N1179" s="113"/>
      <c r="O1179" s="113"/>
      <c r="P1179" s="113"/>
      <c r="Q1179" s="113"/>
      <c r="R1179" s="114"/>
      <c r="S1179" s="114"/>
      <c r="T1179" s="114"/>
      <c r="U1179" s="114"/>
      <c r="V1179" s="114"/>
      <c r="W1179" s="114"/>
      <c r="X1179" s="114"/>
      <c r="Y1179" s="114"/>
      <c r="Z1179" s="107"/>
      <c r="AA1179" s="107"/>
      <c r="AB1179" s="107"/>
      <c r="AC1179" s="107"/>
      <c r="AD1179" s="107"/>
      <c r="AE1179" s="107"/>
      <c r="AF1179" s="107"/>
      <c r="AG1179" s="107" t="s">
        <v>341</v>
      </c>
      <c r="AH1179" s="107">
        <v>0</v>
      </c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</row>
    <row r="1180" spans="1:60" outlineLevel="3">
      <c r="A1180" s="110"/>
      <c r="B1180" s="111"/>
      <c r="C1180" s="146" t="s">
        <v>3427</v>
      </c>
      <c r="D1180" s="143"/>
      <c r="E1180" s="144">
        <v>4.2149999999999999</v>
      </c>
      <c r="F1180" s="114"/>
      <c r="G1180" s="114"/>
      <c r="H1180" s="114"/>
      <c r="I1180" s="114"/>
      <c r="J1180" s="114"/>
      <c r="K1180" s="114"/>
      <c r="L1180" s="114"/>
      <c r="M1180" s="114"/>
      <c r="N1180" s="113"/>
      <c r="O1180" s="113"/>
      <c r="P1180" s="113"/>
      <c r="Q1180" s="113"/>
      <c r="R1180" s="114"/>
      <c r="S1180" s="114"/>
      <c r="T1180" s="114"/>
      <c r="U1180" s="114"/>
      <c r="V1180" s="114"/>
      <c r="W1180" s="114"/>
      <c r="X1180" s="114"/>
      <c r="Y1180" s="114"/>
      <c r="Z1180" s="107"/>
      <c r="AA1180" s="107"/>
      <c r="AB1180" s="107"/>
      <c r="AC1180" s="107"/>
      <c r="AD1180" s="107"/>
      <c r="AE1180" s="107"/>
      <c r="AF1180" s="107"/>
      <c r="AG1180" s="107" t="s">
        <v>341</v>
      </c>
      <c r="AH1180" s="107">
        <v>0</v>
      </c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</row>
    <row r="1181" spans="1:60" outlineLevel="3">
      <c r="A1181" s="110"/>
      <c r="B1181" s="111"/>
      <c r="C1181" s="146" t="s">
        <v>3428</v>
      </c>
      <c r="D1181" s="143"/>
      <c r="E1181" s="144">
        <v>2</v>
      </c>
      <c r="F1181" s="114"/>
      <c r="G1181" s="114"/>
      <c r="H1181" s="114"/>
      <c r="I1181" s="114"/>
      <c r="J1181" s="114"/>
      <c r="K1181" s="114"/>
      <c r="L1181" s="114"/>
      <c r="M1181" s="114"/>
      <c r="N1181" s="113"/>
      <c r="O1181" s="113"/>
      <c r="P1181" s="113"/>
      <c r="Q1181" s="113"/>
      <c r="R1181" s="114"/>
      <c r="S1181" s="114"/>
      <c r="T1181" s="114"/>
      <c r="U1181" s="114"/>
      <c r="V1181" s="114"/>
      <c r="W1181" s="114"/>
      <c r="X1181" s="114"/>
      <c r="Y1181" s="114"/>
      <c r="Z1181" s="107"/>
      <c r="AA1181" s="107"/>
      <c r="AB1181" s="107"/>
      <c r="AC1181" s="107"/>
      <c r="AD1181" s="107"/>
      <c r="AE1181" s="107"/>
      <c r="AF1181" s="107"/>
      <c r="AG1181" s="107" t="s">
        <v>341</v>
      </c>
      <c r="AH1181" s="107">
        <v>0</v>
      </c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</row>
    <row r="1182" spans="1:60" outlineLevel="1">
      <c r="A1182" s="110">
        <v>165</v>
      </c>
      <c r="B1182" s="111" t="s">
        <v>2237</v>
      </c>
      <c r="C1182" s="147" t="s">
        <v>2238</v>
      </c>
      <c r="D1182" s="112" t="s">
        <v>24</v>
      </c>
      <c r="E1182" s="145"/>
      <c r="F1182" s="115"/>
      <c r="G1182" s="114">
        <f>ROUND(E1182*F1182,2)</f>
        <v>0</v>
      </c>
      <c r="H1182" s="115"/>
      <c r="I1182" s="114">
        <f>ROUND(E1182*H1182,2)</f>
        <v>0</v>
      </c>
      <c r="J1182" s="115"/>
      <c r="K1182" s="114">
        <f>ROUND(E1182*J1182,2)</f>
        <v>0</v>
      </c>
      <c r="L1182" s="114">
        <v>21</v>
      </c>
      <c r="M1182" s="114">
        <f>G1182*(1+L1182/100)</f>
        <v>0</v>
      </c>
      <c r="N1182" s="113">
        <v>0</v>
      </c>
      <c r="O1182" s="113">
        <f>ROUND(E1182*N1182,2)</f>
        <v>0</v>
      </c>
      <c r="P1182" s="113">
        <v>0</v>
      </c>
      <c r="Q1182" s="113">
        <f>ROUND(E1182*P1182,2)</f>
        <v>0</v>
      </c>
      <c r="R1182" s="114" t="s">
        <v>1487</v>
      </c>
      <c r="S1182" s="114" t="s">
        <v>310</v>
      </c>
      <c r="T1182" s="114" t="s">
        <v>331</v>
      </c>
      <c r="U1182" s="114">
        <v>0</v>
      </c>
      <c r="V1182" s="114">
        <f>ROUND(E1182*U1182,2)</f>
        <v>0</v>
      </c>
      <c r="W1182" s="114"/>
      <c r="X1182" s="114" t="s">
        <v>448</v>
      </c>
      <c r="Y1182" s="114" t="s">
        <v>293</v>
      </c>
      <c r="Z1182" s="107"/>
      <c r="AA1182" s="107"/>
      <c r="AB1182" s="107"/>
      <c r="AC1182" s="107"/>
      <c r="AD1182" s="107"/>
      <c r="AE1182" s="107"/>
      <c r="AF1182" s="107"/>
      <c r="AG1182" s="107" t="s">
        <v>449</v>
      </c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</row>
    <row r="1183" spans="1:60" outlineLevel="2">
      <c r="A1183" s="110"/>
      <c r="B1183" s="111"/>
      <c r="C1183" s="205" t="s">
        <v>450</v>
      </c>
      <c r="D1183" s="206"/>
      <c r="E1183" s="206"/>
      <c r="F1183" s="206"/>
      <c r="G1183" s="206"/>
      <c r="H1183" s="114"/>
      <c r="I1183" s="114"/>
      <c r="J1183" s="114"/>
      <c r="K1183" s="114"/>
      <c r="L1183" s="114"/>
      <c r="M1183" s="114"/>
      <c r="N1183" s="113"/>
      <c r="O1183" s="113"/>
      <c r="P1183" s="113"/>
      <c r="Q1183" s="113"/>
      <c r="R1183" s="114"/>
      <c r="S1183" s="114"/>
      <c r="T1183" s="114"/>
      <c r="U1183" s="114"/>
      <c r="V1183" s="114"/>
      <c r="W1183" s="114"/>
      <c r="X1183" s="114"/>
      <c r="Y1183" s="114"/>
      <c r="Z1183" s="107"/>
      <c r="AA1183" s="107"/>
      <c r="AB1183" s="107"/>
      <c r="AC1183" s="107"/>
      <c r="AD1183" s="107"/>
      <c r="AE1183" s="107"/>
      <c r="AF1183" s="107"/>
      <c r="AG1183" s="107" t="s">
        <v>451</v>
      </c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</row>
    <row r="1184" spans="1:60">
      <c r="A1184" s="117" t="s">
        <v>285</v>
      </c>
      <c r="B1184" s="118" t="s">
        <v>203</v>
      </c>
      <c r="C1184" s="138" t="s">
        <v>204</v>
      </c>
      <c r="D1184" s="119"/>
      <c r="E1184" s="120"/>
      <c r="F1184" s="121"/>
      <c r="G1184" s="121">
        <f>SUMIF(AG1185:AG1217,"&lt;&gt;NOR",G1185:G1217)</f>
        <v>0</v>
      </c>
      <c r="H1184" s="121"/>
      <c r="I1184" s="121">
        <f>SUM(I1185:I1217)</f>
        <v>0</v>
      </c>
      <c r="J1184" s="121"/>
      <c r="K1184" s="121">
        <f>SUM(K1185:K1217)</f>
        <v>0</v>
      </c>
      <c r="L1184" s="121"/>
      <c r="M1184" s="121">
        <f>SUM(M1185:M1217)</f>
        <v>0</v>
      </c>
      <c r="N1184" s="120"/>
      <c r="O1184" s="120">
        <f>SUM(O1185:O1217)</f>
        <v>0</v>
      </c>
      <c r="P1184" s="120"/>
      <c r="Q1184" s="120">
        <f>SUM(Q1185:Q1217)</f>
        <v>7.08</v>
      </c>
      <c r="R1184" s="121"/>
      <c r="S1184" s="121"/>
      <c r="T1184" s="122"/>
      <c r="U1184" s="116"/>
      <c r="V1184" s="116">
        <f>SUM(V1185:V1217)</f>
        <v>331.71000000000004</v>
      </c>
      <c r="W1184" s="116"/>
      <c r="X1184" s="116"/>
      <c r="Y1184" s="116"/>
      <c r="AG1184" t="s">
        <v>286</v>
      </c>
    </row>
    <row r="1185" spans="1:60" outlineLevel="1">
      <c r="A1185" s="123">
        <v>166</v>
      </c>
      <c r="B1185" s="124" t="s">
        <v>2223</v>
      </c>
      <c r="C1185" s="139" t="s">
        <v>2224</v>
      </c>
      <c r="D1185" s="125" t="s">
        <v>330</v>
      </c>
      <c r="E1185" s="126">
        <v>54.024999999999999</v>
      </c>
      <c r="F1185" s="127"/>
      <c r="G1185" s="128">
        <f>ROUND(E1185*F1185,2)</f>
        <v>0</v>
      </c>
      <c r="H1185" s="127"/>
      <c r="I1185" s="128">
        <f>ROUND(E1185*H1185,2)</f>
        <v>0</v>
      </c>
      <c r="J1185" s="127"/>
      <c r="K1185" s="128">
        <f>ROUND(E1185*J1185,2)</f>
        <v>0</v>
      </c>
      <c r="L1185" s="128">
        <v>21</v>
      </c>
      <c r="M1185" s="128">
        <f>G1185*(1+L1185/100)</f>
        <v>0</v>
      </c>
      <c r="N1185" s="126">
        <v>0</v>
      </c>
      <c r="O1185" s="126">
        <f>ROUND(E1185*N1185,2)</f>
        <v>0</v>
      </c>
      <c r="P1185" s="126">
        <v>0</v>
      </c>
      <c r="Q1185" s="126">
        <f>ROUND(E1185*P1185,2)</f>
        <v>0</v>
      </c>
      <c r="R1185" s="128"/>
      <c r="S1185" s="128" t="s">
        <v>290</v>
      </c>
      <c r="T1185" s="129" t="s">
        <v>291</v>
      </c>
      <c r="U1185" s="114">
        <v>5.37</v>
      </c>
      <c r="V1185" s="114">
        <f>ROUND(E1185*U1185,2)</f>
        <v>290.11</v>
      </c>
      <c r="W1185" s="114"/>
      <c r="X1185" s="114" t="s">
        <v>332</v>
      </c>
      <c r="Y1185" s="114" t="s">
        <v>293</v>
      </c>
      <c r="Z1185" s="107"/>
      <c r="AA1185" s="107"/>
      <c r="AB1185" s="107"/>
      <c r="AC1185" s="107"/>
      <c r="AD1185" s="107"/>
      <c r="AE1185" s="107"/>
      <c r="AF1185" s="107"/>
      <c r="AG1185" s="107" t="s">
        <v>333</v>
      </c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</row>
    <row r="1186" spans="1:60" outlineLevel="2">
      <c r="A1186" s="110"/>
      <c r="B1186" s="111"/>
      <c r="C1186" s="198" t="s">
        <v>2225</v>
      </c>
      <c r="D1186" s="199"/>
      <c r="E1186" s="199"/>
      <c r="F1186" s="199"/>
      <c r="G1186" s="199"/>
      <c r="H1186" s="114"/>
      <c r="I1186" s="114"/>
      <c r="J1186" s="114"/>
      <c r="K1186" s="114"/>
      <c r="L1186" s="114"/>
      <c r="M1186" s="114"/>
      <c r="N1186" s="113"/>
      <c r="O1186" s="113"/>
      <c r="P1186" s="113"/>
      <c r="Q1186" s="113"/>
      <c r="R1186" s="114"/>
      <c r="S1186" s="114"/>
      <c r="T1186" s="114"/>
      <c r="U1186" s="114"/>
      <c r="V1186" s="114"/>
      <c r="W1186" s="114"/>
      <c r="X1186" s="114"/>
      <c r="Y1186" s="114"/>
      <c r="Z1186" s="107"/>
      <c r="AA1186" s="107"/>
      <c r="AB1186" s="107"/>
      <c r="AC1186" s="107"/>
      <c r="AD1186" s="107"/>
      <c r="AE1186" s="107"/>
      <c r="AF1186" s="107"/>
      <c r="AG1186" s="107" t="s">
        <v>296</v>
      </c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</row>
    <row r="1187" spans="1:60" outlineLevel="2">
      <c r="A1187" s="110"/>
      <c r="B1187" s="111"/>
      <c r="C1187" s="146" t="s">
        <v>3429</v>
      </c>
      <c r="D1187" s="143"/>
      <c r="E1187" s="144">
        <v>54.024999999999999</v>
      </c>
      <c r="F1187" s="114"/>
      <c r="G1187" s="114"/>
      <c r="H1187" s="114"/>
      <c r="I1187" s="114"/>
      <c r="J1187" s="114"/>
      <c r="K1187" s="114"/>
      <c r="L1187" s="114"/>
      <c r="M1187" s="114"/>
      <c r="N1187" s="113"/>
      <c r="O1187" s="113"/>
      <c r="P1187" s="113"/>
      <c r="Q1187" s="113"/>
      <c r="R1187" s="114"/>
      <c r="S1187" s="114"/>
      <c r="T1187" s="114"/>
      <c r="U1187" s="114"/>
      <c r="V1187" s="114"/>
      <c r="W1187" s="114"/>
      <c r="X1187" s="114"/>
      <c r="Y1187" s="114"/>
      <c r="Z1187" s="107"/>
      <c r="AA1187" s="107"/>
      <c r="AB1187" s="107"/>
      <c r="AC1187" s="107"/>
      <c r="AD1187" s="107"/>
      <c r="AE1187" s="107"/>
      <c r="AF1187" s="107"/>
      <c r="AG1187" s="107" t="s">
        <v>341</v>
      </c>
      <c r="AH1187" s="107">
        <v>5</v>
      </c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</row>
    <row r="1188" spans="1:60" outlineLevel="1">
      <c r="A1188" s="123">
        <v>167</v>
      </c>
      <c r="B1188" s="124" t="s">
        <v>2227</v>
      </c>
      <c r="C1188" s="139" t="s">
        <v>2228</v>
      </c>
      <c r="D1188" s="125" t="s">
        <v>330</v>
      </c>
      <c r="E1188" s="126">
        <v>54.024999999999999</v>
      </c>
      <c r="F1188" s="127"/>
      <c r="G1188" s="128">
        <f>ROUND(E1188*F1188,2)</f>
        <v>0</v>
      </c>
      <c r="H1188" s="127"/>
      <c r="I1188" s="128">
        <f>ROUND(E1188*H1188,2)</f>
        <v>0</v>
      </c>
      <c r="J1188" s="127"/>
      <c r="K1188" s="128">
        <f>ROUND(E1188*J1188,2)</f>
        <v>0</v>
      </c>
      <c r="L1188" s="128">
        <v>21</v>
      </c>
      <c r="M1188" s="128">
        <f>G1188*(1+L1188/100)</f>
        <v>0</v>
      </c>
      <c r="N1188" s="126">
        <v>0</v>
      </c>
      <c r="O1188" s="126">
        <f>ROUND(E1188*N1188,2)</f>
        <v>0</v>
      </c>
      <c r="P1188" s="126">
        <v>0.13100000000000001</v>
      </c>
      <c r="Q1188" s="126">
        <f>ROUND(E1188*P1188,2)</f>
        <v>7.08</v>
      </c>
      <c r="R1188" s="128"/>
      <c r="S1188" s="128" t="s">
        <v>290</v>
      </c>
      <c r="T1188" s="129" t="s">
        <v>291</v>
      </c>
      <c r="U1188" s="114">
        <v>0.77</v>
      </c>
      <c r="V1188" s="114">
        <f>ROUND(E1188*U1188,2)</f>
        <v>41.6</v>
      </c>
      <c r="W1188" s="114"/>
      <c r="X1188" s="114" t="s">
        <v>332</v>
      </c>
      <c r="Y1188" s="114" t="s">
        <v>293</v>
      </c>
      <c r="Z1188" s="107"/>
      <c r="AA1188" s="107"/>
      <c r="AB1188" s="107"/>
      <c r="AC1188" s="107"/>
      <c r="AD1188" s="107"/>
      <c r="AE1188" s="107"/>
      <c r="AF1188" s="107"/>
      <c r="AG1188" s="107" t="s">
        <v>333</v>
      </c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</row>
    <row r="1189" spans="1:60" outlineLevel="2">
      <c r="A1189" s="110"/>
      <c r="B1189" s="111"/>
      <c r="C1189" s="198" t="s">
        <v>2225</v>
      </c>
      <c r="D1189" s="199"/>
      <c r="E1189" s="199"/>
      <c r="F1189" s="199"/>
      <c r="G1189" s="199"/>
      <c r="H1189" s="114"/>
      <c r="I1189" s="114"/>
      <c r="J1189" s="114"/>
      <c r="K1189" s="114"/>
      <c r="L1189" s="114"/>
      <c r="M1189" s="114"/>
      <c r="N1189" s="113"/>
      <c r="O1189" s="113"/>
      <c r="P1189" s="113"/>
      <c r="Q1189" s="113"/>
      <c r="R1189" s="114"/>
      <c r="S1189" s="114"/>
      <c r="T1189" s="114"/>
      <c r="U1189" s="114"/>
      <c r="V1189" s="114"/>
      <c r="W1189" s="114"/>
      <c r="X1189" s="114"/>
      <c r="Y1189" s="114"/>
      <c r="Z1189" s="107"/>
      <c r="AA1189" s="107"/>
      <c r="AB1189" s="107"/>
      <c r="AC1189" s="107"/>
      <c r="AD1189" s="107"/>
      <c r="AE1189" s="107"/>
      <c r="AF1189" s="107"/>
      <c r="AG1189" s="107" t="s">
        <v>296</v>
      </c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</row>
    <row r="1190" spans="1:60" outlineLevel="2">
      <c r="A1190" s="110"/>
      <c r="B1190" s="111"/>
      <c r="C1190" s="146" t="s">
        <v>3430</v>
      </c>
      <c r="D1190" s="143"/>
      <c r="E1190" s="144">
        <v>2</v>
      </c>
      <c r="F1190" s="114"/>
      <c r="G1190" s="114"/>
      <c r="H1190" s="114"/>
      <c r="I1190" s="114"/>
      <c r="J1190" s="114"/>
      <c r="K1190" s="114"/>
      <c r="L1190" s="114"/>
      <c r="M1190" s="114"/>
      <c r="N1190" s="113"/>
      <c r="O1190" s="113"/>
      <c r="P1190" s="113"/>
      <c r="Q1190" s="113"/>
      <c r="R1190" s="114"/>
      <c r="S1190" s="114"/>
      <c r="T1190" s="114"/>
      <c r="U1190" s="114"/>
      <c r="V1190" s="114"/>
      <c r="W1190" s="114"/>
      <c r="X1190" s="114"/>
      <c r="Y1190" s="114"/>
      <c r="Z1190" s="107"/>
      <c r="AA1190" s="107"/>
      <c r="AB1190" s="107"/>
      <c r="AC1190" s="107"/>
      <c r="AD1190" s="107"/>
      <c r="AE1190" s="107"/>
      <c r="AF1190" s="107"/>
      <c r="AG1190" s="107" t="s">
        <v>341</v>
      </c>
      <c r="AH1190" s="107">
        <v>0</v>
      </c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</row>
    <row r="1191" spans="1:60" outlineLevel="3">
      <c r="A1191" s="110"/>
      <c r="B1191" s="111"/>
      <c r="C1191" s="146" t="s">
        <v>3431</v>
      </c>
      <c r="D1191" s="143"/>
      <c r="E1191" s="144">
        <v>1.2</v>
      </c>
      <c r="F1191" s="114"/>
      <c r="G1191" s="114"/>
      <c r="H1191" s="114"/>
      <c r="I1191" s="114"/>
      <c r="J1191" s="114"/>
      <c r="K1191" s="114"/>
      <c r="L1191" s="114"/>
      <c r="M1191" s="114"/>
      <c r="N1191" s="113"/>
      <c r="O1191" s="113"/>
      <c r="P1191" s="113"/>
      <c r="Q1191" s="113"/>
      <c r="R1191" s="114"/>
      <c r="S1191" s="114"/>
      <c r="T1191" s="114"/>
      <c r="U1191" s="114"/>
      <c r="V1191" s="114"/>
      <c r="W1191" s="114"/>
      <c r="X1191" s="114"/>
      <c r="Y1191" s="114"/>
      <c r="Z1191" s="107"/>
      <c r="AA1191" s="107"/>
      <c r="AB1191" s="107"/>
      <c r="AC1191" s="107"/>
      <c r="AD1191" s="107"/>
      <c r="AE1191" s="107"/>
      <c r="AF1191" s="107"/>
      <c r="AG1191" s="107" t="s">
        <v>341</v>
      </c>
      <c r="AH1191" s="107">
        <v>0</v>
      </c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</row>
    <row r="1192" spans="1:60" outlineLevel="3">
      <c r="A1192" s="110"/>
      <c r="B1192" s="111"/>
      <c r="C1192" s="146" t="s">
        <v>3432</v>
      </c>
      <c r="D1192" s="143"/>
      <c r="E1192" s="144">
        <v>1.4</v>
      </c>
      <c r="F1192" s="114"/>
      <c r="G1192" s="114"/>
      <c r="H1192" s="114"/>
      <c r="I1192" s="114"/>
      <c r="J1192" s="114"/>
      <c r="K1192" s="114"/>
      <c r="L1192" s="114"/>
      <c r="M1192" s="114"/>
      <c r="N1192" s="113"/>
      <c r="O1192" s="113"/>
      <c r="P1192" s="113"/>
      <c r="Q1192" s="113"/>
      <c r="R1192" s="114"/>
      <c r="S1192" s="114"/>
      <c r="T1192" s="114"/>
      <c r="U1192" s="114"/>
      <c r="V1192" s="114"/>
      <c r="W1192" s="114"/>
      <c r="X1192" s="114"/>
      <c r="Y1192" s="114"/>
      <c r="Z1192" s="107"/>
      <c r="AA1192" s="107"/>
      <c r="AB1192" s="107"/>
      <c r="AC1192" s="107"/>
      <c r="AD1192" s="107"/>
      <c r="AE1192" s="107"/>
      <c r="AF1192" s="107"/>
      <c r="AG1192" s="107" t="s">
        <v>341</v>
      </c>
      <c r="AH1192" s="107">
        <v>0</v>
      </c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</row>
    <row r="1193" spans="1:60" outlineLevel="3">
      <c r="A1193" s="110"/>
      <c r="B1193" s="111"/>
      <c r="C1193" s="146" t="s">
        <v>3433</v>
      </c>
      <c r="D1193" s="143"/>
      <c r="E1193" s="144">
        <v>0.9</v>
      </c>
      <c r="F1193" s="114"/>
      <c r="G1193" s="114"/>
      <c r="H1193" s="114"/>
      <c r="I1193" s="114"/>
      <c r="J1193" s="114"/>
      <c r="K1193" s="114"/>
      <c r="L1193" s="114"/>
      <c r="M1193" s="114"/>
      <c r="N1193" s="113"/>
      <c r="O1193" s="113"/>
      <c r="P1193" s="113"/>
      <c r="Q1193" s="113"/>
      <c r="R1193" s="114"/>
      <c r="S1193" s="114"/>
      <c r="T1193" s="114"/>
      <c r="U1193" s="114"/>
      <c r="V1193" s="114"/>
      <c r="W1193" s="114"/>
      <c r="X1193" s="114"/>
      <c r="Y1193" s="114"/>
      <c r="Z1193" s="107"/>
      <c r="AA1193" s="107"/>
      <c r="AB1193" s="107"/>
      <c r="AC1193" s="107"/>
      <c r="AD1193" s="107"/>
      <c r="AE1193" s="107"/>
      <c r="AF1193" s="107"/>
      <c r="AG1193" s="107" t="s">
        <v>341</v>
      </c>
      <c r="AH1193" s="107">
        <v>0</v>
      </c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</row>
    <row r="1194" spans="1:60" outlineLevel="3">
      <c r="A1194" s="110"/>
      <c r="B1194" s="111"/>
      <c r="C1194" s="146" t="s">
        <v>3434</v>
      </c>
      <c r="D1194" s="143"/>
      <c r="E1194" s="144">
        <v>0.9</v>
      </c>
      <c r="F1194" s="114"/>
      <c r="G1194" s="114"/>
      <c r="H1194" s="114"/>
      <c r="I1194" s="114"/>
      <c r="J1194" s="114"/>
      <c r="K1194" s="114"/>
      <c r="L1194" s="114"/>
      <c r="M1194" s="114"/>
      <c r="N1194" s="113"/>
      <c r="O1194" s="113"/>
      <c r="P1194" s="113"/>
      <c r="Q1194" s="113"/>
      <c r="R1194" s="114"/>
      <c r="S1194" s="114"/>
      <c r="T1194" s="114"/>
      <c r="U1194" s="114"/>
      <c r="V1194" s="114"/>
      <c r="W1194" s="114"/>
      <c r="X1194" s="114"/>
      <c r="Y1194" s="114"/>
      <c r="Z1194" s="107"/>
      <c r="AA1194" s="107"/>
      <c r="AB1194" s="107"/>
      <c r="AC1194" s="107"/>
      <c r="AD1194" s="107"/>
      <c r="AE1194" s="107"/>
      <c r="AF1194" s="107"/>
      <c r="AG1194" s="107" t="s">
        <v>341</v>
      </c>
      <c r="AH1194" s="107">
        <v>0</v>
      </c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</row>
    <row r="1195" spans="1:60" outlineLevel="3">
      <c r="A1195" s="110"/>
      <c r="B1195" s="111"/>
      <c r="C1195" s="146" t="s">
        <v>3435</v>
      </c>
      <c r="D1195" s="143"/>
      <c r="E1195" s="144">
        <v>3.2749999999999999</v>
      </c>
      <c r="F1195" s="114"/>
      <c r="G1195" s="114"/>
      <c r="H1195" s="114"/>
      <c r="I1195" s="114"/>
      <c r="J1195" s="114"/>
      <c r="K1195" s="114"/>
      <c r="L1195" s="114"/>
      <c r="M1195" s="114"/>
      <c r="N1195" s="113"/>
      <c r="O1195" s="113"/>
      <c r="P1195" s="113"/>
      <c r="Q1195" s="113"/>
      <c r="R1195" s="114"/>
      <c r="S1195" s="114"/>
      <c r="T1195" s="114"/>
      <c r="U1195" s="114"/>
      <c r="V1195" s="114"/>
      <c r="W1195" s="114"/>
      <c r="X1195" s="114"/>
      <c r="Y1195" s="114"/>
      <c r="Z1195" s="107"/>
      <c r="AA1195" s="107"/>
      <c r="AB1195" s="107"/>
      <c r="AC1195" s="107"/>
      <c r="AD1195" s="107"/>
      <c r="AE1195" s="107"/>
      <c r="AF1195" s="107"/>
      <c r="AG1195" s="107" t="s">
        <v>341</v>
      </c>
      <c r="AH1195" s="107">
        <v>0</v>
      </c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</row>
    <row r="1196" spans="1:60" outlineLevel="3">
      <c r="A1196" s="110"/>
      <c r="B1196" s="111"/>
      <c r="C1196" s="146" t="s">
        <v>3436</v>
      </c>
      <c r="D1196" s="143"/>
      <c r="E1196" s="144">
        <v>2.95</v>
      </c>
      <c r="F1196" s="114"/>
      <c r="G1196" s="114"/>
      <c r="H1196" s="114"/>
      <c r="I1196" s="114"/>
      <c r="J1196" s="114"/>
      <c r="K1196" s="114"/>
      <c r="L1196" s="114"/>
      <c r="M1196" s="114"/>
      <c r="N1196" s="113"/>
      <c r="O1196" s="113"/>
      <c r="P1196" s="113"/>
      <c r="Q1196" s="113"/>
      <c r="R1196" s="114"/>
      <c r="S1196" s="114"/>
      <c r="T1196" s="114"/>
      <c r="U1196" s="114"/>
      <c r="V1196" s="114"/>
      <c r="W1196" s="114"/>
      <c r="X1196" s="114"/>
      <c r="Y1196" s="114"/>
      <c r="Z1196" s="107"/>
      <c r="AA1196" s="107"/>
      <c r="AB1196" s="107"/>
      <c r="AC1196" s="107"/>
      <c r="AD1196" s="107"/>
      <c r="AE1196" s="107"/>
      <c r="AF1196" s="107"/>
      <c r="AG1196" s="107" t="s">
        <v>341</v>
      </c>
      <c r="AH1196" s="107">
        <v>0</v>
      </c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</row>
    <row r="1197" spans="1:60" outlineLevel="3">
      <c r="A1197" s="110"/>
      <c r="B1197" s="111"/>
      <c r="C1197" s="146" t="s">
        <v>3437</v>
      </c>
      <c r="D1197" s="143"/>
      <c r="E1197" s="144">
        <v>3.65</v>
      </c>
      <c r="F1197" s="114"/>
      <c r="G1197" s="114"/>
      <c r="H1197" s="114"/>
      <c r="I1197" s="114"/>
      <c r="J1197" s="114"/>
      <c r="K1197" s="114"/>
      <c r="L1197" s="114"/>
      <c r="M1197" s="114"/>
      <c r="N1197" s="113"/>
      <c r="O1197" s="113"/>
      <c r="P1197" s="113"/>
      <c r="Q1197" s="113"/>
      <c r="R1197" s="114"/>
      <c r="S1197" s="114"/>
      <c r="T1197" s="114"/>
      <c r="U1197" s="114"/>
      <c r="V1197" s="114"/>
      <c r="W1197" s="114"/>
      <c r="X1197" s="114"/>
      <c r="Y1197" s="114"/>
      <c r="Z1197" s="107"/>
      <c r="AA1197" s="107"/>
      <c r="AB1197" s="107"/>
      <c r="AC1197" s="107"/>
      <c r="AD1197" s="107"/>
      <c r="AE1197" s="107"/>
      <c r="AF1197" s="107"/>
      <c r="AG1197" s="107" t="s">
        <v>341</v>
      </c>
      <c r="AH1197" s="107">
        <v>0</v>
      </c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</row>
    <row r="1198" spans="1:60" outlineLevel="3">
      <c r="A1198" s="110"/>
      <c r="B1198" s="111"/>
      <c r="C1198" s="146" t="s">
        <v>3438</v>
      </c>
      <c r="D1198" s="143"/>
      <c r="E1198" s="144">
        <v>1.05</v>
      </c>
      <c r="F1198" s="114"/>
      <c r="G1198" s="114"/>
      <c r="H1198" s="114"/>
      <c r="I1198" s="114"/>
      <c r="J1198" s="114"/>
      <c r="K1198" s="114"/>
      <c r="L1198" s="114"/>
      <c r="M1198" s="114"/>
      <c r="N1198" s="113"/>
      <c r="O1198" s="113"/>
      <c r="P1198" s="113"/>
      <c r="Q1198" s="113"/>
      <c r="R1198" s="114"/>
      <c r="S1198" s="114"/>
      <c r="T1198" s="114"/>
      <c r="U1198" s="114"/>
      <c r="V1198" s="114"/>
      <c r="W1198" s="114"/>
      <c r="X1198" s="114"/>
      <c r="Y1198" s="114"/>
      <c r="Z1198" s="107"/>
      <c r="AA1198" s="107"/>
      <c r="AB1198" s="107"/>
      <c r="AC1198" s="107"/>
      <c r="AD1198" s="107"/>
      <c r="AE1198" s="107"/>
      <c r="AF1198" s="107"/>
      <c r="AG1198" s="107" t="s">
        <v>341</v>
      </c>
      <c r="AH1198" s="107">
        <v>0</v>
      </c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</row>
    <row r="1199" spans="1:60" outlineLevel="3">
      <c r="A1199" s="110"/>
      <c r="B1199" s="111"/>
      <c r="C1199" s="146" t="s">
        <v>3439</v>
      </c>
      <c r="D1199" s="143"/>
      <c r="E1199" s="144">
        <v>1.1000000000000001</v>
      </c>
      <c r="F1199" s="114"/>
      <c r="G1199" s="114"/>
      <c r="H1199" s="114"/>
      <c r="I1199" s="114"/>
      <c r="J1199" s="114"/>
      <c r="K1199" s="114"/>
      <c r="L1199" s="114"/>
      <c r="M1199" s="114"/>
      <c r="N1199" s="113"/>
      <c r="O1199" s="113"/>
      <c r="P1199" s="113"/>
      <c r="Q1199" s="113"/>
      <c r="R1199" s="114"/>
      <c r="S1199" s="114"/>
      <c r="T1199" s="114"/>
      <c r="U1199" s="114"/>
      <c r="V1199" s="114"/>
      <c r="W1199" s="114"/>
      <c r="X1199" s="114"/>
      <c r="Y1199" s="114"/>
      <c r="Z1199" s="107"/>
      <c r="AA1199" s="107"/>
      <c r="AB1199" s="107"/>
      <c r="AC1199" s="107"/>
      <c r="AD1199" s="107"/>
      <c r="AE1199" s="107"/>
      <c r="AF1199" s="107"/>
      <c r="AG1199" s="107" t="s">
        <v>341</v>
      </c>
      <c r="AH1199" s="107">
        <v>0</v>
      </c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</row>
    <row r="1200" spans="1:60" outlineLevel="3">
      <c r="A1200" s="110"/>
      <c r="B1200" s="111"/>
      <c r="C1200" s="146" t="s">
        <v>3440</v>
      </c>
      <c r="D1200" s="143"/>
      <c r="E1200" s="144">
        <v>1.2</v>
      </c>
      <c r="F1200" s="114"/>
      <c r="G1200" s="114"/>
      <c r="H1200" s="114"/>
      <c r="I1200" s="114"/>
      <c r="J1200" s="114"/>
      <c r="K1200" s="114"/>
      <c r="L1200" s="114"/>
      <c r="M1200" s="114"/>
      <c r="N1200" s="113"/>
      <c r="O1200" s="113"/>
      <c r="P1200" s="113"/>
      <c r="Q1200" s="113"/>
      <c r="R1200" s="114"/>
      <c r="S1200" s="114"/>
      <c r="T1200" s="114"/>
      <c r="U1200" s="114"/>
      <c r="V1200" s="114"/>
      <c r="W1200" s="114"/>
      <c r="X1200" s="114"/>
      <c r="Y1200" s="114"/>
      <c r="Z1200" s="107"/>
      <c r="AA1200" s="107"/>
      <c r="AB1200" s="107"/>
      <c r="AC1200" s="107"/>
      <c r="AD1200" s="107"/>
      <c r="AE1200" s="107"/>
      <c r="AF1200" s="107"/>
      <c r="AG1200" s="107" t="s">
        <v>341</v>
      </c>
      <c r="AH1200" s="107">
        <v>0</v>
      </c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</row>
    <row r="1201" spans="1:60" outlineLevel="3">
      <c r="A1201" s="110"/>
      <c r="B1201" s="111"/>
      <c r="C1201" s="146" t="s">
        <v>3441</v>
      </c>
      <c r="D1201" s="143"/>
      <c r="E1201" s="144">
        <v>3.35</v>
      </c>
      <c r="F1201" s="114"/>
      <c r="G1201" s="114"/>
      <c r="H1201" s="114"/>
      <c r="I1201" s="114"/>
      <c r="J1201" s="114"/>
      <c r="K1201" s="114"/>
      <c r="L1201" s="114"/>
      <c r="M1201" s="114"/>
      <c r="N1201" s="113"/>
      <c r="O1201" s="113"/>
      <c r="P1201" s="113"/>
      <c r="Q1201" s="113"/>
      <c r="R1201" s="114"/>
      <c r="S1201" s="114"/>
      <c r="T1201" s="114"/>
      <c r="U1201" s="114"/>
      <c r="V1201" s="114"/>
      <c r="W1201" s="114"/>
      <c r="X1201" s="114"/>
      <c r="Y1201" s="114"/>
      <c r="Z1201" s="107"/>
      <c r="AA1201" s="107"/>
      <c r="AB1201" s="107"/>
      <c r="AC1201" s="107"/>
      <c r="AD1201" s="107"/>
      <c r="AE1201" s="107"/>
      <c r="AF1201" s="107"/>
      <c r="AG1201" s="107" t="s">
        <v>341</v>
      </c>
      <c r="AH1201" s="107">
        <v>0</v>
      </c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</row>
    <row r="1202" spans="1:60" outlineLevel="3">
      <c r="A1202" s="110"/>
      <c r="B1202" s="111"/>
      <c r="C1202" s="146" t="s">
        <v>3442</v>
      </c>
      <c r="D1202" s="143"/>
      <c r="E1202" s="144">
        <v>0.9</v>
      </c>
      <c r="F1202" s="114"/>
      <c r="G1202" s="114"/>
      <c r="H1202" s="114"/>
      <c r="I1202" s="114"/>
      <c r="J1202" s="114"/>
      <c r="K1202" s="114"/>
      <c r="L1202" s="114"/>
      <c r="M1202" s="114"/>
      <c r="N1202" s="113"/>
      <c r="O1202" s="113"/>
      <c r="P1202" s="113"/>
      <c r="Q1202" s="113"/>
      <c r="R1202" s="114"/>
      <c r="S1202" s="114"/>
      <c r="T1202" s="114"/>
      <c r="U1202" s="114"/>
      <c r="V1202" s="114"/>
      <c r="W1202" s="114"/>
      <c r="X1202" s="114"/>
      <c r="Y1202" s="114"/>
      <c r="Z1202" s="107"/>
      <c r="AA1202" s="107"/>
      <c r="AB1202" s="107"/>
      <c r="AC1202" s="107"/>
      <c r="AD1202" s="107"/>
      <c r="AE1202" s="107"/>
      <c r="AF1202" s="107"/>
      <c r="AG1202" s="107" t="s">
        <v>341</v>
      </c>
      <c r="AH1202" s="107">
        <v>0</v>
      </c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</row>
    <row r="1203" spans="1:60" outlineLevel="3">
      <c r="A1203" s="110"/>
      <c r="B1203" s="111"/>
      <c r="C1203" s="146" t="s">
        <v>3443</v>
      </c>
      <c r="D1203" s="143"/>
      <c r="E1203" s="144">
        <v>0.9</v>
      </c>
      <c r="F1203" s="114"/>
      <c r="G1203" s="114"/>
      <c r="H1203" s="114"/>
      <c r="I1203" s="114"/>
      <c r="J1203" s="114"/>
      <c r="K1203" s="114"/>
      <c r="L1203" s="114"/>
      <c r="M1203" s="114"/>
      <c r="N1203" s="113"/>
      <c r="O1203" s="113"/>
      <c r="P1203" s="113"/>
      <c r="Q1203" s="113"/>
      <c r="R1203" s="114"/>
      <c r="S1203" s="114"/>
      <c r="T1203" s="114"/>
      <c r="U1203" s="114"/>
      <c r="V1203" s="114"/>
      <c r="W1203" s="114"/>
      <c r="X1203" s="114"/>
      <c r="Y1203" s="114"/>
      <c r="Z1203" s="107"/>
      <c r="AA1203" s="107"/>
      <c r="AB1203" s="107"/>
      <c r="AC1203" s="107"/>
      <c r="AD1203" s="107"/>
      <c r="AE1203" s="107"/>
      <c r="AF1203" s="107"/>
      <c r="AG1203" s="107" t="s">
        <v>341</v>
      </c>
      <c r="AH1203" s="107">
        <v>0</v>
      </c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</row>
    <row r="1204" spans="1:60" outlineLevel="3">
      <c r="A1204" s="110"/>
      <c r="B1204" s="111"/>
      <c r="C1204" s="146" t="s">
        <v>3444</v>
      </c>
      <c r="D1204" s="143"/>
      <c r="E1204" s="144">
        <v>4.8</v>
      </c>
      <c r="F1204" s="114"/>
      <c r="G1204" s="114"/>
      <c r="H1204" s="114"/>
      <c r="I1204" s="114"/>
      <c r="J1204" s="114"/>
      <c r="K1204" s="114"/>
      <c r="L1204" s="114"/>
      <c r="M1204" s="114"/>
      <c r="N1204" s="113"/>
      <c r="O1204" s="113"/>
      <c r="P1204" s="113"/>
      <c r="Q1204" s="113"/>
      <c r="R1204" s="114"/>
      <c r="S1204" s="114"/>
      <c r="T1204" s="114"/>
      <c r="U1204" s="114"/>
      <c r="V1204" s="114"/>
      <c r="W1204" s="114"/>
      <c r="X1204" s="114"/>
      <c r="Y1204" s="114"/>
      <c r="Z1204" s="107"/>
      <c r="AA1204" s="107"/>
      <c r="AB1204" s="107"/>
      <c r="AC1204" s="107"/>
      <c r="AD1204" s="107"/>
      <c r="AE1204" s="107"/>
      <c r="AF1204" s="107"/>
      <c r="AG1204" s="107" t="s">
        <v>341</v>
      </c>
      <c r="AH1204" s="107">
        <v>0</v>
      </c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</row>
    <row r="1205" spans="1:60" outlineLevel="3">
      <c r="A1205" s="110"/>
      <c r="B1205" s="111"/>
      <c r="C1205" s="146" t="s">
        <v>3445</v>
      </c>
      <c r="D1205" s="143"/>
      <c r="E1205" s="144">
        <v>2.1</v>
      </c>
      <c r="F1205" s="114"/>
      <c r="G1205" s="114"/>
      <c r="H1205" s="114"/>
      <c r="I1205" s="114"/>
      <c r="J1205" s="114"/>
      <c r="K1205" s="114"/>
      <c r="L1205" s="114"/>
      <c r="M1205" s="114"/>
      <c r="N1205" s="113"/>
      <c r="O1205" s="113"/>
      <c r="P1205" s="113"/>
      <c r="Q1205" s="113"/>
      <c r="R1205" s="114"/>
      <c r="S1205" s="114"/>
      <c r="T1205" s="114"/>
      <c r="U1205" s="114"/>
      <c r="V1205" s="114"/>
      <c r="W1205" s="114"/>
      <c r="X1205" s="114"/>
      <c r="Y1205" s="114"/>
      <c r="Z1205" s="107"/>
      <c r="AA1205" s="107"/>
      <c r="AB1205" s="107"/>
      <c r="AC1205" s="107"/>
      <c r="AD1205" s="107"/>
      <c r="AE1205" s="107"/>
      <c r="AF1205" s="107"/>
      <c r="AG1205" s="107" t="s">
        <v>341</v>
      </c>
      <c r="AH1205" s="107">
        <v>0</v>
      </c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</row>
    <row r="1206" spans="1:60" outlineLevel="3">
      <c r="A1206" s="110"/>
      <c r="B1206" s="111"/>
      <c r="C1206" s="146" t="s">
        <v>3446</v>
      </c>
      <c r="D1206" s="143"/>
      <c r="E1206" s="144">
        <v>0.9</v>
      </c>
      <c r="F1206" s="114"/>
      <c r="G1206" s="114"/>
      <c r="H1206" s="114"/>
      <c r="I1206" s="114"/>
      <c r="J1206" s="114"/>
      <c r="K1206" s="114"/>
      <c r="L1206" s="114"/>
      <c r="M1206" s="114"/>
      <c r="N1206" s="113"/>
      <c r="O1206" s="113"/>
      <c r="P1206" s="113"/>
      <c r="Q1206" s="113"/>
      <c r="R1206" s="114"/>
      <c r="S1206" s="114"/>
      <c r="T1206" s="114"/>
      <c r="U1206" s="114"/>
      <c r="V1206" s="114"/>
      <c r="W1206" s="114"/>
      <c r="X1206" s="114"/>
      <c r="Y1206" s="114"/>
      <c r="Z1206" s="107"/>
      <c r="AA1206" s="107"/>
      <c r="AB1206" s="107"/>
      <c r="AC1206" s="107"/>
      <c r="AD1206" s="107"/>
      <c r="AE1206" s="107"/>
      <c r="AF1206" s="107"/>
      <c r="AG1206" s="107" t="s">
        <v>341</v>
      </c>
      <c r="AH1206" s="107">
        <v>0</v>
      </c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</row>
    <row r="1207" spans="1:60" outlineLevel="3">
      <c r="A1207" s="110"/>
      <c r="B1207" s="111"/>
      <c r="C1207" s="146" t="s">
        <v>3447</v>
      </c>
      <c r="D1207" s="143"/>
      <c r="E1207" s="144">
        <v>2</v>
      </c>
      <c r="F1207" s="114"/>
      <c r="G1207" s="114"/>
      <c r="H1207" s="114"/>
      <c r="I1207" s="114"/>
      <c r="J1207" s="114"/>
      <c r="K1207" s="114"/>
      <c r="L1207" s="114"/>
      <c r="M1207" s="114"/>
      <c r="N1207" s="113"/>
      <c r="O1207" s="113"/>
      <c r="P1207" s="113"/>
      <c r="Q1207" s="113"/>
      <c r="R1207" s="114"/>
      <c r="S1207" s="114"/>
      <c r="T1207" s="114"/>
      <c r="U1207" s="114"/>
      <c r="V1207" s="114"/>
      <c r="W1207" s="114"/>
      <c r="X1207" s="114"/>
      <c r="Y1207" s="114"/>
      <c r="Z1207" s="107"/>
      <c r="AA1207" s="107"/>
      <c r="AB1207" s="107"/>
      <c r="AC1207" s="107"/>
      <c r="AD1207" s="107"/>
      <c r="AE1207" s="107"/>
      <c r="AF1207" s="107"/>
      <c r="AG1207" s="107" t="s">
        <v>341</v>
      </c>
      <c r="AH1207" s="107">
        <v>0</v>
      </c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</row>
    <row r="1208" spans="1:60" outlineLevel="3">
      <c r="A1208" s="110"/>
      <c r="B1208" s="111"/>
      <c r="C1208" s="146" t="s">
        <v>3448</v>
      </c>
      <c r="D1208" s="143"/>
      <c r="E1208" s="144">
        <v>3</v>
      </c>
      <c r="F1208" s="114"/>
      <c r="G1208" s="114"/>
      <c r="H1208" s="114"/>
      <c r="I1208" s="114"/>
      <c r="J1208" s="114"/>
      <c r="K1208" s="114"/>
      <c r="L1208" s="114"/>
      <c r="M1208" s="114"/>
      <c r="N1208" s="113"/>
      <c r="O1208" s="113"/>
      <c r="P1208" s="113"/>
      <c r="Q1208" s="113"/>
      <c r="R1208" s="114"/>
      <c r="S1208" s="114"/>
      <c r="T1208" s="114"/>
      <c r="U1208" s="114"/>
      <c r="V1208" s="114"/>
      <c r="W1208" s="114"/>
      <c r="X1208" s="114"/>
      <c r="Y1208" s="114"/>
      <c r="Z1208" s="107"/>
      <c r="AA1208" s="107"/>
      <c r="AB1208" s="107"/>
      <c r="AC1208" s="107"/>
      <c r="AD1208" s="107"/>
      <c r="AE1208" s="107"/>
      <c r="AF1208" s="107"/>
      <c r="AG1208" s="107" t="s">
        <v>341</v>
      </c>
      <c r="AH1208" s="107">
        <v>0</v>
      </c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</row>
    <row r="1209" spans="1:60" outlineLevel="3">
      <c r="A1209" s="110"/>
      <c r="B1209" s="111"/>
      <c r="C1209" s="146" t="s">
        <v>3449</v>
      </c>
      <c r="D1209" s="143"/>
      <c r="E1209" s="144">
        <v>1.7749999999999999</v>
      </c>
      <c r="F1209" s="114"/>
      <c r="G1209" s="114"/>
      <c r="H1209" s="114"/>
      <c r="I1209" s="114"/>
      <c r="J1209" s="114"/>
      <c r="K1209" s="114"/>
      <c r="L1209" s="114"/>
      <c r="M1209" s="114"/>
      <c r="N1209" s="113"/>
      <c r="O1209" s="113"/>
      <c r="P1209" s="113"/>
      <c r="Q1209" s="113"/>
      <c r="R1209" s="114"/>
      <c r="S1209" s="114"/>
      <c r="T1209" s="114"/>
      <c r="U1209" s="114"/>
      <c r="V1209" s="114"/>
      <c r="W1209" s="114"/>
      <c r="X1209" s="114"/>
      <c r="Y1209" s="114"/>
      <c r="Z1209" s="107"/>
      <c r="AA1209" s="107"/>
      <c r="AB1209" s="107"/>
      <c r="AC1209" s="107"/>
      <c r="AD1209" s="107"/>
      <c r="AE1209" s="107"/>
      <c r="AF1209" s="107"/>
      <c r="AG1209" s="107" t="s">
        <v>341</v>
      </c>
      <c r="AH1209" s="107">
        <v>0</v>
      </c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</row>
    <row r="1210" spans="1:60" outlineLevel="3">
      <c r="A1210" s="110"/>
      <c r="B1210" s="111"/>
      <c r="C1210" s="146" t="s">
        <v>3450</v>
      </c>
      <c r="D1210" s="143"/>
      <c r="E1210" s="144">
        <v>3.6</v>
      </c>
      <c r="F1210" s="114"/>
      <c r="G1210" s="114"/>
      <c r="H1210" s="114"/>
      <c r="I1210" s="114"/>
      <c r="J1210" s="114"/>
      <c r="K1210" s="114"/>
      <c r="L1210" s="114"/>
      <c r="M1210" s="114"/>
      <c r="N1210" s="113"/>
      <c r="O1210" s="113"/>
      <c r="P1210" s="113"/>
      <c r="Q1210" s="113"/>
      <c r="R1210" s="114"/>
      <c r="S1210" s="114"/>
      <c r="T1210" s="114"/>
      <c r="U1210" s="114"/>
      <c r="V1210" s="114"/>
      <c r="W1210" s="114"/>
      <c r="X1210" s="114"/>
      <c r="Y1210" s="114"/>
      <c r="Z1210" s="107"/>
      <c r="AA1210" s="107"/>
      <c r="AB1210" s="107"/>
      <c r="AC1210" s="107"/>
      <c r="AD1210" s="107"/>
      <c r="AE1210" s="107"/>
      <c r="AF1210" s="107"/>
      <c r="AG1210" s="107" t="s">
        <v>341</v>
      </c>
      <c r="AH1210" s="107">
        <v>0</v>
      </c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</row>
    <row r="1211" spans="1:60" outlineLevel="3">
      <c r="A1211" s="110"/>
      <c r="B1211" s="111"/>
      <c r="C1211" s="146" t="s">
        <v>3451</v>
      </c>
      <c r="D1211" s="143"/>
      <c r="E1211" s="144">
        <v>3.6749999999999998</v>
      </c>
      <c r="F1211" s="114"/>
      <c r="G1211" s="114"/>
      <c r="H1211" s="114"/>
      <c r="I1211" s="114"/>
      <c r="J1211" s="114"/>
      <c r="K1211" s="114"/>
      <c r="L1211" s="114"/>
      <c r="M1211" s="114"/>
      <c r="N1211" s="113"/>
      <c r="O1211" s="113"/>
      <c r="P1211" s="113"/>
      <c r="Q1211" s="113"/>
      <c r="R1211" s="114"/>
      <c r="S1211" s="114"/>
      <c r="T1211" s="114"/>
      <c r="U1211" s="114"/>
      <c r="V1211" s="114"/>
      <c r="W1211" s="114"/>
      <c r="X1211" s="114"/>
      <c r="Y1211" s="114"/>
      <c r="Z1211" s="107"/>
      <c r="AA1211" s="107"/>
      <c r="AB1211" s="107"/>
      <c r="AC1211" s="107"/>
      <c r="AD1211" s="107"/>
      <c r="AE1211" s="107"/>
      <c r="AF1211" s="107"/>
      <c r="AG1211" s="107" t="s">
        <v>341</v>
      </c>
      <c r="AH1211" s="107">
        <v>0</v>
      </c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</row>
    <row r="1212" spans="1:60" outlineLevel="3">
      <c r="A1212" s="110"/>
      <c r="B1212" s="111"/>
      <c r="C1212" s="146" t="s">
        <v>3452</v>
      </c>
      <c r="D1212" s="143"/>
      <c r="E1212" s="144">
        <v>2</v>
      </c>
      <c r="F1212" s="114"/>
      <c r="G1212" s="114"/>
      <c r="H1212" s="114"/>
      <c r="I1212" s="114"/>
      <c r="J1212" s="114"/>
      <c r="K1212" s="114"/>
      <c r="L1212" s="114"/>
      <c r="M1212" s="114"/>
      <c r="N1212" s="113"/>
      <c r="O1212" s="113"/>
      <c r="P1212" s="113"/>
      <c r="Q1212" s="113"/>
      <c r="R1212" s="114"/>
      <c r="S1212" s="114"/>
      <c r="T1212" s="114"/>
      <c r="U1212" s="114"/>
      <c r="V1212" s="114"/>
      <c r="W1212" s="114"/>
      <c r="X1212" s="114"/>
      <c r="Y1212" s="114"/>
      <c r="Z1212" s="107"/>
      <c r="AA1212" s="107"/>
      <c r="AB1212" s="107"/>
      <c r="AC1212" s="107"/>
      <c r="AD1212" s="107"/>
      <c r="AE1212" s="107"/>
      <c r="AF1212" s="107"/>
      <c r="AG1212" s="107" t="s">
        <v>341</v>
      </c>
      <c r="AH1212" s="107">
        <v>0</v>
      </c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</row>
    <row r="1213" spans="1:60" outlineLevel="3">
      <c r="A1213" s="110"/>
      <c r="B1213" s="111"/>
      <c r="C1213" s="146" t="s">
        <v>3453</v>
      </c>
      <c r="D1213" s="143"/>
      <c r="E1213" s="144">
        <v>2.2000000000000002</v>
      </c>
      <c r="F1213" s="114"/>
      <c r="G1213" s="114"/>
      <c r="H1213" s="114"/>
      <c r="I1213" s="114"/>
      <c r="J1213" s="114"/>
      <c r="K1213" s="114"/>
      <c r="L1213" s="114"/>
      <c r="M1213" s="114"/>
      <c r="N1213" s="113"/>
      <c r="O1213" s="113"/>
      <c r="P1213" s="113"/>
      <c r="Q1213" s="113"/>
      <c r="R1213" s="114"/>
      <c r="S1213" s="114"/>
      <c r="T1213" s="114"/>
      <c r="U1213" s="114"/>
      <c r="V1213" s="114"/>
      <c r="W1213" s="114"/>
      <c r="X1213" s="114"/>
      <c r="Y1213" s="114"/>
      <c r="Z1213" s="107"/>
      <c r="AA1213" s="107"/>
      <c r="AB1213" s="107"/>
      <c r="AC1213" s="107"/>
      <c r="AD1213" s="107"/>
      <c r="AE1213" s="107"/>
      <c r="AF1213" s="107"/>
      <c r="AG1213" s="107" t="s">
        <v>341</v>
      </c>
      <c r="AH1213" s="107">
        <v>0</v>
      </c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</row>
    <row r="1214" spans="1:60" outlineLevel="3">
      <c r="A1214" s="110"/>
      <c r="B1214" s="111"/>
      <c r="C1214" s="146" t="s">
        <v>3454</v>
      </c>
      <c r="D1214" s="143"/>
      <c r="E1214" s="144">
        <v>2.1</v>
      </c>
      <c r="F1214" s="114"/>
      <c r="G1214" s="114"/>
      <c r="H1214" s="114"/>
      <c r="I1214" s="114"/>
      <c r="J1214" s="114"/>
      <c r="K1214" s="114"/>
      <c r="L1214" s="114"/>
      <c r="M1214" s="114"/>
      <c r="N1214" s="113"/>
      <c r="O1214" s="113"/>
      <c r="P1214" s="113"/>
      <c r="Q1214" s="113"/>
      <c r="R1214" s="114"/>
      <c r="S1214" s="114"/>
      <c r="T1214" s="114"/>
      <c r="U1214" s="114"/>
      <c r="V1214" s="114"/>
      <c r="W1214" s="114"/>
      <c r="X1214" s="114"/>
      <c r="Y1214" s="114"/>
      <c r="Z1214" s="107"/>
      <c r="AA1214" s="107"/>
      <c r="AB1214" s="107"/>
      <c r="AC1214" s="107"/>
      <c r="AD1214" s="107"/>
      <c r="AE1214" s="107"/>
      <c r="AF1214" s="107"/>
      <c r="AG1214" s="107" t="s">
        <v>341</v>
      </c>
      <c r="AH1214" s="107">
        <v>0</v>
      </c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</row>
    <row r="1215" spans="1:60" outlineLevel="3">
      <c r="A1215" s="110"/>
      <c r="B1215" s="111"/>
      <c r="C1215" s="146" t="s">
        <v>3455</v>
      </c>
      <c r="D1215" s="143"/>
      <c r="E1215" s="144">
        <v>1.1000000000000001</v>
      </c>
      <c r="F1215" s="114"/>
      <c r="G1215" s="114"/>
      <c r="H1215" s="114"/>
      <c r="I1215" s="114"/>
      <c r="J1215" s="114"/>
      <c r="K1215" s="114"/>
      <c r="L1215" s="114"/>
      <c r="M1215" s="114"/>
      <c r="N1215" s="113"/>
      <c r="O1215" s="113"/>
      <c r="P1215" s="113"/>
      <c r="Q1215" s="113"/>
      <c r="R1215" s="114"/>
      <c r="S1215" s="114"/>
      <c r="T1215" s="114"/>
      <c r="U1215" s="114"/>
      <c r="V1215" s="114"/>
      <c r="W1215" s="114"/>
      <c r="X1215" s="114"/>
      <c r="Y1215" s="114"/>
      <c r="Z1215" s="107"/>
      <c r="AA1215" s="107"/>
      <c r="AB1215" s="107"/>
      <c r="AC1215" s="107"/>
      <c r="AD1215" s="107"/>
      <c r="AE1215" s="107"/>
      <c r="AF1215" s="107"/>
      <c r="AG1215" s="107" t="s">
        <v>341</v>
      </c>
      <c r="AH1215" s="107">
        <v>0</v>
      </c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</row>
    <row r="1216" spans="1:60" outlineLevel="1">
      <c r="A1216" s="110">
        <v>168</v>
      </c>
      <c r="B1216" s="111" t="s">
        <v>2237</v>
      </c>
      <c r="C1216" s="147" t="s">
        <v>2238</v>
      </c>
      <c r="D1216" s="112" t="s">
        <v>24</v>
      </c>
      <c r="E1216" s="145"/>
      <c r="F1216" s="115"/>
      <c r="G1216" s="114">
        <f>ROUND(E1216*F1216,2)</f>
        <v>0</v>
      </c>
      <c r="H1216" s="115"/>
      <c r="I1216" s="114">
        <f>ROUND(E1216*H1216,2)</f>
        <v>0</v>
      </c>
      <c r="J1216" s="115"/>
      <c r="K1216" s="114">
        <f>ROUND(E1216*J1216,2)</f>
        <v>0</v>
      </c>
      <c r="L1216" s="114">
        <v>21</v>
      </c>
      <c r="M1216" s="114">
        <f>G1216*(1+L1216/100)</f>
        <v>0</v>
      </c>
      <c r="N1216" s="113">
        <v>0</v>
      </c>
      <c r="O1216" s="113">
        <f>ROUND(E1216*N1216,2)</f>
        <v>0</v>
      </c>
      <c r="P1216" s="113">
        <v>0</v>
      </c>
      <c r="Q1216" s="113">
        <f>ROUND(E1216*P1216,2)</f>
        <v>0</v>
      </c>
      <c r="R1216" s="114" t="s">
        <v>1487</v>
      </c>
      <c r="S1216" s="114" t="s">
        <v>310</v>
      </c>
      <c r="T1216" s="114" t="s">
        <v>331</v>
      </c>
      <c r="U1216" s="114">
        <v>0</v>
      </c>
      <c r="V1216" s="114">
        <f>ROUND(E1216*U1216,2)</f>
        <v>0</v>
      </c>
      <c r="W1216" s="114"/>
      <c r="X1216" s="114" t="s">
        <v>448</v>
      </c>
      <c r="Y1216" s="114" t="s">
        <v>293</v>
      </c>
      <c r="Z1216" s="107"/>
      <c r="AA1216" s="107"/>
      <c r="AB1216" s="107"/>
      <c r="AC1216" s="107"/>
      <c r="AD1216" s="107"/>
      <c r="AE1216" s="107"/>
      <c r="AF1216" s="107"/>
      <c r="AG1216" s="107" t="s">
        <v>449</v>
      </c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</row>
    <row r="1217" spans="1:60" outlineLevel="2">
      <c r="A1217" s="110"/>
      <c r="B1217" s="111"/>
      <c r="C1217" s="205" t="s">
        <v>450</v>
      </c>
      <c r="D1217" s="206"/>
      <c r="E1217" s="206"/>
      <c r="F1217" s="206"/>
      <c r="G1217" s="206"/>
      <c r="H1217" s="114"/>
      <c r="I1217" s="114"/>
      <c r="J1217" s="114"/>
      <c r="K1217" s="114"/>
      <c r="L1217" s="114"/>
      <c r="M1217" s="114"/>
      <c r="N1217" s="113"/>
      <c r="O1217" s="113"/>
      <c r="P1217" s="113"/>
      <c r="Q1217" s="113"/>
      <c r="R1217" s="114"/>
      <c r="S1217" s="114"/>
      <c r="T1217" s="114"/>
      <c r="U1217" s="114"/>
      <c r="V1217" s="114"/>
      <c r="W1217" s="114"/>
      <c r="X1217" s="114"/>
      <c r="Y1217" s="114"/>
      <c r="Z1217" s="107"/>
      <c r="AA1217" s="107"/>
      <c r="AB1217" s="107"/>
      <c r="AC1217" s="107"/>
      <c r="AD1217" s="107"/>
      <c r="AE1217" s="107"/>
      <c r="AF1217" s="107"/>
      <c r="AG1217" s="107" t="s">
        <v>451</v>
      </c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</row>
    <row r="1218" spans="1:60">
      <c r="A1218" s="117" t="s">
        <v>285</v>
      </c>
      <c r="B1218" s="118" t="s">
        <v>207</v>
      </c>
      <c r="C1218" s="138" t="s">
        <v>208</v>
      </c>
      <c r="D1218" s="119"/>
      <c r="E1218" s="120"/>
      <c r="F1218" s="121"/>
      <c r="G1218" s="121">
        <f>SUMIF(AG1219:AG1242,"&lt;&gt;NOR",G1219:G1242)</f>
        <v>0</v>
      </c>
      <c r="H1218" s="121"/>
      <c r="I1218" s="121">
        <f>SUM(I1219:I1242)</f>
        <v>0</v>
      </c>
      <c r="J1218" s="121"/>
      <c r="K1218" s="121">
        <f>SUM(K1219:K1242)</f>
        <v>0</v>
      </c>
      <c r="L1218" s="121"/>
      <c r="M1218" s="121">
        <f>SUM(M1219:M1242)</f>
        <v>0</v>
      </c>
      <c r="N1218" s="120"/>
      <c r="O1218" s="120">
        <f>SUM(O1219:O1242)</f>
        <v>5.91</v>
      </c>
      <c r="P1218" s="120"/>
      <c r="Q1218" s="120">
        <f>SUM(Q1219:Q1242)</f>
        <v>0</v>
      </c>
      <c r="R1218" s="121"/>
      <c r="S1218" s="121"/>
      <c r="T1218" s="122"/>
      <c r="U1218" s="116"/>
      <c r="V1218" s="116">
        <f>SUM(V1219:V1242)</f>
        <v>605.03000000000009</v>
      </c>
      <c r="W1218" s="116"/>
      <c r="X1218" s="116"/>
      <c r="Y1218" s="116"/>
      <c r="AG1218" t="s">
        <v>286</v>
      </c>
    </row>
    <row r="1219" spans="1:60" outlineLevel="1">
      <c r="A1219" s="123">
        <v>169</v>
      </c>
      <c r="B1219" s="124" t="s">
        <v>1231</v>
      </c>
      <c r="C1219" s="139" t="s">
        <v>1232</v>
      </c>
      <c r="D1219" s="125" t="s">
        <v>1169</v>
      </c>
      <c r="E1219" s="126">
        <v>468.71435000000002</v>
      </c>
      <c r="F1219" s="127"/>
      <c r="G1219" s="128">
        <f>ROUND(E1219*F1219,2)</f>
        <v>0</v>
      </c>
      <c r="H1219" s="127"/>
      <c r="I1219" s="128">
        <f>ROUND(E1219*H1219,2)</f>
        <v>0</v>
      </c>
      <c r="J1219" s="127"/>
      <c r="K1219" s="128">
        <f>ROUND(E1219*J1219,2)</f>
        <v>0</v>
      </c>
      <c r="L1219" s="128">
        <v>21</v>
      </c>
      <c r="M1219" s="128">
        <f>G1219*(1+L1219/100)</f>
        <v>0</v>
      </c>
      <c r="N1219" s="126">
        <v>5.9100000000000003E-3</v>
      </c>
      <c r="O1219" s="126">
        <f>ROUND(E1219*N1219,2)</f>
        <v>2.77</v>
      </c>
      <c r="P1219" s="126">
        <v>0</v>
      </c>
      <c r="Q1219" s="126">
        <f>ROUND(E1219*P1219,2)</f>
        <v>0</v>
      </c>
      <c r="R1219" s="128" t="s">
        <v>1233</v>
      </c>
      <c r="S1219" s="128" t="s">
        <v>310</v>
      </c>
      <c r="T1219" s="129" t="s">
        <v>331</v>
      </c>
      <c r="U1219" s="114">
        <v>0.26</v>
      </c>
      <c r="V1219" s="114">
        <f>ROUND(E1219*U1219,2)</f>
        <v>121.87</v>
      </c>
      <c r="W1219" s="114"/>
      <c r="X1219" s="114" t="s">
        <v>332</v>
      </c>
      <c r="Y1219" s="114" t="s">
        <v>293</v>
      </c>
      <c r="Z1219" s="107"/>
      <c r="AA1219" s="107"/>
      <c r="AB1219" s="107"/>
      <c r="AC1219" s="107"/>
      <c r="AD1219" s="107"/>
      <c r="AE1219" s="107"/>
      <c r="AF1219" s="107"/>
      <c r="AG1219" s="107" t="s">
        <v>333</v>
      </c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</row>
    <row r="1220" spans="1:60" outlineLevel="2">
      <c r="A1220" s="110"/>
      <c r="B1220" s="111"/>
      <c r="C1220" s="146" t="s">
        <v>3456</v>
      </c>
      <c r="D1220" s="143"/>
      <c r="E1220" s="144">
        <v>383.56285000000003</v>
      </c>
      <c r="F1220" s="114"/>
      <c r="G1220" s="114"/>
      <c r="H1220" s="114"/>
      <c r="I1220" s="114"/>
      <c r="J1220" s="114"/>
      <c r="K1220" s="114"/>
      <c r="L1220" s="114"/>
      <c r="M1220" s="114"/>
      <c r="N1220" s="113"/>
      <c r="O1220" s="113"/>
      <c r="P1220" s="113"/>
      <c r="Q1220" s="113"/>
      <c r="R1220" s="114"/>
      <c r="S1220" s="114"/>
      <c r="T1220" s="114"/>
      <c r="U1220" s="114"/>
      <c r="V1220" s="114"/>
      <c r="W1220" s="114"/>
      <c r="X1220" s="114"/>
      <c r="Y1220" s="114"/>
      <c r="Z1220" s="107"/>
      <c r="AA1220" s="107"/>
      <c r="AB1220" s="107"/>
      <c r="AC1220" s="107"/>
      <c r="AD1220" s="107"/>
      <c r="AE1220" s="107"/>
      <c r="AF1220" s="107"/>
      <c r="AG1220" s="107" t="s">
        <v>341</v>
      </c>
      <c r="AH1220" s="107">
        <v>5</v>
      </c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</row>
    <row r="1221" spans="1:60" outlineLevel="3">
      <c r="A1221" s="110"/>
      <c r="B1221" s="111"/>
      <c r="C1221" s="146" t="s">
        <v>3457</v>
      </c>
      <c r="D1221" s="143"/>
      <c r="E1221" s="144">
        <v>85.151499999999999</v>
      </c>
      <c r="F1221" s="114"/>
      <c r="G1221" s="114"/>
      <c r="H1221" s="114"/>
      <c r="I1221" s="114"/>
      <c r="J1221" s="114"/>
      <c r="K1221" s="114"/>
      <c r="L1221" s="114"/>
      <c r="M1221" s="114"/>
      <c r="N1221" s="113"/>
      <c r="O1221" s="113"/>
      <c r="P1221" s="113"/>
      <c r="Q1221" s="113"/>
      <c r="R1221" s="114"/>
      <c r="S1221" s="114"/>
      <c r="T1221" s="114"/>
      <c r="U1221" s="114"/>
      <c r="V1221" s="114"/>
      <c r="W1221" s="114"/>
      <c r="X1221" s="114"/>
      <c r="Y1221" s="114"/>
      <c r="Z1221" s="107"/>
      <c r="AA1221" s="107"/>
      <c r="AB1221" s="107"/>
      <c r="AC1221" s="107"/>
      <c r="AD1221" s="107"/>
      <c r="AE1221" s="107"/>
      <c r="AF1221" s="107"/>
      <c r="AG1221" s="107" t="s">
        <v>341</v>
      </c>
      <c r="AH1221" s="107">
        <v>5</v>
      </c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</row>
    <row r="1222" spans="1:60" outlineLevel="1">
      <c r="A1222" s="123">
        <v>170</v>
      </c>
      <c r="B1222" s="124" t="s">
        <v>2292</v>
      </c>
      <c r="C1222" s="139" t="s">
        <v>2293</v>
      </c>
      <c r="D1222" s="125" t="s">
        <v>330</v>
      </c>
      <c r="E1222" s="126">
        <v>340.60599999999999</v>
      </c>
      <c r="F1222" s="127"/>
      <c r="G1222" s="128">
        <f>ROUND(E1222*F1222,2)</f>
        <v>0</v>
      </c>
      <c r="H1222" s="127"/>
      <c r="I1222" s="128">
        <f>ROUND(E1222*H1222,2)</f>
        <v>0</v>
      </c>
      <c r="J1222" s="127"/>
      <c r="K1222" s="128">
        <f>ROUND(E1222*J1222,2)</f>
        <v>0</v>
      </c>
      <c r="L1222" s="128">
        <v>21</v>
      </c>
      <c r="M1222" s="128">
        <f>G1222*(1+L1222/100)</f>
        <v>0</v>
      </c>
      <c r="N1222" s="126">
        <v>0</v>
      </c>
      <c r="O1222" s="126">
        <f>ROUND(E1222*N1222,2)</f>
        <v>0</v>
      </c>
      <c r="P1222" s="126">
        <v>0</v>
      </c>
      <c r="Q1222" s="126">
        <f>ROUND(E1222*P1222,2)</f>
        <v>0</v>
      </c>
      <c r="R1222" s="128" t="s">
        <v>2294</v>
      </c>
      <c r="S1222" s="128" t="s">
        <v>310</v>
      </c>
      <c r="T1222" s="129" t="s">
        <v>331</v>
      </c>
      <c r="U1222" s="114">
        <v>0.1</v>
      </c>
      <c r="V1222" s="114">
        <f>ROUND(E1222*U1222,2)</f>
        <v>34.06</v>
      </c>
      <c r="W1222" s="114"/>
      <c r="X1222" s="114" t="s">
        <v>332</v>
      </c>
      <c r="Y1222" s="114" t="s">
        <v>293</v>
      </c>
      <c r="Z1222" s="107"/>
      <c r="AA1222" s="107"/>
      <c r="AB1222" s="107"/>
      <c r="AC1222" s="107"/>
      <c r="AD1222" s="107"/>
      <c r="AE1222" s="107"/>
      <c r="AF1222" s="107"/>
      <c r="AG1222" s="107" t="s">
        <v>333</v>
      </c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</row>
    <row r="1223" spans="1:60" outlineLevel="2">
      <c r="A1223" s="110"/>
      <c r="B1223" s="111"/>
      <c r="C1223" s="146" t="s">
        <v>2295</v>
      </c>
      <c r="D1223" s="143"/>
      <c r="E1223" s="144"/>
      <c r="F1223" s="114"/>
      <c r="G1223" s="114"/>
      <c r="H1223" s="114"/>
      <c r="I1223" s="114"/>
      <c r="J1223" s="114"/>
      <c r="K1223" s="114"/>
      <c r="L1223" s="114"/>
      <c r="M1223" s="114"/>
      <c r="N1223" s="113"/>
      <c r="O1223" s="113"/>
      <c r="P1223" s="113"/>
      <c r="Q1223" s="113"/>
      <c r="R1223" s="114"/>
      <c r="S1223" s="114"/>
      <c r="T1223" s="114"/>
      <c r="U1223" s="114"/>
      <c r="V1223" s="114"/>
      <c r="W1223" s="114"/>
      <c r="X1223" s="114"/>
      <c r="Y1223" s="114"/>
      <c r="Z1223" s="107"/>
      <c r="AA1223" s="107"/>
      <c r="AB1223" s="107"/>
      <c r="AC1223" s="107"/>
      <c r="AD1223" s="107"/>
      <c r="AE1223" s="107"/>
      <c r="AF1223" s="107"/>
      <c r="AG1223" s="107" t="s">
        <v>341</v>
      </c>
      <c r="AH1223" s="107">
        <v>0</v>
      </c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</row>
    <row r="1224" spans="1:60" outlineLevel="3">
      <c r="A1224" s="110"/>
      <c r="B1224" s="111"/>
      <c r="C1224" s="146" t="s">
        <v>2296</v>
      </c>
      <c r="D1224" s="143"/>
      <c r="E1224" s="144"/>
      <c r="F1224" s="114"/>
      <c r="G1224" s="114"/>
      <c r="H1224" s="114"/>
      <c r="I1224" s="114"/>
      <c r="J1224" s="114"/>
      <c r="K1224" s="114"/>
      <c r="L1224" s="114"/>
      <c r="M1224" s="114"/>
      <c r="N1224" s="113"/>
      <c r="O1224" s="113"/>
      <c r="P1224" s="113"/>
      <c r="Q1224" s="113"/>
      <c r="R1224" s="114"/>
      <c r="S1224" s="114"/>
      <c r="T1224" s="114"/>
      <c r="U1224" s="114"/>
      <c r="V1224" s="114"/>
      <c r="W1224" s="114"/>
      <c r="X1224" s="114"/>
      <c r="Y1224" s="114"/>
      <c r="Z1224" s="107"/>
      <c r="AA1224" s="107"/>
      <c r="AB1224" s="107"/>
      <c r="AC1224" s="107"/>
      <c r="AD1224" s="107"/>
      <c r="AE1224" s="107"/>
      <c r="AF1224" s="107"/>
      <c r="AG1224" s="107" t="s">
        <v>341</v>
      </c>
      <c r="AH1224" s="107">
        <v>0</v>
      </c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</row>
    <row r="1225" spans="1:60" outlineLevel="3">
      <c r="A1225" s="110"/>
      <c r="B1225" s="111"/>
      <c r="C1225" s="146" t="s">
        <v>3458</v>
      </c>
      <c r="D1225" s="143"/>
      <c r="E1225" s="144">
        <v>340.60599999999999</v>
      </c>
      <c r="F1225" s="114"/>
      <c r="G1225" s="114"/>
      <c r="H1225" s="114"/>
      <c r="I1225" s="114"/>
      <c r="J1225" s="114"/>
      <c r="K1225" s="114"/>
      <c r="L1225" s="114"/>
      <c r="M1225" s="114"/>
      <c r="N1225" s="113"/>
      <c r="O1225" s="113"/>
      <c r="P1225" s="113"/>
      <c r="Q1225" s="113"/>
      <c r="R1225" s="114"/>
      <c r="S1225" s="114"/>
      <c r="T1225" s="114"/>
      <c r="U1225" s="114"/>
      <c r="V1225" s="114"/>
      <c r="W1225" s="114"/>
      <c r="X1225" s="114"/>
      <c r="Y1225" s="114"/>
      <c r="Z1225" s="107"/>
      <c r="AA1225" s="107"/>
      <c r="AB1225" s="107"/>
      <c r="AC1225" s="107"/>
      <c r="AD1225" s="107"/>
      <c r="AE1225" s="107"/>
      <c r="AF1225" s="107"/>
      <c r="AG1225" s="107" t="s">
        <v>341</v>
      </c>
      <c r="AH1225" s="107">
        <v>5</v>
      </c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</row>
    <row r="1226" spans="1:60" ht="22.5" outlineLevel="1">
      <c r="A1226" s="123">
        <v>171</v>
      </c>
      <c r="B1226" s="124" t="s">
        <v>2298</v>
      </c>
      <c r="C1226" s="139" t="s">
        <v>2299</v>
      </c>
      <c r="D1226" s="125" t="s">
        <v>1169</v>
      </c>
      <c r="E1226" s="126">
        <v>383.56285000000003</v>
      </c>
      <c r="F1226" s="127"/>
      <c r="G1226" s="128">
        <f>ROUND(E1226*F1226,2)</f>
        <v>0</v>
      </c>
      <c r="H1226" s="127"/>
      <c r="I1226" s="128">
        <f>ROUND(E1226*H1226,2)</f>
        <v>0</v>
      </c>
      <c r="J1226" s="127"/>
      <c r="K1226" s="128">
        <f>ROUND(E1226*J1226,2)</f>
        <v>0</v>
      </c>
      <c r="L1226" s="128">
        <v>21</v>
      </c>
      <c r="M1226" s="128">
        <f>G1226*(1+L1226/100)</f>
        <v>0</v>
      </c>
      <c r="N1226" s="126">
        <v>2.8800000000000002E-3</v>
      </c>
      <c r="O1226" s="126">
        <f>ROUND(E1226*N1226,2)</f>
        <v>1.1000000000000001</v>
      </c>
      <c r="P1226" s="126">
        <v>0</v>
      </c>
      <c r="Q1226" s="126">
        <f>ROUND(E1226*P1226,2)</f>
        <v>0</v>
      </c>
      <c r="R1226" s="128" t="s">
        <v>564</v>
      </c>
      <c r="S1226" s="128" t="s">
        <v>310</v>
      </c>
      <c r="T1226" s="129" t="s">
        <v>331</v>
      </c>
      <c r="U1226" s="114">
        <v>0.52</v>
      </c>
      <c r="V1226" s="114">
        <f>ROUND(E1226*U1226,2)</f>
        <v>199.45</v>
      </c>
      <c r="W1226" s="114"/>
      <c r="X1226" s="114" t="s">
        <v>332</v>
      </c>
      <c r="Y1226" s="114" t="s">
        <v>293</v>
      </c>
      <c r="Z1226" s="107"/>
      <c r="AA1226" s="107"/>
      <c r="AB1226" s="107"/>
      <c r="AC1226" s="107"/>
      <c r="AD1226" s="107"/>
      <c r="AE1226" s="107"/>
      <c r="AF1226" s="107"/>
      <c r="AG1226" s="107" t="s">
        <v>333</v>
      </c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</row>
    <row r="1227" spans="1:60" outlineLevel="2">
      <c r="A1227" s="110"/>
      <c r="B1227" s="111"/>
      <c r="C1227" s="146" t="s">
        <v>3459</v>
      </c>
      <c r="D1227" s="143"/>
      <c r="E1227" s="144">
        <v>383.56285000000003</v>
      </c>
      <c r="F1227" s="114"/>
      <c r="G1227" s="114"/>
      <c r="H1227" s="114"/>
      <c r="I1227" s="114"/>
      <c r="J1227" s="114"/>
      <c r="K1227" s="114"/>
      <c r="L1227" s="114"/>
      <c r="M1227" s="114"/>
      <c r="N1227" s="113"/>
      <c r="O1227" s="113"/>
      <c r="P1227" s="113"/>
      <c r="Q1227" s="113"/>
      <c r="R1227" s="114"/>
      <c r="S1227" s="114"/>
      <c r="T1227" s="114"/>
      <c r="U1227" s="114"/>
      <c r="V1227" s="114"/>
      <c r="W1227" s="114"/>
      <c r="X1227" s="114"/>
      <c r="Y1227" s="114"/>
      <c r="Z1227" s="107"/>
      <c r="AA1227" s="107"/>
      <c r="AB1227" s="107"/>
      <c r="AC1227" s="107"/>
      <c r="AD1227" s="107"/>
      <c r="AE1227" s="107"/>
      <c r="AF1227" s="107"/>
      <c r="AG1227" s="107" t="s">
        <v>341</v>
      </c>
      <c r="AH1227" s="107">
        <v>5</v>
      </c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</row>
    <row r="1228" spans="1:60" ht="22.5" outlineLevel="1">
      <c r="A1228" s="123">
        <v>172</v>
      </c>
      <c r="B1228" s="124" t="s">
        <v>2301</v>
      </c>
      <c r="C1228" s="139" t="s">
        <v>2302</v>
      </c>
      <c r="D1228" s="125" t="s">
        <v>1169</v>
      </c>
      <c r="E1228" s="126">
        <v>383.56285000000003</v>
      </c>
      <c r="F1228" s="127"/>
      <c r="G1228" s="128">
        <f>ROUND(E1228*F1228,2)</f>
        <v>0</v>
      </c>
      <c r="H1228" s="127"/>
      <c r="I1228" s="128">
        <f>ROUND(E1228*H1228,2)</f>
        <v>0</v>
      </c>
      <c r="J1228" s="127"/>
      <c r="K1228" s="128">
        <f>ROUND(E1228*J1228,2)</f>
        <v>0</v>
      </c>
      <c r="L1228" s="128">
        <v>21</v>
      </c>
      <c r="M1228" s="128">
        <f>G1228*(1+L1228/100)</f>
        <v>0</v>
      </c>
      <c r="N1228" s="126">
        <v>4.1000000000000003E-3</v>
      </c>
      <c r="O1228" s="126">
        <f>ROUND(E1228*N1228,2)</f>
        <v>1.57</v>
      </c>
      <c r="P1228" s="126">
        <v>0</v>
      </c>
      <c r="Q1228" s="126">
        <f>ROUND(E1228*P1228,2)</f>
        <v>0</v>
      </c>
      <c r="R1228" s="128" t="s">
        <v>564</v>
      </c>
      <c r="S1228" s="128" t="s">
        <v>310</v>
      </c>
      <c r="T1228" s="129" t="s">
        <v>331</v>
      </c>
      <c r="U1228" s="114">
        <v>0.42</v>
      </c>
      <c r="V1228" s="114">
        <f>ROUND(E1228*U1228,2)</f>
        <v>161.1</v>
      </c>
      <c r="W1228" s="114"/>
      <c r="X1228" s="114" t="s">
        <v>332</v>
      </c>
      <c r="Y1228" s="114" t="s">
        <v>293</v>
      </c>
      <c r="Z1228" s="107"/>
      <c r="AA1228" s="107"/>
      <c r="AB1228" s="107"/>
      <c r="AC1228" s="107"/>
      <c r="AD1228" s="107"/>
      <c r="AE1228" s="107"/>
      <c r="AF1228" s="107"/>
      <c r="AG1228" s="107" t="s">
        <v>333</v>
      </c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</row>
    <row r="1229" spans="1:60" outlineLevel="2">
      <c r="A1229" s="110"/>
      <c r="B1229" s="111"/>
      <c r="C1229" s="146" t="s">
        <v>3009</v>
      </c>
      <c r="D1229" s="143"/>
      <c r="E1229" s="144">
        <v>383.56285000000003</v>
      </c>
      <c r="F1229" s="114"/>
      <c r="G1229" s="114"/>
      <c r="H1229" s="114"/>
      <c r="I1229" s="114"/>
      <c r="J1229" s="114"/>
      <c r="K1229" s="114"/>
      <c r="L1229" s="114"/>
      <c r="M1229" s="114"/>
      <c r="N1229" s="113"/>
      <c r="O1229" s="113"/>
      <c r="P1229" s="113"/>
      <c r="Q1229" s="113"/>
      <c r="R1229" s="114"/>
      <c r="S1229" s="114"/>
      <c r="T1229" s="114"/>
      <c r="U1229" s="114"/>
      <c r="V1229" s="114"/>
      <c r="W1229" s="114"/>
      <c r="X1229" s="114"/>
      <c r="Y1229" s="114"/>
      <c r="Z1229" s="107"/>
      <c r="AA1229" s="107"/>
      <c r="AB1229" s="107"/>
      <c r="AC1229" s="107"/>
      <c r="AD1229" s="107"/>
      <c r="AE1229" s="107"/>
      <c r="AF1229" s="107"/>
      <c r="AG1229" s="107" t="s">
        <v>341</v>
      </c>
      <c r="AH1229" s="107">
        <v>5</v>
      </c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</row>
    <row r="1230" spans="1:60" outlineLevel="1">
      <c r="A1230" s="123">
        <v>173</v>
      </c>
      <c r="B1230" s="124" t="s">
        <v>2303</v>
      </c>
      <c r="C1230" s="139" t="s">
        <v>2304</v>
      </c>
      <c r="D1230" s="125" t="s">
        <v>1169</v>
      </c>
      <c r="E1230" s="126">
        <v>85.151499999999999</v>
      </c>
      <c r="F1230" s="127"/>
      <c r="G1230" s="128">
        <f>ROUND(E1230*F1230,2)</f>
        <v>0</v>
      </c>
      <c r="H1230" s="127"/>
      <c r="I1230" s="128">
        <f>ROUND(E1230*H1230,2)</f>
        <v>0</v>
      </c>
      <c r="J1230" s="127"/>
      <c r="K1230" s="128">
        <f>ROUND(E1230*J1230,2)</f>
        <v>0</v>
      </c>
      <c r="L1230" s="128">
        <v>21</v>
      </c>
      <c r="M1230" s="128">
        <f>G1230*(1+L1230/100)</f>
        <v>0</v>
      </c>
      <c r="N1230" s="126">
        <v>0</v>
      </c>
      <c r="O1230" s="126">
        <f>ROUND(E1230*N1230,2)</f>
        <v>0</v>
      </c>
      <c r="P1230" s="126">
        <v>0</v>
      </c>
      <c r="Q1230" s="126">
        <f>ROUND(E1230*P1230,2)</f>
        <v>0</v>
      </c>
      <c r="R1230" s="128" t="s">
        <v>564</v>
      </c>
      <c r="S1230" s="128" t="s">
        <v>310</v>
      </c>
      <c r="T1230" s="129" t="s">
        <v>331</v>
      </c>
      <c r="U1230" s="114">
        <v>0.23</v>
      </c>
      <c r="V1230" s="114">
        <f>ROUND(E1230*U1230,2)</f>
        <v>19.579999999999998</v>
      </c>
      <c r="W1230" s="114"/>
      <c r="X1230" s="114" t="s">
        <v>332</v>
      </c>
      <c r="Y1230" s="114" t="s">
        <v>293</v>
      </c>
      <c r="Z1230" s="107"/>
      <c r="AA1230" s="107"/>
      <c r="AB1230" s="107"/>
      <c r="AC1230" s="107"/>
      <c r="AD1230" s="107"/>
      <c r="AE1230" s="107"/>
      <c r="AF1230" s="107"/>
      <c r="AG1230" s="107" t="s">
        <v>333</v>
      </c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</row>
    <row r="1231" spans="1:60" outlineLevel="2">
      <c r="A1231" s="110"/>
      <c r="B1231" s="111"/>
      <c r="C1231" s="146" t="s">
        <v>3460</v>
      </c>
      <c r="D1231" s="143"/>
      <c r="E1231" s="144">
        <v>12</v>
      </c>
      <c r="F1231" s="114"/>
      <c r="G1231" s="114"/>
      <c r="H1231" s="114"/>
      <c r="I1231" s="114"/>
      <c r="J1231" s="114"/>
      <c r="K1231" s="114"/>
      <c r="L1231" s="114"/>
      <c r="M1231" s="114"/>
      <c r="N1231" s="113"/>
      <c r="O1231" s="113"/>
      <c r="P1231" s="113"/>
      <c r="Q1231" s="113"/>
      <c r="R1231" s="114"/>
      <c r="S1231" s="114"/>
      <c r="T1231" s="114"/>
      <c r="U1231" s="114"/>
      <c r="V1231" s="114"/>
      <c r="W1231" s="114"/>
      <c r="X1231" s="114"/>
      <c r="Y1231" s="114"/>
      <c r="Z1231" s="107"/>
      <c r="AA1231" s="107"/>
      <c r="AB1231" s="107"/>
      <c r="AC1231" s="107"/>
      <c r="AD1231" s="107"/>
      <c r="AE1231" s="107"/>
      <c r="AF1231" s="107"/>
      <c r="AG1231" s="107" t="s">
        <v>341</v>
      </c>
      <c r="AH1231" s="107">
        <v>0</v>
      </c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</row>
    <row r="1232" spans="1:60" outlineLevel="3">
      <c r="A1232" s="110"/>
      <c r="B1232" s="111"/>
      <c r="C1232" s="146" t="s">
        <v>2651</v>
      </c>
      <c r="D1232" s="143"/>
      <c r="E1232" s="144">
        <v>5.859</v>
      </c>
      <c r="F1232" s="114"/>
      <c r="G1232" s="114"/>
      <c r="H1232" s="114"/>
      <c r="I1232" s="114"/>
      <c r="J1232" s="114"/>
      <c r="K1232" s="114"/>
      <c r="L1232" s="114"/>
      <c r="M1232" s="114"/>
      <c r="N1232" s="113"/>
      <c r="O1232" s="113"/>
      <c r="P1232" s="113"/>
      <c r="Q1232" s="113"/>
      <c r="R1232" s="114"/>
      <c r="S1232" s="114"/>
      <c r="T1232" s="114"/>
      <c r="U1232" s="114"/>
      <c r="V1232" s="114"/>
      <c r="W1232" s="114"/>
      <c r="X1232" s="114"/>
      <c r="Y1232" s="114"/>
      <c r="Z1232" s="107"/>
      <c r="AA1232" s="107"/>
      <c r="AB1232" s="107"/>
      <c r="AC1232" s="107"/>
      <c r="AD1232" s="107"/>
      <c r="AE1232" s="107"/>
      <c r="AF1232" s="107"/>
      <c r="AG1232" s="107" t="s">
        <v>341</v>
      </c>
      <c r="AH1232" s="107">
        <v>0</v>
      </c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</row>
    <row r="1233" spans="1:60" outlineLevel="3">
      <c r="A1233" s="110"/>
      <c r="B1233" s="111"/>
      <c r="C1233" s="146" t="s">
        <v>2652</v>
      </c>
      <c r="D1233" s="143"/>
      <c r="E1233" s="144">
        <v>48.962499999999999</v>
      </c>
      <c r="F1233" s="114"/>
      <c r="G1233" s="114"/>
      <c r="H1233" s="114"/>
      <c r="I1233" s="114"/>
      <c r="J1233" s="114"/>
      <c r="K1233" s="114"/>
      <c r="L1233" s="114"/>
      <c r="M1233" s="114"/>
      <c r="N1233" s="113"/>
      <c r="O1233" s="113"/>
      <c r="P1233" s="113"/>
      <c r="Q1233" s="113"/>
      <c r="R1233" s="114"/>
      <c r="S1233" s="114"/>
      <c r="T1233" s="114"/>
      <c r="U1233" s="114"/>
      <c r="V1233" s="114"/>
      <c r="W1233" s="114"/>
      <c r="X1233" s="114"/>
      <c r="Y1233" s="114"/>
      <c r="Z1233" s="107"/>
      <c r="AA1233" s="107"/>
      <c r="AB1233" s="107"/>
      <c r="AC1233" s="107"/>
      <c r="AD1233" s="107"/>
      <c r="AE1233" s="107"/>
      <c r="AF1233" s="107"/>
      <c r="AG1233" s="107" t="s">
        <v>341</v>
      </c>
      <c r="AH1233" s="107">
        <v>0</v>
      </c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</row>
    <row r="1234" spans="1:60" outlineLevel="3">
      <c r="A1234" s="110"/>
      <c r="B1234" s="111"/>
      <c r="C1234" s="146" t="s">
        <v>3008</v>
      </c>
      <c r="D1234" s="143"/>
      <c r="E1234" s="144">
        <v>13.29</v>
      </c>
      <c r="F1234" s="114"/>
      <c r="G1234" s="114"/>
      <c r="H1234" s="114"/>
      <c r="I1234" s="114"/>
      <c r="J1234" s="114"/>
      <c r="K1234" s="114"/>
      <c r="L1234" s="114"/>
      <c r="M1234" s="114"/>
      <c r="N1234" s="113"/>
      <c r="O1234" s="113"/>
      <c r="P1234" s="113"/>
      <c r="Q1234" s="113"/>
      <c r="R1234" s="114"/>
      <c r="S1234" s="114"/>
      <c r="T1234" s="114"/>
      <c r="U1234" s="114"/>
      <c r="V1234" s="114"/>
      <c r="W1234" s="114"/>
      <c r="X1234" s="114"/>
      <c r="Y1234" s="114"/>
      <c r="Z1234" s="107"/>
      <c r="AA1234" s="107"/>
      <c r="AB1234" s="107"/>
      <c r="AC1234" s="107"/>
      <c r="AD1234" s="107"/>
      <c r="AE1234" s="107"/>
      <c r="AF1234" s="107"/>
      <c r="AG1234" s="107" t="s">
        <v>341</v>
      </c>
      <c r="AH1234" s="107">
        <v>0</v>
      </c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</row>
    <row r="1235" spans="1:60" outlineLevel="3">
      <c r="A1235" s="110"/>
      <c r="B1235" s="111"/>
      <c r="C1235" s="146" t="s">
        <v>3461</v>
      </c>
      <c r="D1235" s="143"/>
      <c r="E1235" s="144">
        <v>5.04</v>
      </c>
      <c r="F1235" s="114"/>
      <c r="G1235" s="114"/>
      <c r="H1235" s="114"/>
      <c r="I1235" s="114"/>
      <c r="J1235" s="114"/>
      <c r="K1235" s="114"/>
      <c r="L1235" s="114"/>
      <c r="M1235" s="114"/>
      <c r="N1235" s="113"/>
      <c r="O1235" s="113"/>
      <c r="P1235" s="113"/>
      <c r="Q1235" s="113"/>
      <c r="R1235" s="114"/>
      <c r="S1235" s="114"/>
      <c r="T1235" s="114"/>
      <c r="U1235" s="114"/>
      <c r="V1235" s="114"/>
      <c r="W1235" s="114"/>
      <c r="X1235" s="114"/>
      <c r="Y1235" s="114"/>
      <c r="Z1235" s="107"/>
      <c r="AA1235" s="107"/>
      <c r="AB1235" s="107"/>
      <c r="AC1235" s="107"/>
      <c r="AD1235" s="107"/>
      <c r="AE1235" s="107"/>
      <c r="AF1235" s="107"/>
      <c r="AG1235" s="107" t="s">
        <v>341</v>
      </c>
      <c r="AH1235" s="107">
        <v>0</v>
      </c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</row>
    <row r="1236" spans="1:60" outlineLevel="1">
      <c r="A1236" s="123">
        <v>174</v>
      </c>
      <c r="B1236" s="124" t="s">
        <v>2320</v>
      </c>
      <c r="C1236" s="139" t="s">
        <v>2321</v>
      </c>
      <c r="D1236" s="125" t="s">
        <v>1169</v>
      </c>
      <c r="E1236" s="126">
        <v>85.151499999999999</v>
      </c>
      <c r="F1236" s="127"/>
      <c r="G1236" s="128">
        <f>ROUND(E1236*F1236,2)</f>
        <v>0</v>
      </c>
      <c r="H1236" s="127"/>
      <c r="I1236" s="128">
        <f>ROUND(E1236*H1236,2)</f>
        <v>0</v>
      </c>
      <c r="J1236" s="127"/>
      <c r="K1236" s="128">
        <f>ROUND(E1236*J1236,2)</f>
        <v>0</v>
      </c>
      <c r="L1236" s="128">
        <v>21</v>
      </c>
      <c r="M1236" s="128">
        <f>G1236*(1+L1236/100)</f>
        <v>0</v>
      </c>
      <c r="N1236" s="126">
        <v>5.2500000000000003E-3</v>
      </c>
      <c r="O1236" s="126">
        <f>ROUND(E1236*N1236,2)</f>
        <v>0.45</v>
      </c>
      <c r="P1236" s="126">
        <v>0</v>
      </c>
      <c r="Q1236" s="126">
        <f>ROUND(E1236*P1236,2)</f>
        <v>0</v>
      </c>
      <c r="R1236" s="128"/>
      <c r="S1236" s="128" t="s">
        <v>290</v>
      </c>
      <c r="T1236" s="129" t="s">
        <v>291</v>
      </c>
      <c r="U1236" s="114">
        <v>0.81</v>
      </c>
      <c r="V1236" s="114">
        <f>ROUND(E1236*U1236,2)</f>
        <v>68.97</v>
      </c>
      <c r="W1236" s="114"/>
      <c r="X1236" s="114" t="s">
        <v>332</v>
      </c>
      <c r="Y1236" s="114" t="s">
        <v>293</v>
      </c>
      <c r="Z1236" s="107"/>
      <c r="AA1236" s="107"/>
      <c r="AB1236" s="107"/>
      <c r="AC1236" s="107"/>
      <c r="AD1236" s="107"/>
      <c r="AE1236" s="107"/>
      <c r="AF1236" s="107"/>
      <c r="AG1236" s="107" t="s">
        <v>333</v>
      </c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</row>
    <row r="1237" spans="1:60" outlineLevel="2">
      <c r="A1237" s="110"/>
      <c r="B1237" s="111"/>
      <c r="C1237" s="146" t="s">
        <v>3457</v>
      </c>
      <c r="D1237" s="143"/>
      <c r="E1237" s="144">
        <v>85.151499999999999</v>
      </c>
      <c r="F1237" s="114"/>
      <c r="G1237" s="114"/>
      <c r="H1237" s="114"/>
      <c r="I1237" s="114"/>
      <c r="J1237" s="114"/>
      <c r="K1237" s="114"/>
      <c r="L1237" s="114"/>
      <c r="M1237" s="114"/>
      <c r="N1237" s="113"/>
      <c r="O1237" s="113"/>
      <c r="P1237" s="113"/>
      <c r="Q1237" s="113"/>
      <c r="R1237" s="114"/>
      <c r="S1237" s="114"/>
      <c r="T1237" s="114"/>
      <c r="U1237" s="114"/>
      <c r="V1237" s="114"/>
      <c r="W1237" s="114"/>
      <c r="X1237" s="114"/>
      <c r="Y1237" s="114"/>
      <c r="Z1237" s="107"/>
      <c r="AA1237" s="107"/>
      <c r="AB1237" s="107"/>
      <c r="AC1237" s="107"/>
      <c r="AD1237" s="107"/>
      <c r="AE1237" s="107"/>
      <c r="AF1237" s="107"/>
      <c r="AG1237" s="107" t="s">
        <v>341</v>
      </c>
      <c r="AH1237" s="107">
        <v>5</v>
      </c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</row>
    <row r="1238" spans="1:60" ht="22.5" outlineLevel="1">
      <c r="A1238" s="123">
        <v>175</v>
      </c>
      <c r="B1238" s="124" t="s">
        <v>2322</v>
      </c>
      <c r="C1238" s="139" t="s">
        <v>2323</v>
      </c>
      <c r="D1238" s="125" t="s">
        <v>347</v>
      </c>
      <c r="E1238" s="126">
        <v>28.951509999999999</v>
      </c>
      <c r="F1238" s="127"/>
      <c r="G1238" s="128">
        <f>ROUND(E1238*F1238,2)</f>
        <v>0</v>
      </c>
      <c r="H1238" s="127"/>
      <c r="I1238" s="128">
        <f>ROUND(E1238*H1238,2)</f>
        <v>0</v>
      </c>
      <c r="J1238" s="127"/>
      <c r="K1238" s="128">
        <f>ROUND(E1238*J1238,2)</f>
        <v>0</v>
      </c>
      <c r="L1238" s="128">
        <v>21</v>
      </c>
      <c r="M1238" s="128">
        <f>G1238*(1+L1238/100)</f>
        <v>0</v>
      </c>
      <c r="N1238" s="126">
        <v>5.9999999999999995E-4</v>
      </c>
      <c r="O1238" s="126">
        <f>ROUND(E1238*N1238,2)</f>
        <v>0.02</v>
      </c>
      <c r="P1238" s="126">
        <v>0</v>
      </c>
      <c r="Q1238" s="126">
        <f>ROUND(E1238*P1238,2)</f>
        <v>0</v>
      </c>
      <c r="R1238" s="128" t="s">
        <v>413</v>
      </c>
      <c r="S1238" s="128" t="s">
        <v>310</v>
      </c>
      <c r="T1238" s="129" t="s">
        <v>331</v>
      </c>
      <c r="U1238" s="114">
        <v>0</v>
      </c>
      <c r="V1238" s="114">
        <f>ROUND(E1238*U1238,2)</f>
        <v>0</v>
      </c>
      <c r="W1238" s="114"/>
      <c r="X1238" s="114" t="s">
        <v>414</v>
      </c>
      <c r="Y1238" s="114" t="s">
        <v>293</v>
      </c>
      <c r="Z1238" s="107"/>
      <c r="AA1238" s="107"/>
      <c r="AB1238" s="107"/>
      <c r="AC1238" s="107"/>
      <c r="AD1238" s="107"/>
      <c r="AE1238" s="107"/>
      <c r="AF1238" s="107"/>
      <c r="AG1238" s="107" t="s">
        <v>415</v>
      </c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</row>
    <row r="1239" spans="1:60" outlineLevel="2">
      <c r="A1239" s="110"/>
      <c r="B1239" s="111"/>
      <c r="C1239" s="146" t="s">
        <v>2324</v>
      </c>
      <c r="D1239" s="143"/>
      <c r="E1239" s="144"/>
      <c r="F1239" s="114"/>
      <c r="G1239" s="114"/>
      <c r="H1239" s="114"/>
      <c r="I1239" s="114"/>
      <c r="J1239" s="114"/>
      <c r="K1239" s="114"/>
      <c r="L1239" s="114"/>
      <c r="M1239" s="114"/>
      <c r="N1239" s="113"/>
      <c r="O1239" s="113"/>
      <c r="P1239" s="113"/>
      <c r="Q1239" s="113"/>
      <c r="R1239" s="114"/>
      <c r="S1239" s="114"/>
      <c r="T1239" s="114"/>
      <c r="U1239" s="114"/>
      <c r="V1239" s="114"/>
      <c r="W1239" s="114"/>
      <c r="X1239" s="114"/>
      <c r="Y1239" s="114"/>
      <c r="Z1239" s="107"/>
      <c r="AA1239" s="107"/>
      <c r="AB1239" s="107"/>
      <c r="AC1239" s="107"/>
      <c r="AD1239" s="107"/>
      <c r="AE1239" s="107"/>
      <c r="AF1239" s="107"/>
      <c r="AG1239" s="107" t="s">
        <v>341</v>
      </c>
      <c r="AH1239" s="107">
        <v>0</v>
      </c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</row>
    <row r="1240" spans="1:60" outlineLevel="3">
      <c r="A1240" s="110"/>
      <c r="B1240" s="111"/>
      <c r="C1240" s="146" t="s">
        <v>3462</v>
      </c>
      <c r="D1240" s="143"/>
      <c r="E1240" s="144">
        <v>28.951509999999999</v>
      </c>
      <c r="F1240" s="114"/>
      <c r="G1240" s="114"/>
      <c r="H1240" s="114"/>
      <c r="I1240" s="114"/>
      <c r="J1240" s="114"/>
      <c r="K1240" s="114"/>
      <c r="L1240" s="114"/>
      <c r="M1240" s="114"/>
      <c r="N1240" s="113"/>
      <c r="O1240" s="113"/>
      <c r="P1240" s="113"/>
      <c r="Q1240" s="113"/>
      <c r="R1240" s="114"/>
      <c r="S1240" s="114"/>
      <c r="T1240" s="114"/>
      <c r="U1240" s="114"/>
      <c r="V1240" s="114"/>
      <c r="W1240" s="114"/>
      <c r="X1240" s="114"/>
      <c r="Y1240" s="114"/>
      <c r="Z1240" s="107"/>
      <c r="AA1240" s="107"/>
      <c r="AB1240" s="107"/>
      <c r="AC1240" s="107"/>
      <c r="AD1240" s="107"/>
      <c r="AE1240" s="107"/>
      <c r="AF1240" s="107"/>
      <c r="AG1240" s="107" t="s">
        <v>341</v>
      </c>
      <c r="AH1240" s="107">
        <v>5</v>
      </c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</row>
    <row r="1241" spans="1:60" outlineLevel="1">
      <c r="A1241" s="110">
        <v>176</v>
      </c>
      <c r="B1241" s="111" t="s">
        <v>2326</v>
      </c>
      <c r="C1241" s="147" t="s">
        <v>2327</v>
      </c>
      <c r="D1241" s="112" t="s">
        <v>24</v>
      </c>
      <c r="E1241" s="145"/>
      <c r="F1241" s="115"/>
      <c r="G1241" s="114">
        <f>ROUND(E1241*F1241,2)</f>
        <v>0</v>
      </c>
      <c r="H1241" s="115"/>
      <c r="I1241" s="114">
        <f>ROUND(E1241*H1241,2)</f>
        <v>0</v>
      </c>
      <c r="J1241" s="115"/>
      <c r="K1241" s="114">
        <f>ROUND(E1241*J1241,2)</f>
        <v>0</v>
      </c>
      <c r="L1241" s="114">
        <v>21</v>
      </c>
      <c r="M1241" s="114">
        <f>G1241*(1+L1241/100)</f>
        <v>0</v>
      </c>
      <c r="N1241" s="113">
        <v>0</v>
      </c>
      <c r="O1241" s="113">
        <f>ROUND(E1241*N1241,2)</f>
        <v>0</v>
      </c>
      <c r="P1241" s="113">
        <v>0</v>
      </c>
      <c r="Q1241" s="113">
        <f>ROUND(E1241*P1241,2)</f>
        <v>0</v>
      </c>
      <c r="R1241" s="114" t="s">
        <v>564</v>
      </c>
      <c r="S1241" s="114" t="s">
        <v>310</v>
      </c>
      <c r="T1241" s="114" t="s">
        <v>331</v>
      </c>
      <c r="U1241" s="114">
        <v>0</v>
      </c>
      <c r="V1241" s="114">
        <f>ROUND(E1241*U1241,2)</f>
        <v>0</v>
      </c>
      <c r="W1241" s="114"/>
      <c r="X1241" s="114" t="s">
        <v>448</v>
      </c>
      <c r="Y1241" s="114" t="s">
        <v>293</v>
      </c>
      <c r="Z1241" s="107"/>
      <c r="AA1241" s="107"/>
      <c r="AB1241" s="107"/>
      <c r="AC1241" s="107"/>
      <c r="AD1241" s="107"/>
      <c r="AE1241" s="107"/>
      <c r="AF1241" s="107"/>
      <c r="AG1241" s="107" t="s">
        <v>449</v>
      </c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</row>
    <row r="1242" spans="1:60" outlineLevel="2">
      <c r="A1242" s="110"/>
      <c r="B1242" s="111"/>
      <c r="C1242" s="205" t="s">
        <v>450</v>
      </c>
      <c r="D1242" s="206"/>
      <c r="E1242" s="206"/>
      <c r="F1242" s="206"/>
      <c r="G1242" s="206"/>
      <c r="H1242" s="114"/>
      <c r="I1242" s="114"/>
      <c r="J1242" s="114"/>
      <c r="K1242" s="114"/>
      <c r="L1242" s="114"/>
      <c r="M1242" s="114"/>
      <c r="N1242" s="113"/>
      <c r="O1242" s="113"/>
      <c r="P1242" s="113"/>
      <c r="Q1242" s="113"/>
      <c r="R1242" s="114"/>
      <c r="S1242" s="114"/>
      <c r="T1242" s="114"/>
      <c r="U1242" s="114"/>
      <c r="V1242" s="114"/>
      <c r="W1242" s="114"/>
      <c r="X1242" s="114"/>
      <c r="Y1242" s="114"/>
      <c r="Z1242" s="107"/>
      <c r="AA1242" s="107"/>
      <c r="AB1242" s="107"/>
      <c r="AC1242" s="107"/>
      <c r="AD1242" s="107"/>
      <c r="AE1242" s="107"/>
      <c r="AF1242" s="107"/>
      <c r="AG1242" s="107" t="s">
        <v>451</v>
      </c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</row>
    <row r="1243" spans="1:60">
      <c r="A1243" s="117" t="s">
        <v>285</v>
      </c>
      <c r="B1243" s="118" t="s">
        <v>209</v>
      </c>
      <c r="C1243" s="138" t="s">
        <v>210</v>
      </c>
      <c r="D1243" s="119"/>
      <c r="E1243" s="120"/>
      <c r="F1243" s="121"/>
      <c r="G1243" s="121">
        <f>SUMIF(AG1244:AG1251,"&lt;&gt;NOR",G1244:G1251)</f>
        <v>0</v>
      </c>
      <c r="H1243" s="121"/>
      <c r="I1243" s="121">
        <f>SUM(I1244:I1251)</f>
        <v>0</v>
      </c>
      <c r="J1243" s="121"/>
      <c r="K1243" s="121">
        <f>SUM(K1244:K1251)</f>
        <v>0</v>
      </c>
      <c r="L1243" s="121"/>
      <c r="M1243" s="121">
        <f>SUM(M1244:M1251)</f>
        <v>0</v>
      </c>
      <c r="N1243" s="120"/>
      <c r="O1243" s="120">
        <f>SUM(O1244:O1251)</f>
        <v>7.93</v>
      </c>
      <c r="P1243" s="120"/>
      <c r="Q1243" s="120">
        <f>SUM(Q1244:Q1251)</f>
        <v>0</v>
      </c>
      <c r="R1243" s="121"/>
      <c r="S1243" s="121"/>
      <c r="T1243" s="122"/>
      <c r="U1243" s="116"/>
      <c r="V1243" s="116">
        <f>SUM(V1244:V1251)</f>
        <v>738.17000000000007</v>
      </c>
      <c r="W1243" s="116"/>
      <c r="X1243" s="116"/>
      <c r="Y1243" s="116"/>
      <c r="AG1243" t="s">
        <v>286</v>
      </c>
    </row>
    <row r="1244" spans="1:60" outlineLevel="1">
      <c r="A1244" s="123">
        <v>177</v>
      </c>
      <c r="B1244" s="124" t="s">
        <v>1231</v>
      </c>
      <c r="C1244" s="139" t="s">
        <v>1232</v>
      </c>
      <c r="D1244" s="125" t="s">
        <v>1169</v>
      </c>
      <c r="E1244" s="126">
        <v>615.13874999999996</v>
      </c>
      <c r="F1244" s="127"/>
      <c r="G1244" s="128">
        <f>ROUND(E1244*F1244,2)</f>
        <v>0</v>
      </c>
      <c r="H1244" s="127"/>
      <c r="I1244" s="128">
        <f>ROUND(E1244*H1244,2)</f>
        <v>0</v>
      </c>
      <c r="J1244" s="127"/>
      <c r="K1244" s="128">
        <f>ROUND(E1244*J1244,2)</f>
        <v>0</v>
      </c>
      <c r="L1244" s="128">
        <v>21</v>
      </c>
      <c r="M1244" s="128">
        <f>G1244*(1+L1244/100)</f>
        <v>0</v>
      </c>
      <c r="N1244" s="126">
        <v>5.9100000000000003E-3</v>
      </c>
      <c r="O1244" s="126">
        <f>ROUND(E1244*N1244,2)</f>
        <v>3.64</v>
      </c>
      <c r="P1244" s="126">
        <v>0</v>
      </c>
      <c r="Q1244" s="126">
        <f>ROUND(E1244*P1244,2)</f>
        <v>0</v>
      </c>
      <c r="R1244" s="128" t="s">
        <v>1233</v>
      </c>
      <c r="S1244" s="128" t="s">
        <v>310</v>
      </c>
      <c r="T1244" s="129" t="s">
        <v>331</v>
      </c>
      <c r="U1244" s="114">
        <v>0.26</v>
      </c>
      <c r="V1244" s="114">
        <f>ROUND(E1244*U1244,2)</f>
        <v>159.94</v>
      </c>
      <c r="W1244" s="114"/>
      <c r="X1244" s="114" t="s">
        <v>332</v>
      </c>
      <c r="Y1244" s="114" t="s">
        <v>293</v>
      </c>
      <c r="Z1244" s="107"/>
      <c r="AA1244" s="107"/>
      <c r="AB1244" s="107"/>
      <c r="AC1244" s="107"/>
      <c r="AD1244" s="107"/>
      <c r="AE1244" s="107"/>
      <c r="AF1244" s="107"/>
      <c r="AG1244" s="107" t="s">
        <v>333</v>
      </c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</row>
    <row r="1245" spans="1:60" outlineLevel="2">
      <c r="A1245" s="110"/>
      <c r="B1245" s="111"/>
      <c r="C1245" s="146" t="s">
        <v>3463</v>
      </c>
      <c r="D1245" s="143"/>
      <c r="E1245" s="144">
        <v>615.13874999999996</v>
      </c>
      <c r="F1245" s="114"/>
      <c r="G1245" s="114"/>
      <c r="H1245" s="114"/>
      <c r="I1245" s="114"/>
      <c r="J1245" s="114"/>
      <c r="K1245" s="114"/>
      <c r="L1245" s="114"/>
      <c r="M1245" s="114"/>
      <c r="N1245" s="113"/>
      <c r="O1245" s="113"/>
      <c r="P1245" s="113"/>
      <c r="Q1245" s="113"/>
      <c r="R1245" s="114"/>
      <c r="S1245" s="114"/>
      <c r="T1245" s="114"/>
      <c r="U1245" s="114"/>
      <c r="V1245" s="114"/>
      <c r="W1245" s="114"/>
      <c r="X1245" s="114"/>
      <c r="Y1245" s="114"/>
      <c r="Z1245" s="107"/>
      <c r="AA1245" s="107"/>
      <c r="AB1245" s="107"/>
      <c r="AC1245" s="107"/>
      <c r="AD1245" s="107"/>
      <c r="AE1245" s="107"/>
      <c r="AF1245" s="107"/>
      <c r="AG1245" s="107" t="s">
        <v>341</v>
      </c>
      <c r="AH1245" s="107">
        <v>5</v>
      </c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</row>
    <row r="1246" spans="1:60" ht="22.5" outlineLevel="1">
      <c r="A1246" s="123">
        <v>178</v>
      </c>
      <c r="B1246" s="124" t="s">
        <v>2298</v>
      </c>
      <c r="C1246" s="139" t="s">
        <v>2299</v>
      </c>
      <c r="D1246" s="125" t="s">
        <v>1169</v>
      </c>
      <c r="E1246" s="126">
        <v>615.13874999999996</v>
      </c>
      <c r="F1246" s="127"/>
      <c r="G1246" s="128">
        <f>ROUND(E1246*F1246,2)</f>
        <v>0</v>
      </c>
      <c r="H1246" s="127"/>
      <c r="I1246" s="128">
        <f>ROUND(E1246*H1246,2)</f>
        <v>0</v>
      </c>
      <c r="J1246" s="127"/>
      <c r="K1246" s="128">
        <f>ROUND(E1246*J1246,2)</f>
        <v>0</v>
      </c>
      <c r="L1246" s="128">
        <v>21</v>
      </c>
      <c r="M1246" s="128">
        <f>G1246*(1+L1246/100)</f>
        <v>0</v>
      </c>
      <c r="N1246" s="126">
        <v>2.8800000000000002E-3</v>
      </c>
      <c r="O1246" s="126">
        <f>ROUND(E1246*N1246,2)</f>
        <v>1.77</v>
      </c>
      <c r="P1246" s="126">
        <v>0</v>
      </c>
      <c r="Q1246" s="126">
        <f>ROUND(E1246*P1246,2)</f>
        <v>0</v>
      </c>
      <c r="R1246" s="128" t="s">
        <v>564</v>
      </c>
      <c r="S1246" s="128" t="s">
        <v>310</v>
      </c>
      <c r="T1246" s="129" t="s">
        <v>331</v>
      </c>
      <c r="U1246" s="114">
        <v>0.52</v>
      </c>
      <c r="V1246" s="114">
        <f>ROUND(E1246*U1246,2)</f>
        <v>319.87</v>
      </c>
      <c r="W1246" s="114"/>
      <c r="X1246" s="114" t="s">
        <v>332</v>
      </c>
      <c r="Y1246" s="114" t="s">
        <v>293</v>
      </c>
      <c r="Z1246" s="107"/>
      <c r="AA1246" s="107"/>
      <c r="AB1246" s="107"/>
      <c r="AC1246" s="107"/>
      <c r="AD1246" s="107"/>
      <c r="AE1246" s="107"/>
      <c r="AF1246" s="107"/>
      <c r="AG1246" s="107" t="s">
        <v>333</v>
      </c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</row>
    <row r="1247" spans="1:60" outlineLevel="2">
      <c r="A1247" s="110"/>
      <c r="B1247" s="111"/>
      <c r="C1247" s="146" t="s">
        <v>3464</v>
      </c>
      <c r="D1247" s="143"/>
      <c r="E1247" s="144">
        <v>615.13874999999996</v>
      </c>
      <c r="F1247" s="114"/>
      <c r="G1247" s="114"/>
      <c r="H1247" s="114"/>
      <c r="I1247" s="114"/>
      <c r="J1247" s="114"/>
      <c r="K1247" s="114"/>
      <c r="L1247" s="114"/>
      <c r="M1247" s="114"/>
      <c r="N1247" s="113"/>
      <c r="O1247" s="113"/>
      <c r="P1247" s="113"/>
      <c r="Q1247" s="113"/>
      <c r="R1247" s="114"/>
      <c r="S1247" s="114"/>
      <c r="T1247" s="114"/>
      <c r="U1247" s="114"/>
      <c r="V1247" s="114"/>
      <c r="W1247" s="114"/>
      <c r="X1247" s="114"/>
      <c r="Y1247" s="114"/>
      <c r="Z1247" s="107"/>
      <c r="AA1247" s="107"/>
      <c r="AB1247" s="107"/>
      <c r="AC1247" s="107"/>
      <c r="AD1247" s="107"/>
      <c r="AE1247" s="107"/>
      <c r="AF1247" s="107"/>
      <c r="AG1247" s="107" t="s">
        <v>341</v>
      </c>
      <c r="AH1247" s="107">
        <v>5</v>
      </c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</row>
    <row r="1248" spans="1:60" ht="22.5" outlineLevel="1">
      <c r="A1248" s="123">
        <v>179</v>
      </c>
      <c r="B1248" s="124" t="s">
        <v>2301</v>
      </c>
      <c r="C1248" s="139" t="s">
        <v>2302</v>
      </c>
      <c r="D1248" s="125" t="s">
        <v>1169</v>
      </c>
      <c r="E1248" s="126">
        <v>615.13874999999996</v>
      </c>
      <c r="F1248" s="127"/>
      <c r="G1248" s="128">
        <f>ROUND(E1248*F1248,2)</f>
        <v>0</v>
      </c>
      <c r="H1248" s="127"/>
      <c r="I1248" s="128">
        <f>ROUND(E1248*H1248,2)</f>
        <v>0</v>
      </c>
      <c r="J1248" s="127"/>
      <c r="K1248" s="128">
        <f>ROUND(E1248*J1248,2)</f>
        <v>0</v>
      </c>
      <c r="L1248" s="128">
        <v>21</v>
      </c>
      <c r="M1248" s="128">
        <f>G1248*(1+L1248/100)</f>
        <v>0</v>
      </c>
      <c r="N1248" s="126">
        <v>4.1000000000000003E-3</v>
      </c>
      <c r="O1248" s="126">
        <f>ROUND(E1248*N1248,2)</f>
        <v>2.52</v>
      </c>
      <c r="P1248" s="126">
        <v>0</v>
      </c>
      <c r="Q1248" s="126">
        <f>ROUND(E1248*P1248,2)</f>
        <v>0</v>
      </c>
      <c r="R1248" s="128" t="s">
        <v>564</v>
      </c>
      <c r="S1248" s="128" t="s">
        <v>310</v>
      </c>
      <c r="T1248" s="129" t="s">
        <v>331</v>
      </c>
      <c r="U1248" s="114">
        <v>0.42</v>
      </c>
      <c r="V1248" s="114">
        <f>ROUND(E1248*U1248,2)</f>
        <v>258.36</v>
      </c>
      <c r="W1248" s="114"/>
      <c r="X1248" s="114" t="s">
        <v>332</v>
      </c>
      <c r="Y1248" s="114" t="s">
        <v>293</v>
      </c>
      <c r="Z1248" s="107"/>
      <c r="AA1248" s="107"/>
      <c r="AB1248" s="107"/>
      <c r="AC1248" s="107"/>
      <c r="AD1248" s="107"/>
      <c r="AE1248" s="107"/>
      <c r="AF1248" s="107"/>
      <c r="AG1248" s="107" t="s">
        <v>333</v>
      </c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</row>
    <row r="1249" spans="1:60" outlineLevel="2">
      <c r="A1249" s="110"/>
      <c r="B1249" s="111"/>
      <c r="C1249" s="146" t="s">
        <v>3168</v>
      </c>
      <c r="D1249" s="143"/>
      <c r="E1249" s="144">
        <v>615.13874999999996</v>
      </c>
      <c r="F1249" s="114"/>
      <c r="G1249" s="114"/>
      <c r="H1249" s="114"/>
      <c r="I1249" s="114"/>
      <c r="J1249" s="114"/>
      <c r="K1249" s="114"/>
      <c r="L1249" s="114"/>
      <c r="M1249" s="114"/>
      <c r="N1249" s="113"/>
      <c r="O1249" s="113"/>
      <c r="P1249" s="113"/>
      <c r="Q1249" s="113"/>
      <c r="R1249" s="114"/>
      <c r="S1249" s="114"/>
      <c r="T1249" s="114"/>
      <c r="U1249" s="114"/>
      <c r="V1249" s="114"/>
      <c r="W1249" s="114"/>
      <c r="X1249" s="114"/>
      <c r="Y1249" s="114"/>
      <c r="Z1249" s="107"/>
      <c r="AA1249" s="107"/>
      <c r="AB1249" s="107"/>
      <c r="AC1249" s="107"/>
      <c r="AD1249" s="107"/>
      <c r="AE1249" s="107"/>
      <c r="AF1249" s="107"/>
      <c r="AG1249" s="107" t="s">
        <v>341</v>
      </c>
      <c r="AH1249" s="107">
        <v>5</v>
      </c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</row>
    <row r="1250" spans="1:60" outlineLevel="1">
      <c r="A1250" s="110">
        <v>180</v>
      </c>
      <c r="B1250" s="111" t="s">
        <v>2326</v>
      </c>
      <c r="C1250" s="147" t="s">
        <v>2327</v>
      </c>
      <c r="D1250" s="112" t="s">
        <v>24</v>
      </c>
      <c r="E1250" s="145"/>
      <c r="F1250" s="115"/>
      <c r="G1250" s="114">
        <f>ROUND(E1250*F1250,2)</f>
        <v>0</v>
      </c>
      <c r="H1250" s="115"/>
      <c r="I1250" s="114">
        <f>ROUND(E1250*H1250,2)</f>
        <v>0</v>
      </c>
      <c r="J1250" s="115"/>
      <c r="K1250" s="114">
        <f>ROUND(E1250*J1250,2)</f>
        <v>0</v>
      </c>
      <c r="L1250" s="114">
        <v>21</v>
      </c>
      <c r="M1250" s="114">
        <f>G1250*(1+L1250/100)</f>
        <v>0</v>
      </c>
      <c r="N1250" s="113">
        <v>0</v>
      </c>
      <c r="O1250" s="113">
        <f>ROUND(E1250*N1250,2)</f>
        <v>0</v>
      </c>
      <c r="P1250" s="113">
        <v>0</v>
      </c>
      <c r="Q1250" s="113">
        <f>ROUND(E1250*P1250,2)</f>
        <v>0</v>
      </c>
      <c r="R1250" s="114" t="s">
        <v>564</v>
      </c>
      <c r="S1250" s="114" t="s">
        <v>310</v>
      </c>
      <c r="T1250" s="114" t="s">
        <v>331</v>
      </c>
      <c r="U1250" s="114">
        <v>0</v>
      </c>
      <c r="V1250" s="114">
        <f>ROUND(E1250*U1250,2)</f>
        <v>0</v>
      </c>
      <c r="W1250" s="114"/>
      <c r="X1250" s="114" t="s">
        <v>448</v>
      </c>
      <c r="Y1250" s="114" t="s">
        <v>293</v>
      </c>
      <c r="Z1250" s="107"/>
      <c r="AA1250" s="107"/>
      <c r="AB1250" s="107"/>
      <c r="AC1250" s="107"/>
      <c r="AD1250" s="107"/>
      <c r="AE1250" s="107"/>
      <c r="AF1250" s="107"/>
      <c r="AG1250" s="107" t="s">
        <v>449</v>
      </c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</row>
    <row r="1251" spans="1:60" outlineLevel="2">
      <c r="A1251" s="110"/>
      <c r="B1251" s="111"/>
      <c r="C1251" s="205" t="s">
        <v>450</v>
      </c>
      <c r="D1251" s="206"/>
      <c r="E1251" s="206"/>
      <c r="F1251" s="206"/>
      <c r="G1251" s="206"/>
      <c r="H1251" s="114"/>
      <c r="I1251" s="114"/>
      <c r="J1251" s="114"/>
      <c r="K1251" s="114"/>
      <c r="L1251" s="114"/>
      <c r="M1251" s="114"/>
      <c r="N1251" s="113"/>
      <c r="O1251" s="113"/>
      <c r="P1251" s="113"/>
      <c r="Q1251" s="113"/>
      <c r="R1251" s="114"/>
      <c r="S1251" s="114"/>
      <c r="T1251" s="114"/>
      <c r="U1251" s="114"/>
      <c r="V1251" s="114"/>
      <c r="W1251" s="114"/>
      <c r="X1251" s="114"/>
      <c r="Y1251" s="114"/>
      <c r="Z1251" s="107"/>
      <c r="AA1251" s="107"/>
      <c r="AB1251" s="107"/>
      <c r="AC1251" s="107"/>
      <c r="AD1251" s="107"/>
      <c r="AE1251" s="107"/>
      <c r="AF1251" s="107"/>
      <c r="AG1251" s="107" t="s">
        <v>451</v>
      </c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</row>
    <row r="1252" spans="1:60">
      <c r="A1252" s="117" t="s">
        <v>285</v>
      </c>
      <c r="B1252" s="118" t="s">
        <v>211</v>
      </c>
      <c r="C1252" s="138" t="s">
        <v>212</v>
      </c>
      <c r="D1252" s="119"/>
      <c r="E1252" s="120"/>
      <c r="F1252" s="121"/>
      <c r="G1252" s="121">
        <f>SUMIF(AG1253:AG1277,"&lt;&gt;NOR",G1253:G1277)</f>
        <v>0</v>
      </c>
      <c r="H1252" s="121"/>
      <c r="I1252" s="121">
        <f>SUM(I1253:I1277)</f>
        <v>0</v>
      </c>
      <c r="J1252" s="121"/>
      <c r="K1252" s="121">
        <f>SUM(K1253:K1277)</f>
        <v>0</v>
      </c>
      <c r="L1252" s="121"/>
      <c r="M1252" s="121">
        <f>SUM(M1253:M1277)</f>
        <v>0</v>
      </c>
      <c r="N1252" s="120"/>
      <c r="O1252" s="120">
        <f>SUM(O1253:O1277)</f>
        <v>9.4899999999999984</v>
      </c>
      <c r="P1252" s="120"/>
      <c r="Q1252" s="120">
        <f>SUM(Q1253:Q1277)</f>
        <v>0</v>
      </c>
      <c r="R1252" s="121"/>
      <c r="S1252" s="121"/>
      <c r="T1252" s="122"/>
      <c r="U1252" s="116"/>
      <c r="V1252" s="116">
        <f>SUM(V1253:V1277)</f>
        <v>1016.6600000000001</v>
      </c>
      <c r="W1252" s="116"/>
      <c r="X1252" s="116"/>
      <c r="Y1252" s="116"/>
      <c r="AG1252" t="s">
        <v>286</v>
      </c>
    </row>
    <row r="1253" spans="1:60" outlineLevel="1">
      <c r="A1253" s="123">
        <v>181</v>
      </c>
      <c r="B1253" s="124" t="s">
        <v>1231</v>
      </c>
      <c r="C1253" s="139" t="s">
        <v>1232</v>
      </c>
      <c r="D1253" s="125" t="s">
        <v>1169</v>
      </c>
      <c r="E1253" s="126">
        <v>760.74908000000005</v>
      </c>
      <c r="F1253" s="127"/>
      <c r="G1253" s="128">
        <f>ROUND(E1253*F1253,2)</f>
        <v>0</v>
      </c>
      <c r="H1253" s="127"/>
      <c r="I1253" s="128">
        <f>ROUND(E1253*H1253,2)</f>
        <v>0</v>
      </c>
      <c r="J1253" s="127"/>
      <c r="K1253" s="128">
        <f>ROUND(E1253*J1253,2)</f>
        <v>0</v>
      </c>
      <c r="L1253" s="128">
        <v>21</v>
      </c>
      <c r="M1253" s="128">
        <f>G1253*(1+L1253/100)</f>
        <v>0</v>
      </c>
      <c r="N1253" s="126">
        <v>5.9100000000000003E-3</v>
      </c>
      <c r="O1253" s="126">
        <f>ROUND(E1253*N1253,2)</f>
        <v>4.5</v>
      </c>
      <c r="P1253" s="126">
        <v>0</v>
      </c>
      <c r="Q1253" s="126">
        <f>ROUND(E1253*P1253,2)</f>
        <v>0</v>
      </c>
      <c r="R1253" s="128" t="s">
        <v>1233</v>
      </c>
      <c r="S1253" s="128" t="s">
        <v>310</v>
      </c>
      <c r="T1253" s="129" t="s">
        <v>331</v>
      </c>
      <c r="U1253" s="114">
        <v>0.26</v>
      </c>
      <c r="V1253" s="114">
        <f>ROUND(E1253*U1253,2)</f>
        <v>197.79</v>
      </c>
      <c r="W1253" s="114"/>
      <c r="X1253" s="114" t="s">
        <v>332</v>
      </c>
      <c r="Y1253" s="114" t="s">
        <v>293</v>
      </c>
      <c r="Z1253" s="107"/>
      <c r="AA1253" s="107"/>
      <c r="AB1253" s="107"/>
      <c r="AC1253" s="107"/>
      <c r="AD1253" s="107"/>
      <c r="AE1253" s="107"/>
      <c r="AF1253" s="107"/>
      <c r="AG1253" s="107" t="s">
        <v>333</v>
      </c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</row>
    <row r="1254" spans="1:60" outlineLevel="2">
      <c r="A1254" s="110"/>
      <c r="B1254" s="111"/>
      <c r="C1254" s="146" t="s">
        <v>3465</v>
      </c>
      <c r="D1254" s="143"/>
      <c r="E1254" s="144">
        <v>553.22807999999998</v>
      </c>
      <c r="F1254" s="114"/>
      <c r="G1254" s="114"/>
      <c r="H1254" s="114"/>
      <c r="I1254" s="114"/>
      <c r="J1254" s="114"/>
      <c r="K1254" s="114"/>
      <c r="L1254" s="114"/>
      <c r="M1254" s="114"/>
      <c r="N1254" s="113"/>
      <c r="O1254" s="113"/>
      <c r="P1254" s="113"/>
      <c r="Q1254" s="113"/>
      <c r="R1254" s="114"/>
      <c r="S1254" s="114"/>
      <c r="T1254" s="114"/>
      <c r="U1254" s="114"/>
      <c r="V1254" s="114"/>
      <c r="W1254" s="114"/>
      <c r="X1254" s="114"/>
      <c r="Y1254" s="114"/>
      <c r="Z1254" s="107"/>
      <c r="AA1254" s="107"/>
      <c r="AB1254" s="107"/>
      <c r="AC1254" s="107"/>
      <c r="AD1254" s="107"/>
      <c r="AE1254" s="107"/>
      <c r="AF1254" s="107"/>
      <c r="AG1254" s="107" t="s">
        <v>341</v>
      </c>
      <c r="AH1254" s="107">
        <v>5</v>
      </c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</row>
    <row r="1255" spans="1:60" outlineLevel="3">
      <c r="A1255" s="110"/>
      <c r="B1255" s="111"/>
      <c r="C1255" s="146" t="s">
        <v>3466</v>
      </c>
      <c r="D1255" s="143"/>
      <c r="E1255" s="144">
        <v>207.52099999999999</v>
      </c>
      <c r="F1255" s="114"/>
      <c r="G1255" s="114"/>
      <c r="H1255" s="114"/>
      <c r="I1255" s="114"/>
      <c r="J1255" s="114"/>
      <c r="K1255" s="114"/>
      <c r="L1255" s="114"/>
      <c r="M1255" s="114"/>
      <c r="N1255" s="113"/>
      <c r="O1255" s="113"/>
      <c r="P1255" s="113"/>
      <c r="Q1255" s="113"/>
      <c r="R1255" s="114"/>
      <c r="S1255" s="114"/>
      <c r="T1255" s="114"/>
      <c r="U1255" s="114"/>
      <c r="V1255" s="114"/>
      <c r="W1255" s="114"/>
      <c r="X1255" s="114"/>
      <c r="Y1255" s="114"/>
      <c r="Z1255" s="107"/>
      <c r="AA1255" s="107"/>
      <c r="AB1255" s="107"/>
      <c r="AC1255" s="107"/>
      <c r="AD1255" s="107"/>
      <c r="AE1255" s="107"/>
      <c r="AF1255" s="107"/>
      <c r="AG1255" s="107" t="s">
        <v>341</v>
      </c>
      <c r="AH1255" s="107">
        <v>5</v>
      </c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</row>
    <row r="1256" spans="1:60" outlineLevel="1">
      <c r="A1256" s="123">
        <v>182</v>
      </c>
      <c r="B1256" s="124" t="s">
        <v>2292</v>
      </c>
      <c r="C1256" s="139" t="s">
        <v>2293</v>
      </c>
      <c r="D1256" s="125" t="s">
        <v>330</v>
      </c>
      <c r="E1256" s="126">
        <v>830.08399999999995</v>
      </c>
      <c r="F1256" s="127"/>
      <c r="G1256" s="128">
        <f>ROUND(E1256*F1256,2)</f>
        <v>0</v>
      </c>
      <c r="H1256" s="127"/>
      <c r="I1256" s="128">
        <f>ROUND(E1256*H1256,2)</f>
        <v>0</v>
      </c>
      <c r="J1256" s="127"/>
      <c r="K1256" s="128">
        <f>ROUND(E1256*J1256,2)</f>
        <v>0</v>
      </c>
      <c r="L1256" s="128">
        <v>21</v>
      </c>
      <c r="M1256" s="128">
        <f>G1256*(1+L1256/100)</f>
        <v>0</v>
      </c>
      <c r="N1256" s="126">
        <v>0</v>
      </c>
      <c r="O1256" s="126">
        <f>ROUND(E1256*N1256,2)</f>
        <v>0</v>
      </c>
      <c r="P1256" s="126">
        <v>0</v>
      </c>
      <c r="Q1256" s="126">
        <f>ROUND(E1256*P1256,2)</f>
        <v>0</v>
      </c>
      <c r="R1256" s="128" t="s">
        <v>2294</v>
      </c>
      <c r="S1256" s="128" t="s">
        <v>310</v>
      </c>
      <c r="T1256" s="129" t="s">
        <v>331</v>
      </c>
      <c r="U1256" s="114">
        <v>0.1</v>
      </c>
      <c r="V1256" s="114">
        <f>ROUND(E1256*U1256,2)</f>
        <v>83.01</v>
      </c>
      <c r="W1256" s="114"/>
      <c r="X1256" s="114" t="s">
        <v>332</v>
      </c>
      <c r="Y1256" s="114" t="s">
        <v>293</v>
      </c>
      <c r="Z1256" s="107"/>
      <c r="AA1256" s="107"/>
      <c r="AB1256" s="107"/>
      <c r="AC1256" s="107"/>
      <c r="AD1256" s="107"/>
      <c r="AE1256" s="107"/>
      <c r="AF1256" s="107"/>
      <c r="AG1256" s="107" t="s">
        <v>333</v>
      </c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</row>
    <row r="1257" spans="1:60" outlineLevel="2">
      <c r="A1257" s="110"/>
      <c r="B1257" s="111"/>
      <c r="C1257" s="146" t="s">
        <v>2295</v>
      </c>
      <c r="D1257" s="143"/>
      <c r="E1257" s="144"/>
      <c r="F1257" s="114"/>
      <c r="G1257" s="114"/>
      <c r="H1257" s="114"/>
      <c r="I1257" s="114"/>
      <c r="J1257" s="114"/>
      <c r="K1257" s="114"/>
      <c r="L1257" s="114"/>
      <c r="M1257" s="114"/>
      <c r="N1257" s="113"/>
      <c r="O1257" s="113"/>
      <c r="P1257" s="113"/>
      <c r="Q1257" s="113"/>
      <c r="R1257" s="114"/>
      <c r="S1257" s="114"/>
      <c r="T1257" s="114"/>
      <c r="U1257" s="114"/>
      <c r="V1257" s="114"/>
      <c r="W1257" s="114"/>
      <c r="X1257" s="114"/>
      <c r="Y1257" s="114"/>
      <c r="Z1257" s="107"/>
      <c r="AA1257" s="107"/>
      <c r="AB1257" s="107"/>
      <c r="AC1257" s="107"/>
      <c r="AD1257" s="107"/>
      <c r="AE1257" s="107"/>
      <c r="AF1257" s="107"/>
      <c r="AG1257" s="107" t="s">
        <v>341</v>
      </c>
      <c r="AH1257" s="107">
        <v>0</v>
      </c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</row>
    <row r="1258" spans="1:60" outlineLevel="3">
      <c r="A1258" s="110"/>
      <c r="B1258" s="111"/>
      <c r="C1258" s="146" t="s">
        <v>2296</v>
      </c>
      <c r="D1258" s="143"/>
      <c r="E1258" s="144"/>
      <c r="F1258" s="114"/>
      <c r="G1258" s="114"/>
      <c r="H1258" s="114"/>
      <c r="I1258" s="114"/>
      <c r="J1258" s="114"/>
      <c r="K1258" s="114"/>
      <c r="L1258" s="114"/>
      <c r="M1258" s="114"/>
      <c r="N1258" s="113"/>
      <c r="O1258" s="113"/>
      <c r="P1258" s="113"/>
      <c r="Q1258" s="113"/>
      <c r="R1258" s="114"/>
      <c r="S1258" s="114"/>
      <c r="T1258" s="114"/>
      <c r="U1258" s="114"/>
      <c r="V1258" s="114"/>
      <c r="W1258" s="114"/>
      <c r="X1258" s="114"/>
      <c r="Y1258" s="114"/>
      <c r="Z1258" s="107"/>
      <c r="AA1258" s="107"/>
      <c r="AB1258" s="107"/>
      <c r="AC1258" s="107"/>
      <c r="AD1258" s="107"/>
      <c r="AE1258" s="107"/>
      <c r="AF1258" s="107"/>
      <c r="AG1258" s="107" t="s">
        <v>341</v>
      </c>
      <c r="AH1258" s="107">
        <v>0</v>
      </c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</row>
    <row r="1259" spans="1:60" outlineLevel="3">
      <c r="A1259" s="110"/>
      <c r="B1259" s="111"/>
      <c r="C1259" s="146" t="s">
        <v>3467</v>
      </c>
      <c r="D1259" s="143"/>
      <c r="E1259" s="144">
        <v>830.08401000000003</v>
      </c>
      <c r="F1259" s="114"/>
      <c r="G1259" s="114"/>
      <c r="H1259" s="114"/>
      <c r="I1259" s="114"/>
      <c r="J1259" s="114"/>
      <c r="K1259" s="114"/>
      <c r="L1259" s="114"/>
      <c r="M1259" s="114"/>
      <c r="N1259" s="113"/>
      <c r="O1259" s="113"/>
      <c r="P1259" s="113"/>
      <c r="Q1259" s="113"/>
      <c r="R1259" s="114"/>
      <c r="S1259" s="114"/>
      <c r="T1259" s="114"/>
      <c r="U1259" s="114"/>
      <c r="V1259" s="114"/>
      <c r="W1259" s="114"/>
      <c r="X1259" s="114"/>
      <c r="Y1259" s="114"/>
      <c r="Z1259" s="107"/>
      <c r="AA1259" s="107"/>
      <c r="AB1259" s="107"/>
      <c r="AC1259" s="107"/>
      <c r="AD1259" s="107"/>
      <c r="AE1259" s="107"/>
      <c r="AF1259" s="107"/>
      <c r="AG1259" s="107" t="s">
        <v>341</v>
      </c>
      <c r="AH1259" s="107">
        <v>5</v>
      </c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</row>
    <row r="1260" spans="1:60" ht="22.5" outlineLevel="1">
      <c r="A1260" s="123">
        <v>183</v>
      </c>
      <c r="B1260" s="124" t="s">
        <v>2298</v>
      </c>
      <c r="C1260" s="139" t="s">
        <v>2299</v>
      </c>
      <c r="D1260" s="125" t="s">
        <v>1169</v>
      </c>
      <c r="E1260" s="126">
        <v>553.22807999999998</v>
      </c>
      <c r="F1260" s="127"/>
      <c r="G1260" s="128">
        <f>ROUND(E1260*F1260,2)</f>
        <v>0</v>
      </c>
      <c r="H1260" s="127"/>
      <c r="I1260" s="128">
        <f>ROUND(E1260*H1260,2)</f>
        <v>0</v>
      </c>
      <c r="J1260" s="127"/>
      <c r="K1260" s="128">
        <f>ROUND(E1260*J1260,2)</f>
        <v>0</v>
      </c>
      <c r="L1260" s="128">
        <v>21</v>
      </c>
      <c r="M1260" s="128">
        <f>G1260*(1+L1260/100)</f>
        <v>0</v>
      </c>
      <c r="N1260" s="126">
        <v>2.8800000000000002E-3</v>
      </c>
      <c r="O1260" s="126">
        <f>ROUND(E1260*N1260,2)</f>
        <v>1.59</v>
      </c>
      <c r="P1260" s="126">
        <v>0</v>
      </c>
      <c r="Q1260" s="126">
        <f>ROUND(E1260*P1260,2)</f>
        <v>0</v>
      </c>
      <c r="R1260" s="128" t="s">
        <v>564</v>
      </c>
      <c r="S1260" s="128" t="s">
        <v>310</v>
      </c>
      <c r="T1260" s="129" t="s">
        <v>331</v>
      </c>
      <c r="U1260" s="114">
        <v>0.52</v>
      </c>
      <c r="V1260" s="114">
        <f>ROUND(E1260*U1260,2)</f>
        <v>287.68</v>
      </c>
      <c r="W1260" s="114"/>
      <c r="X1260" s="114" t="s">
        <v>332</v>
      </c>
      <c r="Y1260" s="114" t="s">
        <v>293</v>
      </c>
      <c r="Z1260" s="107"/>
      <c r="AA1260" s="107"/>
      <c r="AB1260" s="107"/>
      <c r="AC1260" s="107"/>
      <c r="AD1260" s="107"/>
      <c r="AE1260" s="107"/>
      <c r="AF1260" s="107"/>
      <c r="AG1260" s="107" t="s">
        <v>333</v>
      </c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</row>
    <row r="1261" spans="1:60" outlineLevel="2">
      <c r="A1261" s="110"/>
      <c r="B1261" s="111"/>
      <c r="C1261" s="146" t="s">
        <v>3468</v>
      </c>
      <c r="D1261" s="143"/>
      <c r="E1261" s="144">
        <v>553.22807999999998</v>
      </c>
      <c r="F1261" s="114"/>
      <c r="G1261" s="114"/>
      <c r="H1261" s="114"/>
      <c r="I1261" s="114"/>
      <c r="J1261" s="114"/>
      <c r="K1261" s="114"/>
      <c r="L1261" s="114"/>
      <c r="M1261" s="114"/>
      <c r="N1261" s="113"/>
      <c r="O1261" s="113"/>
      <c r="P1261" s="113"/>
      <c r="Q1261" s="113"/>
      <c r="R1261" s="114"/>
      <c r="S1261" s="114"/>
      <c r="T1261" s="114"/>
      <c r="U1261" s="114"/>
      <c r="V1261" s="114"/>
      <c r="W1261" s="114"/>
      <c r="X1261" s="114"/>
      <c r="Y1261" s="114"/>
      <c r="Z1261" s="107"/>
      <c r="AA1261" s="107"/>
      <c r="AB1261" s="107"/>
      <c r="AC1261" s="107"/>
      <c r="AD1261" s="107"/>
      <c r="AE1261" s="107"/>
      <c r="AF1261" s="107"/>
      <c r="AG1261" s="107" t="s">
        <v>341</v>
      </c>
      <c r="AH1261" s="107">
        <v>5</v>
      </c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</row>
    <row r="1262" spans="1:60" ht="22.5" outlineLevel="1">
      <c r="A1262" s="123">
        <v>184</v>
      </c>
      <c r="B1262" s="124" t="s">
        <v>2301</v>
      </c>
      <c r="C1262" s="139" t="s">
        <v>2302</v>
      </c>
      <c r="D1262" s="125" t="s">
        <v>1169</v>
      </c>
      <c r="E1262" s="126">
        <v>553.22807999999998</v>
      </c>
      <c r="F1262" s="127"/>
      <c r="G1262" s="128">
        <f>ROUND(E1262*F1262,2)</f>
        <v>0</v>
      </c>
      <c r="H1262" s="127"/>
      <c r="I1262" s="128">
        <f>ROUND(E1262*H1262,2)</f>
        <v>0</v>
      </c>
      <c r="J1262" s="127"/>
      <c r="K1262" s="128">
        <f>ROUND(E1262*J1262,2)</f>
        <v>0</v>
      </c>
      <c r="L1262" s="128">
        <v>21</v>
      </c>
      <c r="M1262" s="128">
        <f>G1262*(1+L1262/100)</f>
        <v>0</v>
      </c>
      <c r="N1262" s="126">
        <v>4.1000000000000003E-3</v>
      </c>
      <c r="O1262" s="126">
        <f>ROUND(E1262*N1262,2)</f>
        <v>2.27</v>
      </c>
      <c r="P1262" s="126">
        <v>0</v>
      </c>
      <c r="Q1262" s="126">
        <f>ROUND(E1262*P1262,2)</f>
        <v>0</v>
      </c>
      <c r="R1262" s="128" t="s">
        <v>564</v>
      </c>
      <c r="S1262" s="128" t="s">
        <v>310</v>
      </c>
      <c r="T1262" s="129" t="s">
        <v>331</v>
      </c>
      <c r="U1262" s="114">
        <v>0.42</v>
      </c>
      <c r="V1262" s="114">
        <f>ROUND(E1262*U1262,2)</f>
        <v>232.36</v>
      </c>
      <c r="W1262" s="114"/>
      <c r="X1262" s="114" t="s">
        <v>332</v>
      </c>
      <c r="Y1262" s="114" t="s">
        <v>293</v>
      </c>
      <c r="Z1262" s="107"/>
      <c r="AA1262" s="107"/>
      <c r="AB1262" s="107"/>
      <c r="AC1262" s="107"/>
      <c r="AD1262" s="107"/>
      <c r="AE1262" s="107"/>
      <c r="AF1262" s="107"/>
      <c r="AG1262" s="107" t="s">
        <v>333</v>
      </c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</row>
    <row r="1263" spans="1:60" outlineLevel="2">
      <c r="A1263" s="110"/>
      <c r="B1263" s="111"/>
      <c r="C1263" s="146" t="s">
        <v>3364</v>
      </c>
      <c r="D1263" s="143"/>
      <c r="E1263" s="144">
        <v>553.22807999999998</v>
      </c>
      <c r="F1263" s="114"/>
      <c r="G1263" s="114"/>
      <c r="H1263" s="114"/>
      <c r="I1263" s="114"/>
      <c r="J1263" s="114"/>
      <c r="K1263" s="114"/>
      <c r="L1263" s="114"/>
      <c r="M1263" s="114"/>
      <c r="N1263" s="113"/>
      <c r="O1263" s="113"/>
      <c r="P1263" s="113"/>
      <c r="Q1263" s="113"/>
      <c r="R1263" s="114"/>
      <c r="S1263" s="114"/>
      <c r="T1263" s="114"/>
      <c r="U1263" s="114"/>
      <c r="V1263" s="114"/>
      <c r="W1263" s="114"/>
      <c r="X1263" s="114"/>
      <c r="Y1263" s="114"/>
      <c r="Z1263" s="107"/>
      <c r="AA1263" s="107"/>
      <c r="AB1263" s="107"/>
      <c r="AC1263" s="107"/>
      <c r="AD1263" s="107"/>
      <c r="AE1263" s="107"/>
      <c r="AF1263" s="107"/>
      <c r="AG1263" s="107" t="s">
        <v>341</v>
      </c>
      <c r="AH1263" s="107">
        <v>5</v>
      </c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</row>
    <row r="1264" spans="1:60" outlineLevel="1">
      <c r="A1264" s="123">
        <v>185</v>
      </c>
      <c r="B1264" s="124" t="s">
        <v>2303</v>
      </c>
      <c r="C1264" s="139" t="s">
        <v>2304</v>
      </c>
      <c r="D1264" s="125" t="s">
        <v>1169</v>
      </c>
      <c r="E1264" s="126">
        <v>207.52099999999999</v>
      </c>
      <c r="F1264" s="127"/>
      <c r="G1264" s="128">
        <f>ROUND(E1264*F1264,2)</f>
        <v>0</v>
      </c>
      <c r="H1264" s="127"/>
      <c r="I1264" s="128">
        <f>ROUND(E1264*H1264,2)</f>
        <v>0</v>
      </c>
      <c r="J1264" s="127"/>
      <c r="K1264" s="128">
        <f>ROUND(E1264*J1264,2)</f>
        <v>0</v>
      </c>
      <c r="L1264" s="128">
        <v>21</v>
      </c>
      <c r="M1264" s="128">
        <f>G1264*(1+L1264/100)</f>
        <v>0</v>
      </c>
      <c r="N1264" s="126">
        <v>0</v>
      </c>
      <c r="O1264" s="126">
        <f>ROUND(E1264*N1264,2)</f>
        <v>0</v>
      </c>
      <c r="P1264" s="126">
        <v>0</v>
      </c>
      <c r="Q1264" s="126">
        <f>ROUND(E1264*P1264,2)</f>
        <v>0</v>
      </c>
      <c r="R1264" s="128" t="s">
        <v>564</v>
      </c>
      <c r="S1264" s="128" t="s">
        <v>310</v>
      </c>
      <c r="T1264" s="129" t="s">
        <v>331</v>
      </c>
      <c r="U1264" s="114">
        <v>0.23</v>
      </c>
      <c r="V1264" s="114">
        <f>ROUND(E1264*U1264,2)</f>
        <v>47.73</v>
      </c>
      <c r="W1264" s="114"/>
      <c r="X1264" s="114" t="s">
        <v>332</v>
      </c>
      <c r="Y1264" s="114" t="s">
        <v>293</v>
      </c>
      <c r="Z1264" s="107"/>
      <c r="AA1264" s="107"/>
      <c r="AB1264" s="107"/>
      <c r="AC1264" s="107"/>
      <c r="AD1264" s="107"/>
      <c r="AE1264" s="107"/>
      <c r="AF1264" s="107"/>
      <c r="AG1264" s="107" t="s">
        <v>333</v>
      </c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</row>
    <row r="1265" spans="1:60" outlineLevel="2">
      <c r="A1265" s="110"/>
      <c r="B1265" s="111"/>
      <c r="C1265" s="146" t="s">
        <v>2805</v>
      </c>
      <c r="D1265" s="143"/>
      <c r="E1265" s="144">
        <v>38.374499999999998</v>
      </c>
      <c r="F1265" s="114"/>
      <c r="G1265" s="114"/>
      <c r="H1265" s="114"/>
      <c r="I1265" s="114"/>
      <c r="J1265" s="114"/>
      <c r="K1265" s="114"/>
      <c r="L1265" s="114"/>
      <c r="M1265" s="114"/>
      <c r="N1265" s="113"/>
      <c r="O1265" s="113"/>
      <c r="P1265" s="113"/>
      <c r="Q1265" s="113"/>
      <c r="R1265" s="114"/>
      <c r="S1265" s="114"/>
      <c r="T1265" s="114"/>
      <c r="U1265" s="114"/>
      <c r="V1265" s="114"/>
      <c r="W1265" s="114"/>
      <c r="X1265" s="114"/>
      <c r="Y1265" s="114"/>
      <c r="Z1265" s="107"/>
      <c r="AA1265" s="107"/>
      <c r="AB1265" s="107"/>
      <c r="AC1265" s="107"/>
      <c r="AD1265" s="107"/>
      <c r="AE1265" s="107"/>
      <c r="AF1265" s="107"/>
      <c r="AG1265" s="107" t="s">
        <v>341</v>
      </c>
      <c r="AH1265" s="107">
        <v>0</v>
      </c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</row>
    <row r="1266" spans="1:60" outlineLevel="3">
      <c r="A1266" s="110"/>
      <c r="B1266" s="111"/>
      <c r="C1266" s="146" t="s">
        <v>2806</v>
      </c>
      <c r="D1266" s="143"/>
      <c r="E1266" s="144">
        <v>45.476300000000002</v>
      </c>
      <c r="F1266" s="114"/>
      <c r="G1266" s="114"/>
      <c r="H1266" s="114"/>
      <c r="I1266" s="114"/>
      <c r="J1266" s="114"/>
      <c r="K1266" s="114"/>
      <c r="L1266" s="114"/>
      <c r="M1266" s="114"/>
      <c r="N1266" s="113"/>
      <c r="O1266" s="113"/>
      <c r="P1266" s="113"/>
      <c r="Q1266" s="113"/>
      <c r="R1266" s="114"/>
      <c r="S1266" s="114"/>
      <c r="T1266" s="114"/>
      <c r="U1266" s="114"/>
      <c r="V1266" s="114"/>
      <c r="W1266" s="114"/>
      <c r="X1266" s="114"/>
      <c r="Y1266" s="114"/>
      <c r="Z1266" s="107"/>
      <c r="AA1266" s="107"/>
      <c r="AB1266" s="107"/>
      <c r="AC1266" s="107"/>
      <c r="AD1266" s="107"/>
      <c r="AE1266" s="107"/>
      <c r="AF1266" s="107"/>
      <c r="AG1266" s="107" t="s">
        <v>341</v>
      </c>
      <c r="AH1266" s="107">
        <v>0</v>
      </c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</row>
    <row r="1267" spans="1:60" outlineLevel="3">
      <c r="A1267" s="110"/>
      <c r="B1267" s="111"/>
      <c r="C1267" s="146" t="s">
        <v>3469</v>
      </c>
      <c r="D1267" s="143"/>
      <c r="E1267" s="144">
        <v>3.6</v>
      </c>
      <c r="F1267" s="114"/>
      <c r="G1267" s="114"/>
      <c r="H1267" s="114"/>
      <c r="I1267" s="114"/>
      <c r="J1267" s="114"/>
      <c r="K1267" s="114"/>
      <c r="L1267" s="114"/>
      <c r="M1267" s="114"/>
      <c r="N1267" s="113"/>
      <c r="O1267" s="113"/>
      <c r="P1267" s="113"/>
      <c r="Q1267" s="113"/>
      <c r="R1267" s="114"/>
      <c r="S1267" s="114"/>
      <c r="T1267" s="114"/>
      <c r="U1267" s="114"/>
      <c r="V1267" s="114"/>
      <c r="W1267" s="114"/>
      <c r="X1267" s="114"/>
      <c r="Y1267" s="114"/>
      <c r="Z1267" s="107"/>
      <c r="AA1267" s="107"/>
      <c r="AB1267" s="107"/>
      <c r="AC1267" s="107"/>
      <c r="AD1267" s="107"/>
      <c r="AE1267" s="107"/>
      <c r="AF1267" s="107"/>
      <c r="AG1267" s="107" t="s">
        <v>341</v>
      </c>
      <c r="AH1267" s="107">
        <v>0</v>
      </c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</row>
    <row r="1268" spans="1:60" outlineLevel="3">
      <c r="A1268" s="110"/>
      <c r="B1268" s="111"/>
      <c r="C1268" s="146" t="s">
        <v>2832</v>
      </c>
      <c r="D1268" s="143"/>
      <c r="E1268" s="144">
        <v>55.913600000000002</v>
      </c>
      <c r="F1268" s="114"/>
      <c r="G1268" s="114"/>
      <c r="H1268" s="114"/>
      <c r="I1268" s="114"/>
      <c r="J1268" s="114"/>
      <c r="K1268" s="114"/>
      <c r="L1268" s="114"/>
      <c r="M1268" s="114"/>
      <c r="N1268" s="113"/>
      <c r="O1268" s="113"/>
      <c r="P1268" s="113"/>
      <c r="Q1268" s="113"/>
      <c r="R1268" s="114"/>
      <c r="S1268" s="114"/>
      <c r="T1268" s="114"/>
      <c r="U1268" s="114"/>
      <c r="V1268" s="114"/>
      <c r="W1268" s="114"/>
      <c r="X1268" s="114"/>
      <c r="Y1268" s="114"/>
      <c r="Z1268" s="107"/>
      <c r="AA1268" s="107"/>
      <c r="AB1268" s="107"/>
      <c r="AC1268" s="107"/>
      <c r="AD1268" s="107"/>
      <c r="AE1268" s="107"/>
      <c r="AF1268" s="107"/>
      <c r="AG1268" s="107" t="s">
        <v>341</v>
      </c>
      <c r="AH1268" s="107">
        <v>0</v>
      </c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</row>
    <row r="1269" spans="1:60" outlineLevel="3">
      <c r="A1269" s="110"/>
      <c r="B1269" s="111"/>
      <c r="C1269" s="146" t="s">
        <v>2833</v>
      </c>
      <c r="D1269" s="143"/>
      <c r="E1269" s="144">
        <v>48.4666</v>
      </c>
      <c r="F1269" s="114"/>
      <c r="G1269" s="114"/>
      <c r="H1269" s="114"/>
      <c r="I1269" s="114"/>
      <c r="J1269" s="114"/>
      <c r="K1269" s="114"/>
      <c r="L1269" s="114"/>
      <c r="M1269" s="114"/>
      <c r="N1269" s="113"/>
      <c r="O1269" s="113"/>
      <c r="P1269" s="113"/>
      <c r="Q1269" s="113"/>
      <c r="R1269" s="114"/>
      <c r="S1269" s="114"/>
      <c r="T1269" s="114"/>
      <c r="U1269" s="114"/>
      <c r="V1269" s="114"/>
      <c r="W1269" s="114"/>
      <c r="X1269" s="114"/>
      <c r="Y1269" s="114"/>
      <c r="Z1269" s="107"/>
      <c r="AA1269" s="107"/>
      <c r="AB1269" s="107"/>
      <c r="AC1269" s="107"/>
      <c r="AD1269" s="107"/>
      <c r="AE1269" s="107"/>
      <c r="AF1269" s="107"/>
      <c r="AG1269" s="107" t="s">
        <v>341</v>
      </c>
      <c r="AH1269" s="107">
        <v>0</v>
      </c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</row>
    <row r="1270" spans="1:60" outlineLevel="3">
      <c r="A1270" s="110"/>
      <c r="B1270" s="111"/>
      <c r="C1270" s="146" t="s">
        <v>2834</v>
      </c>
      <c r="D1270" s="143"/>
      <c r="E1270" s="144">
        <v>15.69</v>
      </c>
      <c r="F1270" s="114"/>
      <c r="G1270" s="114"/>
      <c r="H1270" s="114"/>
      <c r="I1270" s="114"/>
      <c r="J1270" s="114"/>
      <c r="K1270" s="114"/>
      <c r="L1270" s="114"/>
      <c r="M1270" s="114"/>
      <c r="N1270" s="113"/>
      <c r="O1270" s="113"/>
      <c r="P1270" s="113"/>
      <c r="Q1270" s="113"/>
      <c r="R1270" s="114"/>
      <c r="S1270" s="114"/>
      <c r="T1270" s="114"/>
      <c r="U1270" s="114"/>
      <c r="V1270" s="114"/>
      <c r="W1270" s="114"/>
      <c r="X1270" s="114"/>
      <c r="Y1270" s="114"/>
      <c r="Z1270" s="107"/>
      <c r="AA1270" s="107"/>
      <c r="AB1270" s="107"/>
      <c r="AC1270" s="107"/>
      <c r="AD1270" s="107"/>
      <c r="AE1270" s="107"/>
      <c r="AF1270" s="107"/>
      <c r="AG1270" s="107" t="s">
        <v>341</v>
      </c>
      <c r="AH1270" s="107">
        <v>0</v>
      </c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</row>
    <row r="1271" spans="1:60" outlineLevel="1">
      <c r="A1271" s="123">
        <v>186</v>
      </c>
      <c r="B1271" s="124" t="s">
        <v>2320</v>
      </c>
      <c r="C1271" s="139" t="s">
        <v>2321</v>
      </c>
      <c r="D1271" s="125" t="s">
        <v>1169</v>
      </c>
      <c r="E1271" s="126">
        <v>207.52099999999999</v>
      </c>
      <c r="F1271" s="127"/>
      <c r="G1271" s="128">
        <f>ROUND(E1271*F1271,2)</f>
        <v>0</v>
      </c>
      <c r="H1271" s="127"/>
      <c r="I1271" s="128">
        <f>ROUND(E1271*H1271,2)</f>
        <v>0</v>
      </c>
      <c r="J1271" s="127"/>
      <c r="K1271" s="128">
        <f>ROUND(E1271*J1271,2)</f>
        <v>0</v>
      </c>
      <c r="L1271" s="128">
        <v>21</v>
      </c>
      <c r="M1271" s="128">
        <f>G1271*(1+L1271/100)</f>
        <v>0</v>
      </c>
      <c r="N1271" s="126">
        <v>5.2500000000000003E-3</v>
      </c>
      <c r="O1271" s="126">
        <f>ROUND(E1271*N1271,2)</f>
        <v>1.0900000000000001</v>
      </c>
      <c r="P1271" s="126">
        <v>0</v>
      </c>
      <c r="Q1271" s="126">
        <f>ROUND(E1271*P1271,2)</f>
        <v>0</v>
      </c>
      <c r="R1271" s="128"/>
      <c r="S1271" s="128" t="s">
        <v>290</v>
      </c>
      <c r="T1271" s="129" t="s">
        <v>291</v>
      </c>
      <c r="U1271" s="114">
        <v>0.81</v>
      </c>
      <c r="V1271" s="114">
        <f>ROUND(E1271*U1271,2)</f>
        <v>168.09</v>
      </c>
      <c r="W1271" s="114"/>
      <c r="X1271" s="114" t="s">
        <v>332</v>
      </c>
      <c r="Y1271" s="114" t="s">
        <v>293</v>
      </c>
      <c r="Z1271" s="107"/>
      <c r="AA1271" s="107"/>
      <c r="AB1271" s="107"/>
      <c r="AC1271" s="107"/>
      <c r="AD1271" s="107"/>
      <c r="AE1271" s="107"/>
      <c r="AF1271" s="107"/>
      <c r="AG1271" s="107" t="s">
        <v>333</v>
      </c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</row>
    <row r="1272" spans="1:60" outlineLevel="2">
      <c r="A1272" s="110"/>
      <c r="B1272" s="111"/>
      <c r="C1272" s="146" t="s">
        <v>3466</v>
      </c>
      <c r="D1272" s="143"/>
      <c r="E1272" s="144">
        <v>207.52099999999999</v>
      </c>
      <c r="F1272" s="114"/>
      <c r="G1272" s="114"/>
      <c r="H1272" s="114"/>
      <c r="I1272" s="114"/>
      <c r="J1272" s="114"/>
      <c r="K1272" s="114"/>
      <c r="L1272" s="114"/>
      <c r="M1272" s="114"/>
      <c r="N1272" s="113"/>
      <c r="O1272" s="113"/>
      <c r="P1272" s="113"/>
      <c r="Q1272" s="113"/>
      <c r="R1272" s="114"/>
      <c r="S1272" s="114"/>
      <c r="T1272" s="114"/>
      <c r="U1272" s="114"/>
      <c r="V1272" s="114"/>
      <c r="W1272" s="114"/>
      <c r="X1272" s="114"/>
      <c r="Y1272" s="114"/>
      <c r="Z1272" s="107"/>
      <c r="AA1272" s="107"/>
      <c r="AB1272" s="107"/>
      <c r="AC1272" s="107"/>
      <c r="AD1272" s="107"/>
      <c r="AE1272" s="107"/>
      <c r="AF1272" s="107"/>
      <c r="AG1272" s="107" t="s">
        <v>341</v>
      </c>
      <c r="AH1272" s="107">
        <v>5</v>
      </c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</row>
    <row r="1273" spans="1:60" ht="22.5" outlineLevel="1">
      <c r="A1273" s="123">
        <v>187</v>
      </c>
      <c r="B1273" s="124" t="s">
        <v>2322</v>
      </c>
      <c r="C1273" s="139" t="s">
        <v>2323</v>
      </c>
      <c r="D1273" s="125" t="s">
        <v>347</v>
      </c>
      <c r="E1273" s="126">
        <v>70.557140000000004</v>
      </c>
      <c r="F1273" s="127"/>
      <c r="G1273" s="128">
        <f>ROUND(E1273*F1273,2)</f>
        <v>0</v>
      </c>
      <c r="H1273" s="127"/>
      <c r="I1273" s="128">
        <f>ROUND(E1273*H1273,2)</f>
        <v>0</v>
      </c>
      <c r="J1273" s="127"/>
      <c r="K1273" s="128">
        <f>ROUND(E1273*J1273,2)</f>
        <v>0</v>
      </c>
      <c r="L1273" s="128">
        <v>21</v>
      </c>
      <c r="M1273" s="128">
        <f>G1273*(1+L1273/100)</f>
        <v>0</v>
      </c>
      <c r="N1273" s="126">
        <v>5.9999999999999995E-4</v>
      </c>
      <c r="O1273" s="126">
        <f>ROUND(E1273*N1273,2)</f>
        <v>0.04</v>
      </c>
      <c r="P1273" s="126">
        <v>0</v>
      </c>
      <c r="Q1273" s="126">
        <f>ROUND(E1273*P1273,2)</f>
        <v>0</v>
      </c>
      <c r="R1273" s="128" t="s">
        <v>413</v>
      </c>
      <c r="S1273" s="128" t="s">
        <v>310</v>
      </c>
      <c r="T1273" s="129" t="s">
        <v>331</v>
      </c>
      <c r="U1273" s="114">
        <v>0</v>
      </c>
      <c r="V1273" s="114">
        <f>ROUND(E1273*U1273,2)</f>
        <v>0</v>
      </c>
      <c r="W1273" s="114"/>
      <c r="X1273" s="114" t="s">
        <v>414</v>
      </c>
      <c r="Y1273" s="114" t="s">
        <v>293</v>
      </c>
      <c r="Z1273" s="107"/>
      <c r="AA1273" s="107"/>
      <c r="AB1273" s="107"/>
      <c r="AC1273" s="107"/>
      <c r="AD1273" s="107"/>
      <c r="AE1273" s="107"/>
      <c r="AF1273" s="107"/>
      <c r="AG1273" s="107" t="s">
        <v>415</v>
      </c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</row>
    <row r="1274" spans="1:60" outlineLevel="2">
      <c r="A1274" s="110"/>
      <c r="B1274" s="111"/>
      <c r="C1274" s="146" t="s">
        <v>2324</v>
      </c>
      <c r="D1274" s="143"/>
      <c r="E1274" s="144"/>
      <c r="F1274" s="114"/>
      <c r="G1274" s="114"/>
      <c r="H1274" s="114"/>
      <c r="I1274" s="114"/>
      <c r="J1274" s="114"/>
      <c r="K1274" s="114"/>
      <c r="L1274" s="114"/>
      <c r="M1274" s="114"/>
      <c r="N1274" s="113"/>
      <c r="O1274" s="113"/>
      <c r="P1274" s="113"/>
      <c r="Q1274" s="113"/>
      <c r="R1274" s="114"/>
      <c r="S1274" s="114"/>
      <c r="T1274" s="114"/>
      <c r="U1274" s="114"/>
      <c r="V1274" s="114"/>
      <c r="W1274" s="114"/>
      <c r="X1274" s="114"/>
      <c r="Y1274" s="114"/>
      <c r="Z1274" s="107"/>
      <c r="AA1274" s="107"/>
      <c r="AB1274" s="107"/>
      <c r="AC1274" s="107"/>
      <c r="AD1274" s="107"/>
      <c r="AE1274" s="107"/>
      <c r="AF1274" s="107"/>
      <c r="AG1274" s="107" t="s">
        <v>341</v>
      </c>
      <c r="AH1274" s="107">
        <v>0</v>
      </c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</row>
    <row r="1275" spans="1:60" outlineLevel="3">
      <c r="A1275" s="110"/>
      <c r="B1275" s="111"/>
      <c r="C1275" s="146" t="s">
        <v>3470</v>
      </c>
      <c r="D1275" s="143"/>
      <c r="E1275" s="144">
        <v>70.557140000000004</v>
      </c>
      <c r="F1275" s="114"/>
      <c r="G1275" s="114"/>
      <c r="H1275" s="114"/>
      <c r="I1275" s="114"/>
      <c r="J1275" s="114"/>
      <c r="K1275" s="114"/>
      <c r="L1275" s="114"/>
      <c r="M1275" s="114"/>
      <c r="N1275" s="113"/>
      <c r="O1275" s="113"/>
      <c r="P1275" s="113"/>
      <c r="Q1275" s="113"/>
      <c r="R1275" s="114"/>
      <c r="S1275" s="114"/>
      <c r="T1275" s="114"/>
      <c r="U1275" s="114"/>
      <c r="V1275" s="114"/>
      <c r="W1275" s="114"/>
      <c r="X1275" s="114"/>
      <c r="Y1275" s="114"/>
      <c r="Z1275" s="107"/>
      <c r="AA1275" s="107"/>
      <c r="AB1275" s="107"/>
      <c r="AC1275" s="107"/>
      <c r="AD1275" s="107"/>
      <c r="AE1275" s="107"/>
      <c r="AF1275" s="107"/>
      <c r="AG1275" s="107" t="s">
        <v>341</v>
      </c>
      <c r="AH1275" s="107">
        <v>5</v>
      </c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</row>
    <row r="1276" spans="1:60" outlineLevel="1">
      <c r="A1276" s="110">
        <v>188</v>
      </c>
      <c r="B1276" s="111" t="s">
        <v>2326</v>
      </c>
      <c r="C1276" s="147" t="s">
        <v>2327</v>
      </c>
      <c r="D1276" s="112" t="s">
        <v>24</v>
      </c>
      <c r="E1276" s="145"/>
      <c r="F1276" s="115"/>
      <c r="G1276" s="114">
        <f>ROUND(E1276*F1276,2)</f>
        <v>0</v>
      </c>
      <c r="H1276" s="115"/>
      <c r="I1276" s="114">
        <f>ROUND(E1276*H1276,2)</f>
        <v>0</v>
      </c>
      <c r="J1276" s="115"/>
      <c r="K1276" s="114">
        <f>ROUND(E1276*J1276,2)</f>
        <v>0</v>
      </c>
      <c r="L1276" s="114">
        <v>21</v>
      </c>
      <c r="M1276" s="114">
        <f>G1276*(1+L1276/100)</f>
        <v>0</v>
      </c>
      <c r="N1276" s="113">
        <v>0</v>
      </c>
      <c r="O1276" s="113">
        <f>ROUND(E1276*N1276,2)</f>
        <v>0</v>
      </c>
      <c r="P1276" s="113">
        <v>0</v>
      </c>
      <c r="Q1276" s="113">
        <f>ROUND(E1276*P1276,2)</f>
        <v>0</v>
      </c>
      <c r="R1276" s="114" t="s">
        <v>564</v>
      </c>
      <c r="S1276" s="114" t="s">
        <v>310</v>
      </c>
      <c r="T1276" s="114" t="s">
        <v>331</v>
      </c>
      <c r="U1276" s="114">
        <v>0</v>
      </c>
      <c r="V1276" s="114">
        <f>ROUND(E1276*U1276,2)</f>
        <v>0</v>
      </c>
      <c r="W1276" s="114"/>
      <c r="X1276" s="114" t="s">
        <v>448</v>
      </c>
      <c r="Y1276" s="114" t="s">
        <v>293</v>
      </c>
      <c r="Z1276" s="107"/>
      <c r="AA1276" s="107"/>
      <c r="AB1276" s="107"/>
      <c r="AC1276" s="107"/>
      <c r="AD1276" s="107"/>
      <c r="AE1276" s="107"/>
      <c r="AF1276" s="107"/>
      <c r="AG1276" s="107" t="s">
        <v>449</v>
      </c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</row>
    <row r="1277" spans="1:60" outlineLevel="2">
      <c r="A1277" s="110"/>
      <c r="B1277" s="111"/>
      <c r="C1277" s="205" t="s">
        <v>450</v>
      </c>
      <c r="D1277" s="206"/>
      <c r="E1277" s="206"/>
      <c r="F1277" s="206"/>
      <c r="G1277" s="206"/>
      <c r="H1277" s="114"/>
      <c r="I1277" s="114"/>
      <c r="J1277" s="114"/>
      <c r="K1277" s="114"/>
      <c r="L1277" s="114"/>
      <c r="M1277" s="114"/>
      <c r="N1277" s="113"/>
      <c r="O1277" s="113"/>
      <c r="P1277" s="113"/>
      <c r="Q1277" s="113"/>
      <c r="R1277" s="114"/>
      <c r="S1277" s="114"/>
      <c r="T1277" s="114"/>
      <c r="U1277" s="114"/>
      <c r="V1277" s="114"/>
      <c r="W1277" s="114"/>
      <c r="X1277" s="114"/>
      <c r="Y1277" s="114"/>
      <c r="Z1277" s="107"/>
      <c r="AA1277" s="107"/>
      <c r="AB1277" s="107"/>
      <c r="AC1277" s="107"/>
      <c r="AD1277" s="107"/>
      <c r="AE1277" s="107"/>
      <c r="AF1277" s="107"/>
      <c r="AG1277" s="107" t="s">
        <v>451</v>
      </c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</row>
    <row r="1278" spans="1:60">
      <c r="A1278" s="117" t="s">
        <v>285</v>
      </c>
      <c r="B1278" s="118" t="s">
        <v>213</v>
      </c>
      <c r="C1278" s="138" t="s">
        <v>214</v>
      </c>
      <c r="D1278" s="119"/>
      <c r="E1278" s="120"/>
      <c r="F1278" s="121"/>
      <c r="G1278" s="121">
        <f>SUMIF(AG1279:AG1286,"&lt;&gt;NOR",G1279:G1286)</f>
        <v>0</v>
      </c>
      <c r="H1278" s="121"/>
      <c r="I1278" s="121">
        <f>SUM(I1279:I1286)</f>
        <v>0</v>
      </c>
      <c r="J1278" s="121"/>
      <c r="K1278" s="121">
        <f>SUM(K1279:K1286)</f>
        <v>0</v>
      </c>
      <c r="L1278" s="121"/>
      <c r="M1278" s="121">
        <f>SUM(M1279:M1286)</f>
        <v>0</v>
      </c>
      <c r="N1278" s="120"/>
      <c r="O1278" s="120">
        <f>SUM(O1279:O1286)</f>
        <v>0.16000000000000003</v>
      </c>
      <c r="P1278" s="120"/>
      <c r="Q1278" s="120">
        <f>SUM(Q1279:Q1286)</f>
        <v>0</v>
      </c>
      <c r="R1278" s="121"/>
      <c r="S1278" s="121"/>
      <c r="T1278" s="122"/>
      <c r="U1278" s="116"/>
      <c r="V1278" s="116">
        <f>SUM(V1279:V1286)</f>
        <v>14.78</v>
      </c>
      <c r="W1278" s="116"/>
      <c r="X1278" s="116"/>
      <c r="Y1278" s="116"/>
      <c r="AG1278" t="s">
        <v>286</v>
      </c>
    </row>
    <row r="1279" spans="1:60" outlineLevel="1">
      <c r="A1279" s="123">
        <v>189</v>
      </c>
      <c r="B1279" s="124" t="s">
        <v>1231</v>
      </c>
      <c r="C1279" s="139" t="s">
        <v>1232</v>
      </c>
      <c r="D1279" s="125" t="s">
        <v>1169</v>
      </c>
      <c r="E1279" s="126">
        <v>12.321</v>
      </c>
      <c r="F1279" s="127"/>
      <c r="G1279" s="128">
        <f>ROUND(E1279*F1279,2)</f>
        <v>0</v>
      </c>
      <c r="H1279" s="127"/>
      <c r="I1279" s="128">
        <f>ROUND(E1279*H1279,2)</f>
        <v>0</v>
      </c>
      <c r="J1279" s="127"/>
      <c r="K1279" s="128">
        <f>ROUND(E1279*J1279,2)</f>
        <v>0</v>
      </c>
      <c r="L1279" s="128">
        <v>21</v>
      </c>
      <c r="M1279" s="128">
        <f>G1279*(1+L1279/100)</f>
        <v>0</v>
      </c>
      <c r="N1279" s="126">
        <v>5.9100000000000003E-3</v>
      </c>
      <c r="O1279" s="126">
        <f>ROUND(E1279*N1279,2)</f>
        <v>7.0000000000000007E-2</v>
      </c>
      <c r="P1279" s="126">
        <v>0</v>
      </c>
      <c r="Q1279" s="126">
        <f>ROUND(E1279*P1279,2)</f>
        <v>0</v>
      </c>
      <c r="R1279" s="128" t="s">
        <v>1233</v>
      </c>
      <c r="S1279" s="128" t="s">
        <v>310</v>
      </c>
      <c r="T1279" s="129" t="s">
        <v>331</v>
      </c>
      <c r="U1279" s="114">
        <v>0.26</v>
      </c>
      <c r="V1279" s="114">
        <f>ROUND(E1279*U1279,2)</f>
        <v>3.2</v>
      </c>
      <c r="W1279" s="114"/>
      <c r="X1279" s="114" t="s">
        <v>332</v>
      </c>
      <c r="Y1279" s="114" t="s">
        <v>293</v>
      </c>
      <c r="Z1279" s="107"/>
      <c r="AA1279" s="107"/>
      <c r="AB1279" s="107"/>
      <c r="AC1279" s="107"/>
      <c r="AD1279" s="107"/>
      <c r="AE1279" s="107"/>
      <c r="AF1279" s="107"/>
      <c r="AG1279" s="107" t="s">
        <v>333</v>
      </c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</row>
    <row r="1280" spans="1:60" outlineLevel="2">
      <c r="A1280" s="110"/>
      <c r="B1280" s="111"/>
      <c r="C1280" s="146" t="s">
        <v>3471</v>
      </c>
      <c r="D1280" s="143"/>
      <c r="E1280" s="144">
        <v>12.321</v>
      </c>
      <c r="F1280" s="114"/>
      <c r="G1280" s="114"/>
      <c r="H1280" s="114"/>
      <c r="I1280" s="114"/>
      <c r="J1280" s="114"/>
      <c r="K1280" s="114"/>
      <c r="L1280" s="114"/>
      <c r="M1280" s="114"/>
      <c r="N1280" s="113"/>
      <c r="O1280" s="113"/>
      <c r="P1280" s="113"/>
      <c r="Q1280" s="113"/>
      <c r="R1280" s="114"/>
      <c r="S1280" s="114"/>
      <c r="T1280" s="114"/>
      <c r="U1280" s="114"/>
      <c r="V1280" s="114"/>
      <c r="W1280" s="114"/>
      <c r="X1280" s="114"/>
      <c r="Y1280" s="114"/>
      <c r="Z1280" s="107"/>
      <c r="AA1280" s="107"/>
      <c r="AB1280" s="107"/>
      <c r="AC1280" s="107"/>
      <c r="AD1280" s="107"/>
      <c r="AE1280" s="107"/>
      <c r="AF1280" s="107"/>
      <c r="AG1280" s="107" t="s">
        <v>341</v>
      </c>
      <c r="AH1280" s="107">
        <v>5</v>
      </c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</row>
    <row r="1281" spans="1:60" ht="22.5" outlineLevel="1">
      <c r="A1281" s="123">
        <v>190</v>
      </c>
      <c r="B1281" s="124" t="s">
        <v>2298</v>
      </c>
      <c r="C1281" s="139" t="s">
        <v>2299</v>
      </c>
      <c r="D1281" s="125" t="s">
        <v>1169</v>
      </c>
      <c r="E1281" s="126">
        <v>12.321</v>
      </c>
      <c r="F1281" s="127"/>
      <c r="G1281" s="128">
        <f>ROUND(E1281*F1281,2)</f>
        <v>0</v>
      </c>
      <c r="H1281" s="127"/>
      <c r="I1281" s="128">
        <f>ROUND(E1281*H1281,2)</f>
        <v>0</v>
      </c>
      <c r="J1281" s="127"/>
      <c r="K1281" s="128">
        <f>ROUND(E1281*J1281,2)</f>
        <v>0</v>
      </c>
      <c r="L1281" s="128">
        <v>21</v>
      </c>
      <c r="M1281" s="128">
        <f>G1281*(1+L1281/100)</f>
        <v>0</v>
      </c>
      <c r="N1281" s="126">
        <v>2.8800000000000002E-3</v>
      </c>
      <c r="O1281" s="126">
        <f>ROUND(E1281*N1281,2)</f>
        <v>0.04</v>
      </c>
      <c r="P1281" s="126">
        <v>0</v>
      </c>
      <c r="Q1281" s="126">
        <f>ROUND(E1281*P1281,2)</f>
        <v>0</v>
      </c>
      <c r="R1281" s="128" t="s">
        <v>564</v>
      </c>
      <c r="S1281" s="128" t="s">
        <v>310</v>
      </c>
      <c r="T1281" s="129" t="s">
        <v>331</v>
      </c>
      <c r="U1281" s="114">
        <v>0.52</v>
      </c>
      <c r="V1281" s="114">
        <f>ROUND(E1281*U1281,2)</f>
        <v>6.41</v>
      </c>
      <c r="W1281" s="114"/>
      <c r="X1281" s="114" t="s">
        <v>332</v>
      </c>
      <c r="Y1281" s="114" t="s">
        <v>293</v>
      </c>
      <c r="Z1281" s="107"/>
      <c r="AA1281" s="107"/>
      <c r="AB1281" s="107"/>
      <c r="AC1281" s="107"/>
      <c r="AD1281" s="107"/>
      <c r="AE1281" s="107"/>
      <c r="AF1281" s="107"/>
      <c r="AG1281" s="107" t="s">
        <v>333</v>
      </c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</row>
    <row r="1282" spans="1:60" outlineLevel="2">
      <c r="A1282" s="110"/>
      <c r="B1282" s="111"/>
      <c r="C1282" s="146" t="s">
        <v>3472</v>
      </c>
      <c r="D1282" s="143"/>
      <c r="E1282" s="144">
        <v>12.321</v>
      </c>
      <c r="F1282" s="114"/>
      <c r="G1282" s="114"/>
      <c r="H1282" s="114"/>
      <c r="I1282" s="114"/>
      <c r="J1282" s="114"/>
      <c r="K1282" s="114"/>
      <c r="L1282" s="114"/>
      <c r="M1282" s="114"/>
      <c r="N1282" s="113"/>
      <c r="O1282" s="113"/>
      <c r="P1282" s="113"/>
      <c r="Q1282" s="113"/>
      <c r="R1282" s="114"/>
      <c r="S1282" s="114"/>
      <c r="T1282" s="114"/>
      <c r="U1282" s="114"/>
      <c r="V1282" s="114"/>
      <c r="W1282" s="114"/>
      <c r="X1282" s="114"/>
      <c r="Y1282" s="114"/>
      <c r="Z1282" s="107"/>
      <c r="AA1282" s="107"/>
      <c r="AB1282" s="107"/>
      <c r="AC1282" s="107"/>
      <c r="AD1282" s="107"/>
      <c r="AE1282" s="107"/>
      <c r="AF1282" s="107"/>
      <c r="AG1282" s="107" t="s">
        <v>341</v>
      </c>
      <c r="AH1282" s="107">
        <v>5</v>
      </c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</row>
    <row r="1283" spans="1:60" ht="22.5" outlineLevel="1">
      <c r="A1283" s="123">
        <v>191</v>
      </c>
      <c r="B1283" s="124" t="s">
        <v>2301</v>
      </c>
      <c r="C1283" s="139" t="s">
        <v>2302</v>
      </c>
      <c r="D1283" s="125" t="s">
        <v>1169</v>
      </c>
      <c r="E1283" s="126">
        <v>12.321</v>
      </c>
      <c r="F1283" s="127"/>
      <c r="G1283" s="128">
        <f>ROUND(E1283*F1283,2)</f>
        <v>0</v>
      </c>
      <c r="H1283" s="127"/>
      <c r="I1283" s="128">
        <f>ROUND(E1283*H1283,2)</f>
        <v>0</v>
      </c>
      <c r="J1283" s="127"/>
      <c r="K1283" s="128">
        <f>ROUND(E1283*J1283,2)</f>
        <v>0</v>
      </c>
      <c r="L1283" s="128">
        <v>21</v>
      </c>
      <c r="M1283" s="128">
        <f>G1283*(1+L1283/100)</f>
        <v>0</v>
      </c>
      <c r="N1283" s="126">
        <v>4.1000000000000003E-3</v>
      </c>
      <c r="O1283" s="126">
        <f>ROUND(E1283*N1283,2)</f>
        <v>0.05</v>
      </c>
      <c r="P1283" s="126">
        <v>0</v>
      </c>
      <c r="Q1283" s="126">
        <f>ROUND(E1283*P1283,2)</f>
        <v>0</v>
      </c>
      <c r="R1283" s="128" t="s">
        <v>564</v>
      </c>
      <c r="S1283" s="128" t="s">
        <v>310</v>
      </c>
      <c r="T1283" s="129" t="s">
        <v>331</v>
      </c>
      <c r="U1283" s="114">
        <v>0.42</v>
      </c>
      <c r="V1283" s="114">
        <f>ROUND(E1283*U1283,2)</f>
        <v>5.17</v>
      </c>
      <c r="W1283" s="114"/>
      <c r="X1283" s="114" t="s">
        <v>332</v>
      </c>
      <c r="Y1283" s="114" t="s">
        <v>293</v>
      </c>
      <c r="Z1283" s="107"/>
      <c r="AA1283" s="107"/>
      <c r="AB1283" s="107"/>
      <c r="AC1283" s="107"/>
      <c r="AD1283" s="107"/>
      <c r="AE1283" s="107"/>
      <c r="AF1283" s="107"/>
      <c r="AG1283" s="107" t="s">
        <v>333</v>
      </c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</row>
    <row r="1284" spans="1:60" outlineLevel="2">
      <c r="A1284" s="110"/>
      <c r="B1284" s="111"/>
      <c r="C1284" s="146" t="s">
        <v>3372</v>
      </c>
      <c r="D1284" s="143"/>
      <c r="E1284" s="144">
        <v>12.321</v>
      </c>
      <c r="F1284" s="114"/>
      <c r="G1284" s="114"/>
      <c r="H1284" s="114"/>
      <c r="I1284" s="114"/>
      <c r="J1284" s="114"/>
      <c r="K1284" s="114"/>
      <c r="L1284" s="114"/>
      <c r="M1284" s="114"/>
      <c r="N1284" s="113"/>
      <c r="O1284" s="113"/>
      <c r="P1284" s="113"/>
      <c r="Q1284" s="113"/>
      <c r="R1284" s="114"/>
      <c r="S1284" s="114"/>
      <c r="T1284" s="114"/>
      <c r="U1284" s="114"/>
      <c r="V1284" s="114"/>
      <c r="W1284" s="114"/>
      <c r="X1284" s="114"/>
      <c r="Y1284" s="114"/>
      <c r="Z1284" s="107"/>
      <c r="AA1284" s="107"/>
      <c r="AB1284" s="107"/>
      <c r="AC1284" s="107"/>
      <c r="AD1284" s="107"/>
      <c r="AE1284" s="107"/>
      <c r="AF1284" s="107"/>
      <c r="AG1284" s="107" t="s">
        <v>341</v>
      </c>
      <c r="AH1284" s="107">
        <v>5</v>
      </c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</row>
    <row r="1285" spans="1:60" outlineLevel="1">
      <c r="A1285" s="110">
        <v>192</v>
      </c>
      <c r="B1285" s="111" t="s">
        <v>2326</v>
      </c>
      <c r="C1285" s="147" t="s">
        <v>2327</v>
      </c>
      <c r="D1285" s="112" t="s">
        <v>24</v>
      </c>
      <c r="E1285" s="145"/>
      <c r="F1285" s="115"/>
      <c r="G1285" s="114">
        <f>ROUND(E1285*F1285,2)</f>
        <v>0</v>
      </c>
      <c r="H1285" s="115"/>
      <c r="I1285" s="114">
        <f>ROUND(E1285*H1285,2)</f>
        <v>0</v>
      </c>
      <c r="J1285" s="115"/>
      <c r="K1285" s="114">
        <f>ROUND(E1285*J1285,2)</f>
        <v>0</v>
      </c>
      <c r="L1285" s="114">
        <v>21</v>
      </c>
      <c r="M1285" s="114">
        <f>G1285*(1+L1285/100)</f>
        <v>0</v>
      </c>
      <c r="N1285" s="113">
        <v>0</v>
      </c>
      <c r="O1285" s="113">
        <f>ROUND(E1285*N1285,2)</f>
        <v>0</v>
      </c>
      <c r="P1285" s="113">
        <v>0</v>
      </c>
      <c r="Q1285" s="113">
        <f>ROUND(E1285*P1285,2)</f>
        <v>0</v>
      </c>
      <c r="R1285" s="114" t="s">
        <v>564</v>
      </c>
      <c r="S1285" s="114" t="s">
        <v>310</v>
      </c>
      <c r="T1285" s="114" t="s">
        <v>331</v>
      </c>
      <c r="U1285" s="114">
        <v>0</v>
      </c>
      <c r="V1285" s="114">
        <f>ROUND(E1285*U1285,2)</f>
        <v>0</v>
      </c>
      <c r="W1285" s="114"/>
      <c r="X1285" s="114" t="s">
        <v>448</v>
      </c>
      <c r="Y1285" s="114" t="s">
        <v>293</v>
      </c>
      <c r="Z1285" s="107"/>
      <c r="AA1285" s="107"/>
      <c r="AB1285" s="107"/>
      <c r="AC1285" s="107"/>
      <c r="AD1285" s="107"/>
      <c r="AE1285" s="107"/>
      <c r="AF1285" s="107"/>
      <c r="AG1285" s="107" t="s">
        <v>449</v>
      </c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</row>
    <row r="1286" spans="1:60" outlineLevel="2">
      <c r="A1286" s="110"/>
      <c r="B1286" s="111"/>
      <c r="C1286" s="205" t="s">
        <v>450</v>
      </c>
      <c r="D1286" s="206"/>
      <c r="E1286" s="206"/>
      <c r="F1286" s="206"/>
      <c r="G1286" s="206"/>
      <c r="H1286" s="114"/>
      <c r="I1286" s="114"/>
      <c r="J1286" s="114"/>
      <c r="K1286" s="114"/>
      <c r="L1286" s="114"/>
      <c r="M1286" s="114"/>
      <c r="N1286" s="113"/>
      <c r="O1286" s="113"/>
      <c r="P1286" s="113"/>
      <c r="Q1286" s="113"/>
      <c r="R1286" s="114"/>
      <c r="S1286" s="114"/>
      <c r="T1286" s="114"/>
      <c r="U1286" s="114"/>
      <c r="V1286" s="114"/>
      <c r="W1286" s="114"/>
      <c r="X1286" s="114"/>
      <c r="Y1286" s="114"/>
      <c r="Z1286" s="107"/>
      <c r="AA1286" s="107"/>
      <c r="AB1286" s="107"/>
      <c r="AC1286" s="107"/>
      <c r="AD1286" s="107"/>
      <c r="AE1286" s="107"/>
      <c r="AF1286" s="107"/>
      <c r="AG1286" s="107" t="s">
        <v>451</v>
      </c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</row>
    <row r="1287" spans="1:60">
      <c r="A1287" s="117" t="s">
        <v>285</v>
      </c>
      <c r="B1287" s="118" t="s">
        <v>215</v>
      </c>
      <c r="C1287" s="138" t="s">
        <v>216</v>
      </c>
      <c r="D1287" s="119"/>
      <c r="E1287" s="120"/>
      <c r="F1287" s="121"/>
      <c r="G1287" s="121">
        <f>SUMIF(AG1288:AG1295,"&lt;&gt;NOR",G1288:G1295)</f>
        <v>0</v>
      </c>
      <c r="H1287" s="121"/>
      <c r="I1287" s="121">
        <f>SUM(I1288:I1295)</f>
        <v>0</v>
      </c>
      <c r="J1287" s="121"/>
      <c r="K1287" s="121">
        <f>SUM(K1288:K1295)</f>
        <v>0</v>
      </c>
      <c r="L1287" s="121"/>
      <c r="M1287" s="121">
        <f>SUM(M1288:M1295)</f>
        <v>0</v>
      </c>
      <c r="N1287" s="120"/>
      <c r="O1287" s="120">
        <f>SUM(O1288:O1295)</f>
        <v>0.05</v>
      </c>
      <c r="P1287" s="120"/>
      <c r="Q1287" s="120">
        <f>SUM(Q1288:Q1295)</f>
        <v>0</v>
      </c>
      <c r="R1287" s="121"/>
      <c r="S1287" s="121"/>
      <c r="T1287" s="122"/>
      <c r="U1287" s="116"/>
      <c r="V1287" s="116">
        <f>SUM(V1288:V1295)</f>
        <v>2.08</v>
      </c>
      <c r="W1287" s="116"/>
      <c r="X1287" s="116"/>
      <c r="Y1287" s="116"/>
      <c r="AG1287" t="s">
        <v>286</v>
      </c>
    </row>
    <row r="1288" spans="1:60" outlineLevel="1">
      <c r="A1288" s="123">
        <v>193</v>
      </c>
      <c r="B1288" s="124" t="s">
        <v>2343</v>
      </c>
      <c r="C1288" s="139" t="s">
        <v>2344</v>
      </c>
      <c r="D1288" s="125" t="s">
        <v>1169</v>
      </c>
      <c r="E1288" s="126">
        <v>2.0388000000000002</v>
      </c>
      <c r="F1288" s="127"/>
      <c r="G1288" s="128">
        <f>ROUND(E1288*F1288,2)</f>
        <v>0</v>
      </c>
      <c r="H1288" s="127"/>
      <c r="I1288" s="128">
        <f>ROUND(E1288*H1288,2)</f>
        <v>0</v>
      </c>
      <c r="J1288" s="127"/>
      <c r="K1288" s="128">
        <f>ROUND(E1288*J1288,2)</f>
        <v>0</v>
      </c>
      <c r="L1288" s="128">
        <v>21</v>
      </c>
      <c r="M1288" s="128">
        <f>G1288*(1+L1288/100)</f>
        <v>0</v>
      </c>
      <c r="N1288" s="126">
        <v>2.1000000000000001E-4</v>
      </c>
      <c r="O1288" s="126">
        <f>ROUND(E1288*N1288,2)</f>
        <v>0</v>
      </c>
      <c r="P1288" s="126">
        <v>0</v>
      </c>
      <c r="Q1288" s="126">
        <f>ROUND(E1288*P1288,2)</f>
        <v>0</v>
      </c>
      <c r="R1288" s="128" t="s">
        <v>2345</v>
      </c>
      <c r="S1288" s="128" t="s">
        <v>310</v>
      </c>
      <c r="T1288" s="129" t="s">
        <v>331</v>
      </c>
      <c r="U1288" s="114">
        <v>0.05</v>
      </c>
      <c r="V1288" s="114">
        <f>ROUND(E1288*U1288,2)</f>
        <v>0.1</v>
      </c>
      <c r="W1288" s="114"/>
      <c r="X1288" s="114" t="s">
        <v>332</v>
      </c>
      <c r="Y1288" s="114" t="s">
        <v>293</v>
      </c>
      <c r="Z1288" s="107"/>
      <c r="AA1288" s="107"/>
      <c r="AB1288" s="107"/>
      <c r="AC1288" s="107"/>
      <c r="AD1288" s="107"/>
      <c r="AE1288" s="107"/>
      <c r="AF1288" s="107"/>
      <c r="AG1288" s="107" t="s">
        <v>333</v>
      </c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</row>
    <row r="1289" spans="1:60" outlineLevel="2">
      <c r="A1289" s="110"/>
      <c r="B1289" s="111"/>
      <c r="C1289" s="146" t="s">
        <v>3473</v>
      </c>
      <c r="D1289" s="143"/>
      <c r="E1289" s="144">
        <v>2.0388000000000002</v>
      </c>
      <c r="F1289" s="114"/>
      <c r="G1289" s="114"/>
      <c r="H1289" s="114"/>
      <c r="I1289" s="114"/>
      <c r="J1289" s="114"/>
      <c r="K1289" s="114"/>
      <c r="L1289" s="114"/>
      <c r="M1289" s="114"/>
      <c r="N1289" s="113"/>
      <c r="O1289" s="113"/>
      <c r="P1289" s="113"/>
      <c r="Q1289" s="113"/>
      <c r="R1289" s="114"/>
      <c r="S1289" s="114"/>
      <c r="T1289" s="114"/>
      <c r="U1289" s="114"/>
      <c r="V1289" s="114"/>
      <c r="W1289" s="114"/>
      <c r="X1289" s="114"/>
      <c r="Y1289" s="114"/>
      <c r="Z1289" s="107"/>
      <c r="AA1289" s="107"/>
      <c r="AB1289" s="107"/>
      <c r="AC1289" s="107"/>
      <c r="AD1289" s="107"/>
      <c r="AE1289" s="107"/>
      <c r="AF1289" s="107"/>
      <c r="AG1289" s="107" t="s">
        <v>341</v>
      </c>
      <c r="AH1289" s="107">
        <v>5</v>
      </c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</row>
    <row r="1290" spans="1:60" ht="22.5" outlineLevel="1">
      <c r="A1290" s="123">
        <v>194</v>
      </c>
      <c r="B1290" s="124" t="s">
        <v>2347</v>
      </c>
      <c r="C1290" s="139" t="s">
        <v>2348</v>
      </c>
      <c r="D1290" s="125" t="s">
        <v>1169</v>
      </c>
      <c r="E1290" s="126">
        <v>2.0388000000000002</v>
      </c>
      <c r="F1290" s="127"/>
      <c r="G1290" s="128">
        <f>ROUND(E1290*F1290,2)</f>
        <v>0</v>
      </c>
      <c r="H1290" s="127"/>
      <c r="I1290" s="128">
        <f>ROUND(E1290*H1290,2)</f>
        <v>0</v>
      </c>
      <c r="J1290" s="127"/>
      <c r="K1290" s="128">
        <f>ROUND(E1290*J1290,2)</f>
        <v>0</v>
      </c>
      <c r="L1290" s="128">
        <v>21</v>
      </c>
      <c r="M1290" s="128">
        <f>G1290*(1+L1290/100)</f>
        <v>0</v>
      </c>
      <c r="N1290" s="126">
        <v>4.8300000000000001E-3</v>
      </c>
      <c r="O1290" s="126">
        <f>ROUND(E1290*N1290,2)</f>
        <v>0.01</v>
      </c>
      <c r="P1290" s="126">
        <v>0</v>
      </c>
      <c r="Q1290" s="126">
        <f>ROUND(E1290*P1290,2)</f>
        <v>0</v>
      </c>
      <c r="R1290" s="128" t="s">
        <v>2345</v>
      </c>
      <c r="S1290" s="128" t="s">
        <v>310</v>
      </c>
      <c r="T1290" s="129" t="s">
        <v>331</v>
      </c>
      <c r="U1290" s="114">
        <v>0.97</v>
      </c>
      <c r="V1290" s="114">
        <f>ROUND(E1290*U1290,2)</f>
        <v>1.98</v>
      </c>
      <c r="W1290" s="114"/>
      <c r="X1290" s="114" t="s">
        <v>332</v>
      </c>
      <c r="Y1290" s="114" t="s">
        <v>293</v>
      </c>
      <c r="Z1290" s="107"/>
      <c r="AA1290" s="107"/>
      <c r="AB1290" s="107"/>
      <c r="AC1290" s="107"/>
      <c r="AD1290" s="107"/>
      <c r="AE1290" s="107"/>
      <c r="AF1290" s="107"/>
      <c r="AG1290" s="107" t="s">
        <v>333</v>
      </c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</row>
    <row r="1291" spans="1:60" outlineLevel="2">
      <c r="A1291" s="110"/>
      <c r="B1291" s="111"/>
      <c r="C1291" s="146" t="s">
        <v>3474</v>
      </c>
      <c r="D1291" s="143"/>
      <c r="E1291" s="144">
        <v>2.0388000000000002</v>
      </c>
      <c r="F1291" s="114"/>
      <c r="G1291" s="114"/>
      <c r="H1291" s="114"/>
      <c r="I1291" s="114"/>
      <c r="J1291" s="114"/>
      <c r="K1291" s="114"/>
      <c r="L1291" s="114"/>
      <c r="M1291" s="114"/>
      <c r="N1291" s="113"/>
      <c r="O1291" s="113"/>
      <c r="P1291" s="113"/>
      <c r="Q1291" s="113"/>
      <c r="R1291" s="114"/>
      <c r="S1291" s="114"/>
      <c r="T1291" s="114"/>
      <c r="U1291" s="114"/>
      <c r="V1291" s="114"/>
      <c r="W1291" s="114"/>
      <c r="X1291" s="114"/>
      <c r="Y1291" s="114"/>
      <c r="Z1291" s="107"/>
      <c r="AA1291" s="107"/>
      <c r="AB1291" s="107"/>
      <c r="AC1291" s="107"/>
      <c r="AD1291" s="107"/>
      <c r="AE1291" s="107"/>
      <c r="AF1291" s="107"/>
      <c r="AG1291" s="107" t="s">
        <v>341</v>
      </c>
      <c r="AH1291" s="107">
        <v>5</v>
      </c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</row>
    <row r="1292" spans="1:60" ht="22.5" outlineLevel="1">
      <c r="A1292" s="123">
        <v>195</v>
      </c>
      <c r="B1292" s="124" t="s">
        <v>2350</v>
      </c>
      <c r="C1292" s="139" t="s">
        <v>2351</v>
      </c>
      <c r="D1292" s="125" t="s">
        <v>1169</v>
      </c>
      <c r="E1292" s="126">
        <v>2.24268</v>
      </c>
      <c r="F1292" s="127"/>
      <c r="G1292" s="128">
        <f>ROUND(E1292*F1292,2)</f>
        <v>0</v>
      </c>
      <c r="H1292" s="127"/>
      <c r="I1292" s="128">
        <f>ROUND(E1292*H1292,2)</f>
        <v>0</v>
      </c>
      <c r="J1292" s="127"/>
      <c r="K1292" s="128">
        <f>ROUND(E1292*J1292,2)</f>
        <v>0</v>
      </c>
      <c r="L1292" s="128">
        <v>21</v>
      </c>
      <c r="M1292" s="128">
        <f>G1292*(1+L1292/100)</f>
        <v>0</v>
      </c>
      <c r="N1292" s="126">
        <v>1.6799999999999999E-2</v>
      </c>
      <c r="O1292" s="126">
        <f>ROUND(E1292*N1292,2)</f>
        <v>0.04</v>
      </c>
      <c r="P1292" s="126">
        <v>0</v>
      </c>
      <c r="Q1292" s="126">
        <f>ROUND(E1292*P1292,2)</f>
        <v>0</v>
      </c>
      <c r="R1292" s="128" t="s">
        <v>413</v>
      </c>
      <c r="S1292" s="128" t="s">
        <v>310</v>
      </c>
      <c r="T1292" s="129" t="s">
        <v>331</v>
      </c>
      <c r="U1292" s="114">
        <v>0</v>
      </c>
      <c r="V1292" s="114">
        <f>ROUND(E1292*U1292,2)</f>
        <v>0</v>
      </c>
      <c r="W1292" s="114"/>
      <c r="X1292" s="114" t="s">
        <v>414</v>
      </c>
      <c r="Y1292" s="114" t="s">
        <v>293</v>
      </c>
      <c r="Z1292" s="107"/>
      <c r="AA1292" s="107"/>
      <c r="AB1292" s="107"/>
      <c r="AC1292" s="107"/>
      <c r="AD1292" s="107"/>
      <c r="AE1292" s="107"/>
      <c r="AF1292" s="107"/>
      <c r="AG1292" s="107" t="s">
        <v>415</v>
      </c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</row>
    <row r="1293" spans="1:60" outlineLevel="2">
      <c r="A1293" s="110"/>
      <c r="B1293" s="111"/>
      <c r="C1293" s="146" t="s">
        <v>3475</v>
      </c>
      <c r="D1293" s="143"/>
      <c r="E1293" s="144">
        <v>2.24268</v>
      </c>
      <c r="F1293" s="114"/>
      <c r="G1293" s="114"/>
      <c r="H1293" s="114"/>
      <c r="I1293" s="114"/>
      <c r="J1293" s="114"/>
      <c r="K1293" s="114"/>
      <c r="L1293" s="114"/>
      <c r="M1293" s="114"/>
      <c r="N1293" s="113"/>
      <c r="O1293" s="113"/>
      <c r="P1293" s="113"/>
      <c r="Q1293" s="113"/>
      <c r="R1293" s="114"/>
      <c r="S1293" s="114"/>
      <c r="T1293" s="114"/>
      <c r="U1293" s="114"/>
      <c r="V1293" s="114"/>
      <c r="W1293" s="114"/>
      <c r="X1293" s="114"/>
      <c r="Y1293" s="114"/>
      <c r="Z1293" s="107"/>
      <c r="AA1293" s="107"/>
      <c r="AB1293" s="107"/>
      <c r="AC1293" s="107"/>
      <c r="AD1293" s="107"/>
      <c r="AE1293" s="107"/>
      <c r="AF1293" s="107"/>
      <c r="AG1293" s="107" t="s">
        <v>341</v>
      </c>
      <c r="AH1293" s="107">
        <v>5</v>
      </c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</row>
    <row r="1294" spans="1:60" outlineLevel="1">
      <c r="A1294" s="110">
        <v>196</v>
      </c>
      <c r="B1294" s="111" t="s">
        <v>2353</v>
      </c>
      <c r="C1294" s="147" t="s">
        <v>2354</v>
      </c>
      <c r="D1294" s="112" t="s">
        <v>24</v>
      </c>
      <c r="E1294" s="145"/>
      <c r="F1294" s="115"/>
      <c r="G1294" s="114">
        <f>ROUND(E1294*F1294,2)</f>
        <v>0</v>
      </c>
      <c r="H1294" s="115"/>
      <c r="I1294" s="114">
        <f>ROUND(E1294*H1294,2)</f>
        <v>0</v>
      </c>
      <c r="J1294" s="115"/>
      <c r="K1294" s="114">
        <f>ROUND(E1294*J1294,2)</f>
        <v>0</v>
      </c>
      <c r="L1294" s="114">
        <v>21</v>
      </c>
      <c r="M1294" s="114">
        <f>G1294*(1+L1294/100)</f>
        <v>0</v>
      </c>
      <c r="N1294" s="113">
        <v>0</v>
      </c>
      <c r="O1294" s="113">
        <f>ROUND(E1294*N1294,2)</f>
        <v>0</v>
      </c>
      <c r="P1294" s="113">
        <v>0</v>
      </c>
      <c r="Q1294" s="113">
        <f>ROUND(E1294*P1294,2)</f>
        <v>0</v>
      </c>
      <c r="R1294" s="114" t="s">
        <v>2345</v>
      </c>
      <c r="S1294" s="114" t="s">
        <v>310</v>
      </c>
      <c r="T1294" s="114" t="s">
        <v>331</v>
      </c>
      <c r="U1294" s="114">
        <v>0</v>
      </c>
      <c r="V1294" s="114">
        <f>ROUND(E1294*U1294,2)</f>
        <v>0</v>
      </c>
      <c r="W1294" s="114"/>
      <c r="X1294" s="114" t="s">
        <v>448</v>
      </c>
      <c r="Y1294" s="114" t="s">
        <v>293</v>
      </c>
      <c r="Z1294" s="107"/>
      <c r="AA1294" s="107"/>
      <c r="AB1294" s="107"/>
      <c r="AC1294" s="107"/>
      <c r="AD1294" s="107"/>
      <c r="AE1294" s="107"/>
      <c r="AF1294" s="107"/>
      <c r="AG1294" s="107" t="s">
        <v>449</v>
      </c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</row>
    <row r="1295" spans="1:60" outlineLevel="2">
      <c r="A1295" s="110"/>
      <c r="B1295" s="111"/>
      <c r="C1295" s="205" t="s">
        <v>450</v>
      </c>
      <c r="D1295" s="206"/>
      <c r="E1295" s="206"/>
      <c r="F1295" s="206"/>
      <c r="G1295" s="206"/>
      <c r="H1295" s="114"/>
      <c r="I1295" s="114"/>
      <c r="J1295" s="114"/>
      <c r="K1295" s="114"/>
      <c r="L1295" s="114"/>
      <c r="M1295" s="114"/>
      <c r="N1295" s="113"/>
      <c r="O1295" s="113"/>
      <c r="P1295" s="113"/>
      <c r="Q1295" s="113"/>
      <c r="R1295" s="114"/>
      <c r="S1295" s="114"/>
      <c r="T1295" s="114"/>
      <c r="U1295" s="114"/>
      <c r="V1295" s="114"/>
      <c r="W1295" s="114"/>
      <c r="X1295" s="114"/>
      <c r="Y1295" s="114"/>
      <c r="Z1295" s="107"/>
      <c r="AA1295" s="107"/>
      <c r="AB1295" s="107"/>
      <c r="AC1295" s="107"/>
      <c r="AD1295" s="107"/>
      <c r="AE1295" s="107"/>
      <c r="AF1295" s="107"/>
      <c r="AG1295" s="107" t="s">
        <v>451</v>
      </c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</row>
    <row r="1296" spans="1:60">
      <c r="A1296" s="117" t="s">
        <v>285</v>
      </c>
      <c r="B1296" s="118" t="s">
        <v>219</v>
      </c>
      <c r="C1296" s="138" t="s">
        <v>220</v>
      </c>
      <c r="D1296" s="119"/>
      <c r="E1296" s="120"/>
      <c r="F1296" s="121"/>
      <c r="G1296" s="121">
        <f>SUMIF(AG1297:AG1311,"&lt;&gt;NOR",G1297:G1311)</f>
        <v>0</v>
      </c>
      <c r="H1296" s="121"/>
      <c r="I1296" s="121">
        <f>SUM(I1297:I1311)</f>
        <v>0</v>
      </c>
      <c r="J1296" s="121"/>
      <c r="K1296" s="121">
        <f>SUM(K1297:K1311)</f>
        <v>0</v>
      </c>
      <c r="L1296" s="121"/>
      <c r="M1296" s="121">
        <f>SUM(M1297:M1311)</f>
        <v>0</v>
      </c>
      <c r="N1296" s="120"/>
      <c r="O1296" s="120">
        <f>SUM(O1297:O1311)</f>
        <v>0.37</v>
      </c>
      <c r="P1296" s="120"/>
      <c r="Q1296" s="120">
        <f>SUM(Q1297:Q1311)</f>
        <v>0.98</v>
      </c>
      <c r="R1296" s="121"/>
      <c r="S1296" s="121"/>
      <c r="T1296" s="122"/>
      <c r="U1296" s="116"/>
      <c r="V1296" s="116">
        <f>SUM(V1297:V1311)</f>
        <v>69.36</v>
      </c>
      <c r="W1296" s="116"/>
      <c r="X1296" s="116"/>
      <c r="Y1296" s="116"/>
      <c r="AG1296" t="s">
        <v>286</v>
      </c>
    </row>
    <row r="1297" spans="1:60" outlineLevel="1">
      <c r="A1297" s="123">
        <v>197</v>
      </c>
      <c r="B1297" s="124" t="s">
        <v>2358</v>
      </c>
      <c r="C1297" s="139" t="s">
        <v>2359</v>
      </c>
      <c r="D1297" s="125" t="s">
        <v>1169</v>
      </c>
      <c r="E1297" s="126">
        <v>979.14113999999995</v>
      </c>
      <c r="F1297" s="127"/>
      <c r="G1297" s="128">
        <f>ROUND(E1297*F1297,2)</f>
        <v>0</v>
      </c>
      <c r="H1297" s="127"/>
      <c r="I1297" s="128">
        <f>ROUND(E1297*H1297,2)</f>
        <v>0</v>
      </c>
      <c r="J1297" s="127"/>
      <c r="K1297" s="128">
        <f>ROUND(E1297*J1297,2)</f>
        <v>0</v>
      </c>
      <c r="L1297" s="128">
        <v>21</v>
      </c>
      <c r="M1297" s="128">
        <f>G1297*(1+L1297/100)</f>
        <v>0</v>
      </c>
      <c r="N1297" s="126">
        <v>0</v>
      </c>
      <c r="O1297" s="126">
        <f>ROUND(E1297*N1297,2)</f>
        <v>0</v>
      </c>
      <c r="P1297" s="126">
        <v>0</v>
      </c>
      <c r="Q1297" s="126">
        <f>ROUND(E1297*P1297,2)</f>
        <v>0</v>
      </c>
      <c r="R1297" s="128" t="s">
        <v>1861</v>
      </c>
      <c r="S1297" s="128" t="s">
        <v>310</v>
      </c>
      <c r="T1297" s="129" t="s">
        <v>331</v>
      </c>
      <c r="U1297" s="114">
        <v>0.02</v>
      </c>
      <c r="V1297" s="114">
        <f>ROUND(E1297*U1297,2)</f>
        <v>19.579999999999998</v>
      </c>
      <c r="W1297" s="114"/>
      <c r="X1297" s="114" t="s">
        <v>332</v>
      </c>
      <c r="Y1297" s="114" t="s">
        <v>293</v>
      </c>
      <c r="Z1297" s="107"/>
      <c r="AA1297" s="107"/>
      <c r="AB1297" s="107"/>
      <c r="AC1297" s="107"/>
      <c r="AD1297" s="107"/>
      <c r="AE1297" s="107"/>
      <c r="AF1297" s="107"/>
      <c r="AG1297" s="107" t="s">
        <v>333</v>
      </c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</row>
    <row r="1298" spans="1:60" outlineLevel="2">
      <c r="A1298" s="110"/>
      <c r="B1298" s="111"/>
      <c r="C1298" s="198" t="s">
        <v>2360</v>
      </c>
      <c r="D1298" s="199"/>
      <c r="E1298" s="199"/>
      <c r="F1298" s="199"/>
      <c r="G1298" s="199"/>
      <c r="H1298" s="114"/>
      <c r="I1298" s="114"/>
      <c r="J1298" s="114"/>
      <c r="K1298" s="114"/>
      <c r="L1298" s="114"/>
      <c r="M1298" s="114"/>
      <c r="N1298" s="113"/>
      <c r="O1298" s="113"/>
      <c r="P1298" s="113"/>
      <c r="Q1298" s="113"/>
      <c r="R1298" s="114"/>
      <c r="S1298" s="114"/>
      <c r="T1298" s="114"/>
      <c r="U1298" s="114"/>
      <c r="V1298" s="114"/>
      <c r="W1298" s="114"/>
      <c r="X1298" s="114"/>
      <c r="Y1298" s="114"/>
      <c r="Z1298" s="107"/>
      <c r="AA1298" s="107"/>
      <c r="AB1298" s="107"/>
      <c r="AC1298" s="107"/>
      <c r="AD1298" s="107"/>
      <c r="AE1298" s="107"/>
      <c r="AF1298" s="107"/>
      <c r="AG1298" s="107" t="s">
        <v>296</v>
      </c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</row>
    <row r="1299" spans="1:60" outlineLevel="2">
      <c r="A1299" s="110"/>
      <c r="B1299" s="111"/>
      <c r="C1299" s="146" t="s">
        <v>3391</v>
      </c>
      <c r="D1299" s="143"/>
      <c r="E1299" s="144">
        <v>979.14113999999995</v>
      </c>
      <c r="F1299" s="114"/>
      <c r="G1299" s="114"/>
      <c r="H1299" s="114"/>
      <c r="I1299" s="114"/>
      <c r="J1299" s="114"/>
      <c r="K1299" s="114"/>
      <c r="L1299" s="114"/>
      <c r="M1299" s="114"/>
      <c r="N1299" s="113"/>
      <c r="O1299" s="113"/>
      <c r="P1299" s="113"/>
      <c r="Q1299" s="113"/>
      <c r="R1299" s="114"/>
      <c r="S1299" s="114"/>
      <c r="T1299" s="114"/>
      <c r="U1299" s="114"/>
      <c r="V1299" s="114"/>
      <c r="W1299" s="114"/>
      <c r="X1299" s="114"/>
      <c r="Y1299" s="114"/>
      <c r="Z1299" s="107"/>
      <c r="AA1299" s="107"/>
      <c r="AB1299" s="107"/>
      <c r="AC1299" s="107"/>
      <c r="AD1299" s="107"/>
      <c r="AE1299" s="107"/>
      <c r="AF1299" s="107"/>
      <c r="AG1299" s="107" t="s">
        <v>341</v>
      </c>
      <c r="AH1299" s="107">
        <v>5</v>
      </c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</row>
    <row r="1300" spans="1:60" outlineLevel="1">
      <c r="A1300" s="123">
        <v>198</v>
      </c>
      <c r="B1300" s="124" t="s">
        <v>2361</v>
      </c>
      <c r="C1300" s="139" t="s">
        <v>2362</v>
      </c>
      <c r="D1300" s="125" t="s">
        <v>1169</v>
      </c>
      <c r="E1300" s="126">
        <v>979.14113999999995</v>
      </c>
      <c r="F1300" s="127"/>
      <c r="G1300" s="128">
        <f>ROUND(E1300*F1300,2)</f>
        <v>0</v>
      </c>
      <c r="H1300" s="127"/>
      <c r="I1300" s="128">
        <f>ROUND(E1300*H1300,2)</f>
        <v>0</v>
      </c>
      <c r="J1300" s="127"/>
      <c r="K1300" s="128">
        <f>ROUND(E1300*J1300,2)</f>
        <v>0</v>
      </c>
      <c r="L1300" s="128">
        <v>21</v>
      </c>
      <c r="M1300" s="128">
        <f>G1300*(1+L1300/100)</f>
        <v>0</v>
      </c>
      <c r="N1300" s="126">
        <v>0</v>
      </c>
      <c r="O1300" s="126">
        <f>ROUND(E1300*N1300,2)</f>
        <v>0</v>
      </c>
      <c r="P1300" s="126">
        <v>1E-3</v>
      </c>
      <c r="Q1300" s="126">
        <f>ROUND(E1300*P1300,2)</f>
        <v>0.98</v>
      </c>
      <c r="R1300" s="128" t="s">
        <v>1861</v>
      </c>
      <c r="S1300" s="128" t="s">
        <v>310</v>
      </c>
      <c r="T1300" s="129" t="s">
        <v>331</v>
      </c>
      <c r="U1300" s="114">
        <v>0.01</v>
      </c>
      <c r="V1300" s="114">
        <f>ROUND(E1300*U1300,2)</f>
        <v>9.7899999999999991</v>
      </c>
      <c r="W1300" s="114"/>
      <c r="X1300" s="114" t="s">
        <v>332</v>
      </c>
      <c r="Y1300" s="114" t="s">
        <v>293</v>
      </c>
      <c r="Z1300" s="107"/>
      <c r="AA1300" s="107"/>
      <c r="AB1300" s="107"/>
      <c r="AC1300" s="107"/>
      <c r="AD1300" s="107"/>
      <c r="AE1300" s="107"/>
      <c r="AF1300" s="107"/>
      <c r="AG1300" s="107" t="s">
        <v>333</v>
      </c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</row>
    <row r="1301" spans="1:60" outlineLevel="2">
      <c r="A1301" s="110"/>
      <c r="B1301" s="111"/>
      <c r="C1301" s="198" t="s">
        <v>2363</v>
      </c>
      <c r="D1301" s="199"/>
      <c r="E1301" s="199"/>
      <c r="F1301" s="199"/>
      <c r="G1301" s="199"/>
      <c r="H1301" s="114"/>
      <c r="I1301" s="114"/>
      <c r="J1301" s="114"/>
      <c r="K1301" s="114"/>
      <c r="L1301" s="114"/>
      <c r="M1301" s="114"/>
      <c r="N1301" s="113"/>
      <c r="O1301" s="113"/>
      <c r="P1301" s="113"/>
      <c r="Q1301" s="113"/>
      <c r="R1301" s="114"/>
      <c r="S1301" s="114"/>
      <c r="T1301" s="114"/>
      <c r="U1301" s="114"/>
      <c r="V1301" s="114"/>
      <c r="W1301" s="114"/>
      <c r="X1301" s="114"/>
      <c r="Y1301" s="114"/>
      <c r="Z1301" s="107"/>
      <c r="AA1301" s="107"/>
      <c r="AB1301" s="107"/>
      <c r="AC1301" s="107"/>
      <c r="AD1301" s="107"/>
      <c r="AE1301" s="107"/>
      <c r="AF1301" s="107"/>
      <c r="AG1301" s="107" t="s">
        <v>296</v>
      </c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</row>
    <row r="1302" spans="1:60" outlineLevel="2">
      <c r="A1302" s="110"/>
      <c r="B1302" s="111"/>
      <c r="C1302" s="146" t="s">
        <v>3476</v>
      </c>
      <c r="D1302" s="143"/>
      <c r="E1302" s="144">
        <v>979.14113999999995</v>
      </c>
      <c r="F1302" s="114"/>
      <c r="G1302" s="114"/>
      <c r="H1302" s="114"/>
      <c r="I1302" s="114"/>
      <c r="J1302" s="114"/>
      <c r="K1302" s="114"/>
      <c r="L1302" s="114"/>
      <c r="M1302" s="114"/>
      <c r="N1302" s="113"/>
      <c r="O1302" s="113"/>
      <c r="P1302" s="113"/>
      <c r="Q1302" s="113"/>
      <c r="R1302" s="114"/>
      <c r="S1302" s="114"/>
      <c r="T1302" s="114"/>
      <c r="U1302" s="114"/>
      <c r="V1302" s="114"/>
      <c r="W1302" s="114"/>
      <c r="X1302" s="114"/>
      <c r="Y1302" s="114"/>
      <c r="Z1302" s="107"/>
      <c r="AA1302" s="107"/>
      <c r="AB1302" s="107"/>
      <c r="AC1302" s="107"/>
      <c r="AD1302" s="107"/>
      <c r="AE1302" s="107"/>
      <c r="AF1302" s="107"/>
      <c r="AG1302" s="107" t="s">
        <v>341</v>
      </c>
      <c r="AH1302" s="107">
        <v>5</v>
      </c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</row>
    <row r="1303" spans="1:60" outlineLevel="1">
      <c r="A1303" s="123">
        <v>199</v>
      </c>
      <c r="B1303" s="124" t="s">
        <v>2400</v>
      </c>
      <c r="C1303" s="139" t="s">
        <v>2401</v>
      </c>
      <c r="D1303" s="125" t="s">
        <v>1169</v>
      </c>
      <c r="E1303" s="126">
        <v>61.53</v>
      </c>
      <c r="F1303" s="127"/>
      <c r="G1303" s="128">
        <f>ROUND(E1303*F1303,2)</f>
        <v>0</v>
      </c>
      <c r="H1303" s="127"/>
      <c r="I1303" s="128">
        <f>ROUND(E1303*H1303,2)</f>
        <v>0</v>
      </c>
      <c r="J1303" s="127"/>
      <c r="K1303" s="128">
        <f>ROUND(E1303*J1303,2)</f>
        <v>0</v>
      </c>
      <c r="L1303" s="128">
        <v>21</v>
      </c>
      <c r="M1303" s="128">
        <f>G1303*(1+L1303/100)</f>
        <v>0</v>
      </c>
      <c r="N1303" s="126">
        <v>2.9E-4</v>
      </c>
      <c r="O1303" s="126">
        <f>ROUND(E1303*N1303,2)</f>
        <v>0.02</v>
      </c>
      <c r="P1303" s="126">
        <v>0</v>
      </c>
      <c r="Q1303" s="126">
        <f>ROUND(E1303*P1303,2)</f>
        <v>0</v>
      </c>
      <c r="R1303" s="128" t="s">
        <v>1861</v>
      </c>
      <c r="S1303" s="128" t="s">
        <v>310</v>
      </c>
      <c r="T1303" s="129" t="s">
        <v>331</v>
      </c>
      <c r="U1303" s="114">
        <v>0.65</v>
      </c>
      <c r="V1303" s="114">
        <f>ROUND(E1303*U1303,2)</f>
        <v>39.99</v>
      </c>
      <c r="W1303" s="114"/>
      <c r="X1303" s="114" t="s">
        <v>332</v>
      </c>
      <c r="Y1303" s="114" t="s">
        <v>293</v>
      </c>
      <c r="Z1303" s="107"/>
      <c r="AA1303" s="107"/>
      <c r="AB1303" s="107"/>
      <c r="AC1303" s="107"/>
      <c r="AD1303" s="107"/>
      <c r="AE1303" s="107"/>
      <c r="AF1303" s="107"/>
      <c r="AG1303" s="107" t="s">
        <v>333</v>
      </c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</row>
    <row r="1304" spans="1:60" outlineLevel="2">
      <c r="A1304" s="110"/>
      <c r="B1304" s="111"/>
      <c r="C1304" s="146" t="s">
        <v>3477</v>
      </c>
      <c r="D1304" s="143"/>
      <c r="E1304" s="144">
        <v>61.53</v>
      </c>
      <c r="F1304" s="114"/>
      <c r="G1304" s="114"/>
      <c r="H1304" s="114"/>
      <c r="I1304" s="114"/>
      <c r="J1304" s="114"/>
      <c r="K1304" s="114"/>
      <c r="L1304" s="114"/>
      <c r="M1304" s="114"/>
      <c r="N1304" s="113"/>
      <c r="O1304" s="113"/>
      <c r="P1304" s="113"/>
      <c r="Q1304" s="113"/>
      <c r="R1304" s="114"/>
      <c r="S1304" s="114"/>
      <c r="T1304" s="114"/>
      <c r="U1304" s="114"/>
      <c r="V1304" s="114"/>
      <c r="W1304" s="114"/>
      <c r="X1304" s="114"/>
      <c r="Y1304" s="114"/>
      <c r="Z1304" s="107"/>
      <c r="AA1304" s="107"/>
      <c r="AB1304" s="107"/>
      <c r="AC1304" s="107"/>
      <c r="AD1304" s="107"/>
      <c r="AE1304" s="107"/>
      <c r="AF1304" s="107"/>
      <c r="AG1304" s="107" t="s">
        <v>341</v>
      </c>
      <c r="AH1304" s="107">
        <v>5</v>
      </c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</row>
    <row r="1305" spans="1:60" ht="22.5" outlineLevel="1">
      <c r="A1305" s="123">
        <v>200</v>
      </c>
      <c r="B1305" s="124" t="s">
        <v>2408</v>
      </c>
      <c r="C1305" s="139" t="s">
        <v>2409</v>
      </c>
      <c r="D1305" s="125" t="s">
        <v>1169</v>
      </c>
      <c r="E1305" s="126">
        <v>67.683000000000007</v>
      </c>
      <c r="F1305" s="127"/>
      <c r="G1305" s="128">
        <f>ROUND(E1305*F1305,2)</f>
        <v>0</v>
      </c>
      <c r="H1305" s="127"/>
      <c r="I1305" s="128">
        <f>ROUND(E1305*H1305,2)</f>
        <v>0</v>
      </c>
      <c r="J1305" s="127"/>
      <c r="K1305" s="128">
        <f>ROUND(E1305*J1305,2)</f>
        <v>0</v>
      </c>
      <c r="L1305" s="128">
        <v>21</v>
      </c>
      <c r="M1305" s="128">
        <f>G1305*(1+L1305/100)</f>
        <v>0</v>
      </c>
      <c r="N1305" s="126">
        <v>2.3E-3</v>
      </c>
      <c r="O1305" s="126">
        <f>ROUND(E1305*N1305,2)</f>
        <v>0.16</v>
      </c>
      <c r="P1305" s="126">
        <v>0</v>
      </c>
      <c r="Q1305" s="126">
        <f>ROUND(E1305*P1305,2)</f>
        <v>0</v>
      </c>
      <c r="R1305" s="128"/>
      <c r="S1305" s="128" t="s">
        <v>290</v>
      </c>
      <c r="T1305" s="129" t="s">
        <v>291</v>
      </c>
      <c r="U1305" s="114">
        <v>0</v>
      </c>
      <c r="V1305" s="114">
        <f>ROUND(E1305*U1305,2)</f>
        <v>0</v>
      </c>
      <c r="W1305" s="114"/>
      <c r="X1305" s="114" t="s">
        <v>414</v>
      </c>
      <c r="Y1305" s="114" t="s">
        <v>293</v>
      </c>
      <c r="Z1305" s="107"/>
      <c r="AA1305" s="107"/>
      <c r="AB1305" s="107"/>
      <c r="AC1305" s="107"/>
      <c r="AD1305" s="107"/>
      <c r="AE1305" s="107"/>
      <c r="AF1305" s="107"/>
      <c r="AG1305" s="107" t="s">
        <v>415</v>
      </c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</row>
    <row r="1306" spans="1:60" outlineLevel="2">
      <c r="A1306" s="110"/>
      <c r="B1306" s="111"/>
      <c r="C1306" s="146" t="s">
        <v>3478</v>
      </c>
      <c r="D1306" s="143"/>
      <c r="E1306" s="144">
        <v>67.683000000000007</v>
      </c>
      <c r="F1306" s="114"/>
      <c r="G1306" s="114"/>
      <c r="H1306" s="114"/>
      <c r="I1306" s="114"/>
      <c r="J1306" s="114"/>
      <c r="K1306" s="114"/>
      <c r="L1306" s="114"/>
      <c r="M1306" s="114"/>
      <c r="N1306" s="113"/>
      <c r="O1306" s="113"/>
      <c r="P1306" s="113"/>
      <c r="Q1306" s="113"/>
      <c r="R1306" s="114"/>
      <c r="S1306" s="114"/>
      <c r="T1306" s="114"/>
      <c r="U1306" s="114"/>
      <c r="V1306" s="114"/>
      <c r="W1306" s="114"/>
      <c r="X1306" s="114"/>
      <c r="Y1306" s="114"/>
      <c r="Z1306" s="107"/>
      <c r="AA1306" s="107"/>
      <c r="AB1306" s="107"/>
      <c r="AC1306" s="107"/>
      <c r="AD1306" s="107"/>
      <c r="AE1306" s="107"/>
      <c r="AF1306" s="107"/>
      <c r="AG1306" s="107" t="s">
        <v>341</v>
      </c>
      <c r="AH1306" s="107">
        <v>5</v>
      </c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</row>
    <row r="1307" spans="1:60" ht="22.5" outlineLevel="1">
      <c r="A1307" s="123">
        <v>201</v>
      </c>
      <c r="B1307" s="124" t="s">
        <v>2365</v>
      </c>
      <c r="C1307" s="139" t="s">
        <v>2366</v>
      </c>
      <c r="D1307" s="125" t="s">
        <v>330</v>
      </c>
      <c r="E1307" s="126">
        <v>323.11658</v>
      </c>
      <c r="F1307" s="127"/>
      <c r="G1307" s="128">
        <f>ROUND(E1307*F1307,2)</f>
        <v>0</v>
      </c>
      <c r="H1307" s="127"/>
      <c r="I1307" s="128">
        <f>ROUND(E1307*H1307,2)</f>
        <v>0</v>
      </c>
      <c r="J1307" s="127"/>
      <c r="K1307" s="128">
        <f>ROUND(E1307*J1307,2)</f>
        <v>0</v>
      </c>
      <c r="L1307" s="128">
        <v>21</v>
      </c>
      <c r="M1307" s="128">
        <f>G1307*(1+L1307/100)</f>
        <v>0</v>
      </c>
      <c r="N1307" s="126">
        <v>5.9999999999999995E-4</v>
      </c>
      <c r="O1307" s="126">
        <f>ROUND(E1307*N1307,2)</f>
        <v>0.19</v>
      </c>
      <c r="P1307" s="126">
        <v>0</v>
      </c>
      <c r="Q1307" s="126">
        <f>ROUND(E1307*P1307,2)</f>
        <v>0</v>
      </c>
      <c r="R1307" s="128" t="s">
        <v>413</v>
      </c>
      <c r="S1307" s="128" t="s">
        <v>2367</v>
      </c>
      <c r="T1307" s="129" t="s">
        <v>2367</v>
      </c>
      <c r="U1307" s="114">
        <v>0</v>
      </c>
      <c r="V1307" s="114">
        <f>ROUND(E1307*U1307,2)</f>
        <v>0</v>
      </c>
      <c r="W1307" s="114"/>
      <c r="X1307" s="114" t="s">
        <v>414</v>
      </c>
      <c r="Y1307" s="114" t="s">
        <v>293</v>
      </c>
      <c r="Z1307" s="107"/>
      <c r="AA1307" s="107"/>
      <c r="AB1307" s="107"/>
      <c r="AC1307" s="107"/>
      <c r="AD1307" s="107"/>
      <c r="AE1307" s="107"/>
      <c r="AF1307" s="107"/>
      <c r="AG1307" s="107" t="s">
        <v>415</v>
      </c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</row>
    <row r="1308" spans="1:60" outlineLevel="2">
      <c r="A1308" s="110"/>
      <c r="B1308" s="111"/>
      <c r="C1308" s="146" t="s">
        <v>2207</v>
      </c>
      <c r="D1308" s="143"/>
      <c r="E1308" s="144"/>
      <c r="F1308" s="114"/>
      <c r="G1308" s="114"/>
      <c r="H1308" s="114"/>
      <c r="I1308" s="114"/>
      <c r="J1308" s="114"/>
      <c r="K1308" s="114"/>
      <c r="L1308" s="114"/>
      <c r="M1308" s="114"/>
      <c r="N1308" s="113"/>
      <c r="O1308" s="113"/>
      <c r="P1308" s="113"/>
      <c r="Q1308" s="113"/>
      <c r="R1308" s="114"/>
      <c r="S1308" s="114"/>
      <c r="T1308" s="114"/>
      <c r="U1308" s="114"/>
      <c r="V1308" s="114"/>
      <c r="W1308" s="114"/>
      <c r="X1308" s="114"/>
      <c r="Y1308" s="114"/>
      <c r="Z1308" s="107"/>
      <c r="AA1308" s="107"/>
      <c r="AB1308" s="107"/>
      <c r="AC1308" s="107"/>
      <c r="AD1308" s="107"/>
      <c r="AE1308" s="107"/>
      <c r="AF1308" s="107"/>
      <c r="AG1308" s="107" t="s">
        <v>341</v>
      </c>
      <c r="AH1308" s="107">
        <v>0</v>
      </c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</row>
    <row r="1309" spans="1:60" outlineLevel="3">
      <c r="A1309" s="110"/>
      <c r="B1309" s="111"/>
      <c r="C1309" s="146" t="s">
        <v>3479</v>
      </c>
      <c r="D1309" s="143"/>
      <c r="E1309" s="144">
        <v>323.11658</v>
      </c>
      <c r="F1309" s="114"/>
      <c r="G1309" s="114"/>
      <c r="H1309" s="114"/>
      <c r="I1309" s="114"/>
      <c r="J1309" s="114"/>
      <c r="K1309" s="114"/>
      <c r="L1309" s="114"/>
      <c r="M1309" s="114"/>
      <c r="N1309" s="113"/>
      <c r="O1309" s="113"/>
      <c r="P1309" s="113"/>
      <c r="Q1309" s="113"/>
      <c r="R1309" s="114"/>
      <c r="S1309" s="114"/>
      <c r="T1309" s="114"/>
      <c r="U1309" s="114"/>
      <c r="V1309" s="114"/>
      <c r="W1309" s="114"/>
      <c r="X1309" s="114"/>
      <c r="Y1309" s="114"/>
      <c r="Z1309" s="107"/>
      <c r="AA1309" s="107"/>
      <c r="AB1309" s="107"/>
      <c r="AC1309" s="107"/>
      <c r="AD1309" s="107"/>
      <c r="AE1309" s="107"/>
      <c r="AF1309" s="107"/>
      <c r="AG1309" s="107" t="s">
        <v>341</v>
      </c>
      <c r="AH1309" s="107">
        <v>5</v>
      </c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</row>
    <row r="1310" spans="1:60" outlineLevel="1">
      <c r="A1310" s="110">
        <v>202</v>
      </c>
      <c r="B1310" s="111" t="s">
        <v>2369</v>
      </c>
      <c r="C1310" s="147" t="s">
        <v>2370</v>
      </c>
      <c r="D1310" s="112" t="s">
        <v>24</v>
      </c>
      <c r="E1310" s="145"/>
      <c r="F1310" s="115"/>
      <c r="G1310" s="114">
        <f>ROUND(E1310*F1310,2)</f>
        <v>0</v>
      </c>
      <c r="H1310" s="115"/>
      <c r="I1310" s="114">
        <f>ROUND(E1310*H1310,2)</f>
        <v>0</v>
      </c>
      <c r="J1310" s="115"/>
      <c r="K1310" s="114">
        <f>ROUND(E1310*J1310,2)</f>
        <v>0</v>
      </c>
      <c r="L1310" s="114">
        <v>21</v>
      </c>
      <c r="M1310" s="114">
        <f>G1310*(1+L1310/100)</f>
        <v>0</v>
      </c>
      <c r="N1310" s="113">
        <v>0</v>
      </c>
      <c r="O1310" s="113">
        <f>ROUND(E1310*N1310,2)</f>
        <v>0</v>
      </c>
      <c r="P1310" s="113">
        <v>0</v>
      </c>
      <c r="Q1310" s="113">
        <f>ROUND(E1310*P1310,2)</f>
        <v>0</v>
      </c>
      <c r="R1310" s="114" t="s">
        <v>1861</v>
      </c>
      <c r="S1310" s="114" t="s">
        <v>310</v>
      </c>
      <c r="T1310" s="114" t="s">
        <v>331</v>
      </c>
      <c r="U1310" s="114">
        <v>0</v>
      </c>
      <c r="V1310" s="114">
        <f>ROUND(E1310*U1310,2)</f>
        <v>0</v>
      </c>
      <c r="W1310" s="114"/>
      <c r="X1310" s="114" t="s">
        <v>448</v>
      </c>
      <c r="Y1310" s="114" t="s">
        <v>293</v>
      </c>
      <c r="Z1310" s="107"/>
      <c r="AA1310" s="107"/>
      <c r="AB1310" s="107"/>
      <c r="AC1310" s="107"/>
      <c r="AD1310" s="107"/>
      <c r="AE1310" s="107"/>
      <c r="AF1310" s="107"/>
      <c r="AG1310" s="107" t="s">
        <v>449</v>
      </c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</row>
    <row r="1311" spans="1:60" outlineLevel="2">
      <c r="A1311" s="110"/>
      <c r="B1311" s="111"/>
      <c r="C1311" s="205" t="s">
        <v>567</v>
      </c>
      <c r="D1311" s="206"/>
      <c r="E1311" s="206"/>
      <c r="F1311" s="206"/>
      <c r="G1311" s="206"/>
      <c r="H1311" s="114"/>
      <c r="I1311" s="114"/>
      <c r="J1311" s="114"/>
      <c r="K1311" s="114"/>
      <c r="L1311" s="114"/>
      <c r="M1311" s="114"/>
      <c r="N1311" s="113"/>
      <c r="O1311" s="113"/>
      <c r="P1311" s="113"/>
      <c r="Q1311" s="113"/>
      <c r="R1311" s="114"/>
      <c r="S1311" s="114"/>
      <c r="T1311" s="114"/>
      <c r="U1311" s="114"/>
      <c r="V1311" s="114"/>
      <c r="W1311" s="114"/>
      <c r="X1311" s="114"/>
      <c r="Y1311" s="114"/>
      <c r="Z1311" s="107"/>
      <c r="AA1311" s="107"/>
      <c r="AB1311" s="107"/>
      <c r="AC1311" s="107"/>
      <c r="AD1311" s="107"/>
      <c r="AE1311" s="107"/>
      <c r="AF1311" s="107"/>
      <c r="AG1311" s="107" t="s">
        <v>451</v>
      </c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</row>
    <row r="1312" spans="1:60">
      <c r="A1312" s="117" t="s">
        <v>285</v>
      </c>
      <c r="B1312" s="118" t="s">
        <v>221</v>
      </c>
      <c r="C1312" s="138" t="s">
        <v>222</v>
      </c>
      <c r="D1312" s="119"/>
      <c r="E1312" s="120"/>
      <c r="F1312" s="121"/>
      <c r="G1312" s="121">
        <f>SUMIF(AG1313:AG1327,"&lt;&gt;NOR",G1313:G1327)</f>
        <v>0</v>
      </c>
      <c r="H1312" s="121"/>
      <c r="I1312" s="121">
        <f>SUM(I1313:I1327)</f>
        <v>0</v>
      </c>
      <c r="J1312" s="121"/>
      <c r="K1312" s="121">
        <f>SUM(K1313:K1327)</f>
        <v>0</v>
      </c>
      <c r="L1312" s="121"/>
      <c r="M1312" s="121">
        <f>SUM(M1313:M1327)</f>
        <v>0</v>
      </c>
      <c r="N1312" s="120"/>
      <c r="O1312" s="120">
        <f>SUM(O1313:O1327)</f>
        <v>0.27</v>
      </c>
      <c r="P1312" s="120"/>
      <c r="Q1312" s="120">
        <f>SUM(Q1313:Q1327)</f>
        <v>1.27</v>
      </c>
      <c r="R1312" s="121"/>
      <c r="S1312" s="121"/>
      <c r="T1312" s="122"/>
      <c r="U1312" s="116"/>
      <c r="V1312" s="116">
        <f>SUM(V1313:V1327)</f>
        <v>42.9</v>
      </c>
      <c r="W1312" s="116"/>
      <c r="X1312" s="116"/>
      <c r="Y1312" s="116"/>
      <c r="AG1312" t="s">
        <v>286</v>
      </c>
    </row>
    <row r="1313" spans="1:60" outlineLevel="1">
      <c r="A1313" s="123">
        <v>203</v>
      </c>
      <c r="B1313" s="124" t="s">
        <v>2358</v>
      </c>
      <c r="C1313" s="139" t="s">
        <v>2359</v>
      </c>
      <c r="D1313" s="125" t="s">
        <v>1169</v>
      </c>
      <c r="E1313" s="126">
        <v>1269.29314</v>
      </c>
      <c r="F1313" s="127"/>
      <c r="G1313" s="128">
        <f>ROUND(E1313*F1313,2)</f>
        <v>0</v>
      </c>
      <c r="H1313" s="127"/>
      <c r="I1313" s="128">
        <f>ROUND(E1313*H1313,2)</f>
        <v>0</v>
      </c>
      <c r="J1313" s="127"/>
      <c r="K1313" s="128">
        <f>ROUND(E1313*J1313,2)</f>
        <v>0</v>
      </c>
      <c r="L1313" s="128">
        <v>21</v>
      </c>
      <c r="M1313" s="128">
        <f>G1313*(1+L1313/100)</f>
        <v>0</v>
      </c>
      <c r="N1313" s="126">
        <v>0</v>
      </c>
      <c r="O1313" s="126">
        <f>ROUND(E1313*N1313,2)</f>
        <v>0</v>
      </c>
      <c r="P1313" s="126">
        <v>0</v>
      </c>
      <c r="Q1313" s="126">
        <f>ROUND(E1313*P1313,2)</f>
        <v>0</v>
      </c>
      <c r="R1313" s="128" t="s">
        <v>1861</v>
      </c>
      <c r="S1313" s="128" t="s">
        <v>310</v>
      </c>
      <c r="T1313" s="129" t="s">
        <v>331</v>
      </c>
      <c r="U1313" s="114">
        <v>0.02</v>
      </c>
      <c r="V1313" s="114">
        <f>ROUND(E1313*U1313,2)</f>
        <v>25.39</v>
      </c>
      <c r="W1313" s="114"/>
      <c r="X1313" s="114" t="s">
        <v>332</v>
      </c>
      <c r="Y1313" s="114" t="s">
        <v>293</v>
      </c>
      <c r="Z1313" s="107"/>
      <c r="AA1313" s="107"/>
      <c r="AB1313" s="107"/>
      <c r="AC1313" s="107"/>
      <c r="AD1313" s="107"/>
      <c r="AE1313" s="107"/>
      <c r="AF1313" s="107"/>
      <c r="AG1313" s="107" t="s">
        <v>333</v>
      </c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</row>
    <row r="1314" spans="1:60" outlineLevel="2">
      <c r="A1314" s="110"/>
      <c r="B1314" s="111"/>
      <c r="C1314" s="198" t="s">
        <v>2360</v>
      </c>
      <c r="D1314" s="199"/>
      <c r="E1314" s="199"/>
      <c r="F1314" s="199"/>
      <c r="G1314" s="199"/>
      <c r="H1314" s="114"/>
      <c r="I1314" s="114"/>
      <c r="J1314" s="114"/>
      <c r="K1314" s="114"/>
      <c r="L1314" s="114"/>
      <c r="M1314" s="114"/>
      <c r="N1314" s="113"/>
      <c r="O1314" s="113"/>
      <c r="P1314" s="113"/>
      <c r="Q1314" s="113"/>
      <c r="R1314" s="114"/>
      <c r="S1314" s="114"/>
      <c r="T1314" s="114"/>
      <c r="U1314" s="114"/>
      <c r="V1314" s="114"/>
      <c r="W1314" s="114"/>
      <c r="X1314" s="114"/>
      <c r="Y1314" s="114"/>
      <c r="Z1314" s="107"/>
      <c r="AA1314" s="107"/>
      <c r="AB1314" s="107"/>
      <c r="AC1314" s="107"/>
      <c r="AD1314" s="107"/>
      <c r="AE1314" s="107"/>
      <c r="AF1314" s="107"/>
      <c r="AG1314" s="107" t="s">
        <v>296</v>
      </c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</row>
    <row r="1315" spans="1:60" outlineLevel="2">
      <c r="A1315" s="110"/>
      <c r="B1315" s="111"/>
      <c r="C1315" s="146" t="s">
        <v>3394</v>
      </c>
      <c r="D1315" s="143"/>
      <c r="E1315" s="144">
        <v>1269.29314</v>
      </c>
      <c r="F1315" s="114"/>
      <c r="G1315" s="114"/>
      <c r="H1315" s="114"/>
      <c r="I1315" s="114"/>
      <c r="J1315" s="114"/>
      <c r="K1315" s="114"/>
      <c r="L1315" s="114"/>
      <c r="M1315" s="114"/>
      <c r="N1315" s="113"/>
      <c r="O1315" s="113"/>
      <c r="P1315" s="113"/>
      <c r="Q1315" s="113"/>
      <c r="R1315" s="114"/>
      <c r="S1315" s="114"/>
      <c r="T1315" s="114"/>
      <c r="U1315" s="114"/>
      <c r="V1315" s="114"/>
      <c r="W1315" s="114"/>
      <c r="X1315" s="114"/>
      <c r="Y1315" s="114"/>
      <c r="Z1315" s="107"/>
      <c r="AA1315" s="107"/>
      <c r="AB1315" s="107"/>
      <c r="AC1315" s="107"/>
      <c r="AD1315" s="107"/>
      <c r="AE1315" s="107"/>
      <c r="AF1315" s="107"/>
      <c r="AG1315" s="107" t="s">
        <v>341</v>
      </c>
      <c r="AH1315" s="107">
        <v>5</v>
      </c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</row>
    <row r="1316" spans="1:60" outlineLevel="1">
      <c r="A1316" s="123">
        <v>204</v>
      </c>
      <c r="B1316" s="124" t="s">
        <v>2361</v>
      </c>
      <c r="C1316" s="139" t="s">
        <v>2362</v>
      </c>
      <c r="D1316" s="125" t="s">
        <v>1169</v>
      </c>
      <c r="E1316" s="126">
        <v>1269.29314</v>
      </c>
      <c r="F1316" s="127"/>
      <c r="G1316" s="128">
        <f>ROUND(E1316*F1316,2)</f>
        <v>0</v>
      </c>
      <c r="H1316" s="127"/>
      <c r="I1316" s="128">
        <f>ROUND(E1316*H1316,2)</f>
        <v>0</v>
      </c>
      <c r="J1316" s="127"/>
      <c r="K1316" s="128">
        <f>ROUND(E1316*J1316,2)</f>
        <v>0</v>
      </c>
      <c r="L1316" s="128">
        <v>21</v>
      </c>
      <c r="M1316" s="128">
        <f>G1316*(1+L1316/100)</f>
        <v>0</v>
      </c>
      <c r="N1316" s="126">
        <v>0</v>
      </c>
      <c r="O1316" s="126">
        <f>ROUND(E1316*N1316,2)</f>
        <v>0</v>
      </c>
      <c r="P1316" s="126">
        <v>1E-3</v>
      </c>
      <c r="Q1316" s="126">
        <f>ROUND(E1316*P1316,2)</f>
        <v>1.27</v>
      </c>
      <c r="R1316" s="128" t="s">
        <v>1861</v>
      </c>
      <c r="S1316" s="128" t="s">
        <v>310</v>
      </c>
      <c r="T1316" s="129" t="s">
        <v>331</v>
      </c>
      <c r="U1316" s="114">
        <v>0.01</v>
      </c>
      <c r="V1316" s="114">
        <f>ROUND(E1316*U1316,2)</f>
        <v>12.69</v>
      </c>
      <c r="W1316" s="114"/>
      <c r="X1316" s="114" t="s">
        <v>332</v>
      </c>
      <c r="Y1316" s="114" t="s">
        <v>293</v>
      </c>
      <c r="Z1316" s="107"/>
      <c r="AA1316" s="107"/>
      <c r="AB1316" s="107"/>
      <c r="AC1316" s="107"/>
      <c r="AD1316" s="107"/>
      <c r="AE1316" s="107"/>
      <c r="AF1316" s="107"/>
      <c r="AG1316" s="107" t="s">
        <v>333</v>
      </c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</row>
    <row r="1317" spans="1:60" outlineLevel="2">
      <c r="A1317" s="110"/>
      <c r="B1317" s="111"/>
      <c r="C1317" s="198" t="s">
        <v>2363</v>
      </c>
      <c r="D1317" s="199"/>
      <c r="E1317" s="199"/>
      <c r="F1317" s="199"/>
      <c r="G1317" s="199"/>
      <c r="H1317" s="114"/>
      <c r="I1317" s="114"/>
      <c r="J1317" s="114"/>
      <c r="K1317" s="114"/>
      <c r="L1317" s="114"/>
      <c r="M1317" s="114"/>
      <c r="N1317" s="113"/>
      <c r="O1317" s="113"/>
      <c r="P1317" s="113"/>
      <c r="Q1317" s="113"/>
      <c r="R1317" s="114"/>
      <c r="S1317" s="114"/>
      <c r="T1317" s="114"/>
      <c r="U1317" s="114"/>
      <c r="V1317" s="114"/>
      <c r="W1317" s="114"/>
      <c r="X1317" s="114"/>
      <c r="Y1317" s="114"/>
      <c r="Z1317" s="107"/>
      <c r="AA1317" s="107"/>
      <c r="AB1317" s="107"/>
      <c r="AC1317" s="107"/>
      <c r="AD1317" s="107"/>
      <c r="AE1317" s="107"/>
      <c r="AF1317" s="107"/>
      <c r="AG1317" s="107" t="s">
        <v>296</v>
      </c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</row>
    <row r="1318" spans="1:60" outlineLevel="2">
      <c r="A1318" s="110"/>
      <c r="B1318" s="111"/>
      <c r="C1318" s="146" t="s">
        <v>3480</v>
      </c>
      <c r="D1318" s="143"/>
      <c r="E1318" s="144">
        <v>1269.29314</v>
      </c>
      <c r="F1318" s="114"/>
      <c r="G1318" s="114"/>
      <c r="H1318" s="114"/>
      <c r="I1318" s="114"/>
      <c r="J1318" s="114"/>
      <c r="K1318" s="114"/>
      <c r="L1318" s="114"/>
      <c r="M1318" s="114"/>
      <c r="N1318" s="113"/>
      <c r="O1318" s="113"/>
      <c r="P1318" s="113"/>
      <c r="Q1318" s="113"/>
      <c r="R1318" s="114"/>
      <c r="S1318" s="114"/>
      <c r="T1318" s="114"/>
      <c r="U1318" s="114"/>
      <c r="V1318" s="114"/>
      <c r="W1318" s="114"/>
      <c r="X1318" s="114"/>
      <c r="Y1318" s="114"/>
      <c r="Z1318" s="107"/>
      <c r="AA1318" s="107"/>
      <c r="AB1318" s="107"/>
      <c r="AC1318" s="107"/>
      <c r="AD1318" s="107"/>
      <c r="AE1318" s="107"/>
      <c r="AF1318" s="107"/>
      <c r="AG1318" s="107" t="s">
        <v>341</v>
      </c>
      <c r="AH1318" s="107">
        <v>5</v>
      </c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</row>
    <row r="1319" spans="1:60" outlineLevel="1">
      <c r="A1319" s="123">
        <v>205</v>
      </c>
      <c r="B1319" s="124" t="s">
        <v>2400</v>
      </c>
      <c r="C1319" s="139" t="s">
        <v>2401</v>
      </c>
      <c r="D1319" s="125" t="s">
        <v>1169</v>
      </c>
      <c r="E1319" s="126">
        <v>7.4217000000000004</v>
      </c>
      <c r="F1319" s="127"/>
      <c r="G1319" s="128">
        <f>ROUND(E1319*F1319,2)</f>
        <v>0</v>
      </c>
      <c r="H1319" s="127"/>
      <c r="I1319" s="128">
        <f>ROUND(E1319*H1319,2)</f>
        <v>0</v>
      </c>
      <c r="J1319" s="127"/>
      <c r="K1319" s="128">
        <f>ROUND(E1319*J1319,2)</f>
        <v>0</v>
      </c>
      <c r="L1319" s="128">
        <v>21</v>
      </c>
      <c r="M1319" s="128">
        <f>G1319*(1+L1319/100)</f>
        <v>0</v>
      </c>
      <c r="N1319" s="126">
        <v>2.9E-4</v>
      </c>
      <c r="O1319" s="126">
        <f>ROUND(E1319*N1319,2)</f>
        <v>0</v>
      </c>
      <c r="P1319" s="126">
        <v>0</v>
      </c>
      <c r="Q1319" s="126">
        <f>ROUND(E1319*P1319,2)</f>
        <v>0</v>
      </c>
      <c r="R1319" s="128" t="s">
        <v>1861</v>
      </c>
      <c r="S1319" s="128" t="s">
        <v>310</v>
      </c>
      <c r="T1319" s="129" t="s">
        <v>331</v>
      </c>
      <c r="U1319" s="114">
        <v>0.65</v>
      </c>
      <c r="V1319" s="114">
        <f>ROUND(E1319*U1319,2)</f>
        <v>4.82</v>
      </c>
      <c r="W1319" s="114"/>
      <c r="X1319" s="114" t="s">
        <v>332</v>
      </c>
      <c r="Y1319" s="114" t="s">
        <v>293</v>
      </c>
      <c r="Z1319" s="107"/>
      <c r="AA1319" s="107"/>
      <c r="AB1319" s="107"/>
      <c r="AC1319" s="107"/>
      <c r="AD1319" s="107"/>
      <c r="AE1319" s="107"/>
      <c r="AF1319" s="107"/>
      <c r="AG1319" s="107" t="s">
        <v>333</v>
      </c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</row>
    <row r="1320" spans="1:60" outlineLevel="2">
      <c r="A1320" s="110"/>
      <c r="B1320" s="111"/>
      <c r="C1320" s="146" t="s">
        <v>3481</v>
      </c>
      <c r="D1320" s="143"/>
      <c r="E1320" s="144">
        <v>7.4217000000000004</v>
      </c>
      <c r="F1320" s="114"/>
      <c r="G1320" s="114"/>
      <c r="H1320" s="114"/>
      <c r="I1320" s="114"/>
      <c r="J1320" s="114"/>
      <c r="K1320" s="114"/>
      <c r="L1320" s="114"/>
      <c r="M1320" s="114"/>
      <c r="N1320" s="113"/>
      <c r="O1320" s="113"/>
      <c r="P1320" s="113"/>
      <c r="Q1320" s="113"/>
      <c r="R1320" s="114"/>
      <c r="S1320" s="114"/>
      <c r="T1320" s="114"/>
      <c r="U1320" s="114"/>
      <c r="V1320" s="114"/>
      <c r="W1320" s="114"/>
      <c r="X1320" s="114"/>
      <c r="Y1320" s="114"/>
      <c r="Z1320" s="107"/>
      <c r="AA1320" s="107"/>
      <c r="AB1320" s="107"/>
      <c r="AC1320" s="107"/>
      <c r="AD1320" s="107"/>
      <c r="AE1320" s="107"/>
      <c r="AF1320" s="107"/>
      <c r="AG1320" s="107" t="s">
        <v>341</v>
      </c>
      <c r="AH1320" s="107">
        <v>5</v>
      </c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</row>
    <row r="1321" spans="1:60" ht="22.5" outlineLevel="1">
      <c r="A1321" s="123">
        <v>206</v>
      </c>
      <c r="B1321" s="124" t="s">
        <v>2408</v>
      </c>
      <c r="C1321" s="139" t="s">
        <v>2409</v>
      </c>
      <c r="D1321" s="125" t="s">
        <v>1169</v>
      </c>
      <c r="E1321" s="126">
        <v>8.1638699999999993</v>
      </c>
      <c r="F1321" s="127"/>
      <c r="G1321" s="128">
        <f>ROUND(E1321*F1321,2)</f>
        <v>0</v>
      </c>
      <c r="H1321" s="127"/>
      <c r="I1321" s="128">
        <f>ROUND(E1321*H1321,2)</f>
        <v>0</v>
      </c>
      <c r="J1321" s="127"/>
      <c r="K1321" s="128">
        <f>ROUND(E1321*J1321,2)</f>
        <v>0</v>
      </c>
      <c r="L1321" s="128">
        <v>21</v>
      </c>
      <c r="M1321" s="128">
        <f>G1321*(1+L1321/100)</f>
        <v>0</v>
      </c>
      <c r="N1321" s="126">
        <v>2.3E-3</v>
      </c>
      <c r="O1321" s="126">
        <f>ROUND(E1321*N1321,2)</f>
        <v>0.02</v>
      </c>
      <c r="P1321" s="126">
        <v>0</v>
      </c>
      <c r="Q1321" s="126">
        <f>ROUND(E1321*P1321,2)</f>
        <v>0</v>
      </c>
      <c r="R1321" s="128"/>
      <c r="S1321" s="128" t="s">
        <v>290</v>
      </c>
      <c r="T1321" s="129" t="s">
        <v>291</v>
      </c>
      <c r="U1321" s="114">
        <v>0</v>
      </c>
      <c r="V1321" s="114">
        <f>ROUND(E1321*U1321,2)</f>
        <v>0</v>
      </c>
      <c r="W1321" s="114"/>
      <c r="X1321" s="114" t="s">
        <v>414</v>
      </c>
      <c r="Y1321" s="114" t="s">
        <v>293</v>
      </c>
      <c r="Z1321" s="107"/>
      <c r="AA1321" s="107"/>
      <c r="AB1321" s="107"/>
      <c r="AC1321" s="107"/>
      <c r="AD1321" s="107"/>
      <c r="AE1321" s="107"/>
      <c r="AF1321" s="107"/>
      <c r="AG1321" s="107" t="s">
        <v>415</v>
      </c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</row>
    <row r="1322" spans="1:60" outlineLevel="2">
      <c r="A1322" s="110"/>
      <c r="B1322" s="111"/>
      <c r="C1322" s="146" t="s">
        <v>3482</v>
      </c>
      <c r="D1322" s="143"/>
      <c r="E1322" s="144">
        <v>8.1638699999999993</v>
      </c>
      <c r="F1322" s="114"/>
      <c r="G1322" s="114"/>
      <c r="H1322" s="114"/>
      <c r="I1322" s="114"/>
      <c r="J1322" s="114"/>
      <c r="K1322" s="114"/>
      <c r="L1322" s="114"/>
      <c r="M1322" s="114"/>
      <c r="N1322" s="113"/>
      <c r="O1322" s="113"/>
      <c r="P1322" s="113"/>
      <c r="Q1322" s="113"/>
      <c r="R1322" s="114"/>
      <c r="S1322" s="114"/>
      <c r="T1322" s="114"/>
      <c r="U1322" s="114"/>
      <c r="V1322" s="114"/>
      <c r="W1322" s="114"/>
      <c r="X1322" s="114"/>
      <c r="Y1322" s="114"/>
      <c r="Z1322" s="107"/>
      <c r="AA1322" s="107"/>
      <c r="AB1322" s="107"/>
      <c r="AC1322" s="107"/>
      <c r="AD1322" s="107"/>
      <c r="AE1322" s="107"/>
      <c r="AF1322" s="107"/>
      <c r="AG1322" s="107" t="s">
        <v>341</v>
      </c>
      <c r="AH1322" s="107">
        <v>5</v>
      </c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</row>
    <row r="1323" spans="1:60" ht="22.5" outlineLevel="1">
      <c r="A1323" s="123">
        <v>207</v>
      </c>
      <c r="B1323" s="124" t="s">
        <v>2365</v>
      </c>
      <c r="C1323" s="139" t="s">
        <v>2366</v>
      </c>
      <c r="D1323" s="125" t="s">
        <v>330</v>
      </c>
      <c r="E1323" s="126">
        <v>418.86673999999999</v>
      </c>
      <c r="F1323" s="127"/>
      <c r="G1323" s="128">
        <f>ROUND(E1323*F1323,2)</f>
        <v>0</v>
      </c>
      <c r="H1323" s="127"/>
      <c r="I1323" s="128">
        <f>ROUND(E1323*H1323,2)</f>
        <v>0</v>
      </c>
      <c r="J1323" s="127"/>
      <c r="K1323" s="128">
        <f>ROUND(E1323*J1323,2)</f>
        <v>0</v>
      </c>
      <c r="L1323" s="128">
        <v>21</v>
      </c>
      <c r="M1323" s="128">
        <f>G1323*(1+L1323/100)</f>
        <v>0</v>
      </c>
      <c r="N1323" s="126">
        <v>5.9999999999999995E-4</v>
      </c>
      <c r="O1323" s="126">
        <f>ROUND(E1323*N1323,2)</f>
        <v>0.25</v>
      </c>
      <c r="P1323" s="126">
        <v>0</v>
      </c>
      <c r="Q1323" s="126">
        <f>ROUND(E1323*P1323,2)</f>
        <v>0</v>
      </c>
      <c r="R1323" s="128" t="s">
        <v>413</v>
      </c>
      <c r="S1323" s="128" t="s">
        <v>2367</v>
      </c>
      <c r="T1323" s="129" t="s">
        <v>2367</v>
      </c>
      <c r="U1323" s="114">
        <v>0</v>
      </c>
      <c r="V1323" s="114">
        <f>ROUND(E1323*U1323,2)</f>
        <v>0</v>
      </c>
      <c r="W1323" s="114"/>
      <c r="X1323" s="114" t="s">
        <v>414</v>
      </c>
      <c r="Y1323" s="114" t="s">
        <v>293</v>
      </c>
      <c r="Z1323" s="107"/>
      <c r="AA1323" s="107"/>
      <c r="AB1323" s="107"/>
      <c r="AC1323" s="107"/>
      <c r="AD1323" s="107"/>
      <c r="AE1323" s="107"/>
      <c r="AF1323" s="107"/>
      <c r="AG1323" s="107" t="s">
        <v>415</v>
      </c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</row>
    <row r="1324" spans="1:60" outlineLevel="2">
      <c r="A1324" s="110"/>
      <c r="B1324" s="111"/>
      <c r="C1324" s="146" t="s">
        <v>2207</v>
      </c>
      <c r="D1324" s="143"/>
      <c r="E1324" s="144"/>
      <c r="F1324" s="114"/>
      <c r="G1324" s="114"/>
      <c r="H1324" s="114"/>
      <c r="I1324" s="114"/>
      <c r="J1324" s="114"/>
      <c r="K1324" s="114"/>
      <c r="L1324" s="114"/>
      <c r="M1324" s="114"/>
      <c r="N1324" s="113"/>
      <c r="O1324" s="113"/>
      <c r="P1324" s="113"/>
      <c r="Q1324" s="113"/>
      <c r="R1324" s="114"/>
      <c r="S1324" s="114"/>
      <c r="T1324" s="114"/>
      <c r="U1324" s="114"/>
      <c r="V1324" s="114"/>
      <c r="W1324" s="114"/>
      <c r="X1324" s="114"/>
      <c r="Y1324" s="114"/>
      <c r="Z1324" s="107"/>
      <c r="AA1324" s="107"/>
      <c r="AB1324" s="107"/>
      <c r="AC1324" s="107"/>
      <c r="AD1324" s="107"/>
      <c r="AE1324" s="107"/>
      <c r="AF1324" s="107"/>
      <c r="AG1324" s="107" t="s">
        <v>341</v>
      </c>
      <c r="AH1324" s="107">
        <v>0</v>
      </c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</row>
    <row r="1325" spans="1:60" outlineLevel="3">
      <c r="A1325" s="110"/>
      <c r="B1325" s="111"/>
      <c r="C1325" s="146" t="s">
        <v>3483</v>
      </c>
      <c r="D1325" s="143"/>
      <c r="E1325" s="144">
        <v>418.86673999999999</v>
      </c>
      <c r="F1325" s="114"/>
      <c r="G1325" s="114"/>
      <c r="H1325" s="114"/>
      <c r="I1325" s="114"/>
      <c r="J1325" s="114"/>
      <c r="K1325" s="114"/>
      <c r="L1325" s="114"/>
      <c r="M1325" s="114"/>
      <c r="N1325" s="113"/>
      <c r="O1325" s="113"/>
      <c r="P1325" s="113"/>
      <c r="Q1325" s="113"/>
      <c r="R1325" s="114"/>
      <c r="S1325" s="114"/>
      <c r="T1325" s="114"/>
      <c r="U1325" s="114"/>
      <c r="V1325" s="114"/>
      <c r="W1325" s="114"/>
      <c r="X1325" s="114"/>
      <c r="Y1325" s="114"/>
      <c r="Z1325" s="107"/>
      <c r="AA1325" s="107"/>
      <c r="AB1325" s="107"/>
      <c r="AC1325" s="107"/>
      <c r="AD1325" s="107"/>
      <c r="AE1325" s="107"/>
      <c r="AF1325" s="107"/>
      <c r="AG1325" s="107" t="s">
        <v>341</v>
      </c>
      <c r="AH1325" s="107">
        <v>5</v>
      </c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</row>
    <row r="1326" spans="1:60" outlineLevel="1">
      <c r="A1326" s="110">
        <v>208</v>
      </c>
      <c r="B1326" s="111" t="s">
        <v>2369</v>
      </c>
      <c r="C1326" s="147" t="s">
        <v>2370</v>
      </c>
      <c r="D1326" s="112" t="s">
        <v>24</v>
      </c>
      <c r="E1326" s="145"/>
      <c r="F1326" s="115"/>
      <c r="G1326" s="114">
        <f>ROUND(E1326*F1326,2)</f>
        <v>0</v>
      </c>
      <c r="H1326" s="115"/>
      <c r="I1326" s="114">
        <f>ROUND(E1326*H1326,2)</f>
        <v>0</v>
      </c>
      <c r="J1326" s="115"/>
      <c r="K1326" s="114">
        <f>ROUND(E1326*J1326,2)</f>
        <v>0</v>
      </c>
      <c r="L1326" s="114">
        <v>21</v>
      </c>
      <c r="M1326" s="114">
        <f>G1326*(1+L1326/100)</f>
        <v>0</v>
      </c>
      <c r="N1326" s="113">
        <v>0</v>
      </c>
      <c r="O1326" s="113">
        <f>ROUND(E1326*N1326,2)</f>
        <v>0</v>
      </c>
      <c r="P1326" s="113">
        <v>0</v>
      </c>
      <c r="Q1326" s="113">
        <f>ROUND(E1326*P1326,2)</f>
        <v>0</v>
      </c>
      <c r="R1326" s="114" t="s">
        <v>1861</v>
      </c>
      <c r="S1326" s="114" t="s">
        <v>310</v>
      </c>
      <c r="T1326" s="114" t="s">
        <v>331</v>
      </c>
      <c r="U1326" s="114">
        <v>0</v>
      </c>
      <c r="V1326" s="114">
        <f>ROUND(E1326*U1326,2)</f>
        <v>0</v>
      </c>
      <c r="W1326" s="114"/>
      <c r="X1326" s="114" t="s">
        <v>448</v>
      </c>
      <c r="Y1326" s="114" t="s">
        <v>293</v>
      </c>
      <c r="Z1326" s="107"/>
      <c r="AA1326" s="107"/>
      <c r="AB1326" s="107"/>
      <c r="AC1326" s="107"/>
      <c r="AD1326" s="107"/>
      <c r="AE1326" s="107"/>
      <c r="AF1326" s="107"/>
      <c r="AG1326" s="107" t="s">
        <v>449</v>
      </c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</row>
    <row r="1327" spans="1:60" outlineLevel="2">
      <c r="A1327" s="110"/>
      <c r="B1327" s="111"/>
      <c r="C1327" s="205" t="s">
        <v>567</v>
      </c>
      <c r="D1327" s="206"/>
      <c r="E1327" s="206"/>
      <c r="F1327" s="206"/>
      <c r="G1327" s="206"/>
      <c r="H1327" s="114"/>
      <c r="I1327" s="114"/>
      <c r="J1327" s="114"/>
      <c r="K1327" s="114"/>
      <c r="L1327" s="114"/>
      <c r="M1327" s="114"/>
      <c r="N1327" s="113"/>
      <c r="O1327" s="113"/>
      <c r="P1327" s="113"/>
      <c r="Q1327" s="113"/>
      <c r="R1327" s="114"/>
      <c r="S1327" s="114"/>
      <c r="T1327" s="114"/>
      <c r="U1327" s="114"/>
      <c r="V1327" s="114"/>
      <c r="W1327" s="114"/>
      <c r="X1327" s="114"/>
      <c r="Y1327" s="114"/>
      <c r="Z1327" s="107"/>
      <c r="AA1327" s="107"/>
      <c r="AB1327" s="107"/>
      <c r="AC1327" s="107"/>
      <c r="AD1327" s="107"/>
      <c r="AE1327" s="107"/>
      <c r="AF1327" s="107"/>
      <c r="AG1327" s="107" t="s">
        <v>451</v>
      </c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</row>
    <row r="1328" spans="1:60">
      <c r="A1328" s="117" t="s">
        <v>285</v>
      </c>
      <c r="B1328" s="118" t="s">
        <v>223</v>
      </c>
      <c r="C1328" s="138" t="s">
        <v>224</v>
      </c>
      <c r="D1328" s="119"/>
      <c r="E1328" s="120"/>
      <c r="F1328" s="121"/>
      <c r="G1328" s="121">
        <f>SUMIF(AG1329:AG1339,"&lt;&gt;NOR",G1329:G1339)</f>
        <v>0</v>
      </c>
      <c r="H1328" s="121"/>
      <c r="I1328" s="121">
        <f>SUM(I1329:I1339)</f>
        <v>0</v>
      </c>
      <c r="J1328" s="121"/>
      <c r="K1328" s="121">
        <f>SUM(K1329:K1339)</f>
        <v>0</v>
      </c>
      <c r="L1328" s="121"/>
      <c r="M1328" s="121">
        <f>SUM(M1329:M1339)</f>
        <v>0</v>
      </c>
      <c r="N1328" s="120"/>
      <c r="O1328" s="120">
        <f>SUM(O1329:O1339)</f>
        <v>0.28000000000000003</v>
      </c>
      <c r="P1328" s="120"/>
      <c r="Q1328" s="120">
        <f>SUM(Q1329:Q1339)</f>
        <v>1.41</v>
      </c>
      <c r="R1328" s="121"/>
      <c r="S1328" s="121"/>
      <c r="T1328" s="122"/>
      <c r="U1328" s="116"/>
      <c r="V1328" s="116">
        <f>SUM(V1329:V1339)</f>
        <v>42.39</v>
      </c>
      <c r="W1328" s="116"/>
      <c r="X1328" s="116"/>
      <c r="Y1328" s="116"/>
      <c r="AG1328" t="s">
        <v>286</v>
      </c>
    </row>
    <row r="1329" spans="1:60" outlineLevel="1">
      <c r="A1329" s="123">
        <v>209</v>
      </c>
      <c r="B1329" s="124" t="s">
        <v>2358</v>
      </c>
      <c r="C1329" s="139" t="s">
        <v>2359</v>
      </c>
      <c r="D1329" s="125" t="s">
        <v>1169</v>
      </c>
      <c r="E1329" s="126">
        <v>1412.8776399999999</v>
      </c>
      <c r="F1329" s="127"/>
      <c r="G1329" s="128">
        <f>ROUND(E1329*F1329,2)</f>
        <v>0</v>
      </c>
      <c r="H1329" s="127"/>
      <c r="I1329" s="128">
        <f>ROUND(E1329*H1329,2)</f>
        <v>0</v>
      </c>
      <c r="J1329" s="127"/>
      <c r="K1329" s="128">
        <f>ROUND(E1329*J1329,2)</f>
        <v>0</v>
      </c>
      <c r="L1329" s="128">
        <v>21</v>
      </c>
      <c r="M1329" s="128">
        <f>G1329*(1+L1329/100)</f>
        <v>0</v>
      </c>
      <c r="N1329" s="126">
        <v>0</v>
      </c>
      <c r="O1329" s="126">
        <f>ROUND(E1329*N1329,2)</f>
        <v>0</v>
      </c>
      <c r="P1329" s="126">
        <v>0</v>
      </c>
      <c r="Q1329" s="126">
        <f>ROUND(E1329*P1329,2)</f>
        <v>0</v>
      </c>
      <c r="R1329" s="128" t="s">
        <v>1861</v>
      </c>
      <c r="S1329" s="128" t="s">
        <v>310</v>
      </c>
      <c r="T1329" s="129" t="s">
        <v>331</v>
      </c>
      <c r="U1329" s="114">
        <v>0.02</v>
      </c>
      <c r="V1329" s="114">
        <f>ROUND(E1329*U1329,2)</f>
        <v>28.26</v>
      </c>
      <c r="W1329" s="114"/>
      <c r="X1329" s="114" t="s">
        <v>332</v>
      </c>
      <c r="Y1329" s="114" t="s">
        <v>293</v>
      </c>
      <c r="Z1329" s="107"/>
      <c r="AA1329" s="107"/>
      <c r="AB1329" s="107"/>
      <c r="AC1329" s="107"/>
      <c r="AD1329" s="107"/>
      <c r="AE1329" s="107"/>
      <c r="AF1329" s="107"/>
      <c r="AG1329" s="107" t="s">
        <v>333</v>
      </c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</row>
    <row r="1330" spans="1:60" outlineLevel="2">
      <c r="A1330" s="110"/>
      <c r="B1330" s="111"/>
      <c r="C1330" s="198" t="s">
        <v>2360</v>
      </c>
      <c r="D1330" s="199"/>
      <c r="E1330" s="199"/>
      <c r="F1330" s="199"/>
      <c r="G1330" s="199"/>
      <c r="H1330" s="114"/>
      <c r="I1330" s="114"/>
      <c r="J1330" s="114"/>
      <c r="K1330" s="114"/>
      <c r="L1330" s="114"/>
      <c r="M1330" s="114"/>
      <c r="N1330" s="113"/>
      <c r="O1330" s="113"/>
      <c r="P1330" s="113"/>
      <c r="Q1330" s="113"/>
      <c r="R1330" s="114"/>
      <c r="S1330" s="114"/>
      <c r="T1330" s="114"/>
      <c r="U1330" s="114"/>
      <c r="V1330" s="114"/>
      <c r="W1330" s="114"/>
      <c r="X1330" s="114"/>
      <c r="Y1330" s="114"/>
      <c r="Z1330" s="107"/>
      <c r="AA1330" s="107"/>
      <c r="AB1330" s="107"/>
      <c r="AC1330" s="107"/>
      <c r="AD1330" s="107"/>
      <c r="AE1330" s="107"/>
      <c r="AF1330" s="107"/>
      <c r="AG1330" s="107" t="s">
        <v>296</v>
      </c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</row>
    <row r="1331" spans="1:60" outlineLevel="2">
      <c r="A1331" s="110"/>
      <c r="B1331" s="111"/>
      <c r="C1331" s="146" t="s">
        <v>3397</v>
      </c>
      <c r="D1331" s="143"/>
      <c r="E1331" s="144">
        <v>1412.8776399999999</v>
      </c>
      <c r="F1331" s="114"/>
      <c r="G1331" s="114"/>
      <c r="H1331" s="114"/>
      <c r="I1331" s="114"/>
      <c r="J1331" s="114"/>
      <c r="K1331" s="114"/>
      <c r="L1331" s="114"/>
      <c r="M1331" s="114"/>
      <c r="N1331" s="113"/>
      <c r="O1331" s="113"/>
      <c r="P1331" s="113"/>
      <c r="Q1331" s="113"/>
      <c r="R1331" s="114"/>
      <c r="S1331" s="114"/>
      <c r="T1331" s="114"/>
      <c r="U1331" s="114"/>
      <c r="V1331" s="114"/>
      <c r="W1331" s="114"/>
      <c r="X1331" s="114"/>
      <c r="Y1331" s="114"/>
      <c r="Z1331" s="107"/>
      <c r="AA1331" s="107"/>
      <c r="AB1331" s="107"/>
      <c r="AC1331" s="107"/>
      <c r="AD1331" s="107"/>
      <c r="AE1331" s="107"/>
      <c r="AF1331" s="107"/>
      <c r="AG1331" s="107" t="s">
        <v>341</v>
      </c>
      <c r="AH1331" s="107">
        <v>5</v>
      </c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</row>
    <row r="1332" spans="1:60" outlineLevel="1">
      <c r="A1332" s="123">
        <v>210</v>
      </c>
      <c r="B1332" s="124" t="s">
        <v>2361</v>
      </c>
      <c r="C1332" s="139" t="s">
        <v>2362</v>
      </c>
      <c r="D1332" s="125" t="s">
        <v>1169</v>
      </c>
      <c r="E1332" s="126">
        <v>1412.8776399999999</v>
      </c>
      <c r="F1332" s="127"/>
      <c r="G1332" s="128">
        <f>ROUND(E1332*F1332,2)</f>
        <v>0</v>
      </c>
      <c r="H1332" s="127"/>
      <c r="I1332" s="128">
        <f>ROUND(E1332*H1332,2)</f>
        <v>0</v>
      </c>
      <c r="J1332" s="127"/>
      <c r="K1332" s="128">
        <f>ROUND(E1332*J1332,2)</f>
        <v>0</v>
      </c>
      <c r="L1332" s="128">
        <v>21</v>
      </c>
      <c r="M1332" s="128">
        <f>G1332*(1+L1332/100)</f>
        <v>0</v>
      </c>
      <c r="N1332" s="126">
        <v>0</v>
      </c>
      <c r="O1332" s="126">
        <f>ROUND(E1332*N1332,2)</f>
        <v>0</v>
      </c>
      <c r="P1332" s="126">
        <v>1E-3</v>
      </c>
      <c r="Q1332" s="126">
        <f>ROUND(E1332*P1332,2)</f>
        <v>1.41</v>
      </c>
      <c r="R1332" s="128" t="s">
        <v>1861</v>
      </c>
      <c r="S1332" s="128" t="s">
        <v>310</v>
      </c>
      <c r="T1332" s="129" t="s">
        <v>331</v>
      </c>
      <c r="U1332" s="114">
        <v>0.01</v>
      </c>
      <c r="V1332" s="114">
        <f>ROUND(E1332*U1332,2)</f>
        <v>14.13</v>
      </c>
      <c r="W1332" s="114"/>
      <c r="X1332" s="114" t="s">
        <v>332</v>
      </c>
      <c r="Y1332" s="114" t="s">
        <v>293</v>
      </c>
      <c r="Z1332" s="107"/>
      <c r="AA1332" s="107"/>
      <c r="AB1332" s="107"/>
      <c r="AC1332" s="107"/>
      <c r="AD1332" s="107"/>
      <c r="AE1332" s="107"/>
      <c r="AF1332" s="107"/>
      <c r="AG1332" s="107" t="s">
        <v>333</v>
      </c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</row>
    <row r="1333" spans="1:60" outlineLevel="2">
      <c r="A1333" s="110"/>
      <c r="B1333" s="111"/>
      <c r="C1333" s="198" t="s">
        <v>2363</v>
      </c>
      <c r="D1333" s="199"/>
      <c r="E1333" s="199"/>
      <c r="F1333" s="199"/>
      <c r="G1333" s="199"/>
      <c r="H1333" s="114"/>
      <c r="I1333" s="114"/>
      <c r="J1333" s="114"/>
      <c r="K1333" s="114"/>
      <c r="L1333" s="114"/>
      <c r="M1333" s="114"/>
      <c r="N1333" s="113"/>
      <c r="O1333" s="113"/>
      <c r="P1333" s="113"/>
      <c r="Q1333" s="113"/>
      <c r="R1333" s="114"/>
      <c r="S1333" s="114"/>
      <c r="T1333" s="114"/>
      <c r="U1333" s="114"/>
      <c r="V1333" s="114"/>
      <c r="W1333" s="114"/>
      <c r="X1333" s="114"/>
      <c r="Y1333" s="114"/>
      <c r="Z1333" s="107"/>
      <c r="AA1333" s="107"/>
      <c r="AB1333" s="107"/>
      <c r="AC1333" s="107"/>
      <c r="AD1333" s="107"/>
      <c r="AE1333" s="107"/>
      <c r="AF1333" s="107"/>
      <c r="AG1333" s="107" t="s">
        <v>296</v>
      </c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</row>
    <row r="1334" spans="1:60" outlineLevel="2">
      <c r="A1334" s="110"/>
      <c r="B1334" s="111"/>
      <c r="C1334" s="146" t="s">
        <v>3484</v>
      </c>
      <c r="D1334" s="143"/>
      <c r="E1334" s="144">
        <v>1412.8776399999999</v>
      </c>
      <c r="F1334" s="114"/>
      <c r="G1334" s="114"/>
      <c r="H1334" s="114"/>
      <c r="I1334" s="114"/>
      <c r="J1334" s="114"/>
      <c r="K1334" s="114"/>
      <c r="L1334" s="114"/>
      <c r="M1334" s="114"/>
      <c r="N1334" s="113"/>
      <c r="O1334" s="113"/>
      <c r="P1334" s="113"/>
      <c r="Q1334" s="113"/>
      <c r="R1334" s="114"/>
      <c r="S1334" s="114"/>
      <c r="T1334" s="114"/>
      <c r="U1334" s="114"/>
      <c r="V1334" s="114"/>
      <c r="W1334" s="114"/>
      <c r="X1334" s="114"/>
      <c r="Y1334" s="114"/>
      <c r="Z1334" s="107"/>
      <c r="AA1334" s="107"/>
      <c r="AB1334" s="107"/>
      <c r="AC1334" s="107"/>
      <c r="AD1334" s="107"/>
      <c r="AE1334" s="107"/>
      <c r="AF1334" s="107"/>
      <c r="AG1334" s="107" t="s">
        <v>341</v>
      </c>
      <c r="AH1334" s="107">
        <v>5</v>
      </c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</row>
    <row r="1335" spans="1:60" ht="22.5" outlineLevel="1">
      <c r="A1335" s="123">
        <v>211</v>
      </c>
      <c r="B1335" s="124" t="s">
        <v>2365</v>
      </c>
      <c r="C1335" s="139" t="s">
        <v>2366</v>
      </c>
      <c r="D1335" s="125" t="s">
        <v>330</v>
      </c>
      <c r="E1335" s="126">
        <v>466.24961999999999</v>
      </c>
      <c r="F1335" s="127"/>
      <c r="G1335" s="128">
        <f>ROUND(E1335*F1335,2)</f>
        <v>0</v>
      </c>
      <c r="H1335" s="127"/>
      <c r="I1335" s="128">
        <f>ROUND(E1335*H1335,2)</f>
        <v>0</v>
      </c>
      <c r="J1335" s="127"/>
      <c r="K1335" s="128">
        <f>ROUND(E1335*J1335,2)</f>
        <v>0</v>
      </c>
      <c r="L1335" s="128">
        <v>21</v>
      </c>
      <c r="M1335" s="128">
        <f>G1335*(1+L1335/100)</f>
        <v>0</v>
      </c>
      <c r="N1335" s="126">
        <v>5.9999999999999995E-4</v>
      </c>
      <c r="O1335" s="126">
        <f>ROUND(E1335*N1335,2)</f>
        <v>0.28000000000000003</v>
      </c>
      <c r="P1335" s="126">
        <v>0</v>
      </c>
      <c r="Q1335" s="126">
        <f>ROUND(E1335*P1335,2)</f>
        <v>0</v>
      </c>
      <c r="R1335" s="128" t="s">
        <v>413</v>
      </c>
      <c r="S1335" s="128" t="s">
        <v>2367</v>
      </c>
      <c r="T1335" s="129" t="s">
        <v>2367</v>
      </c>
      <c r="U1335" s="114">
        <v>0</v>
      </c>
      <c r="V1335" s="114">
        <f>ROUND(E1335*U1335,2)</f>
        <v>0</v>
      </c>
      <c r="W1335" s="114"/>
      <c r="X1335" s="114" t="s">
        <v>414</v>
      </c>
      <c r="Y1335" s="114" t="s">
        <v>293</v>
      </c>
      <c r="Z1335" s="107"/>
      <c r="AA1335" s="107"/>
      <c r="AB1335" s="107"/>
      <c r="AC1335" s="107"/>
      <c r="AD1335" s="107"/>
      <c r="AE1335" s="107"/>
      <c r="AF1335" s="107"/>
      <c r="AG1335" s="107" t="s">
        <v>415</v>
      </c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</row>
    <row r="1336" spans="1:60" outlineLevel="2">
      <c r="A1336" s="110"/>
      <c r="B1336" s="111"/>
      <c r="C1336" s="146" t="s">
        <v>2207</v>
      </c>
      <c r="D1336" s="143"/>
      <c r="E1336" s="144"/>
      <c r="F1336" s="114"/>
      <c r="G1336" s="114"/>
      <c r="H1336" s="114"/>
      <c r="I1336" s="114"/>
      <c r="J1336" s="114"/>
      <c r="K1336" s="114"/>
      <c r="L1336" s="114"/>
      <c r="M1336" s="114"/>
      <c r="N1336" s="113"/>
      <c r="O1336" s="113"/>
      <c r="P1336" s="113"/>
      <c r="Q1336" s="113"/>
      <c r="R1336" s="114"/>
      <c r="S1336" s="114"/>
      <c r="T1336" s="114"/>
      <c r="U1336" s="114"/>
      <c r="V1336" s="114"/>
      <c r="W1336" s="114"/>
      <c r="X1336" s="114"/>
      <c r="Y1336" s="114"/>
      <c r="Z1336" s="107"/>
      <c r="AA1336" s="107"/>
      <c r="AB1336" s="107"/>
      <c r="AC1336" s="107"/>
      <c r="AD1336" s="107"/>
      <c r="AE1336" s="107"/>
      <c r="AF1336" s="107"/>
      <c r="AG1336" s="107" t="s">
        <v>341</v>
      </c>
      <c r="AH1336" s="107">
        <v>0</v>
      </c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</row>
    <row r="1337" spans="1:60" outlineLevel="3">
      <c r="A1337" s="110"/>
      <c r="B1337" s="111"/>
      <c r="C1337" s="146" t="s">
        <v>3485</v>
      </c>
      <c r="D1337" s="143"/>
      <c r="E1337" s="144">
        <v>466.24961999999999</v>
      </c>
      <c r="F1337" s="114"/>
      <c r="G1337" s="114"/>
      <c r="H1337" s="114"/>
      <c r="I1337" s="114"/>
      <c r="J1337" s="114"/>
      <c r="K1337" s="114"/>
      <c r="L1337" s="114"/>
      <c r="M1337" s="114"/>
      <c r="N1337" s="113"/>
      <c r="O1337" s="113"/>
      <c r="P1337" s="113"/>
      <c r="Q1337" s="113"/>
      <c r="R1337" s="114"/>
      <c r="S1337" s="114"/>
      <c r="T1337" s="114"/>
      <c r="U1337" s="114"/>
      <c r="V1337" s="114"/>
      <c r="W1337" s="114"/>
      <c r="X1337" s="114"/>
      <c r="Y1337" s="114"/>
      <c r="Z1337" s="107"/>
      <c r="AA1337" s="107"/>
      <c r="AB1337" s="107"/>
      <c r="AC1337" s="107"/>
      <c r="AD1337" s="107"/>
      <c r="AE1337" s="107"/>
      <c r="AF1337" s="107"/>
      <c r="AG1337" s="107" t="s">
        <v>341</v>
      </c>
      <c r="AH1337" s="107">
        <v>5</v>
      </c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</row>
    <row r="1338" spans="1:60" outlineLevel="1">
      <c r="A1338" s="110">
        <v>212</v>
      </c>
      <c r="B1338" s="111" t="s">
        <v>2369</v>
      </c>
      <c r="C1338" s="147" t="s">
        <v>2370</v>
      </c>
      <c r="D1338" s="112" t="s">
        <v>24</v>
      </c>
      <c r="E1338" s="145"/>
      <c r="F1338" s="115"/>
      <c r="G1338" s="114">
        <f>ROUND(E1338*F1338,2)</f>
        <v>0</v>
      </c>
      <c r="H1338" s="115"/>
      <c r="I1338" s="114">
        <f>ROUND(E1338*H1338,2)</f>
        <v>0</v>
      </c>
      <c r="J1338" s="115"/>
      <c r="K1338" s="114">
        <f>ROUND(E1338*J1338,2)</f>
        <v>0</v>
      </c>
      <c r="L1338" s="114">
        <v>21</v>
      </c>
      <c r="M1338" s="114">
        <f>G1338*(1+L1338/100)</f>
        <v>0</v>
      </c>
      <c r="N1338" s="113">
        <v>0</v>
      </c>
      <c r="O1338" s="113">
        <f>ROUND(E1338*N1338,2)</f>
        <v>0</v>
      </c>
      <c r="P1338" s="113">
        <v>0</v>
      </c>
      <c r="Q1338" s="113">
        <f>ROUND(E1338*P1338,2)</f>
        <v>0</v>
      </c>
      <c r="R1338" s="114" t="s">
        <v>1861</v>
      </c>
      <c r="S1338" s="114" t="s">
        <v>310</v>
      </c>
      <c r="T1338" s="114" t="s">
        <v>331</v>
      </c>
      <c r="U1338" s="114">
        <v>0</v>
      </c>
      <c r="V1338" s="114">
        <f>ROUND(E1338*U1338,2)</f>
        <v>0</v>
      </c>
      <c r="W1338" s="114"/>
      <c r="X1338" s="114" t="s">
        <v>448</v>
      </c>
      <c r="Y1338" s="114" t="s">
        <v>293</v>
      </c>
      <c r="Z1338" s="107"/>
      <c r="AA1338" s="107"/>
      <c r="AB1338" s="107"/>
      <c r="AC1338" s="107"/>
      <c r="AD1338" s="107"/>
      <c r="AE1338" s="107"/>
      <c r="AF1338" s="107"/>
      <c r="AG1338" s="107" t="s">
        <v>449</v>
      </c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</row>
    <row r="1339" spans="1:60" outlineLevel="2">
      <c r="A1339" s="110"/>
      <c r="B1339" s="111"/>
      <c r="C1339" s="205" t="s">
        <v>567</v>
      </c>
      <c r="D1339" s="206"/>
      <c r="E1339" s="206"/>
      <c r="F1339" s="206"/>
      <c r="G1339" s="206"/>
      <c r="H1339" s="114"/>
      <c r="I1339" s="114"/>
      <c r="J1339" s="114"/>
      <c r="K1339" s="114"/>
      <c r="L1339" s="114"/>
      <c r="M1339" s="114"/>
      <c r="N1339" s="113"/>
      <c r="O1339" s="113"/>
      <c r="P1339" s="113"/>
      <c r="Q1339" s="113"/>
      <c r="R1339" s="114"/>
      <c r="S1339" s="114"/>
      <c r="T1339" s="114"/>
      <c r="U1339" s="114"/>
      <c r="V1339" s="114"/>
      <c r="W1339" s="114"/>
      <c r="X1339" s="114"/>
      <c r="Y1339" s="114"/>
      <c r="Z1339" s="107"/>
      <c r="AA1339" s="107"/>
      <c r="AB1339" s="107"/>
      <c r="AC1339" s="107"/>
      <c r="AD1339" s="107"/>
      <c r="AE1339" s="107"/>
      <c r="AF1339" s="107"/>
      <c r="AG1339" s="107" t="s">
        <v>451</v>
      </c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</row>
    <row r="1340" spans="1:60">
      <c r="A1340" s="117" t="s">
        <v>285</v>
      </c>
      <c r="B1340" s="118" t="s">
        <v>225</v>
      </c>
      <c r="C1340" s="138" t="s">
        <v>226</v>
      </c>
      <c r="D1340" s="119"/>
      <c r="E1340" s="120"/>
      <c r="F1340" s="121"/>
      <c r="G1340" s="121">
        <f>SUMIF(AG1341:AG1351,"&lt;&gt;NOR",G1341:G1351)</f>
        <v>0</v>
      </c>
      <c r="H1340" s="121"/>
      <c r="I1340" s="121">
        <f>SUM(I1341:I1351)</f>
        <v>0</v>
      </c>
      <c r="J1340" s="121"/>
      <c r="K1340" s="121">
        <f>SUM(K1341:K1351)</f>
        <v>0</v>
      </c>
      <c r="L1340" s="121"/>
      <c r="M1340" s="121">
        <f>SUM(M1341:M1351)</f>
        <v>0</v>
      </c>
      <c r="N1340" s="120"/>
      <c r="O1340" s="120">
        <f>SUM(O1341:O1351)</f>
        <v>0.06</v>
      </c>
      <c r="P1340" s="120"/>
      <c r="Q1340" s="120">
        <f>SUM(Q1341:Q1351)</f>
        <v>0.3</v>
      </c>
      <c r="R1340" s="121"/>
      <c r="S1340" s="121"/>
      <c r="T1340" s="122"/>
      <c r="U1340" s="116"/>
      <c r="V1340" s="116">
        <f>SUM(V1341:V1351)</f>
        <v>9.120000000000001</v>
      </c>
      <c r="W1340" s="116"/>
      <c r="X1340" s="116"/>
      <c r="Y1340" s="116"/>
      <c r="AG1340" t="s">
        <v>286</v>
      </c>
    </row>
    <row r="1341" spans="1:60" outlineLevel="1">
      <c r="A1341" s="123">
        <v>213</v>
      </c>
      <c r="B1341" s="124" t="s">
        <v>2358</v>
      </c>
      <c r="C1341" s="139" t="s">
        <v>2359</v>
      </c>
      <c r="D1341" s="125" t="s">
        <v>1169</v>
      </c>
      <c r="E1341" s="126">
        <v>304.11</v>
      </c>
      <c r="F1341" s="127"/>
      <c r="G1341" s="128">
        <f>ROUND(E1341*F1341,2)</f>
        <v>0</v>
      </c>
      <c r="H1341" s="127"/>
      <c r="I1341" s="128">
        <f>ROUND(E1341*H1341,2)</f>
        <v>0</v>
      </c>
      <c r="J1341" s="127"/>
      <c r="K1341" s="128">
        <f>ROUND(E1341*J1341,2)</f>
        <v>0</v>
      </c>
      <c r="L1341" s="128">
        <v>21</v>
      </c>
      <c r="M1341" s="128">
        <f>G1341*(1+L1341/100)</f>
        <v>0</v>
      </c>
      <c r="N1341" s="126">
        <v>0</v>
      </c>
      <c r="O1341" s="126">
        <f>ROUND(E1341*N1341,2)</f>
        <v>0</v>
      </c>
      <c r="P1341" s="126">
        <v>0</v>
      </c>
      <c r="Q1341" s="126">
        <f>ROUND(E1341*P1341,2)</f>
        <v>0</v>
      </c>
      <c r="R1341" s="128" t="s">
        <v>1861</v>
      </c>
      <c r="S1341" s="128" t="s">
        <v>310</v>
      </c>
      <c r="T1341" s="129" t="s">
        <v>331</v>
      </c>
      <c r="U1341" s="114">
        <v>0.02</v>
      </c>
      <c r="V1341" s="114">
        <f>ROUND(E1341*U1341,2)</f>
        <v>6.08</v>
      </c>
      <c r="W1341" s="114"/>
      <c r="X1341" s="114" t="s">
        <v>332</v>
      </c>
      <c r="Y1341" s="114" t="s">
        <v>293</v>
      </c>
      <c r="Z1341" s="107"/>
      <c r="AA1341" s="107"/>
      <c r="AB1341" s="107"/>
      <c r="AC1341" s="107"/>
      <c r="AD1341" s="107"/>
      <c r="AE1341" s="107"/>
      <c r="AF1341" s="107"/>
      <c r="AG1341" s="107" t="s">
        <v>333</v>
      </c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</row>
    <row r="1342" spans="1:60" outlineLevel="2">
      <c r="A1342" s="110"/>
      <c r="B1342" s="111"/>
      <c r="C1342" s="198" t="s">
        <v>2360</v>
      </c>
      <c r="D1342" s="199"/>
      <c r="E1342" s="199"/>
      <c r="F1342" s="199"/>
      <c r="G1342" s="199"/>
      <c r="H1342" s="114"/>
      <c r="I1342" s="114"/>
      <c r="J1342" s="114"/>
      <c r="K1342" s="114"/>
      <c r="L1342" s="114"/>
      <c r="M1342" s="114"/>
      <c r="N1342" s="113"/>
      <c r="O1342" s="113"/>
      <c r="P1342" s="113"/>
      <c r="Q1342" s="113"/>
      <c r="R1342" s="114"/>
      <c r="S1342" s="114"/>
      <c r="T1342" s="114"/>
      <c r="U1342" s="114"/>
      <c r="V1342" s="114"/>
      <c r="W1342" s="114"/>
      <c r="X1342" s="114"/>
      <c r="Y1342" s="114"/>
      <c r="Z1342" s="107"/>
      <c r="AA1342" s="107"/>
      <c r="AB1342" s="107"/>
      <c r="AC1342" s="107"/>
      <c r="AD1342" s="107"/>
      <c r="AE1342" s="107"/>
      <c r="AF1342" s="107"/>
      <c r="AG1342" s="107" t="s">
        <v>296</v>
      </c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</row>
    <row r="1343" spans="1:60" outlineLevel="2">
      <c r="A1343" s="110"/>
      <c r="B1343" s="111"/>
      <c r="C1343" s="146" t="s">
        <v>3400</v>
      </c>
      <c r="D1343" s="143"/>
      <c r="E1343" s="144">
        <v>304.11</v>
      </c>
      <c r="F1343" s="114"/>
      <c r="G1343" s="114"/>
      <c r="H1343" s="114"/>
      <c r="I1343" s="114"/>
      <c r="J1343" s="114"/>
      <c r="K1343" s="114"/>
      <c r="L1343" s="114"/>
      <c r="M1343" s="114"/>
      <c r="N1343" s="113"/>
      <c r="O1343" s="113"/>
      <c r="P1343" s="113"/>
      <c r="Q1343" s="113"/>
      <c r="R1343" s="114"/>
      <c r="S1343" s="114"/>
      <c r="T1343" s="114"/>
      <c r="U1343" s="114"/>
      <c r="V1343" s="114"/>
      <c r="W1343" s="114"/>
      <c r="X1343" s="114"/>
      <c r="Y1343" s="114"/>
      <c r="Z1343" s="107"/>
      <c r="AA1343" s="107"/>
      <c r="AB1343" s="107"/>
      <c r="AC1343" s="107"/>
      <c r="AD1343" s="107"/>
      <c r="AE1343" s="107"/>
      <c r="AF1343" s="107"/>
      <c r="AG1343" s="107" t="s">
        <v>341</v>
      </c>
      <c r="AH1343" s="107">
        <v>5</v>
      </c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</row>
    <row r="1344" spans="1:60" outlineLevel="1">
      <c r="A1344" s="123">
        <v>214</v>
      </c>
      <c r="B1344" s="124" t="s">
        <v>2361</v>
      </c>
      <c r="C1344" s="139" t="s">
        <v>2362</v>
      </c>
      <c r="D1344" s="125" t="s">
        <v>1169</v>
      </c>
      <c r="E1344" s="126">
        <v>304.11</v>
      </c>
      <c r="F1344" s="127"/>
      <c r="G1344" s="128">
        <f>ROUND(E1344*F1344,2)</f>
        <v>0</v>
      </c>
      <c r="H1344" s="127"/>
      <c r="I1344" s="128">
        <f>ROUND(E1344*H1344,2)</f>
        <v>0</v>
      </c>
      <c r="J1344" s="127"/>
      <c r="K1344" s="128">
        <f>ROUND(E1344*J1344,2)</f>
        <v>0</v>
      </c>
      <c r="L1344" s="128">
        <v>21</v>
      </c>
      <c r="M1344" s="128">
        <f>G1344*(1+L1344/100)</f>
        <v>0</v>
      </c>
      <c r="N1344" s="126">
        <v>0</v>
      </c>
      <c r="O1344" s="126">
        <f>ROUND(E1344*N1344,2)</f>
        <v>0</v>
      </c>
      <c r="P1344" s="126">
        <v>1E-3</v>
      </c>
      <c r="Q1344" s="126">
        <f>ROUND(E1344*P1344,2)</f>
        <v>0.3</v>
      </c>
      <c r="R1344" s="128" t="s">
        <v>1861</v>
      </c>
      <c r="S1344" s="128" t="s">
        <v>310</v>
      </c>
      <c r="T1344" s="129" t="s">
        <v>331</v>
      </c>
      <c r="U1344" s="114">
        <v>0.01</v>
      </c>
      <c r="V1344" s="114">
        <f>ROUND(E1344*U1344,2)</f>
        <v>3.04</v>
      </c>
      <c r="W1344" s="114"/>
      <c r="X1344" s="114" t="s">
        <v>332</v>
      </c>
      <c r="Y1344" s="114" t="s">
        <v>293</v>
      </c>
      <c r="Z1344" s="107"/>
      <c r="AA1344" s="107"/>
      <c r="AB1344" s="107"/>
      <c r="AC1344" s="107"/>
      <c r="AD1344" s="107"/>
      <c r="AE1344" s="107"/>
      <c r="AF1344" s="107"/>
      <c r="AG1344" s="107" t="s">
        <v>333</v>
      </c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</row>
    <row r="1345" spans="1:60" outlineLevel="2">
      <c r="A1345" s="110"/>
      <c r="B1345" s="111"/>
      <c r="C1345" s="198" t="s">
        <v>2363</v>
      </c>
      <c r="D1345" s="199"/>
      <c r="E1345" s="199"/>
      <c r="F1345" s="199"/>
      <c r="G1345" s="199"/>
      <c r="H1345" s="114"/>
      <c r="I1345" s="114"/>
      <c r="J1345" s="114"/>
      <c r="K1345" s="114"/>
      <c r="L1345" s="114"/>
      <c r="M1345" s="114"/>
      <c r="N1345" s="113"/>
      <c r="O1345" s="113"/>
      <c r="P1345" s="113"/>
      <c r="Q1345" s="113"/>
      <c r="R1345" s="114"/>
      <c r="S1345" s="114"/>
      <c r="T1345" s="114"/>
      <c r="U1345" s="114"/>
      <c r="V1345" s="114"/>
      <c r="W1345" s="114"/>
      <c r="X1345" s="114"/>
      <c r="Y1345" s="114"/>
      <c r="Z1345" s="107"/>
      <c r="AA1345" s="107"/>
      <c r="AB1345" s="107"/>
      <c r="AC1345" s="107"/>
      <c r="AD1345" s="107"/>
      <c r="AE1345" s="107"/>
      <c r="AF1345" s="107"/>
      <c r="AG1345" s="107" t="s">
        <v>296</v>
      </c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</row>
    <row r="1346" spans="1:60" outlineLevel="2">
      <c r="A1346" s="110"/>
      <c r="B1346" s="111"/>
      <c r="C1346" s="146" t="s">
        <v>3486</v>
      </c>
      <c r="D1346" s="143"/>
      <c r="E1346" s="144">
        <v>304.11</v>
      </c>
      <c r="F1346" s="114"/>
      <c r="G1346" s="114"/>
      <c r="H1346" s="114"/>
      <c r="I1346" s="114"/>
      <c r="J1346" s="114"/>
      <c r="K1346" s="114"/>
      <c r="L1346" s="114"/>
      <c r="M1346" s="114"/>
      <c r="N1346" s="113"/>
      <c r="O1346" s="113"/>
      <c r="P1346" s="113"/>
      <c r="Q1346" s="113"/>
      <c r="R1346" s="114"/>
      <c r="S1346" s="114"/>
      <c r="T1346" s="114"/>
      <c r="U1346" s="114"/>
      <c r="V1346" s="114"/>
      <c r="W1346" s="114"/>
      <c r="X1346" s="114"/>
      <c r="Y1346" s="114"/>
      <c r="Z1346" s="107"/>
      <c r="AA1346" s="107"/>
      <c r="AB1346" s="107"/>
      <c r="AC1346" s="107"/>
      <c r="AD1346" s="107"/>
      <c r="AE1346" s="107"/>
      <c r="AF1346" s="107"/>
      <c r="AG1346" s="107" t="s">
        <v>341</v>
      </c>
      <c r="AH1346" s="107">
        <v>5</v>
      </c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</row>
    <row r="1347" spans="1:60" ht="22.5" outlineLevel="1">
      <c r="A1347" s="123">
        <v>215</v>
      </c>
      <c r="B1347" s="124" t="s">
        <v>2365</v>
      </c>
      <c r="C1347" s="139" t="s">
        <v>2366</v>
      </c>
      <c r="D1347" s="125" t="s">
        <v>330</v>
      </c>
      <c r="E1347" s="126">
        <v>100.3563</v>
      </c>
      <c r="F1347" s="127"/>
      <c r="G1347" s="128">
        <f>ROUND(E1347*F1347,2)</f>
        <v>0</v>
      </c>
      <c r="H1347" s="127"/>
      <c r="I1347" s="128">
        <f>ROUND(E1347*H1347,2)</f>
        <v>0</v>
      </c>
      <c r="J1347" s="127"/>
      <c r="K1347" s="128">
        <f>ROUND(E1347*J1347,2)</f>
        <v>0</v>
      </c>
      <c r="L1347" s="128">
        <v>21</v>
      </c>
      <c r="M1347" s="128">
        <f>G1347*(1+L1347/100)</f>
        <v>0</v>
      </c>
      <c r="N1347" s="126">
        <v>5.9999999999999995E-4</v>
      </c>
      <c r="O1347" s="126">
        <f>ROUND(E1347*N1347,2)</f>
        <v>0.06</v>
      </c>
      <c r="P1347" s="126">
        <v>0</v>
      </c>
      <c r="Q1347" s="126">
        <f>ROUND(E1347*P1347,2)</f>
        <v>0</v>
      </c>
      <c r="R1347" s="128" t="s">
        <v>413</v>
      </c>
      <c r="S1347" s="128" t="s">
        <v>2367</v>
      </c>
      <c r="T1347" s="129" t="s">
        <v>2367</v>
      </c>
      <c r="U1347" s="114">
        <v>0</v>
      </c>
      <c r="V1347" s="114">
        <f>ROUND(E1347*U1347,2)</f>
        <v>0</v>
      </c>
      <c r="W1347" s="114"/>
      <c r="X1347" s="114" t="s">
        <v>414</v>
      </c>
      <c r="Y1347" s="114" t="s">
        <v>293</v>
      </c>
      <c r="Z1347" s="107"/>
      <c r="AA1347" s="107"/>
      <c r="AB1347" s="107"/>
      <c r="AC1347" s="107"/>
      <c r="AD1347" s="107"/>
      <c r="AE1347" s="107"/>
      <c r="AF1347" s="107"/>
      <c r="AG1347" s="107" t="s">
        <v>415</v>
      </c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</row>
    <row r="1348" spans="1:60" outlineLevel="2">
      <c r="A1348" s="110"/>
      <c r="B1348" s="111"/>
      <c r="C1348" s="146" t="s">
        <v>2207</v>
      </c>
      <c r="D1348" s="143"/>
      <c r="E1348" s="144"/>
      <c r="F1348" s="114"/>
      <c r="G1348" s="114"/>
      <c r="H1348" s="114"/>
      <c r="I1348" s="114"/>
      <c r="J1348" s="114"/>
      <c r="K1348" s="114"/>
      <c r="L1348" s="114"/>
      <c r="M1348" s="114"/>
      <c r="N1348" s="113"/>
      <c r="O1348" s="113"/>
      <c r="P1348" s="113"/>
      <c r="Q1348" s="113"/>
      <c r="R1348" s="114"/>
      <c r="S1348" s="114"/>
      <c r="T1348" s="114"/>
      <c r="U1348" s="114"/>
      <c r="V1348" s="114"/>
      <c r="W1348" s="114"/>
      <c r="X1348" s="114"/>
      <c r="Y1348" s="114"/>
      <c r="Z1348" s="107"/>
      <c r="AA1348" s="107"/>
      <c r="AB1348" s="107"/>
      <c r="AC1348" s="107"/>
      <c r="AD1348" s="107"/>
      <c r="AE1348" s="107"/>
      <c r="AF1348" s="107"/>
      <c r="AG1348" s="107" t="s">
        <v>341</v>
      </c>
      <c r="AH1348" s="107">
        <v>0</v>
      </c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</row>
    <row r="1349" spans="1:60" outlineLevel="3">
      <c r="A1349" s="110"/>
      <c r="B1349" s="111"/>
      <c r="C1349" s="146" t="s">
        <v>3487</v>
      </c>
      <c r="D1349" s="143"/>
      <c r="E1349" s="144">
        <v>100.3563</v>
      </c>
      <c r="F1349" s="114"/>
      <c r="G1349" s="114"/>
      <c r="H1349" s="114"/>
      <c r="I1349" s="114"/>
      <c r="J1349" s="114"/>
      <c r="K1349" s="114"/>
      <c r="L1349" s="114"/>
      <c r="M1349" s="114"/>
      <c r="N1349" s="113"/>
      <c r="O1349" s="113"/>
      <c r="P1349" s="113"/>
      <c r="Q1349" s="113"/>
      <c r="R1349" s="114"/>
      <c r="S1349" s="114"/>
      <c r="T1349" s="114"/>
      <c r="U1349" s="114"/>
      <c r="V1349" s="114"/>
      <c r="W1349" s="114"/>
      <c r="X1349" s="114"/>
      <c r="Y1349" s="114"/>
      <c r="Z1349" s="107"/>
      <c r="AA1349" s="107"/>
      <c r="AB1349" s="107"/>
      <c r="AC1349" s="107"/>
      <c r="AD1349" s="107"/>
      <c r="AE1349" s="107"/>
      <c r="AF1349" s="107"/>
      <c r="AG1349" s="107" t="s">
        <v>341</v>
      </c>
      <c r="AH1349" s="107">
        <v>5</v>
      </c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</row>
    <row r="1350" spans="1:60" outlineLevel="1">
      <c r="A1350" s="110">
        <v>216</v>
      </c>
      <c r="B1350" s="111" t="s">
        <v>2369</v>
      </c>
      <c r="C1350" s="147" t="s">
        <v>2370</v>
      </c>
      <c r="D1350" s="112" t="s">
        <v>24</v>
      </c>
      <c r="E1350" s="145"/>
      <c r="F1350" s="115"/>
      <c r="G1350" s="114">
        <f>ROUND(E1350*F1350,2)</f>
        <v>0</v>
      </c>
      <c r="H1350" s="115"/>
      <c r="I1350" s="114">
        <f>ROUND(E1350*H1350,2)</f>
        <v>0</v>
      </c>
      <c r="J1350" s="115"/>
      <c r="K1350" s="114">
        <f>ROUND(E1350*J1350,2)</f>
        <v>0</v>
      </c>
      <c r="L1350" s="114">
        <v>21</v>
      </c>
      <c r="M1350" s="114">
        <f>G1350*(1+L1350/100)</f>
        <v>0</v>
      </c>
      <c r="N1350" s="113">
        <v>0</v>
      </c>
      <c r="O1350" s="113">
        <f>ROUND(E1350*N1350,2)</f>
        <v>0</v>
      </c>
      <c r="P1350" s="113">
        <v>0</v>
      </c>
      <c r="Q1350" s="113">
        <f>ROUND(E1350*P1350,2)</f>
        <v>0</v>
      </c>
      <c r="R1350" s="114" t="s">
        <v>1861</v>
      </c>
      <c r="S1350" s="114" t="s">
        <v>310</v>
      </c>
      <c r="T1350" s="114" t="s">
        <v>331</v>
      </c>
      <c r="U1350" s="114">
        <v>0</v>
      </c>
      <c r="V1350" s="114">
        <f>ROUND(E1350*U1350,2)</f>
        <v>0</v>
      </c>
      <c r="W1350" s="114"/>
      <c r="X1350" s="114" t="s">
        <v>448</v>
      </c>
      <c r="Y1350" s="114" t="s">
        <v>293</v>
      </c>
      <c r="Z1350" s="107"/>
      <c r="AA1350" s="107"/>
      <c r="AB1350" s="107"/>
      <c r="AC1350" s="107"/>
      <c r="AD1350" s="107"/>
      <c r="AE1350" s="107"/>
      <c r="AF1350" s="107"/>
      <c r="AG1350" s="107" t="s">
        <v>449</v>
      </c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</row>
    <row r="1351" spans="1:60" outlineLevel="2">
      <c r="A1351" s="110"/>
      <c r="B1351" s="111"/>
      <c r="C1351" s="205" t="s">
        <v>567</v>
      </c>
      <c r="D1351" s="206"/>
      <c r="E1351" s="206"/>
      <c r="F1351" s="206"/>
      <c r="G1351" s="206"/>
      <c r="H1351" s="114"/>
      <c r="I1351" s="114"/>
      <c r="J1351" s="114"/>
      <c r="K1351" s="114"/>
      <c r="L1351" s="114"/>
      <c r="M1351" s="114"/>
      <c r="N1351" s="113"/>
      <c r="O1351" s="113"/>
      <c r="P1351" s="113"/>
      <c r="Q1351" s="113"/>
      <c r="R1351" s="114"/>
      <c r="S1351" s="114"/>
      <c r="T1351" s="114"/>
      <c r="U1351" s="114"/>
      <c r="V1351" s="114"/>
      <c r="W1351" s="114"/>
      <c r="X1351" s="114"/>
      <c r="Y1351" s="114"/>
      <c r="Z1351" s="107"/>
      <c r="AA1351" s="107"/>
      <c r="AB1351" s="107"/>
      <c r="AC1351" s="107"/>
      <c r="AD1351" s="107"/>
      <c r="AE1351" s="107"/>
      <c r="AF1351" s="107"/>
      <c r="AG1351" s="107" t="s">
        <v>451</v>
      </c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</row>
    <row r="1352" spans="1:60">
      <c r="A1352" s="117" t="s">
        <v>285</v>
      </c>
      <c r="B1352" s="118" t="s">
        <v>227</v>
      </c>
      <c r="C1352" s="138" t="s">
        <v>228</v>
      </c>
      <c r="D1352" s="119"/>
      <c r="E1352" s="120"/>
      <c r="F1352" s="121"/>
      <c r="G1352" s="121">
        <f>SUMIF(AG1353:AG1363,"&lt;&gt;NOR",G1353:G1363)</f>
        <v>0</v>
      </c>
      <c r="H1352" s="121"/>
      <c r="I1352" s="121">
        <f>SUM(I1353:I1363)</f>
        <v>0</v>
      </c>
      <c r="J1352" s="121"/>
      <c r="K1352" s="121">
        <f>SUM(K1353:K1363)</f>
        <v>0</v>
      </c>
      <c r="L1352" s="121"/>
      <c r="M1352" s="121">
        <f>SUM(M1353:M1363)</f>
        <v>0</v>
      </c>
      <c r="N1352" s="120"/>
      <c r="O1352" s="120">
        <f>SUM(O1353:O1363)</f>
        <v>0.01</v>
      </c>
      <c r="P1352" s="120"/>
      <c r="Q1352" s="120">
        <f>SUM(Q1353:Q1363)</f>
        <v>0.03</v>
      </c>
      <c r="R1352" s="121"/>
      <c r="S1352" s="121"/>
      <c r="T1352" s="122"/>
      <c r="U1352" s="116"/>
      <c r="V1352" s="116">
        <f>SUM(V1353:V1363)</f>
        <v>0.86999999999999988</v>
      </c>
      <c r="W1352" s="116"/>
      <c r="X1352" s="116"/>
      <c r="Y1352" s="116"/>
      <c r="AG1352" t="s">
        <v>286</v>
      </c>
    </row>
    <row r="1353" spans="1:60" outlineLevel="1">
      <c r="A1353" s="123">
        <v>217</v>
      </c>
      <c r="B1353" s="124" t="s">
        <v>2358</v>
      </c>
      <c r="C1353" s="139" t="s">
        <v>2359</v>
      </c>
      <c r="D1353" s="125" t="s">
        <v>1169</v>
      </c>
      <c r="E1353" s="126">
        <v>29.045000000000002</v>
      </c>
      <c r="F1353" s="127"/>
      <c r="G1353" s="128">
        <f>ROUND(E1353*F1353,2)</f>
        <v>0</v>
      </c>
      <c r="H1353" s="127"/>
      <c r="I1353" s="128">
        <f>ROUND(E1353*H1353,2)</f>
        <v>0</v>
      </c>
      <c r="J1353" s="127"/>
      <c r="K1353" s="128">
        <f>ROUND(E1353*J1353,2)</f>
        <v>0</v>
      </c>
      <c r="L1353" s="128">
        <v>21</v>
      </c>
      <c r="M1353" s="128">
        <f>G1353*(1+L1353/100)</f>
        <v>0</v>
      </c>
      <c r="N1353" s="126">
        <v>0</v>
      </c>
      <c r="O1353" s="126">
        <f>ROUND(E1353*N1353,2)</f>
        <v>0</v>
      </c>
      <c r="P1353" s="126">
        <v>0</v>
      </c>
      <c r="Q1353" s="126">
        <f>ROUND(E1353*P1353,2)</f>
        <v>0</v>
      </c>
      <c r="R1353" s="128" t="s">
        <v>1861</v>
      </c>
      <c r="S1353" s="128" t="s">
        <v>310</v>
      </c>
      <c r="T1353" s="129" t="s">
        <v>331</v>
      </c>
      <c r="U1353" s="114">
        <v>0.02</v>
      </c>
      <c r="V1353" s="114">
        <f>ROUND(E1353*U1353,2)</f>
        <v>0.57999999999999996</v>
      </c>
      <c r="W1353" s="114"/>
      <c r="X1353" s="114" t="s">
        <v>332</v>
      </c>
      <c r="Y1353" s="114" t="s">
        <v>293</v>
      </c>
      <c r="Z1353" s="107"/>
      <c r="AA1353" s="107"/>
      <c r="AB1353" s="107"/>
      <c r="AC1353" s="107"/>
      <c r="AD1353" s="107"/>
      <c r="AE1353" s="107"/>
      <c r="AF1353" s="107"/>
      <c r="AG1353" s="107" t="s">
        <v>333</v>
      </c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</row>
    <row r="1354" spans="1:60" outlineLevel="2">
      <c r="A1354" s="110"/>
      <c r="B1354" s="111"/>
      <c r="C1354" s="198" t="s">
        <v>2360</v>
      </c>
      <c r="D1354" s="199"/>
      <c r="E1354" s="199"/>
      <c r="F1354" s="199"/>
      <c r="G1354" s="199"/>
      <c r="H1354" s="114"/>
      <c r="I1354" s="114"/>
      <c r="J1354" s="114"/>
      <c r="K1354" s="114"/>
      <c r="L1354" s="114"/>
      <c r="M1354" s="114"/>
      <c r="N1354" s="113"/>
      <c r="O1354" s="113"/>
      <c r="P1354" s="113"/>
      <c r="Q1354" s="113"/>
      <c r="R1354" s="114"/>
      <c r="S1354" s="114"/>
      <c r="T1354" s="114"/>
      <c r="U1354" s="114"/>
      <c r="V1354" s="114"/>
      <c r="W1354" s="114"/>
      <c r="X1354" s="114"/>
      <c r="Y1354" s="114"/>
      <c r="Z1354" s="107"/>
      <c r="AA1354" s="107"/>
      <c r="AB1354" s="107"/>
      <c r="AC1354" s="107"/>
      <c r="AD1354" s="107"/>
      <c r="AE1354" s="107"/>
      <c r="AF1354" s="107"/>
      <c r="AG1354" s="107" t="s">
        <v>296</v>
      </c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</row>
    <row r="1355" spans="1:60" outlineLevel="2">
      <c r="A1355" s="110"/>
      <c r="B1355" s="111"/>
      <c r="C1355" s="146" t="s">
        <v>3403</v>
      </c>
      <c r="D1355" s="143"/>
      <c r="E1355" s="144">
        <v>29.045000000000002</v>
      </c>
      <c r="F1355" s="114"/>
      <c r="G1355" s="114"/>
      <c r="H1355" s="114"/>
      <c r="I1355" s="114"/>
      <c r="J1355" s="114"/>
      <c r="K1355" s="114"/>
      <c r="L1355" s="114"/>
      <c r="M1355" s="114"/>
      <c r="N1355" s="113"/>
      <c r="O1355" s="113"/>
      <c r="P1355" s="113"/>
      <c r="Q1355" s="113"/>
      <c r="R1355" s="114"/>
      <c r="S1355" s="114"/>
      <c r="T1355" s="114"/>
      <c r="U1355" s="114"/>
      <c r="V1355" s="114"/>
      <c r="W1355" s="114"/>
      <c r="X1355" s="114"/>
      <c r="Y1355" s="114"/>
      <c r="Z1355" s="107"/>
      <c r="AA1355" s="107"/>
      <c r="AB1355" s="107"/>
      <c r="AC1355" s="107"/>
      <c r="AD1355" s="107"/>
      <c r="AE1355" s="107"/>
      <c r="AF1355" s="107"/>
      <c r="AG1355" s="107" t="s">
        <v>341</v>
      </c>
      <c r="AH1355" s="107">
        <v>5</v>
      </c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</row>
    <row r="1356" spans="1:60" outlineLevel="1">
      <c r="A1356" s="123">
        <v>218</v>
      </c>
      <c r="B1356" s="124" t="s">
        <v>2361</v>
      </c>
      <c r="C1356" s="139" t="s">
        <v>2362</v>
      </c>
      <c r="D1356" s="125" t="s">
        <v>1169</v>
      </c>
      <c r="E1356" s="126">
        <v>29.045000000000002</v>
      </c>
      <c r="F1356" s="127"/>
      <c r="G1356" s="128">
        <f>ROUND(E1356*F1356,2)</f>
        <v>0</v>
      </c>
      <c r="H1356" s="127"/>
      <c r="I1356" s="128">
        <f>ROUND(E1356*H1356,2)</f>
        <v>0</v>
      </c>
      <c r="J1356" s="127"/>
      <c r="K1356" s="128">
        <f>ROUND(E1356*J1356,2)</f>
        <v>0</v>
      </c>
      <c r="L1356" s="128">
        <v>21</v>
      </c>
      <c r="M1356" s="128">
        <f>G1356*(1+L1356/100)</f>
        <v>0</v>
      </c>
      <c r="N1356" s="126">
        <v>0</v>
      </c>
      <c r="O1356" s="126">
        <f>ROUND(E1356*N1356,2)</f>
        <v>0</v>
      </c>
      <c r="P1356" s="126">
        <v>1E-3</v>
      </c>
      <c r="Q1356" s="126">
        <f>ROUND(E1356*P1356,2)</f>
        <v>0.03</v>
      </c>
      <c r="R1356" s="128" t="s">
        <v>1861</v>
      </c>
      <c r="S1356" s="128" t="s">
        <v>310</v>
      </c>
      <c r="T1356" s="129" t="s">
        <v>331</v>
      </c>
      <c r="U1356" s="114">
        <v>0.01</v>
      </c>
      <c r="V1356" s="114">
        <f>ROUND(E1356*U1356,2)</f>
        <v>0.28999999999999998</v>
      </c>
      <c r="W1356" s="114"/>
      <c r="X1356" s="114" t="s">
        <v>332</v>
      </c>
      <c r="Y1356" s="114" t="s">
        <v>293</v>
      </c>
      <c r="Z1356" s="107"/>
      <c r="AA1356" s="107"/>
      <c r="AB1356" s="107"/>
      <c r="AC1356" s="107"/>
      <c r="AD1356" s="107"/>
      <c r="AE1356" s="107"/>
      <c r="AF1356" s="107"/>
      <c r="AG1356" s="107" t="s">
        <v>333</v>
      </c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</row>
    <row r="1357" spans="1:60" outlineLevel="2">
      <c r="A1357" s="110"/>
      <c r="B1357" s="111"/>
      <c r="C1357" s="198" t="s">
        <v>2363</v>
      </c>
      <c r="D1357" s="199"/>
      <c r="E1357" s="199"/>
      <c r="F1357" s="199"/>
      <c r="G1357" s="199"/>
      <c r="H1357" s="114"/>
      <c r="I1357" s="114"/>
      <c r="J1357" s="114"/>
      <c r="K1357" s="114"/>
      <c r="L1357" s="114"/>
      <c r="M1357" s="114"/>
      <c r="N1357" s="113"/>
      <c r="O1357" s="113"/>
      <c r="P1357" s="113"/>
      <c r="Q1357" s="113"/>
      <c r="R1357" s="114"/>
      <c r="S1357" s="114"/>
      <c r="T1357" s="114"/>
      <c r="U1357" s="114"/>
      <c r="V1357" s="114"/>
      <c r="W1357" s="114"/>
      <c r="X1357" s="114"/>
      <c r="Y1357" s="114"/>
      <c r="Z1357" s="107"/>
      <c r="AA1357" s="107"/>
      <c r="AB1357" s="107"/>
      <c r="AC1357" s="107"/>
      <c r="AD1357" s="107"/>
      <c r="AE1357" s="107"/>
      <c r="AF1357" s="107"/>
      <c r="AG1357" s="107" t="s">
        <v>296</v>
      </c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</row>
    <row r="1358" spans="1:60" outlineLevel="2">
      <c r="A1358" s="110"/>
      <c r="B1358" s="111"/>
      <c r="C1358" s="146" t="s">
        <v>3488</v>
      </c>
      <c r="D1358" s="143"/>
      <c r="E1358" s="144">
        <v>29.045000000000002</v>
      </c>
      <c r="F1358" s="114"/>
      <c r="G1358" s="114"/>
      <c r="H1358" s="114"/>
      <c r="I1358" s="114"/>
      <c r="J1358" s="114"/>
      <c r="K1358" s="114"/>
      <c r="L1358" s="114"/>
      <c r="M1358" s="114"/>
      <c r="N1358" s="113"/>
      <c r="O1358" s="113"/>
      <c r="P1358" s="113"/>
      <c r="Q1358" s="113"/>
      <c r="R1358" s="114"/>
      <c r="S1358" s="114"/>
      <c r="T1358" s="114"/>
      <c r="U1358" s="114"/>
      <c r="V1358" s="114"/>
      <c r="W1358" s="114"/>
      <c r="X1358" s="114"/>
      <c r="Y1358" s="114"/>
      <c r="Z1358" s="107"/>
      <c r="AA1358" s="107"/>
      <c r="AB1358" s="107"/>
      <c r="AC1358" s="107"/>
      <c r="AD1358" s="107"/>
      <c r="AE1358" s="107"/>
      <c r="AF1358" s="107"/>
      <c r="AG1358" s="107" t="s">
        <v>341</v>
      </c>
      <c r="AH1358" s="107">
        <v>5</v>
      </c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</row>
    <row r="1359" spans="1:60" ht="22.5" outlineLevel="1">
      <c r="A1359" s="123">
        <v>219</v>
      </c>
      <c r="B1359" s="124" t="s">
        <v>2365</v>
      </c>
      <c r="C1359" s="139" t="s">
        <v>2366</v>
      </c>
      <c r="D1359" s="125" t="s">
        <v>330</v>
      </c>
      <c r="E1359" s="126">
        <v>9.5848499999999994</v>
      </c>
      <c r="F1359" s="127"/>
      <c r="G1359" s="128">
        <f>ROUND(E1359*F1359,2)</f>
        <v>0</v>
      </c>
      <c r="H1359" s="127"/>
      <c r="I1359" s="128">
        <f>ROUND(E1359*H1359,2)</f>
        <v>0</v>
      </c>
      <c r="J1359" s="127"/>
      <c r="K1359" s="128">
        <f>ROUND(E1359*J1359,2)</f>
        <v>0</v>
      </c>
      <c r="L1359" s="128">
        <v>21</v>
      </c>
      <c r="M1359" s="128">
        <f>G1359*(1+L1359/100)</f>
        <v>0</v>
      </c>
      <c r="N1359" s="126">
        <v>5.9999999999999995E-4</v>
      </c>
      <c r="O1359" s="126">
        <f>ROUND(E1359*N1359,2)</f>
        <v>0.01</v>
      </c>
      <c r="P1359" s="126">
        <v>0</v>
      </c>
      <c r="Q1359" s="126">
        <f>ROUND(E1359*P1359,2)</f>
        <v>0</v>
      </c>
      <c r="R1359" s="128" t="s">
        <v>413</v>
      </c>
      <c r="S1359" s="128" t="s">
        <v>2367</v>
      </c>
      <c r="T1359" s="129" t="s">
        <v>2367</v>
      </c>
      <c r="U1359" s="114">
        <v>0</v>
      </c>
      <c r="V1359" s="114">
        <f>ROUND(E1359*U1359,2)</f>
        <v>0</v>
      </c>
      <c r="W1359" s="114"/>
      <c r="X1359" s="114" t="s">
        <v>414</v>
      </c>
      <c r="Y1359" s="114" t="s">
        <v>293</v>
      </c>
      <c r="Z1359" s="107"/>
      <c r="AA1359" s="107"/>
      <c r="AB1359" s="107"/>
      <c r="AC1359" s="107"/>
      <c r="AD1359" s="107"/>
      <c r="AE1359" s="107"/>
      <c r="AF1359" s="107"/>
      <c r="AG1359" s="107" t="s">
        <v>415</v>
      </c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</row>
    <row r="1360" spans="1:60" outlineLevel="2">
      <c r="A1360" s="110"/>
      <c r="B1360" s="111"/>
      <c r="C1360" s="146" t="s">
        <v>2207</v>
      </c>
      <c r="D1360" s="143"/>
      <c r="E1360" s="144"/>
      <c r="F1360" s="114"/>
      <c r="G1360" s="114"/>
      <c r="H1360" s="114"/>
      <c r="I1360" s="114"/>
      <c r="J1360" s="114"/>
      <c r="K1360" s="114"/>
      <c r="L1360" s="114"/>
      <c r="M1360" s="114"/>
      <c r="N1360" s="113"/>
      <c r="O1360" s="113"/>
      <c r="P1360" s="113"/>
      <c r="Q1360" s="113"/>
      <c r="R1360" s="114"/>
      <c r="S1360" s="114"/>
      <c r="T1360" s="114"/>
      <c r="U1360" s="114"/>
      <c r="V1360" s="114"/>
      <c r="W1360" s="114"/>
      <c r="X1360" s="114"/>
      <c r="Y1360" s="114"/>
      <c r="Z1360" s="107"/>
      <c r="AA1360" s="107"/>
      <c r="AB1360" s="107"/>
      <c r="AC1360" s="107"/>
      <c r="AD1360" s="107"/>
      <c r="AE1360" s="107"/>
      <c r="AF1360" s="107"/>
      <c r="AG1360" s="107" t="s">
        <v>341</v>
      </c>
      <c r="AH1360" s="107">
        <v>0</v>
      </c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</row>
    <row r="1361" spans="1:60" outlineLevel="3">
      <c r="A1361" s="110"/>
      <c r="B1361" s="111"/>
      <c r="C1361" s="146" t="s">
        <v>3489</v>
      </c>
      <c r="D1361" s="143"/>
      <c r="E1361" s="144">
        <v>9.5848499999999994</v>
      </c>
      <c r="F1361" s="114"/>
      <c r="G1361" s="114"/>
      <c r="H1361" s="114"/>
      <c r="I1361" s="114"/>
      <c r="J1361" s="114"/>
      <c r="K1361" s="114"/>
      <c r="L1361" s="114"/>
      <c r="M1361" s="114"/>
      <c r="N1361" s="113"/>
      <c r="O1361" s="113"/>
      <c r="P1361" s="113"/>
      <c r="Q1361" s="113"/>
      <c r="R1361" s="114"/>
      <c r="S1361" s="114"/>
      <c r="T1361" s="114"/>
      <c r="U1361" s="114"/>
      <c r="V1361" s="114"/>
      <c r="W1361" s="114"/>
      <c r="X1361" s="114"/>
      <c r="Y1361" s="114"/>
      <c r="Z1361" s="107"/>
      <c r="AA1361" s="107"/>
      <c r="AB1361" s="107"/>
      <c r="AC1361" s="107"/>
      <c r="AD1361" s="107"/>
      <c r="AE1361" s="107"/>
      <c r="AF1361" s="107"/>
      <c r="AG1361" s="107" t="s">
        <v>341</v>
      </c>
      <c r="AH1361" s="107">
        <v>5</v>
      </c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</row>
    <row r="1362" spans="1:60" outlineLevel="1">
      <c r="A1362" s="110">
        <v>220</v>
      </c>
      <c r="B1362" s="111" t="s">
        <v>2369</v>
      </c>
      <c r="C1362" s="147" t="s">
        <v>2370</v>
      </c>
      <c r="D1362" s="112" t="s">
        <v>24</v>
      </c>
      <c r="E1362" s="145"/>
      <c r="F1362" s="115"/>
      <c r="G1362" s="114">
        <f>ROUND(E1362*F1362,2)</f>
        <v>0</v>
      </c>
      <c r="H1362" s="115"/>
      <c r="I1362" s="114">
        <f>ROUND(E1362*H1362,2)</f>
        <v>0</v>
      </c>
      <c r="J1362" s="115"/>
      <c r="K1362" s="114">
        <f>ROUND(E1362*J1362,2)</f>
        <v>0</v>
      </c>
      <c r="L1362" s="114">
        <v>21</v>
      </c>
      <c r="M1362" s="114">
        <f>G1362*(1+L1362/100)</f>
        <v>0</v>
      </c>
      <c r="N1362" s="113">
        <v>0</v>
      </c>
      <c r="O1362" s="113">
        <f>ROUND(E1362*N1362,2)</f>
        <v>0</v>
      </c>
      <c r="P1362" s="113">
        <v>0</v>
      </c>
      <c r="Q1362" s="113">
        <f>ROUND(E1362*P1362,2)</f>
        <v>0</v>
      </c>
      <c r="R1362" s="114" t="s">
        <v>1861</v>
      </c>
      <c r="S1362" s="114" t="s">
        <v>310</v>
      </c>
      <c r="T1362" s="114" t="s">
        <v>331</v>
      </c>
      <c r="U1362" s="114">
        <v>0</v>
      </c>
      <c r="V1362" s="114">
        <f>ROUND(E1362*U1362,2)</f>
        <v>0</v>
      </c>
      <c r="W1362" s="114"/>
      <c r="X1362" s="114" t="s">
        <v>448</v>
      </c>
      <c r="Y1362" s="114" t="s">
        <v>293</v>
      </c>
      <c r="Z1362" s="107"/>
      <c r="AA1362" s="107"/>
      <c r="AB1362" s="107"/>
      <c r="AC1362" s="107"/>
      <c r="AD1362" s="107"/>
      <c r="AE1362" s="107"/>
      <c r="AF1362" s="107"/>
      <c r="AG1362" s="107" t="s">
        <v>449</v>
      </c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</row>
    <row r="1363" spans="1:60" outlineLevel="2">
      <c r="A1363" s="110"/>
      <c r="B1363" s="111"/>
      <c r="C1363" s="205" t="s">
        <v>567</v>
      </c>
      <c r="D1363" s="206"/>
      <c r="E1363" s="206"/>
      <c r="F1363" s="206"/>
      <c r="G1363" s="206"/>
      <c r="H1363" s="114"/>
      <c r="I1363" s="114"/>
      <c r="J1363" s="114"/>
      <c r="K1363" s="114"/>
      <c r="L1363" s="114"/>
      <c r="M1363" s="114"/>
      <c r="N1363" s="113"/>
      <c r="O1363" s="113"/>
      <c r="P1363" s="113"/>
      <c r="Q1363" s="113"/>
      <c r="R1363" s="114"/>
      <c r="S1363" s="114"/>
      <c r="T1363" s="114"/>
      <c r="U1363" s="114"/>
      <c r="V1363" s="114"/>
      <c r="W1363" s="114"/>
      <c r="X1363" s="114"/>
      <c r="Y1363" s="114"/>
      <c r="Z1363" s="107"/>
      <c r="AA1363" s="107"/>
      <c r="AB1363" s="107"/>
      <c r="AC1363" s="107"/>
      <c r="AD1363" s="107"/>
      <c r="AE1363" s="107"/>
      <c r="AF1363" s="107"/>
      <c r="AG1363" s="107" t="s">
        <v>451</v>
      </c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</row>
    <row r="1364" spans="1:60">
      <c r="A1364" s="117" t="s">
        <v>285</v>
      </c>
      <c r="B1364" s="118" t="s">
        <v>231</v>
      </c>
      <c r="C1364" s="138" t="s">
        <v>232</v>
      </c>
      <c r="D1364" s="119"/>
      <c r="E1364" s="120"/>
      <c r="F1364" s="121"/>
      <c r="G1364" s="121">
        <f>SUMIF(AG1365:AG1371,"&lt;&gt;NOR",G1365:G1371)</f>
        <v>0</v>
      </c>
      <c r="H1364" s="121"/>
      <c r="I1364" s="121">
        <f>SUM(I1365:I1371)</f>
        <v>0</v>
      </c>
      <c r="J1364" s="121"/>
      <c r="K1364" s="121">
        <f>SUM(K1365:K1371)</f>
        <v>0</v>
      </c>
      <c r="L1364" s="121"/>
      <c r="M1364" s="121">
        <f>SUM(M1365:M1371)</f>
        <v>0</v>
      </c>
      <c r="N1364" s="120"/>
      <c r="O1364" s="120">
        <f>SUM(O1365:O1371)</f>
        <v>0.26</v>
      </c>
      <c r="P1364" s="120"/>
      <c r="Q1364" s="120">
        <f>SUM(Q1365:Q1371)</f>
        <v>0</v>
      </c>
      <c r="R1364" s="121"/>
      <c r="S1364" s="121"/>
      <c r="T1364" s="122"/>
      <c r="U1364" s="116"/>
      <c r="V1364" s="116">
        <f>SUM(V1365:V1371)</f>
        <v>20.64</v>
      </c>
      <c r="W1364" s="116"/>
      <c r="X1364" s="116"/>
      <c r="Y1364" s="116"/>
      <c r="AG1364" t="s">
        <v>286</v>
      </c>
    </row>
    <row r="1365" spans="1:60" ht="22.5" outlineLevel="1">
      <c r="A1365" s="123">
        <v>221</v>
      </c>
      <c r="B1365" s="124" t="s">
        <v>2433</v>
      </c>
      <c r="C1365" s="139" t="s">
        <v>2434</v>
      </c>
      <c r="D1365" s="125" t="s">
        <v>1169</v>
      </c>
      <c r="E1365" s="126">
        <v>16.274249999999999</v>
      </c>
      <c r="F1365" s="127"/>
      <c r="G1365" s="128">
        <f>ROUND(E1365*F1365,2)</f>
        <v>0</v>
      </c>
      <c r="H1365" s="127"/>
      <c r="I1365" s="128">
        <f>ROUND(E1365*H1365,2)</f>
        <v>0</v>
      </c>
      <c r="J1365" s="127"/>
      <c r="K1365" s="128">
        <f>ROUND(E1365*J1365,2)</f>
        <v>0</v>
      </c>
      <c r="L1365" s="128">
        <v>21</v>
      </c>
      <c r="M1365" s="128">
        <f>G1365*(1+L1365/100)</f>
        <v>0</v>
      </c>
      <c r="N1365" s="126">
        <v>4.7800000000000004E-3</v>
      </c>
      <c r="O1365" s="126">
        <f>ROUND(E1365*N1365,2)</f>
        <v>0.08</v>
      </c>
      <c r="P1365" s="126">
        <v>0</v>
      </c>
      <c r="Q1365" s="126">
        <f>ROUND(E1365*P1365,2)</f>
        <v>0</v>
      </c>
      <c r="R1365" s="128" t="s">
        <v>2345</v>
      </c>
      <c r="S1365" s="128" t="s">
        <v>310</v>
      </c>
      <c r="T1365" s="129" t="s">
        <v>331</v>
      </c>
      <c r="U1365" s="114">
        <v>1.1679999999999999</v>
      </c>
      <c r="V1365" s="114">
        <f>ROUND(E1365*U1365,2)</f>
        <v>19.010000000000002</v>
      </c>
      <c r="W1365" s="114"/>
      <c r="X1365" s="114" t="s">
        <v>332</v>
      </c>
      <c r="Y1365" s="114" t="s">
        <v>293</v>
      </c>
      <c r="Z1365" s="107"/>
      <c r="AA1365" s="107"/>
      <c r="AB1365" s="107"/>
      <c r="AC1365" s="107"/>
      <c r="AD1365" s="107"/>
      <c r="AE1365" s="107"/>
      <c r="AF1365" s="107"/>
      <c r="AG1365" s="107" t="s">
        <v>333</v>
      </c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</row>
    <row r="1366" spans="1:60" outlineLevel="2">
      <c r="A1366" s="110"/>
      <c r="B1366" s="111"/>
      <c r="C1366" s="146" t="s">
        <v>3490</v>
      </c>
      <c r="D1366" s="143"/>
      <c r="E1366" s="144">
        <v>16.274249999999999</v>
      </c>
      <c r="F1366" s="114"/>
      <c r="G1366" s="114"/>
      <c r="H1366" s="114"/>
      <c r="I1366" s="114"/>
      <c r="J1366" s="114"/>
      <c r="K1366" s="114"/>
      <c r="L1366" s="114"/>
      <c r="M1366" s="114"/>
      <c r="N1366" s="113"/>
      <c r="O1366" s="113"/>
      <c r="P1366" s="113"/>
      <c r="Q1366" s="113"/>
      <c r="R1366" s="114"/>
      <c r="S1366" s="114"/>
      <c r="T1366" s="114"/>
      <c r="U1366" s="114"/>
      <c r="V1366" s="114"/>
      <c r="W1366" s="114"/>
      <c r="X1366" s="114"/>
      <c r="Y1366" s="114"/>
      <c r="Z1366" s="107"/>
      <c r="AA1366" s="107"/>
      <c r="AB1366" s="107"/>
      <c r="AC1366" s="107"/>
      <c r="AD1366" s="107"/>
      <c r="AE1366" s="107"/>
      <c r="AF1366" s="107"/>
      <c r="AG1366" s="107" t="s">
        <v>341</v>
      </c>
      <c r="AH1366" s="107">
        <v>5</v>
      </c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</row>
    <row r="1367" spans="1:60" ht="33.75" outlineLevel="1">
      <c r="A1367" s="123">
        <v>222</v>
      </c>
      <c r="B1367" s="124" t="s">
        <v>2436</v>
      </c>
      <c r="C1367" s="139" t="s">
        <v>2437</v>
      </c>
      <c r="D1367" s="125" t="s">
        <v>1169</v>
      </c>
      <c r="E1367" s="126">
        <v>16.274249999999999</v>
      </c>
      <c r="F1367" s="127"/>
      <c r="G1367" s="128">
        <f>ROUND(E1367*F1367,2)</f>
        <v>0</v>
      </c>
      <c r="H1367" s="127"/>
      <c r="I1367" s="128">
        <f>ROUND(E1367*H1367,2)</f>
        <v>0</v>
      </c>
      <c r="J1367" s="127"/>
      <c r="K1367" s="128">
        <f>ROUND(E1367*J1367,2)</f>
        <v>0</v>
      </c>
      <c r="L1367" s="128">
        <v>21</v>
      </c>
      <c r="M1367" s="128">
        <f>G1367*(1+L1367/100)</f>
        <v>0</v>
      </c>
      <c r="N1367" s="126">
        <v>0</v>
      </c>
      <c r="O1367" s="126">
        <f>ROUND(E1367*N1367,2)</f>
        <v>0</v>
      </c>
      <c r="P1367" s="126">
        <v>0</v>
      </c>
      <c r="Q1367" s="126">
        <f>ROUND(E1367*P1367,2)</f>
        <v>0</v>
      </c>
      <c r="R1367" s="128" t="s">
        <v>2345</v>
      </c>
      <c r="S1367" s="128" t="s">
        <v>310</v>
      </c>
      <c r="T1367" s="129" t="s">
        <v>331</v>
      </c>
      <c r="U1367" s="114">
        <v>0.1</v>
      </c>
      <c r="V1367" s="114">
        <f>ROUND(E1367*U1367,2)</f>
        <v>1.63</v>
      </c>
      <c r="W1367" s="114"/>
      <c r="X1367" s="114" t="s">
        <v>332</v>
      </c>
      <c r="Y1367" s="114" t="s">
        <v>293</v>
      </c>
      <c r="Z1367" s="107"/>
      <c r="AA1367" s="107"/>
      <c r="AB1367" s="107"/>
      <c r="AC1367" s="107"/>
      <c r="AD1367" s="107"/>
      <c r="AE1367" s="107"/>
      <c r="AF1367" s="107"/>
      <c r="AG1367" s="107" t="s">
        <v>333</v>
      </c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</row>
    <row r="1368" spans="1:60" outlineLevel="2">
      <c r="A1368" s="110"/>
      <c r="B1368" s="111"/>
      <c r="C1368" s="146" t="s">
        <v>3377</v>
      </c>
      <c r="D1368" s="143"/>
      <c r="E1368" s="144">
        <v>16.274249999999999</v>
      </c>
      <c r="F1368" s="114"/>
      <c r="G1368" s="114"/>
      <c r="H1368" s="114"/>
      <c r="I1368" s="114"/>
      <c r="J1368" s="114"/>
      <c r="K1368" s="114"/>
      <c r="L1368" s="114"/>
      <c r="M1368" s="114"/>
      <c r="N1368" s="113"/>
      <c r="O1368" s="113"/>
      <c r="P1368" s="113"/>
      <c r="Q1368" s="113"/>
      <c r="R1368" s="114"/>
      <c r="S1368" s="114"/>
      <c r="T1368" s="114"/>
      <c r="U1368" s="114"/>
      <c r="V1368" s="114"/>
      <c r="W1368" s="114"/>
      <c r="X1368" s="114"/>
      <c r="Y1368" s="114"/>
      <c r="Z1368" s="107"/>
      <c r="AA1368" s="107"/>
      <c r="AB1368" s="107"/>
      <c r="AC1368" s="107"/>
      <c r="AD1368" s="107"/>
      <c r="AE1368" s="107"/>
      <c r="AF1368" s="107"/>
      <c r="AG1368" s="107" t="s">
        <v>341</v>
      </c>
      <c r="AH1368" s="107">
        <v>5</v>
      </c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</row>
    <row r="1369" spans="1:60" ht="22.5" outlineLevel="1">
      <c r="A1369" s="123">
        <v>223</v>
      </c>
      <c r="B1369" s="124" t="s">
        <v>2438</v>
      </c>
      <c r="C1369" s="139" t="s">
        <v>2439</v>
      </c>
      <c r="D1369" s="125" t="s">
        <v>1169</v>
      </c>
      <c r="E1369" s="126">
        <v>17.901679999999999</v>
      </c>
      <c r="F1369" s="127"/>
      <c r="G1369" s="128">
        <f>ROUND(E1369*F1369,2)</f>
        <v>0</v>
      </c>
      <c r="H1369" s="127"/>
      <c r="I1369" s="128">
        <f>ROUND(E1369*H1369,2)</f>
        <v>0</v>
      </c>
      <c r="J1369" s="127"/>
      <c r="K1369" s="128">
        <f>ROUND(E1369*J1369,2)</f>
        <v>0</v>
      </c>
      <c r="L1369" s="128">
        <v>21</v>
      </c>
      <c r="M1369" s="128">
        <f>G1369*(1+L1369/100)</f>
        <v>0</v>
      </c>
      <c r="N1369" s="126">
        <v>0.01</v>
      </c>
      <c r="O1369" s="126">
        <f>ROUND(E1369*N1369,2)</f>
        <v>0.18</v>
      </c>
      <c r="P1369" s="126">
        <v>0</v>
      </c>
      <c r="Q1369" s="126">
        <f>ROUND(E1369*P1369,2)</f>
        <v>0</v>
      </c>
      <c r="R1369" s="128" t="s">
        <v>413</v>
      </c>
      <c r="S1369" s="128" t="s">
        <v>310</v>
      </c>
      <c r="T1369" s="129" t="s">
        <v>331</v>
      </c>
      <c r="U1369" s="114">
        <v>0</v>
      </c>
      <c r="V1369" s="114">
        <f>ROUND(E1369*U1369,2)</f>
        <v>0</v>
      </c>
      <c r="W1369" s="114"/>
      <c r="X1369" s="114" t="s">
        <v>414</v>
      </c>
      <c r="Y1369" s="114" t="s">
        <v>293</v>
      </c>
      <c r="Z1369" s="107"/>
      <c r="AA1369" s="107"/>
      <c r="AB1369" s="107"/>
      <c r="AC1369" s="107"/>
      <c r="AD1369" s="107"/>
      <c r="AE1369" s="107"/>
      <c r="AF1369" s="107"/>
      <c r="AG1369" s="107" t="s">
        <v>415</v>
      </c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</row>
    <row r="1370" spans="1:60" outlineLevel="2">
      <c r="A1370" s="110"/>
      <c r="B1370" s="111"/>
      <c r="C1370" s="146" t="s">
        <v>3491</v>
      </c>
      <c r="D1370" s="143"/>
      <c r="E1370" s="144">
        <v>17.901679999999999</v>
      </c>
      <c r="F1370" s="114"/>
      <c r="G1370" s="114"/>
      <c r="H1370" s="114"/>
      <c r="I1370" s="114"/>
      <c r="J1370" s="114"/>
      <c r="K1370" s="114"/>
      <c r="L1370" s="114"/>
      <c r="M1370" s="114"/>
      <c r="N1370" s="113"/>
      <c r="O1370" s="113"/>
      <c r="P1370" s="113"/>
      <c r="Q1370" s="113"/>
      <c r="R1370" s="114"/>
      <c r="S1370" s="114"/>
      <c r="T1370" s="114"/>
      <c r="U1370" s="114"/>
      <c r="V1370" s="114"/>
      <c r="W1370" s="114"/>
      <c r="X1370" s="114"/>
      <c r="Y1370" s="114"/>
      <c r="Z1370" s="107"/>
      <c r="AA1370" s="107"/>
      <c r="AB1370" s="107"/>
      <c r="AC1370" s="107"/>
      <c r="AD1370" s="107"/>
      <c r="AE1370" s="107"/>
      <c r="AF1370" s="107"/>
      <c r="AG1370" s="107" t="s">
        <v>341</v>
      </c>
      <c r="AH1370" s="107">
        <v>5</v>
      </c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</row>
    <row r="1371" spans="1:60" outlineLevel="1">
      <c r="A1371" s="110">
        <v>224</v>
      </c>
      <c r="B1371" s="111" t="s">
        <v>2441</v>
      </c>
      <c r="C1371" s="147" t="s">
        <v>2442</v>
      </c>
      <c r="D1371" s="112" t="s">
        <v>24</v>
      </c>
      <c r="E1371" s="145"/>
      <c r="F1371" s="115"/>
      <c r="G1371" s="114">
        <f>ROUND(E1371*F1371,2)</f>
        <v>0</v>
      </c>
      <c r="H1371" s="115"/>
      <c r="I1371" s="114">
        <f>ROUND(E1371*H1371,2)</f>
        <v>0</v>
      </c>
      <c r="J1371" s="115"/>
      <c r="K1371" s="114">
        <f>ROUND(E1371*J1371,2)</f>
        <v>0</v>
      </c>
      <c r="L1371" s="114">
        <v>21</v>
      </c>
      <c r="M1371" s="114">
        <f>G1371*(1+L1371/100)</f>
        <v>0</v>
      </c>
      <c r="N1371" s="113">
        <v>0</v>
      </c>
      <c r="O1371" s="113">
        <f>ROUND(E1371*N1371,2)</f>
        <v>0</v>
      </c>
      <c r="P1371" s="113">
        <v>0</v>
      </c>
      <c r="Q1371" s="113">
        <f>ROUND(E1371*P1371,2)</f>
        <v>0</v>
      </c>
      <c r="R1371" s="114" t="s">
        <v>2345</v>
      </c>
      <c r="S1371" s="114" t="s">
        <v>310</v>
      </c>
      <c r="T1371" s="114" t="s">
        <v>331</v>
      </c>
      <c r="U1371" s="114">
        <v>0</v>
      </c>
      <c r="V1371" s="114">
        <f>ROUND(E1371*U1371,2)</f>
        <v>0</v>
      </c>
      <c r="W1371" s="114"/>
      <c r="X1371" s="114" t="s">
        <v>448</v>
      </c>
      <c r="Y1371" s="114" t="s">
        <v>293</v>
      </c>
      <c r="Z1371" s="107"/>
      <c r="AA1371" s="107"/>
      <c r="AB1371" s="107"/>
      <c r="AC1371" s="107"/>
      <c r="AD1371" s="107"/>
      <c r="AE1371" s="107"/>
      <c r="AF1371" s="107"/>
      <c r="AG1371" s="107" t="s">
        <v>449</v>
      </c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</row>
    <row r="1372" spans="1:60">
      <c r="A1372" s="117" t="s">
        <v>285</v>
      </c>
      <c r="B1372" s="118" t="s">
        <v>233</v>
      </c>
      <c r="C1372" s="138" t="s">
        <v>234</v>
      </c>
      <c r="D1372" s="119"/>
      <c r="E1372" s="120"/>
      <c r="F1372" s="121"/>
      <c r="G1372" s="121">
        <f>SUMIF(AG1373:AG1385,"&lt;&gt;NOR",G1373:G1385)</f>
        <v>0</v>
      </c>
      <c r="H1372" s="121"/>
      <c r="I1372" s="121">
        <f>SUM(I1373:I1385)</f>
        <v>0</v>
      </c>
      <c r="J1372" s="121"/>
      <c r="K1372" s="121">
        <f>SUM(K1373:K1385)</f>
        <v>0</v>
      </c>
      <c r="L1372" s="121"/>
      <c r="M1372" s="121">
        <f>SUM(M1373:M1385)</f>
        <v>0</v>
      </c>
      <c r="N1372" s="120"/>
      <c r="O1372" s="120">
        <f>SUM(O1373:O1385)</f>
        <v>0.43</v>
      </c>
      <c r="P1372" s="120"/>
      <c r="Q1372" s="120">
        <f>SUM(Q1373:Q1385)</f>
        <v>0</v>
      </c>
      <c r="R1372" s="121"/>
      <c r="S1372" s="121"/>
      <c r="T1372" s="122"/>
      <c r="U1372" s="116"/>
      <c r="V1372" s="116">
        <f>SUM(V1373:V1385)</f>
        <v>34.130000000000003</v>
      </c>
      <c r="W1372" s="116"/>
      <c r="X1372" s="116"/>
      <c r="Y1372" s="116"/>
      <c r="AG1372" t="s">
        <v>286</v>
      </c>
    </row>
    <row r="1373" spans="1:60" ht="22.5" outlineLevel="1">
      <c r="A1373" s="123">
        <v>225</v>
      </c>
      <c r="B1373" s="124" t="s">
        <v>2433</v>
      </c>
      <c r="C1373" s="139" t="s">
        <v>2434</v>
      </c>
      <c r="D1373" s="125" t="s">
        <v>1169</v>
      </c>
      <c r="E1373" s="126">
        <v>26.840250000000001</v>
      </c>
      <c r="F1373" s="127"/>
      <c r="G1373" s="128">
        <f>ROUND(E1373*F1373,2)</f>
        <v>0</v>
      </c>
      <c r="H1373" s="127"/>
      <c r="I1373" s="128">
        <f>ROUND(E1373*H1373,2)</f>
        <v>0</v>
      </c>
      <c r="J1373" s="127"/>
      <c r="K1373" s="128">
        <f>ROUND(E1373*J1373,2)</f>
        <v>0</v>
      </c>
      <c r="L1373" s="128">
        <v>21</v>
      </c>
      <c r="M1373" s="128">
        <f>G1373*(1+L1373/100)</f>
        <v>0</v>
      </c>
      <c r="N1373" s="126">
        <v>4.7800000000000004E-3</v>
      </c>
      <c r="O1373" s="126">
        <f>ROUND(E1373*N1373,2)</f>
        <v>0.13</v>
      </c>
      <c r="P1373" s="126">
        <v>0</v>
      </c>
      <c r="Q1373" s="126">
        <f>ROUND(E1373*P1373,2)</f>
        <v>0</v>
      </c>
      <c r="R1373" s="128" t="s">
        <v>2345</v>
      </c>
      <c r="S1373" s="128" t="s">
        <v>310</v>
      </c>
      <c r="T1373" s="129" t="s">
        <v>331</v>
      </c>
      <c r="U1373" s="114">
        <v>1.1679999999999999</v>
      </c>
      <c r="V1373" s="114">
        <f>ROUND(E1373*U1373,2)</f>
        <v>31.35</v>
      </c>
      <c r="W1373" s="114"/>
      <c r="X1373" s="114" t="s">
        <v>332</v>
      </c>
      <c r="Y1373" s="114" t="s">
        <v>293</v>
      </c>
      <c r="Z1373" s="107"/>
      <c r="AA1373" s="107"/>
      <c r="AB1373" s="107"/>
      <c r="AC1373" s="107"/>
      <c r="AD1373" s="107"/>
      <c r="AE1373" s="107"/>
      <c r="AF1373" s="107"/>
      <c r="AG1373" s="107" t="s">
        <v>333</v>
      </c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</row>
    <row r="1374" spans="1:60" outlineLevel="2">
      <c r="A1374" s="110"/>
      <c r="B1374" s="111"/>
      <c r="C1374" s="146" t="s">
        <v>3492</v>
      </c>
      <c r="D1374" s="143"/>
      <c r="E1374" s="144">
        <v>26.930250000000001</v>
      </c>
      <c r="F1374" s="114"/>
      <c r="G1374" s="114"/>
      <c r="H1374" s="114"/>
      <c r="I1374" s="114"/>
      <c r="J1374" s="114"/>
      <c r="K1374" s="114"/>
      <c r="L1374" s="114"/>
      <c r="M1374" s="114"/>
      <c r="N1374" s="113"/>
      <c r="O1374" s="113"/>
      <c r="P1374" s="113"/>
      <c r="Q1374" s="113"/>
      <c r="R1374" s="114"/>
      <c r="S1374" s="114"/>
      <c r="T1374" s="114"/>
      <c r="U1374" s="114"/>
      <c r="V1374" s="114"/>
      <c r="W1374" s="114"/>
      <c r="X1374" s="114"/>
      <c r="Y1374" s="114"/>
      <c r="Z1374" s="107"/>
      <c r="AA1374" s="107"/>
      <c r="AB1374" s="107"/>
      <c r="AC1374" s="107"/>
      <c r="AD1374" s="107"/>
      <c r="AE1374" s="107"/>
      <c r="AF1374" s="107"/>
      <c r="AG1374" s="107" t="s">
        <v>341</v>
      </c>
      <c r="AH1374" s="107">
        <v>5</v>
      </c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</row>
    <row r="1375" spans="1:60" outlineLevel="3">
      <c r="A1375" s="110"/>
      <c r="B1375" s="111"/>
      <c r="C1375" s="146" t="s">
        <v>3493</v>
      </c>
      <c r="D1375" s="143"/>
      <c r="E1375" s="144">
        <v>-0.09</v>
      </c>
      <c r="F1375" s="114"/>
      <c r="G1375" s="114"/>
      <c r="H1375" s="114"/>
      <c r="I1375" s="114"/>
      <c r="J1375" s="114"/>
      <c r="K1375" s="114"/>
      <c r="L1375" s="114"/>
      <c r="M1375" s="114"/>
      <c r="N1375" s="113"/>
      <c r="O1375" s="113"/>
      <c r="P1375" s="113"/>
      <c r="Q1375" s="113"/>
      <c r="R1375" s="114"/>
      <c r="S1375" s="114"/>
      <c r="T1375" s="114"/>
      <c r="U1375" s="114"/>
      <c r="V1375" s="114"/>
      <c r="W1375" s="114"/>
      <c r="X1375" s="114"/>
      <c r="Y1375" s="114"/>
      <c r="Z1375" s="107"/>
      <c r="AA1375" s="107"/>
      <c r="AB1375" s="107"/>
      <c r="AC1375" s="107"/>
      <c r="AD1375" s="107"/>
      <c r="AE1375" s="107"/>
      <c r="AF1375" s="107"/>
      <c r="AG1375" s="107" t="s">
        <v>341</v>
      </c>
      <c r="AH1375" s="107">
        <v>0</v>
      </c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</row>
    <row r="1376" spans="1:60" ht="22.5" outlineLevel="1">
      <c r="A1376" s="123">
        <v>226</v>
      </c>
      <c r="B1376" s="124" t="s">
        <v>2444</v>
      </c>
      <c r="C1376" s="139" t="s">
        <v>2445</v>
      </c>
      <c r="D1376" s="125" t="s">
        <v>1169</v>
      </c>
      <c r="E1376" s="126">
        <v>0.09</v>
      </c>
      <c r="F1376" s="127"/>
      <c r="G1376" s="128">
        <f>ROUND(E1376*F1376,2)</f>
        <v>0</v>
      </c>
      <c r="H1376" s="127"/>
      <c r="I1376" s="128">
        <f>ROUND(E1376*H1376,2)</f>
        <v>0</v>
      </c>
      <c r="J1376" s="127"/>
      <c r="K1376" s="128">
        <f>ROUND(E1376*J1376,2)</f>
        <v>0</v>
      </c>
      <c r="L1376" s="128">
        <v>21</v>
      </c>
      <c r="M1376" s="128">
        <f>G1376*(1+L1376/100)</f>
        <v>0</v>
      </c>
      <c r="N1376" s="126">
        <v>4.9699999999999996E-3</v>
      </c>
      <c r="O1376" s="126">
        <f>ROUND(E1376*N1376,2)</f>
        <v>0</v>
      </c>
      <c r="P1376" s="126">
        <v>0</v>
      </c>
      <c r="Q1376" s="126">
        <f>ROUND(E1376*P1376,2)</f>
        <v>0</v>
      </c>
      <c r="R1376" s="128" t="s">
        <v>2345</v>
      </c>
      <c r="S1376" s="128" t="s">
        <v>310</v>
      </c>
      <c r="T1376" s="129" t="s">
        <v>331</v>
      </c>
      <c r="U1376" s="114">
        <v>0.98399999999999999</v>
      </c>
      <c r="V1376" s="114">
        <f>ROUND(E1376*U1376,2)</f>
        <v>0.09</v>
      </c>
      <c r="W1376" s="114"/>
      <c r="X1376" s="114" t="s">
        <v>332</v>
      </c>
      <c r="Y1376" s="114" t="s">
        <v>293</v>
      </c>
      <c r="Z1376" s="107"/>
      <c r="AA1376" s="107"/>
      <c r="AB1376" s="107"/>
      <c r="AC1376" s="107"/>
      <c r="AD1376" s="107"/>
      <c r="AE1376" s="107"/>
      <c r="AF1376" s="107"/>
      <c r="AG1376" s="107" t="s">
        <v>333</v>
      </c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</row>
    <row r="1377" spans="1:60" outlineLevel="2">
      <c r="A1377" s="110"/>
      <c r="B1377" s="111"/>
      <c r="C1377" s="146" t="s">
        <v>3138</v>
      </c>
      <c r="D1377" s="143"/>
      <c r="E1377" s="144">
        <v>0.09</v>
      </c>
      <c r="F1377" s="114"/>
      <c r="G1377" s="114"/>
      <c r="H1377" s="114"/>
      <c r="I1377" s="114"/>
      <c r="J1377" s="114"/>
      <c r="K1377" s="114"/>
      <c r="L1377" s="114"/>
      <c r="M1377" s="114"/>
      <c r="N1377" s="113"/>
      <c r="O1377" s="113"/>
      <c r="P1377" s="113"/>
      <c r="Q1377" s="113"/>
      <c r="R1377" s="114"/>
      <c r="S1377" s="114"/>
      <c r="T1377" s="114"/>
      <c r="U1377" s="114"/>
      <c r="V1377" s="114"/>
      <c r="W1377" s="114"/>
      <c r="X1377" s="114"/>
      <c r="Y1377" s="114"/>
      <c r="Z1377" s="107"/>
      <c r="AA1377" s="107"/>
      <c r="AB1377" s="107"/>
      <c r="AC1377" s="107"/>
      <c r="AD1377" s="107"/>
      <c r="AE1377" s="107"/>
      <c r="AF1377" s="107"/>
      <c r="AG1377" s="107" t="s">
        <v>341</v>
      </c>
      <c r="AH1377" s="107">
        <v>0</v>
      </c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</row>
    <row r="1378" spans="1:60" ht="33.75" outlineLevel="1">
      <c r="A1378" s="123">
        <v>227</v>
      </c>
      <c r="B1378" s="124" t="s">
        <v>2436</v>
      </c>
      <c r="C1378" s="139" t="s">
        <v>2437</v>
      </c>
      <c r="D1378" s="125" t="s">
        <v>1169</v>
      </c>
      <c r="E1378" s="126">
        <v>26.930250000000001</v>
      </c>
      <c r="F1378" s="127"/>
      <c r="G1378" s="128">
        <f>ROUND(E1378*F1378,2)</f>
        <v>0</v>
      </c>
      <c r="H1378" s="127"/>
      <c r="I1378" s="128">
        <f>ROUND(E1378*H1378,2)</f>
        <v>0</v>
      </c>
      <c r="J1378" s="127"/>
      <c r="K1378" s="128">
        <f>ROUND(E1378*J1378,2)</f>
        <v>0</v>
      </c>
      <c r="L1378" s="128">
        <v>21</v>
      </c>
      <c r="M1378" s="128">
        <f>G1378*(1+L1378/100)</f>
        <v>0</v>
      </c>
      <c r="N1378" s="126">
        <v>0</v>
      </c>
      <c r="O1378" s="126">
        <f>ROUND(E1378*N1378,2)</f>
        <v>0</v>
      </c>
      <c r="P1378" s="126">
        <v>0</v>
      </c>
      <c r="Q1378" s="126">
        <f>ROUND(E1378*P1378,2)</f>
        <v>0</v>
      </c>
      <c r="R1378" s="128" t="s">
        <v>2345</v>
      </c>
      <c r="S1378" s="128" t="s">
        <v>310</v>
      </c>
      <c r="T1378" s="129" t="s">
        <v>331</v>
      </c>
      <c r="U1378" s="114">
        <v>0.1</v>
      </c>
      <c r="V1378" s="114">
        <f>ROUND(E1378*U1378,2)</f>
        <v>2.69</v>
      </c>
      <c r="W1378" s="114"/>
      <c r="X1378" s="114" t="s">
        <v>332</v>
      </c>
      <c r="Y1378" s="114" t="s">
        <v>293</v>
      </c>
      <c r="Z1378" s="107"/>
      <c r="AA1378" s="107"/>
      <c r="AB1378" s="107"/>
      <c r="AC1378" s="107"/>
      <c r="AD1378" s="107"/>
      <c r="AE1378" s="107"/>
      <c r="AF1378" s="107"/>
      <c r="AG1378" s="107" t="s">
        <v>333</v>
      </c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</row>
    <row r="1379" spans="1:60" outlineLevel="2">
      <c r="A1379" s="110"/>
      <c r="B1379" s="111"/>
      <c r="C1379" s="146" t="s">
        <v>3379</v>
      </c>
      <c r="D1379" s="143"/>
      <c r="E1379" s="144">
        <v>26.840250000000001</v>
      </c>
      <c r="F1379" s="114"/>
      <c r="G1379" s="114"/>
      <c r="H1379" s="114"/>
      <c r="I1379" s="114"/>
      <c r="J1379" s="114"/>
      <c r="K1379" s="114"/>
      <c r="L1379" s="114"/>
      <c r="M1379" s="114"/>
      <c r="N1379" s="113"/>
      <c r="O1379" s="113"/>
      <c r="P1379" s="113"/>
      <c r="Q1379" s="113"/>
      <c r="R1379" s="114"/>
      <c r="S1379" s="114"/>
      <c r="T1379" s="114"/>
      <c r="U1379" s="114"/>
      <c r="V1379" s="114"/>
      <c r="W1379" s="114"/>
      <c r="X1379" s="114"/>
      <c r="Y1379" s="114"/>
      <c r="Z1379" s="107"/>
      <c r="AA1379" s="107"/>
      <c r="AB1379" s="107"/>
      <c r="AC1379" s="107"/>
      <c r="AD1379" s="107"/>
      <c r="AE1379" s="107"/>
      <c r="AF1379" s="107"/>
      <c r="AG1379" s="107" t="s">
        <v>341</v>
      </c>
      <c r="AH1379" s="107">
        <v>5</v>
      </c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</row>
    <row r="1380" spans="1:60" outlineLevel="3">
      <c r="A1380" s="110"/>
      <c r="B1380" s="111"/>
      <c r="C1380" s="146" t="s">
        <v>3380</v>
      </c>
      <c r="D1380" s="143"/>
      <c r="E1380" s="144">
        <v>0.09</v>
      </c>
      <c r="F1380" s="114"/>
      <c r="G1380" s="114"/>
      <c r="H1380" s="114"/>
      <c r="I1380" s="114"/>
      <c r="J1380" s="114"/>
      <c r="K1380" s="114"/>
      <c r="L1380" s="114"/>
      <c r="M1380" s="114"/>
      <c r="N1380" s="113"/>
      <c r="O1380" s="113"/>
      <c r="P1380" s="113"/>
      <c r="Q1380" s="113"/>
      <c r="R1380" s="114"/>
      <c r="S1380" s="114"/>
      <c r="T1380" s="114"/>
      <c r="U1380" s="114"/>
      <c r="V1380" s="114"/>
      <c r="W1380" s="114"/>
      <c r="X1380" s="114"/>
      <c r="Y1380" s="114"/>
      <c r="Z1380" s="107"/>
      <c r="AA1380" s="107"/>
      <c r="AB1380" s="107"/>
      <c r="AC1380" s="107"/>
      <c r="AD1380" s="107"/>
      <c r="AE1380" s="107"/>
      <c r="AF1380" s="107"/>
      <c r="AG1380" s="107" t="s">
        <v>341</v>
      </c>
      <c r="AH1380" s="107">
        <v>5</v>
      </c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</row>
    <row r="1381" spans="1:60" ht="22.5" outlineLevel="1">
      <c r="A1381" s="123">
        <v>228</v>
      </c>
      <c r="B1381" s="124" t="s">
        <v>2438</v>
      </c>
      <c r="C1381" s="139" t="s">
        <v>2439</v>
      </c>
      <c r="D1381" s="125" t="s">
        <v>1169</v>
      </c>
      <c r="E1381" s="126">
        <v>29.524280000000001</v>
      </c>
      <c r="F1381" s="127"/>
      <c r="G1381" s="128">
        <f>ROUND(E1381*F1381,2)</f>
        <v>0</v>
      </c>
      <c r="H1381" s="127"/>
      <c r="I1381" s="128">
        <f>ROUND(E1381*H1381,2)</f>
        <v>0</v>
      </c>
      <c r="J1381" s="127"/>
      <c r="K1381" s="128">
        <f>ROUND(E1381*J1381,2)</f>
        <v>0</v>
      </c>
      <c r="L1381" s="128">
        <v>21</v>
      </c>
      <c r="M1381" s="128">
        <f>G1381*(1+L1381/100)</f>
        <v>0</v>
      </c>
      <c r="N1381" s="126">
        <v>0.01</v>
      </c>
      <c r="O1381" s="126">
        <f>ROUND(E1381*N1381,2)</f>
        <v>0.3</v>
      </c>
      <c r="P1381" s="126">
        <v>0</v>
      </c>
      <c r="Q1381" s="126">
        <f>ROUND(E1381*P1381,2)</f>
        <v>0</v>
      </c>
      <c r="R1381" s="128" t="s">
        <v>413</v>
      </c>
      <c r="S1381" s="128" t="s">
        <v>310</v>
      </c>
      <c r="T1381" s="129" t="s">
        <v>331</v>
      </c>
      <c r="U1381" s="114">
        <v>0</v>
      </c>
      <c r="V1381" s="114">
        <f>ROUND(E1381*U1381,2)</f>
        <v>0</v>
      </c>
      <c r="W1381" s="114"/>
      <c r="X1381" s="114" t="s">
        <v>414</v>
      </c>
      <c r="Y1381" s="114" t="s">
        <v>293</v>
      </c>
      <c r="Z1381" s="107"/>
      <c r="AA1381" s="107"/>
      <c r="AB1381" s="107"/>
      <c r="AC1381" s="107"/>
      <c r="AD1381" s="107"/>
      <c r="AE1381" s="107"/>
      <c r="AF1381" s="107"/>
      <c r="AG1381" s="107" t="s">
        <v>415</v>
      </c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</row>
    <row r="1382" spans="1:60" outlineLevel="2">
      <c r="A1382" s="110"/>
      <c r="B1382" s="111"/>
      <c r="C1382" s="146" t="s">
        <v>3494</v>
      </c>
      <c r="D1382" s="143"/>
      <c r="E1382" s="144">
        <v>29.524280000000001</v>
      </c>
      <c r="F1382" s="114"/>
      <c r="G1382" s="114"/>
      <c r="H1382" s="114"/>
      <c r="I1382" s="114"/>
      <c r="J1382" s="114"/>
      <c r="K1382" s="114"/>
      <c r="L1382" s="114"/>
      <c r="M1382" s="114"/>
      <c r="N1382" s="113"/>
      <c r="O1382" s="113"/>
      <c r="P1382" s="113"/>
      <c r="Q1382" s="113"/>
      <c r="R1382" s="114"/>
      <c r="S1382" s="114"/>
      <c r="T1382" s="114"/>
      <c r="U1382" s="114"/>
      <c r="V1382" s="114"/>
      <c r="W1382" s="114"/>
      <c r="X1382" s="114"/>
      <c r="Y1382" s="114"/>
      <c r="Z1382" s="107"/>
      <c r="AA1382" s="107"/>
      <c r="AB1382" s="107"/>
      <c r="AC1382" s="107"/>
      <c r="AD1382" s="107"/>
      <c r="AE1382" s="107"/>
      <c r="AF1382" s="107"/>
      <c r="AG1382" s="107" t="s">
        <v>341</v>
      </c>
      <c r="AH1382" s="107">
        <v>5</v>
      </c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</row>
    <row r="1383" spans="1:60" ht="22.5" outlineLevel="1">
      <c r="A1383" s="123">
        <v>229</v>
      </c>
      <c r="B1383" s="124" t="s">
        <v>2448</v>
      </c>
      <c r="C1383" s="139" t="s">
        <v>2449</v>
      </c>
      <c r="D1383" s="125" t="s">
        <v>1169</v>
      </c>
      <c r="E1383" s="126">
        <v>9.9000000000000005E-2</v>
      </c>
      <c r="F1383" s="127"/>
      <c r="G1383" s="128">
        <f>ROUND(E1383*F1383,2)</f>
        <v>0</v>
      </c>
      <c r="H1383" s="127"/>
      <c r="I1383" s="128">
        <f>ROUND(E1383*H1383,2)</f>
        <v>0</v>
      </c>
      <c r="J1383" s="127"/>
      <c r="K1383" s="128">
        <f>ROUND(E1383*J1383,2)</f>
        <v>0</v>
      </c>
      <c r="L1383" s="128">
        <v>21</v>
      </c>
      <c r="M1383" s="128">
        <f>G1383*(1+L1383/100)</f>
        <v>0</v>
      </c>
      <c r="N1383" s="126">
        <v>1.7399999999999999E-2</v>
      </c>
      <c r="O1383" s="126">
        <f>ROUND(E1383*N1383,2)</f>
        <v>0</v>
      </c>
      <c r="P1383" s="126">
        <v>0</v>
      </c>
      <c r="Q1383" s="126">
        <f>ROUND(E1383*P1383,2)</f>
        <v>0</v>
      </c>
      <c r="R1383" s="128" t="s">
        <v>413</v>
      </c>
      <c r="S1383" s="128" t="s">
        <v>310</v>
      </c>
      <c r="T1383" s="129" t="s">
        <v>331</v>
      </c>
      <c r="U1383" s="114">
        <v>0</v>
      </c>
      <c r="V1383" s="114">
        <f>ROUND(E1383*U1383,2)</f>
        <v>0</v>
      </c>
      <c r="W1383" s="114"/>
      <c r="X1383" s="114" t="s">
        <v>414</v>
      </c>
      <c r="Y1383" s="114" t="s">
        <v>293</v>
      </c>
      <c r="Z1383" s="107"/>
      <c r="AA1383" s="107"/>
      <c r="AB1383" s="107"/>
      <c r="AC1383" s="107"/>
      <c r="AD1383" s="107"/>
      <c r="AE1383" s="107"/>
      <c r="AF1383" s="107"/>
      <c r="AG1383" s="107" t="s">
        <v>415</v>
      </c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</row>
    <row r="1384" spans="1:60" outlineLevel="2">
      <c r="A1384" s="110"/>
      <c r="B1384" s="111"/>
      <c r="C1384" s="146" t="s">
        <v>3495</v>
      </c>
      <c r="D1384" s="143"/>
      <c r="E1384" s="144">
        <v>9.9000000000000005E-2</v>
      </c>
      <c r="F1384" s="114"/>
      <c r="G1384" s="114"/>
      <c r="H1384" s="114"/>
      <c r="I1384" s="114"/>
      <c r="J1384" s="114"/>
      <c r="K1384" s="114"/>
      <c r="L1384" s="114"/>
      <c r="M1384" s="114"/>
      <c r="N1384" s="113"/>
      <c r="O1384" s="113"/>
      <c r="P1384" s="113"/>
      <c r="Q1384" s="113"/>
      <c r="R1384" s="114"/>
      <c r="S1384" s="114"/>
      <c r="T1384" s="114"/>
      <c r="U1384" s="114"/>
      <c r="V1384" s="114"/>
      <c r="W1384" s="114"/>
      <c r="X1384" s="114"/>
      <c r="Y1384" s="114"/>
      <c r="Z1384" s="107"/>
      <c r="AA1384" s="107"/>
      <c r="AB1384" s="107"/>
      <c r="AC1384" s="107"/>
      <c r="AD1384" s="107"/>
      <c r="AE1384" s="107"/>
      <c r="AF1384" s="107"/>
      <c r="AG1384" s="107" t="s">
        <v>341</v>
      </c>
      <c r="AH1384" s="107">
        <v>5</v>
      </c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</row>
    <row r="1385" spans="1:60" outlineLevel="1">
      <c r="A1385" s="110">
        <v>230</v>
      </c>
      <c r="B1385" s="111" t="s">
        <v>2441</v>
      </c>
      <c r="C1385" s="147" t="s">
        <v>2442</v>
      </c>
      <c r="D1385" s="112" t="s">
        <v>24</v>
      </c>
      <c r="E1385" s="145"/>
      <c r="F1385" s="115"/>
      <c r="G1385" s="114">
        <f>ROUND(E1385*F1385,2)</f>
        <v>0</v>
      </c>
      <c r="H1385" s="115"/>
      <c r="I1385" s="114">
        <f>ROUND(E1385*H1385,2)</f>
        <v>0</v>
      </c>
      <c r="J1385" s="115"/>
      <c r="K1385" s="114">
        <f>ROUND(E1385*J1385,2)</f>
        <v>0</v>
      </c>
      <c r="L1385" s="114">
        <v>21</v>
      </c>
      <c r="M1385" s="114">
        <f>G1385*(1+L1385/100)</f>
        <v>0</v>
      </c>
      <c r="N1385" s="113">
        <v>0</v>
      </c>
      <c r="O1385" s="113">
        <f>ROUND(E1385*N1385,2)</f>
        <v>0</v>
      </c>
      <c r="P1385" s="113">
        <v>0</v>
      </c>
      <c r="Q1385" s="113">
        <f>ROUND(E1385*P1385,2)</f>
        <v>0</v>
      </c>
      <c r="R1385" s="114" t="s">
        <v>2345</v>
      </c>
      <c r="S1385" s="114" t="s">
        <v>310</v>
      </c>
      <c r="T1385" s="114" t="s">
        <v>331</v>
      </c>
      <c r="U1385" s="114">
        <v>0</v>
      </c>
      <c r="V1385" s="114">
        <f>ROUND(E1385*U1385,2)</f>
        <v>0</v>
      </c>
      <c r="W1385" s="114"/>
      <c r="X1385" s="114" t="s">
        <v>448</v>
      </c>
      <c r="Y1385" s="114" t="s">
        <v>293</v>
      </c>
      <c r="Z1385" s="107"/>
      <c r="AA1385" s="107"/>
      <c r="AB1385" s="107"/>
      <c r="AC1385" s="107"/>
      <c r="AD1385" s="107"/>
      <c r="AE1385" s="107"/>
      <c r="AF1385" s="107"/>
      <c r="AG1385" s="107" t="s">
        <v>449</v>
      </c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</row>
    <row r="1386" spans="1:60">
      <c r="A1386" s="117" t="s">
        <v>285</v>
      </c>
      <c r="B1386" s="118" t="s">
        <v>235</v>
      </c>
      <c r="C1386" s="138" t="s">
        <v>236</v>
      </c>
      <c r="D1386" s="119"/>
      <c r="E1386" s="120"/>
      <c r="F1386" s="121"/>
      <c r="G1386" s="121">
        <f>SUMIF(AG1387:AG1415,"&lt;&gt;NOR",G1387:G1415)</f>
        <v>0</v>
      </c>
      <c r="H1386" s="121"/>
      <c r="I1386" s="121">
        <f>SUM(I1387:I1415)</f>
        <v>0</v>
      </c>
      <c r="J1386" s="121"/>
      <c r="K1386" s="121">
        <f>SUM(K1387:K1415)</f>
        <v>0</v>
      </c>
      <c r="L1386" s="121"/>
      <c r="M1386" s="121">
        <f>SUM(M1387:M1415)</f>
        <v>0</v>
      </c>
      <c r="N1386" s="120"/>
      <c r="O1386" s="120">
        <f>SUM(O1387:O1415)</f>
        <v>0.73</v>
      </c>
      <c r="P1386" s="120"/>
      <c r="Q1386" s="120">
        <f>SUM(Q1387:Q1415)</f>
        <v>0</v>
      </c>
      <c r="R1386" s="121"/>
      <c r="S1386" s="121"/>
      <c r="T1386" s="122"/>
      <c r="U1386" s="116"/>
      <c r="V1386" s="116">
        <f>SUM(V1387:V1415)</f>
        <v>53.539999999999992</v>
      </c>
      <c r="W1386" s="116"/>
      <c r="X1386" s="116"/>
      <c r="Y1386" s="116"/>
      <c r="AG1386" t="s">
        <v>286</v>
      </c>
    </row>
    <row r="1387" spans="1:60" ht="22.5" outlineLevel="1">
      <c r="A1387" s="123">
        <v>231</v>
      </c>
      <c r="B1387" s="124" t="s">
        <v>2433</v>
      </c>
      <c r="C1387" s="139" t="s">
        <v>2434</v>
      </c>
      <c r="D1387" s="125" t="s">
        <v>1169</v>
      </c>
      <c r="E1387" s="126">
        <v>37.18215</v>
      </c>
      <c r="F1387" s="127"/>
      <c r="G1387" s="128">
        <f>ROUND(E1387*F1387,2)</f>
        <v>0</v>
      </c>
      <c r="H1387" s="127"/>
      <c r="I1387" s="128">
        <f>ROUND(E1387*H1387,2)</f>
        <v>0</v>
      </c>
      <c r="J1387" s="127"/>
      <c r="K1387" s="128">
        <f>ROUND(E1387*J1387,2)</f>
        <v>0</v>
      </c>
      <c r="L1387" s="128">
        <v>21</v>
      </c>
      <c r="M1387" s="128">
        <f>G1387*(1+L1387/100)</f>
        <v>0</v>
      </c>
      <c r="N1387" s="126">
        <v>4.7800000000000004E-3</v>
      </c>
      <c r="O1387" s="126">
        <f>ROUND(E1387*N1387,2)</f>
        <v>0.18</v>
      </c>
      <c r="P1387" s="126">
        <v>0</v>
      </c>
      <c r="Q1387" s="126">
        <f>ROUND(E1387*P1387,2)</f>
        <v>0</v>
      </c>
      <c r="R1387" s="128" t="s">
        <v>2345</v>
      </c>
      <c r="S1387" s="128" t="s">
        <v>310</v>
      </c>
      <c r="T1387" s="129" t="s">
        <v>331</v>
      </c>
      <c r="U1387" s="114">
        <v>1.1679999999999999</v>
      </c>
      <c r="V1387" s="114">
        <f>ROUND(E1387*U1387,2)</f>
        <v>43.43</v>
      </c>
      <c r="W1387" s="114"/>
      <c r="X1387" s="114" t="s">
        <v>332</v>
      </c>
      <c r="Y1387" s="114" t="s">
        <v>293</v>
      </c>
      <c r="Z1387" s="107"/>
      <c r="AA1387" s="107"/>
      <c r="AB1387" s="107"/>
      <c r="AC1387" s="107"/>
      <c r="AD1387" s="107"/>
      <c r="AE1387" s="107"/>
      <c r="AF1387" s="107"/>
      <c r="AG1387" s="107" t="s">
        <v>333</v>
      </c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</row>
    <row r="1388" spans="1:60" outlineLevel="2">
      <c r="A1388" s="110"/>
      <c r="B1388" s="111"/>
      <c r="C1388" s="146" t="s">
        <v>3496</v>
      </c>
      <c r="D1388" s="143"/>
      <c r="E1388" s="144">
        <v>43.004649999999998</v>
      </c>
      <c r="F1388" s="114"/>
      <c r="G1388" s="114"/>
      <c r="H1388" s="114"/>
      <c r="I1388" s="114"/>
      <c r="J1388" s="114"/>
      <c r="K1388" s="114"/>
      <c r="L1388" s="114"/>
      <c r="M1388" s="114"/>
      <c r="N1388" s="113"/>
      <c r="O1388" s="113"/>
      <c r="P1388" s="113"/>
      <c r="Q1388" s="113"/>
      <c r="R1388" s="114"/>
      <c r="S1388" s="114"/>
      <c r="T1388" s="114"/>
      <c r="U1388" s="114"/>
      <c r="V1388" s="114"/>
      <c r="W1388" s="114"/>
      <c r="X1388" s="114"/>
      <c r="Y1388" s="114"/>
      <c r="Z1388" s="107"/>
      <c r="AA1388" s="107"/>
      <c r="AB1388" s="107"/>
      <c r="AC1388" s="107"/>
      <c r="AD1388" s="107"/>
      <c r="AE1388" s="107"/>
      <c r="AF1388" s="107"/>
      <c r="AG1388" s="107" t="s">
        <v>341</v>
      </c>
      <c r="AH1388" s="107">
        <v>5</v>
      </c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</row>
    <row r="1389" spans="1:60" outlineLevel="3">
      <c r="A1389" s="110"/>
      <c r="B1389" s="111"/>
      <c r="C1389" s="146" t="s">
        <v>3497</v>
      </c>
      <c r="D1389" s="143"/>
      <c r="E1389" s="144">
        <v>-0.57999999999999996</v>
      </c>
      <c r="F1389" s="114"/>
      <c r="G1389" s="114"/>
      <c r="H1389" s="114"/>
      <c r="I1389" s="114"/>
      <c r="J1389" s="114"/>
      <c r="K1389" s="114"/>
      <c r="L1389" s="114"/>
      <c r="M1389" s="114"/>
      <c r="N1389" s="113"/>
      <c r="O1389" s="113"/>
      <c r="P1389" s="113"/>
      <c r="Q1389" s="113"/>
      <c r="R1389" s="114"/>
      <c r="S1389" s="114"/>
      <c r="T1389" s="114"/>
      <c r="U1389" s="114"/>
      <c r="V1389" s="114"/>
      <c r="W1389" s="114"/>
      <c r="X1389" s="114"/>
      <c r="Y1389" s="114"/>
      <c r="Z1389" s="107"/>
      <c r="AA1389" s="107"/>
      <c r="AB1389" s="107"/>
      <c r="AC1389" s="107"/>
      <c r="AD1389" s="107"/>
      <c r="AE1389" s="107"/>
      <c r="AF1389" s="107"/>
      <c r="AG1389" s="107" t="s">
        <v>341</v>
      </c>
      <c r="AH1389" s="107">
        <v>0</v>
      </c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</row>
    <row r="1390" spans="1:60" outlineLevel="3">
      <c r="A1390" s="110"/>
      <c r="B1390" s="111"/>
      <c r="C1390" s="146" t="s">
        <v>3498</v>
      </c>
      <c r="D1390" s="143"/>
      <c r="E1390" s="144">
        <v>-0.56999999999999995</v>
      </c>
      <c r="F1390" s="114"/>
      <c r="G1390" s="114"/>
      <c r="H1390" s="114"/>
      <c r="I1390" s="114"/>
      <c r="J1390" s="114"/>
      <c r="K1390" s="114"/>
      <c r="L1390" s="114"/>
      <c r="M1390" s="114"/>
      <c r="N1390" s="113"/>
      <c r="O1390" s="113"/>
      <c r="P1390" s="113"/>
      <c r="Q1390" s="113"/>
      <c r="R1390" s="114"/>
      <c r="S1390" s="114"/>
      <c r="T1390" s="114"/>
      <c r="U1390" s="114"/>
      <c r="V1390" s="114"/>
      <c r="W1390" s="114"/>
      <c r="X1390" s="114"/>
      <c r="Y1390" s="114"/>
      <c r="Z1390" s="107"/>
      <c r="AA1390" s="107"/>
      <c r="AB1390" s="107"/>
      <c r="AC1390" s="107"/>
      <c r="AD1390" s="107"/>
      <c r="AE1390" s="107"/>
      <c r="AF1390" s="107"/>
      <c r="AG1390" s="107" t="s">
        <v>341</v>
      </c>
      <c r="AH1390" s="107">
        <v>0</v>
      </c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</row>
    <row r="1391" spans="1:60" outlineLevel="3">
      <c r="A1391" s="110"/>
      <c r="B1391" s="111"/>
      <c r="C1391" s="146" t="s">
        <v>3499</v>
      </c>
      <c r="D1391" s="143"/>
      <c r="E1391" s="144">
        <v>-0.45</v>
      </c>
      <c r="F1391" s="114"/>
      <c r="G1391" s="114"/>
      <c r="H1391" s="114"/>
      <c r="I1391" s="114"/>
      <c r="J1391" s="114"/>
      <c r="K1391" s="114"/>
      <c r="L1391" s="114"/>
      <c r="M1391" s="114"/>
      <c r="N1391" s="113"/>
      <c r="O1391" s="113"/>
      <c r="P1391" s="113"/>
      <c r="Q1391" s="113"/>
      <c r="R1391" s="114"/>
      <c r="S1391" s="114"/>
      <c r="T1391" s="114"/>
      <c r="U1391" s="114"/>
      <c r="V1391" s="114"/>
      <c r="W1391" s="114"/>
      <c r="X1391" s="114"/>
      <c r="Y1391" s="114"/>
      <c r="Z1391" s="107"/>
      <c r="AA1391" s="107"/>
      <c r="AB1391" s="107"/>
      <c r="AC1391" s="107"/>
      <c r="AD1391" s="107"/>
      <c r="AE1391" s="107"/>
      <c r="AF1391" s="107"/>
      <c r="AG1391" s="107" t="s">
        <v>341</v>
      </c>
      <c r="AH1391" s="107">
        <v>0</v>
      </c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</row>
    <row r="1392" spans="1:60" outlineLevel="3">
      <c r="A1392" s="110"/>
      <c r="B1392" s="111"/>
      <c r="C1392" s="146" t="s">
        <v>3500</v>
      </c>
      <c r="D1392" s="143"/>
      <c r="E1392" s="144">
        <v>-1.08</v>
      </c>
      <c r="F1392" s="114"/>
      <c r="G1392" s="114"/>
      <c r="H1392" s="114"/>
      <c r="I1392" s="114"/>
      <c r="J1392" s="114"/>
      <c r="K1392" s="114"/>
      <c r="L1392" s="114"/>
      <c r="M1392" s="114"/>
      <c r="N1392" s="113"/>
      <c r="O1392" s="113"/>
      <c r="P1392" s="113"/>
      <c r="Q1392" s="113"/>
      <c r="R1392" s="114"/>
      <c r="S1392" s="114"/>
      <c r="T1392" s="114"/>
      <c r="U1392" s="114"/>
      <c r="V1392" s="114"/>
      <c r="W1392" s="114"/>
      <c r="X1392" s="114"/>
      <c r="Y1392" s="114"/>
      <c r="Z1392" s="107"/>
      <c r="AA1392" s="107"/>
      <c r="AB1392" s="107"/>
      <c r="AC1392" s="107"/>
      <c r="AD1392" s="107"/>
      <c r="AE1392" s="107"/>
      <c r="AF1392" s="107"/>
      <c r="AG1392" s="107" t="s">
        <v>341</v>
      </c>
      <c r="AH1392" s="107">
        <v>0</v>
      </c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</row>
    <row r="1393" spans="1:60" outlineLevel="3">
      <c r="A1393" s="110"/>
      <c r="B1393" s="111"/>
      <c r="C1393" s="146" t="s">
        <v>3501</v>
      </c>
      <c r="D1393" s="143"/>
      <c r="E1393" s="144">
        <v>-0.84</v>
      </c>
      <c r="F1393" s="114"/>
      <c r="G1393" s="114"/>
      <c r="H1393" s="114"/>
      <c r="I1393" s="114"/>
      <c r="J1393" s="114"/>
      <c r="K1393" s="114"/>
      <c r="L1393" s="114"/>
      <c r="M1393" s="114"/>
      <c r="N1393" s="113"/>
      <c r="O1393" s="113"/>
      <c r="P1393" s="113"/>
      <c r="Q1393" s="113"/>
      <c r="R1393" s="114"/>
      <c r="S1393" s="114"/>
      <c r="T1393" s="114"/>
      <c r="U1393" s="114"/>
      <c r="V1393" s="114"/>
      <c r="W1393" s="114"/>
      <c r="X1393" s="114"/>
      <c r="Y1393" s="114"/>
      <c r="Z1393" s="107"/>
      <c r="AA1393" s="107"/>
      <c r="AB1393" s="107"/>
      <c r="AC1393" s="107"/>
      <c r="AD1393" s="107"/>
      <c r="AE1393" s="107"/>
      <c r="AF1393" s="107"/>
      <c r="AG1393" s="107" t="s">
        <v>341</v>
      </c>
      <c r="AH1393" s="107">
        <v>0</v>
      </c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</row>
    <row r="1394" spans="1:60" outlineLevel="3">
      <c r="A1394" s="110"/>
      <c r="B1394" s="111"/>
      <c r="C1394" s="146" t="s">
        <v>3502</v>
      </c>
      <c r="D1394" s="143"/>
      <c r="E1394" s="144">
        <v>-1.7625</v>
      </c>
      <c r="F1394" s="114"/>
      <c r="G1394" s="114"/>
      <c r="H1394" s="114"/>
      <c r="I1394" s="114"/>
      <c r="J1394" s="114"/>
      <c r="K1394" s="114"/>
      <c r="L1394" s="114"/>
      <c r="M1394" s="114"/>
      <c r="N1394" s="113"/>
      <c r="O1394" s="113"/>
      <c r="P1394" s="113"/>
      <c r="Q1394" s="113"/>
      <c r="R1394" s="114"/>
      <c r="S1394" s="114"/>
      <c r="T1394" s="114"/>
      <c r="U1394" s="114"/>
      <c r="V1394" s="114"/>
      <c r="W1394" s="114"/>
      <c r="X1394" s="114"/>
      <c r="Y1394" s="114"/>
      <c r="Z1394" s="107"/>
      <c r="AA1394" s="107"/>
      <c r="AB1394" s="107"/>
      <c r="AC1394" s="107"/>
      <c r="AD1394" s="107"/>
      <c r="AE1394" s="107"/>
      <c r="AF1394" s="107"/>
      <c r="AG1394" s="107" t="s">
        <v>341</v>
      </c>
      <c r="AH1394" s="107">
        <v>0</v>
      </c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</row>
    <row r="1395" spans="1:60" outlineLevel="3">
      <c r="A1395" s="110"/>
      <c r="B1395" s="111"/>
      <c r="C1395" s="146" t="s">
        <v>3503</v>
      </c>
      <c r="D1395" s="143"/>
      <c r="E1395" s="144">
        <v>-0.54</v>
      </c>
      <c r="F1395" s="114"/>
      <c r="G1395" s="114"/>
      <c r="H1395" s="114"/>
      <c r="I1395" s="114"/>
      <c r="J1395" s="114"/>
      <c r="K1395" s="114"/>
      <c r="L1395" s="114"/>
      <c r="M1395" s="114"/>
      <c r="N1395" s="113"/>
      <c r="O1395" s="113"/>
      <c r="P1395" s="113"/>
      <c r="Q1395" s="113"/>
      <c r="R1395" s="114"/>
      <c r="S1395" s="114"/>
      <c r="T1395" s="114"/>
      <c r="U1395" s="114"/>
      <c r="V1395" s="114"/>
      <c r="W1395" s="114"/>
      <c r="X1395" s="114"/>
      <c r="Y1395" s="114"/>
      <c r="Z1395" s="107"/>
      <c r="AA1395" s="107"/>
      <c r="AB1395" s="107"/>
      <c r="AC1395" s="107"/>
      <c r="AD1395" s="107"/>
      <c r="AE1395" s="107"/>
      <c r="AF1395" s="107"/>
      <c r="AG1395" s="107" t="s">
        <v>341</v>
      </c>
      <c r="AH1395" s="107">
        <v>0</v>
      </c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</row>
    <row r="1396" spans="1:60" ht="22.5" outlineLevel="1">
      <c r="A1396" s="123">
        <v>232</v>
      </c>
      <c r="B1396" s="124" t="s">
        <v>2453</v>
      </c>
      <c r="C1396" s="139" t="s">
        <v>2454</v>
      </c>
      <c r="D1396" s="125" t="s">
        <v>1169</v>
      </c>
      <c r="E1396" s="126">
        <v>0.57999999999999996</v>
      </c>
      <c r="F1396" s="127"/>
      <c r="G1396" s="128">
        <f>ROUND(E1396*F1396,2)</f>
        <v>0</v>
      </c>
      <c r="H1396" s="127"/>
      <c r="I1396" s="128">
        <f>ROUND(E1396*H1396,2)</f>
        <v>0</v>
      </c>
      <c r="J1396" s="127"/>
      <c r="K1396" s="128">
        <f>ROUND(E1396*J1396,2)</f>
        <v>0</v>
      </c>
      <c r="L1396" s="128">
        <v>21</v>
      </c>
      <c r="M1396" s="128">
        <f>G1396*(1+L1396/100)</f>
        <v>0</v>
      </c>
      <c r="N1396" s="126">
        <v>4.8700000000000002E-3</v>
      </c>
      <c r="O1396" s="126">
        <f>ROUND(E1396*N1396,2)</f>
        <v>0</v>
      </c>
      <c r="P1396" s="126">
        <v>0</v>
      </c>
      <c r="Q1396" s="126">
        <f>ROUND(E1396*P1396,2)</f>
        <v>0</v>
      </c>
      <c r="R1396" s="128" t="s">
        <v>2345</v>
      </c>
      <c r="S1396" s="128" t="s">
        <v>310</v>
      </c>
      <c r="T1396" s="129" t="s">
        <v>331</v>
      </c>
      <c r="U1396" s="114">
        <v>1.1259999999999999</v>
      </c>
      <c r="V1396" s="114">
        <f>ROUND(E1396*U1396,2)</f>
        <v>0.65</v>
      </c>
      <c r="W1396" s="114"/>
      <c r="X1396" s="114" t="s">
        <v>332</v>
      </c>
      <c r="Y1396" s="114" t="s">
        <v>293</v>
      </c>
      <c r="Z1396" s="107"/>
      <c r="AA1396" s="107"/>
      <c r="AB1396" s="107"/>
      <c r="AC1396" s="107"/>
      <c r="AD1396" s="107"/>
      <c r="AE1396" s="107"/>
      <c r="AF1396" s="107"/>
      <c r="AG1396" s="107" t="s">
        <v>333</v>
      </c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</row>
    <row r="1397" spans="1:60" outlineLevel="2">
      <c r="A1397" s="110"/>
      <c r="B1397" s="111"/>
      <c r="C1397" s="146" t="s">
        <v>3346</v>
      </c>
      <c r="D1397" s="143"/>
      <c r="E1397" s="144">
        <v>0.57999999999999996</v>
      </c>
      <c r="F1397" s="114"/>
      <c r="G1397" s="114"/>
      <c r="H1397" s="114"/>
      <c r="I1397" s="114"/>
      <c r="J1397" s="114"/>
      <c r="K1397" s="114"/>
      <c r="L1397" s="114"/>
      <c r="M1397" s="114"/>
      <c r="N1397" s="113"/>
      <c r="O1397" s="113"/>
      <c r="P1397" s="113"/>
      <c r="Q1397" s="113"/>
      <c r="R1397" s="114"/>
      <c r="S1397" s="114"/>
      <c r="T1397" s="114"/>
      <c r="U1397" s="114"/>
      <c r="V1397" s="114"/>
      <c r="W1397" s="114"/>
      <c r="X1397" s="114"/>
      <c r="Y1397" s="114"/>
      <c r="Z1397" s="107"/>
      <c r="AA1397" s="107"/>
      <c r="AB1397" s="107"/>
      <c r="AC1397" s="107"/>
      <c r="AD1397" s="107"/>
      <c r="AE1397" s="107"/>
      <c r="AF1397" s="107"/>
      <c r="AG1397" s="107" t="s">
        <v>341</v>
      </c>
      <c r="AH1397" s="107">
        <v>0</v>
      </c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</row>
    <row r="1398" spans="1:60" ht="22.5" outlineLevel="1">
      <c r="A1398" s="123">
        <v>233</v>
      </c>
      <c r="B1398" s="124" t="s">
        <v>2444</v>
      </c>
      <c r="C1398" s="139" t="s">
        <v>2445</v>
      </c>
      <c r="D1398" s="125" t="s">
        <v>1169</v>
      </c>
      <c r="E1398" s="126">
        <v>5.2424999999999997</v>
      </c>
      <c r="F1398" s="127"/>
      <c r="G1398" s="128">
        <f>ROUND(E1398*F1398,2)</f>
        <v>0</v>
      </c>
      <c r="H1398" s="127"/>
      <c r="I1398" s="128">
        <f>ROUND(E1398*H1398,2)</f>
        <v>0</v>
      </c>
      <c r="J1398" s="127"/>
      <c r="K1398" s="128">
        <f>ROUND(E1398*J1398,2)</f>
        <v>0</v>
      </c>
      <c r="L1398" s="128">
        <v>21</v>
      </c>
      <c r="M1398" s="128">
        <f>G1398*(1+L1398/100)</f>
        <v>0</v>
      </c>
      <c r="N1398" s="126">
        <v>4.9699999999999996E-3</v>
      </c>
      <c r="O1398" s="126">
        <f>ROUND(E1398*N1398,2)</f>
        <v>0.03</v>
      </c>
      <c r="P1398" s="126">
        <v>0</v>
      </c>
      <c r="Q1398" s="126">
        <f>ROUND(E1398*P1398,2)</f>
        <v>0</v>
      </c>
      <c r="R1398" s="128" t="s">
        <v>2345</v>
      </c>
      <c r="S1398" s="128" t="s">
        <v>310</v>
      </c>
      <c r="T1398" s="129" t="s">
        <v>331</v>
      </c>
      <c r="U1398" s="114">
        <v>0.98399999999999999</v>
      </c>
      <c r="V1398" s="114">
        <f>ROUND(E1398*U1398,2)</f>
        <v>5.16</v>
      </c>
      <c r="W1398" s="114"/>
      <c r="X1398" s="114" t="s">
        <v>332</v>
      </c>
      <c r="Y1398" s="114" t="s">
        <v>293</v>
      </c>
      <c r="Z1398" s="107"/>
      <c r="AA1398" s="107"/>
      <c r="AB1398" s="107"/>
      <c r="AC1398" s="107"/>
      <c r="AD1398" s="107"/>
      <c r="AE1398" s="107"/>
      <c r="AF1398" s="107"/>
      <c r="AG1398" s="107" t="s">
        <v>333</v>
      </c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</row>
    <row r="1399" spans="1:60" outlineLevel="2">
      <c r="A1399" s="110"/>
      <c r="B1399" s="111"/>
      <c r="C1399" s="146" t="s">
        <v>3504</v>
      </c>
      <c r="D1399" s="143"/>
      <c r="E1399" s="144">
        <v>0.56999999999999995</v>
      </c>
      <c r="F1399" s="114"/>
      <c r="G1399" s="114"/>
      <c r="H1399" s="114"/>
      <c r="I1399" s="114"/>
      <c r="J1399" s="114"/>
      <c r="K1399" s="114"/>
      <c r="L1399" s="114"/>
      <c r="M1399" s="114"/>
      <c r="N1399" s="113"/>
      <c r="O1399" s="113"/>
      <c r="P1399" s="113"/>
      <c r="Q1399" s="113"/>
      <c r="R1399" s="114"/>
      <c r="S1399" s="114"/>
      <c r="T1399" s="114"/>
      <c r="U1399" s="114"/>
      <c r="V1399" s="114"/>
      <c r="W1399" s="114"/>
      <c r="X1399" s="114"/>
      <c r="Y1399" s="114"/>
      <c r="Z1399" s="107"/>
      <c r="AA1399" s="107"/>
      <c r="AB1399" s="107"/>
      <c r="AC1399" s="107"/>
      <c r="AD1399" s="107"/>
      <c r="AE1399" s="107"/>
      <c r="AF1399" s="107"/>
      <c r="AG1399" s="107" t="s">
        <v>341</v>
      </c>
      <c r="AH1399" s="107">
        <v>0</v>
      </c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</row>
    <row r="1400" spans="1:60" outlineLevel="3">
      <c r="A1400" s="110"/>
      <c r="B1400" s="111"/>
      <c r="C1400" s="146" t="s">
        <v>3505</v>
      </c>
      <c r="D1400" s="143"/>
      <c r="E1400" s="144">
        <v>0.45</v>
      </c>
      <c r="F1400" s="114"/>
      <c r="G1400" s="114"/>
      <c r="H1400" s="114"/>
      <c r="I1400" s="114"/>
      <c r="J1400" s="114"/>
      <c r="K1400" s="114"/>
      <c r="L1400" s="114"/>
      <c r="M1400" s="114"/>
      <c r="N1400" s="113"/>
      <c r="O1400" s="113"/>
      <c r="P1400" s="113"/>
      <c r="Q1400" s="113"/>
      <c r="R1400" s="114"/>
      <c r="S1400" s="114"/>
      <c r="T1400" s="114"/>
      <c r="U1400" s="114"/>
      <c r="V1400" s="114"/>
      <c r="W1400" s="114"/>
      <c r="X1400" s="114"/>
      <c r="Y1400" s="114"/>
      <c r="Z1400" s="107"/>
      <c r="AA1400" s="107"/>
      <c r="AB1400" s="107"/>
      <c r="AC1400" s="107"/>
      <c r="AD1400" s="107"/>
      <c r="AE1400" s="107"/>
      <c r="AF1400" s="107"/>
      <c r="AG1400" s="107" t="s">
        <v>341</v>
      </c>
      <c r="AH1400" s="107">
        <v>0</v>
      </c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</row>
    <row r="1401" spans="1:60" outlineLevel="3">
      <c r="A1401" s="110"/>
      <c r="B1401" s="111"/>
      <c r="C1401" s="146" t="s">
        <v>3506</v>
      </c>
      <c r="D1401" s="143"/>
      <c r="E1401" s="144">
        <v>1.08</v>
      </c>
      <c r="F1401" s="114"/>
      <c r="G1401" s="114"/>
      <c r="H1401" s="114"/>
      <c r="I1401" s="114"/>
      <c r="J1401" s="114"/>
      <c r="K1401" s="114"/>
      <c r="L1401" s="114"/>
      <c r="M1401" s="114"/>
      <c r="N1401" s="113"/>
      <c r="O1401" s="113"/>
      <c r="P1401" s="113"/>
      <c r="Q1401" s="113"/>
      <c r="R1401" s="114"/>
      <c r="S1401" s="114"/>
      <c r="T1401" s="114"/>
      <c r="U1401" s="114"/>
      <c r="V1401" s="114"/>
      <c r="W1401" s="114"/>
      <c r="X1401" s="114"/>
      <c r="Y1401" s="114"/>
      <c r="Z1401" s="107"/>
      <c r="AA1401" s="107"/>
      <c r="AB1401" s="107"/>
      <c r="AC1401" s="107"/>
      <c r="AD1401" s="107"/>
      <c r="AE1401" s="107"/>
      <c r="AF1401" s="107"/>
      <c r="AG1401" s="107" t="s">
        <v>341</v>
      </c>
      <c r="AH1401" s="107">
        <v>0</v>
      </c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</row>
    <row r="1402" spans="1:60" outlineLevel="3">
      <c r="A1402" s="110"/>
      <c r="B1402" s="111"/>
      <c r="C1402" s="146" t="s">
        <v>3507</v>
      </c>
      <c r="D1402" s="143"/>
      <c r="E1402" s="144">
        <v>0.84</v>
      </c>
      <c r="F1402" s="114"/>
      <c r="G1402" s="114"/>
      <c r="H1402" s="114"/>
      <c r="I1402" s="114"/>
      <c r="J1402" s="114"/>
      <c r="K1402" s="114"/>
      <c r="L1402" s="114"/>
      <c r="M1402" s="114"/>
      <c r="N1402" s="113"/>
      <c r="O1402" s="113"/>
      <c r="P1402" s="113"/>
      <c r="Q1402" s="113"/>
      <c r="R1402" s="114"/>
      <c r="S1402" s="114"/>
      <c r="T1402" s="114"/>
      <c r="U1402" s="114"/>
      <c r="V1402" s="114"/>
      <c r="W1402" s="114"/>
      <c r="X1402" s="114"/>
      <c r="Y1402" s="114"/>
      <c r="Z1402" s="107"/>
      <c r="AA1402" s="107"/>
      <c r="AB1402" s="107"/>
      <c r="AC1402" s="107"/>
      <c r="AD1402" s="107"/>
      <c r="AE1402" s="107"/>
      <c r="AF1402" s="107"/>
      <c r="AG1402" s="107" t="s">
        <v>341</v>
      </c>
      <c r="AH1402" s="107">
        <v>0</v>
      </c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</row>
    <row r="1403" spans="1:60" outlineLevel="3">
      <c r="A1403" s="110"/>
      <c r="B1403" s="111"/>
      <c r="C1403" s="146" t="s">
        <v>3508</v>
      </c>
      <c r="D1403" s="143"/>
      <c r="E1403" s="144">
        <v>1.7625</v>
      </c>
      <c r="F1403" s="114"/>
      <c r="G1403" s="114"/>
      <c r="H1403" s="114"/>
      <c r="I1403" s="114"/>
      <c r="J1403" s="114"/>
      <c r="K1403" s="114"/>
      <c r="L1403" s="114"/>
      <c r="M1403" s="114"/>
      <c r="N1403" s="113"/>
      <c r="O1403" s="113"/>
      <c r="P1403" s="113"/>
      <c r="Q1403" s="113"/>
      <c r="R1403" s="114"/>
      <c r="S1403" s="114"/>
      <c r="T1403" s="114"/>
      <c r="U1403" s="114"/>
      <c r="V1403" s="114"/>
      <c r="W1403" s="114"/>
      <c r="X1403" s="114"/>
      <c r="Y1403" s="114"/>
      <c r="Z1403" s="107"/>
      <c r="AA1403" s="107"/>
      <c r="AB1403" s="107"/>
      <c r="AC1403" s="107"/>
      <c r="AD1403" s="107"/>
      <c r="AE1403" s="107"/>
      <c r="AF1403" s="107"/>
      <c r="AG1403" s="107" t="s">
        <v>341</v>
      </c>
      <c r="AH1403" s="107">
        <v>0</v>
      </c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</row>
    <row r="1404" spans="1:60" outlineLevel="3">
      <c r="A1404" s="110"/>
      <c r="B1404" s="111"/>
      <c r="C1404" s="146" t="s">
        <v>3509</v>
      </c>
      <c r="D1404" s="143"/>
      <c r="E1404" s="144">
        <v>0.54</v>
      </c>
      <c r="F1404" s="114"/>
      <c r="G1404" s="114"/>
      <c r="H1404" s="114"/>
      <c r="I1404" s="114"/>
      <c r="J1404" s="114"/>
      <c r="K1404" s="114"/>
      <c r="L1404" s="114"/>
      <c r="M1404" s="114"/>
      <c r="N1404" s="113"/>
      <c r="O1404" s="113"/>
      <c r="P1404" s="113"/>
      <c r="Q1404" s="113"/>
      <c r="R1404" s="114"/>
      <c r="S1404" s="114"/>
      <c r="T1404" s="114"/>
      <c r="U1404" s="114"/>
      <c r="V1404" s="114"/>
      <c r="W1404" s="114"/>
      <c r="X1404" s="114"/>
      <c r="Y1404" s="114"/>
      <c r="Z1404" s="107"/>
      <c r="AA1404" s="107"/>
      <c r="AB1404" s="107"/>
      <c r="AC1404" s="107"/>
      <c r="AD1404" s="107"/>
      <c r="AE1404" s="107"/>
      <c r="AF1404" s="107"/>
      <c r="AG1404" s="107" t="s">
        <v>341</v>
      </c>
      <c r="AH1404" s="107">
        <v>0</v>
      </c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</row>
    <row r="1405" spans="1:60" ht="33.75" outlineLevel="1">
      <c r="A1405" s="123">
        <v>234</v>
      </c>
      <c r="B1405" s="124" t="s">
        <v>2436</v>
      </c>
      <c r="C1405" s="139" t="s">
        <v>2437</v>
      </c>
      <c r="D1405" s="125" t="s">
        <v>1169</v>
      </c>
      <c r="E1405" s="126">
        <v>43.004649999999998</v>
      </c>
      <c r="F1405" s="127"/>
      <c r="G1405" s="128">
        <f>ROUND(E1405*F1405,2)</f>
        <v>0</v>
      </c>
      <c r="H1405" s="127"/>
      <c r="I1405" s="128">
        <f>ROUND(E1405*H1405,2)</f>
        <v>0</v>
      </c>
      <c r="J1405" s="127"/>
      <c r="K1405" s="128">
        <f>ROUND(E1405*J1405,2)</f>
        <v>0</v>
      </c>
      <c r="L1405" s="128">
        <v>21</v>
      </c>
      <c r="M1405" s="128">
        <f>G1405*(1+L1405/100)</f>
        <v>0</v>
      </c>
      <c r="N1405" s="126">
        <v>0</v>
      </c>
      <c r="O1405" s="126">
        <f>ROUND(E1405*N1405,2)</f>
        <v>0</v>
      </c>
      <c r="P1405" s="126">
        <v>0</v>
      </c>
      <c r="Q1405" s="126">
        <f>ROUND(E1405*P1405,2)</f>
        <v>0</v>
      </c>
      <c r="R1405" s="128" t="s">
        <v>2345</v>
      </c>
      <c r="S1405" s="128" t="s">
        <v>310</v>
      </c>
      <c r="T1405" s="129" t="s">
        <v>331</v>
      </c>
      <c r="U1405" s="114">
        <v>0.1</v>
      </c>
      <c r="V1405" s="114">
        <f>ROUND(E1405*U1405,2)</f>
        <v>4.3</v>
      </c>
      <c r="W1405" s="114"/>
      <c r="X1405" s="114" t="s">
        <v>332</v>
      </c>
      <c r="Y1405" s="114" t="s">
        <v>293</v>
      </c>
      <c r="Z1405" s="107"/>
      <c r="AA1405" s="107"/>
      <c r="AB1405" s="107"/>
      <c r="AC1405" s="107"/>
      <c r="AD1405" s="107"/>
      <c r="AE1405" s="107"/>
      <c r="AF1405" s="107"/>
      <c r="AG1405" s="107" t="s">
        <v>333</v>
      </c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</row>
    <row r="1406" spans="1:60" outlineLevel="2">
      <c r="A1406" s="110"/>
      <c r="B1406" s="111"/>
      <c r="C1406" s="146" t="s">
        <v>3382</v>
      </c>
      <c r="D1406" s="143"/>
      <c r="E1406" s="144">
        <v>37.18215</v>
      </c>
      <c r="F1406" s="114"/>
      <c r="G1406" s="114"/>
      <c r="H1406" s="114"/>
      <c r="I1406" s="114"/>
      <c r="J1406" s="114"/>
      <c r="K1406" s="114"/>
      <c r="L1406" s="114"/>
      <c r="M1406" s="114"/>
      <c r="N1406" s="113"/>
      <c r="O1406" s="113"/>
      <c r="P1406" s="113"/>
      <c r="Q1406" s="113"/>
      <c r="R1406" s="114"/>
      <c r="S1406" s="114"/>
      <c r="T1406" s="114"/>
      <c r="U1406" s="114"/>
      <c r="V1406" s="114"/>
      <c r="W1406" s="114"/>
      <c r="X1406" s="114"/>
      <c r="Y1406" s="114"/>
      <c r="Z1406" s="107"/>
      <c r="AA1406" s="107"/>
      <c r="AB1406" s="107"/>
      <c r="AC1406" s="107"/>
      <c r="AD1406" s="107"/>
      <c r="AE1406" s="107"/>
      <c r="AF1406" s="107"/>
      <c r="AG1406" s="107" t="s">
        <v>341</v>
      </c>
      <c r="AH1406" s="107">
        <v>5</v>
      </c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</row>
    <row r="1407" spans="1:60" outlineLevel="3">
      <c r="A1407" s="110"/>
      <c r="B1407" s="111"/>
      <c r="C1407" s="146" t="s">
        <v>3383</v>
      </c>
      <c r="D1407" s="143"/>
      <c r="E1407" s="144">
        <v>0.57999999999999996</v>
      </c>
      <c r="F1407" s="114"/>
      <c r="G1407" s="114"/>
      <c r="H1407" s="114"/>
      <c r="I1407" s="114"/>
      <c r="J1407" s="114"/>
      <c r="K1407" s="114"/>
      <c r="L1407" s="114"/>
      <c r="M1407" s="114"/>
      <c r="N1407" s="113"/>
      <c r="O1407" s="113"/>
      <c r="P1407" s="113"/>
      <c r="Q1407" s="113"/>
      <c r="R1407" s="114"/>
      <c r="S1407" s="114"/>
      <c r="T1407" s="114"/>
      <c r="U1407" s="114"/>
      <c r="V1407" s="114"/>
      <c r="W1407" s="114"/>
      <c r="X1407" s="114"/>
      <c r="Y1407" s="114"/>
      <c r="Z1407" s="107"/>
      <c r="AA1407" s="107"/>
      <c r="AB1407" s="107"/>
      <c r="AC1407" s="107"/>
      <c r="AD1407" s="107"/>
      <c r="AE1407" s="107"/>
      <c r="AF1407" s="107"/>
      <c r="AG1407" s="107" t="s">
        <v>341</v>
      </c>
      <c r="AH1407" s="107">
        <v>5</v>
      </c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</row>
    <row r="1408" spans="1:60" outlineLevel="3">
      <c r="A1408" s="110"/>
      <c r="B1408" s="111"/>
      <c r="C1408" s="146" t="s">
        <v>3384</v>
      </c>
      <c r="D1408" s="143"/>
      <c r="E1408" s="144">
        <v>5.2424999999999997</v>
      </c>
      <c r="F1408" s="114"/>
      <c r="G1408" s="114"/>
      <c r="H1408" s="114"/>
      <c r="I1408" s="114"/>
      <c r="J1408" s="114"/>
      <c r="K1408" s="114"/>
      <c r="L1408" s="114"/>
      <c r="M1408" s="114"/>
      <c r="N1408" s="113"/>
      <c r="O1408" s="113"/>
      <c r="P1408" s="113"/>
      <c r="Q1408" s="113"/>
      <c r="R1408" s="114"/>
      <c r="S1408" s="114"/>
      <c r="T1408" s="114"/>
      <c r="U1408" s="114"/>
      <c r="V1408" s="114"/>
      <c r="W1408" s="114"/>
      <c r="X1408" s="114"/>
      <c r="Y1408" s="114"/>
      <c r="Z1408" s="107"/>
      <c r="AA1408" s="107"/>
      <c r="AB1408" s="107"/>
      <c r="AC1408" s="107"/>
      <c r="AD1408" s="107"/>
      <c r="AE1408" s="107"/>
      <c r="AF1408" s="107"/>
      <c r="AG1408" s="107" t="s">
        <v>341</v>
      </c>
      <c r="AH1408" s="107">
        <v>5</v>
      </c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</row>
    <row r="1409" spans="1:60" ht="22.5" outlineLevel="1">
      <c r="A1409" s="123">
        <v>235</v>
      </c>
      <c r="B1409" s="124" t="s">
        <v>2438</v>
      </c>
      <c r="C1409" s="139" t="s">
        <v>2439</v>
      </c>
      <c r="D1409" s="125" t="s">
        <v>1169</v>
      </c>
      <c r="E1409" s="126">
        <v>40.900370000000002</v>
      </c>
      <c r="F1409" s="127"/>
      <c r="G1409" s="128">
        <f>ROUND(E1409*F1409,2)</f>
        <v>0</v>
      </c>
      <c r="H1409" s="127"/>
      <c r="I1409" s="128">
        <f>ROUND(E1409*H1409,2)</f>
        <v>0</v>
      </c>
      <c r="J1409" s="127"/>
      <c r="K1409" s="128">
        <f>ROUND(E1409*J1409,2)</f>
        <v>0</v>
      </c>
      <c r="L1409" s="128">
        <v>21</v>
      </c>
      <c r="M1409" s="128">
        <f>G1409*(1+L1409/100)</f>
        <v>0</v>
      </c>
      <c r="N1409" s="126">
        <v>0.01</v>
      </c>
      <c r="O1409" s="126">
        <f>ROUND(E1409*N1409,2)</f>
        <v>0.41</v>
      </c>
      <c r="P1409" s="126">
        <v>0</v>
      </c>
      <c r="Q1409" s="126">
        <f>ROUND(E1409*P1409,2)</f>
        <v>0</v>
      </c>
      <c r="R1409" s="128" t="s">
        <v>413</v>
      </c>
      <c r="S1409" s="128" t="s">
        <v>310</v>
      </c>
      <c r="T1409" s="129" t="s">
        <v>331</v>
      </c>
      <c r="U1409" s="114">
        <v>0</v>
      </c>
      <c r="V1409" s="114">
        <f>ROUND(E1409*U1409,2)</f>
        <v>0</v>
      </c>
      <c r="W1409" s="114"/>
      <c r="X1409" s="114" t="s">
        <v>414</v>
      </c>
      <c r="Y1409" s="114" t="s">
        <v>293</v>
      </c>
      <c r="Z1409" s="107"/>
      <c r="AA1409" s="107"/>
      <c r="AB1409" s="107"/>
      <c r="AC1409" s="107"/>
      <c r="AD1409" s="107"/>
      <c r="AE1409" s="107"/>
      <c r="AF1409" s="107"/>
      <c r="AG1409" s="107" t="s">
        <v>415</v>
      </c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</row>
    <row r="1410" spans="1:60" outlineLevel="2">
      <c r="A1410" s="110"/>
      <c r="B1410" s="111"/>
      <c r="C1410" s="146" t="s">
        <v>3510</v>
      </c>
      <c r="D1410" s="143"/>
      <c r="E1410" s="144">
        <v>40.900370000000002</v>
      </c>
      <c r="F1410" s="114"/>
      <c r="G1410" s="114"/>
      <c r="H1410" s="114"/>
      <c r="I1410" s="114"/>
      <c r="J1410" s="114"/>
      <c r="K1410" s="114"/>
      <c r="L1410" s="114"/>
      <c r="M1410" s="114"/>
      <c r="N1410" s="113"/>
      <c r="O1410" s="113"/>
      <c r="P1410" s="113"/>
      <c r="Q1410" s="113"/>
      <c r="R1410" s="114"/>
      <c r="S1410" s="114"/>
      <c r="T1410" s="114"/>
      <c r="U1410" s="114"/>
      <c r="V1410" s="114"/>
      <c r="W1410" s="114"/>
      <c r="X1410" s="114"/>
      <c r="Y1410" s="114"/>
      <c r="Z1410" s="107"/>
      <c r="AA1410" s="107"/>
      <c r="AB1410" s="107"/>
      <c r="AC1410" s="107"/>
      <c r="AD1410" s="107"/>
      <c r="AE1410" s="107"/>
      <c r="AF1410" s="107"/>
      <c r="AG1410" s="107" t="s">
        <v>341</v>
      </c>
      <c r="AH1410" s="107">
        <v>5</v>
      </c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</row>
    <row r="1411" spans="1:60" ht="22.5" outlineLevel="1">
      <c r="A1411" s="123">
        <v>236</v>
      </c>
      <c r="B1411" s="124" t="s">
        <v>2456</v>
      </c>
      <c r="C1411" s="139" t="s">
        <v>2457</v>
      </c>
      <c r="D1411" s="125" t="s">
        <v>1169</v>
      </c>
      <c r="E1411" s="126">
        <v>0.63800000000000001</v>
      </c>
      <c r="F1411" s="127"/>
      <c r="G1411" s="128">
        <f>ROUND(E1411*F1411,2)</f>
        <v>0</v>
      </c>
      <c r="H1411" s="127"/>
      <c r="I1411" s="128">
        <f>ROUND(E1411*H1411,2)</f>
        <v>0</v>
      </c>
      <c r="J1411" s="127"/>
      <c r="K1411" s="128">
        <f>ROUND(E1411*J1411,2)</f>
        <v>0</v>
      </c>
      <c r="L1411" s="128">
        <v>21</v>
      </c>
      <c r="M1411" s="128">
        <f>G1411*(1+L1411/100)</f>
        <v>0</v>
      </c>
      <c r="N1411" s="126">
        <v>1.12E-2</v>
      </c>
      <c r="O1411" s="126">
        <f>ROUND(E1411*N1411,2)</f>
        <v>0.01</v>
      </c>
      <c r="P1411" s="126">
        <v>0</v>
      </c>
      <c r="Q1411" s="126">
        <f>ROUND(E1411*P1411,2)</f>
        <v>0</v>
      </c>
      <c r="R1411" s="128" t="s">
        <v>413</v>
      </c>
      <c r="S1411" s="128" t="s">
        <v>310</v>
      </c>
      <c r="T1411" s="129" t="s">
        <v>331</v>
      </c>
      <c r="U1411" s="114">
        <v>0</v>
      </c>
      <c r="V1411" s="114">
        <f>ROUND(E1411*U1411,2)</f>
        <v>0</v>
      </c>
      <c r="W1411" s="114"/>
      <c r="X1411" s="114" t="s">
        <v>414</v>
      </c>
      <c r="Y1411" s="114" t="s">
        <v>293</v>
      </c>
      <c r="Z1411" s="107"/>
      <c r="AA1411" s="107"/>
      <c r="AB1411" s="107"/>
      <c r="AC1411" s="107"/>
      <c r="AD1411" s="107"/>
      <c r="AE1411" s="107"/>
      <c r="AF1411" s="107"/>
      <c r="AG1411" s="107" t="s">
        <v>415</v>
      </c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</row>
    <row r="1412" spans="1:60" outlineLevel="2">
      <c r="A1412" s="110"/>
      <c r="B1412" s="111"/>
      <c r="C1412" s="146" t="s">
        <v>3511</v>
      </c>
      <c r="D1412" s="143"/>
      <c r="E1412" s="144">
        <v>0.63800000000000001</v>
      </c>
      <c r="F1412" s="114"/>
      <c r="G1412" s="114"/>
      <c r="H1412" s="114"/>
      <c r="I1412" s="114"/>
      <c r="J1412" s="114"/>
      <c r="K1412" s="114"/>
      <c r="L1412" s="114"/>
      <c r="M1412" s="114"/>
      <c r="N1412" s="113"/>
      <c r="O1412" s="113"/>
      <c r="P1412" s="113"/>
      <c r="Q1412" s="113"/>
      <c r="R1412" s="114"/>
      <c r="S1412" s="114"/>
      <c r="T1412" s="114"/>
      <c r="U1412" s="114"/>
      <c r="V1412" s="114"/>
      <c r="W1412" s="114"/>
      <c r="X1412" s="114"/>
      <c r="Y1412" s="114"/>
      <c r="Z1412" s="107"/>
      <c r="AA1412" s="107"/>
      <c r="AB1412" s="107"/>
      <c r="AC1412" s="107"/>
      <c r="AD1412" s="107"/>
      <c r="AE1412" s="107"/>
      <c r="AF1412" s="107"/>
      <c r="AG1412" s="107" t="s">
        <v>341</v>
      </c>
      <c r="AH1412" s="107">
        <v>5</v>
      </c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</row>
    <row r="1413" spans="1:60" ht="22.5" outlineLevel="1">
      <c r="A1413" s="123">
        <v>237</v>
      </c>
      <c r="B1413" s="124" t="s">
        <v>2448</v>
      </c>
      <c r="C1413" s="139" t="s">
        <v>2449</v>
      </c>
      <c r="D1413" s="125" t="s">
        <v>1169</v>
      </c>
      <c r="E1413" s="126">
        <v>5.76675</v>
      </c>
      <c r="F1413" s="127"/>
      <c r="G1413" s="128">
        <f>ROUND(E1413*F1413,2)</f>
        <v>0</v>
      </c>
      <c r="H1413" s="127"/>
      <c r="I1413" s="128">
        <f>ROUND(E1413*H1413,2)</f>
        <v>0</v>
      </c>
      <c r="J1413" s="127"/>
      <c r="K1413" s="128">
        <f>ROUND(E1413*J1413,2)</f>
        <v>0</v>
      </c>
      <c r="L1413" s="128">
        <v>21</v>
      </c>
      <c r="M1413" s="128">
        <f>G1413*(1+L1413/100)</f>
        <v>0</v>
      </c>
      <c r="N1413" s="126">
        <v>1.7399999999999999E-2</v>
      </c>
      <c r="O1413" s="126">
        <f>ROUND(E1413*N1413,2)</f>
        <v>0.1</v>
      </c>
      <c r="P1413" s="126">
        <v>0</v>
      </c>
      <c r="Q1413" s="126">
        <f>ROUND(E1413*P1413,2)</f>
        <v>0</v>
      </c>
      <c r="R1413" s="128" t="s">
        <v>413</v>
      </c>
      <c r="S1413" s="128" t="s">
        <v>310</v>
      </c>
      <c r="T1413" s="129" t="s">
        <v>331</v>
      </c>
      <c r="U1413" s="114">
        <v>0</v>
      </c>
      <c r="V1413" s="114">
        <f>ROUND(E1413*U1413,2)</f>
        <v>0</v>
      </c>
      <c r="W1413" s="114"/>
      <c r="X1413" s="114" t="s">
        <v>414</v>
      </c>
      <c r="Y1413" s="114" t="s">
        <v>293</v>
      </c>
      <c r="Z1413" s="107"/>
      <c r="AA1413" s="107"/>
      <c r="AB1413" s="107"/>
      <c r="AC1413" s="107"/>
      <c r="AD1413" s="107"/>
      <c r="AE1413" s="107"/>
      <c r="AF1413" s="107"/>
      <c r="AG1413" s="107" t="s">
        <v>415</v>
      </c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</row>
    <row r="1414" spans="1:60" outlineLevel="2">
      <c r="A1414" s="110"/>
      <c r="B1414" s="111"/>
      <c r="C1414" s="146" t="s">
        <v>3512</v>
      </c>
      <c r="D1414" s="143"/>
      <c r="E1414" s="144">
        <v>5.76675</v>
      </c>
      <c r="F1414" s="114"/>
      <c r="G1414" s="114"/>
      <c r="H1414" s="114"/>
      <c r="I1414" s="114"/>
      <c r="J1414" s="114"/>
      <c r="K1414" s="114"/>
      <c r="L1414" s="114"/>
      <c r="M1414" s="114"/>
      <c r="N1414" s="113"/>
      <c r="O1414" s="113"/>
      <c r="P1414" s="113"/>
      <c r="Q1414" s="113"/>
      <c r="R1414" s="114"/>
      <c r="S1414" s="114"/>
      <c r="T1414" s="114"/>
      <c r="U1414" s="114"/>
      <c r="V1414" s="114"/>
      <c r="W1414" s="114"/>
      <c r="X1414" s="114"/>
      <c r="Y1414" s="114"/>
      <c r="Z1414" s="107"/>
      <c r="AA1414" s="107"/>
      <c r="AB1414" s="107"/>
      <c r="AC1414" s="107"/>
      <c r="AD1414" s="107"/>
      <c r="AE1414" s="107"/>
      <c r="AF1414" s="107"/>
      <c r="AG1414" s="107" t="s">
        <v>341</v>
      </c>
      <c r="AH1414" s="107">
        <v>5</v>
      </c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</row>
    <row r="1415" spans="1:60" outlineLevel="1">
      <c r="A1415" s="110">
        <v>238</v>
      </c>
      <c r="B1415" s="111" t="s">
        <v>2441</v>
      </c>
      <c r="C1415" s="147" t="s">
        <v>2442</v>
      </c>
      <c r="D1415" s="112" t="s">
        <v>24</v>
      </c>
      <c r="E1415" s="145"/>
      <c r="F1415" s="115"/>
      <c r="G1415" s="114">
        <f>ROUND(E1415*F1415,2)</f>
        <v>0</v>
      </c>
      <c r="H1415" s="115"/>
      <c r="I1415" s="114">
        <f>ROUND(E1415*H1415,2)</f>
        <v>0</v>
      </c>
      <c r="J1415" s="115"/>
      <c r="K1415" s="114">
        <f>ROUND(E1415*J1415,2)</f>
        <v>0</v>
      </c>
      <c r="L1415" s="114">
        <v>21</v>
      </c>
      <c r="M1415" s="114">
        <f>G1415*(1+L1415/100)</f>
        <v>0</v>
      </c>
      <c r="N1415" s="113">
        <v>0</v>
      </c>
      <c r="O1415" s="113">
        <f>ROUND(E1415*N1415,2)</f>
        <v>0</v>
      </c>
      <c r="P1415" s="113">
        <v>0</v>
      </c>
      <c r="Q1415" s="113">
        <f>ROUND(E1415*P1415,2)</f>
        <v>0</v>
      </c>
      <c r="R1415" s="114" t="s">
        <v>2345</v>
      </c>
      <c r="S1415" s="114" t="s">
        <v>310</v>
      </c>
      <c r="T1415" s="114" t="s">
        <v>331</v>
      </c>
      <c r="U1415" s="114">
        <v>0</v>
      </c>
      <c r="V1415" s="114">
        <f>ROUND(E1415*U1415,2)</f>
        <v>0</v>
      </c>
      <c r="W1415" s="114"/>
      <c r="X1415" s="114" t="s">
        <v>448</v>
      </c>
      <c r="Y1415" s="114" t="s">
        <v>293</v>
      </c>
      <c r="Z1415" s="107"/>
      <c r="AA1415" s="107"/>
      <c r="AB1415" s="107"/>
      <c r="AC1415" s="107"/>
      <c r="AD1415" s="107"/>
      <c r="AE1415" s="107"/>
      <c r="AF1415" s="107"/>
      <c r="AG1415" s="107" t="s">
        <v>449</v>
      </c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</row>
    <row r="1416" spans="1:60">
      <c r="A1416" s="117" t="s">
        <v>285</v>
      </c>
      <c r="B1416" s="118" t="s">
        <v>237</v>
      </c>
      <c r="C1416" s="138" t="s">
        <v>238</v>
      </c>
      <c r="D1416" s="119"/>
      <c r="E1416" s="120"/>
      <c r="F1416" s="121"/>
      <c r="G1416" s="121">
        <f>SUMIF(AG1417:AG1423,"&lt;&gt;NOR",G1417:G1423)</f>
        <v>0</v>
      </c>
      <c r="H1416" s="121"/>
      <c r="I1416" s="121">
        <f>SUM(I1417:I1423)</f>
        <v>0</v>
      </c>
      <c r="J1416" s="121"/>
      <c r="K1416" s="121">
        <f>SUM(K1417:K1423)</f>
        <v>0</v>
      </c>
      <c r="L1416" s="121"/>
      <c r="M1416" s="121">
        <f>SUM(M1417:M1423)</f>
        <v>0</v>
      </c>
      <c r="N1416" s="120"/>
      <c r="O1416" s="120">
        <f>SUM(O1417:O1423)</f>
        <v>0</v>
      </c>
      <c r="P1416" s="120"/>
      <c r="Q1416" s="120">
        <f>SUM(Q1417:Q1423)</f>
        <v>0</v>
      </c>
      <c r="R1416" s="121"/>
      <c r="S1416" s="121"/>
      <c r="T1416" s="122"/>
      <c r="U1416" s="116"/>
      <c r="V1416" s="116">
        <f>SUM(V1417:V1423)</f>
        <v>0.36</v>
      </c>
      <c r="W1416" s="116"/>
      <c r="X1416" s="116"/>
      <c r="Y1416" s="116"/>
      <c r="AG1416" t="s">
        <v>286</v>
      </c>
    </row>
    <row r="1417" spans="1:60" ht="22.5" outlineLevel="1">
      <c r="A1417" s="123">
        <v>239</v>
      </c>
      <c r="B1417" s="124" t="s">
        <v>2433</v>
      </c>
      <c r="C1417" s="139" t="s">
        <v>2434</v>
      </c>
      <c r="D1417" s="125" t="s">
        <v>1169</v>
      </c>
      <c r="E1417" s="126">
        <v>0.28499999999999998</v>
      </c>
      <c r="F1417" s="127"/>
      <c r="G1417" s="128">
        <f>ROUND(E1417*F1417,2)</f>
        <v>0</v>
      </c>
      <c r="H1417" s="127"/>
      <c r="I1417" s="128">
        <f>ROUND(E1417*H1417,2)</f>
        <v>0</v>
      </c>
      <c r="J1417" s="127"/>
      <c r="K1417" s="128">
        <f>ROUND(E1417*J1417,2)</f>
        <v>0</v>
      </c>
      <c r="L1417" s="128">
        <v>21</v>
      </c>
      <c r="M1417" s="128">
        <f>G1417*(1+L1417/100)</f>
        <v>0</v>
      </c>
      <c r="N1417" s="126">
        <v>4.7800000000000004E-3</v>
      </c>
      <c r="O1417" s="126">
        <f>ROUND(E1417*N1417,2)</f>
        <v>0</v>
      </c>
      <c r="P1417" s="126">
        <v>0</v>
      </c>
      <c r="Q1417" s="126">
        <f>ROUND(E1417*P1417,2)</f>
        <v>0</v>
      </c>
      <c r="R1417" s="128" t="s">
        <v>2345</v>
      </c>
      <c r="S1417" s="128" t="s">
        <v>310</v>
      </c>
      <c r="T1417" s="129" t="s">
        <v>331</v>
      </c>
      <c r="U1417" s="114">
        <v>1.1679999999999999</v>
      </c>
      <c r="V1417" s="114">
        <f>ROUND(E1417*U1417,2)</f>
        <v>0.33</v>
      </c>
      <c r="W1417" s="114"/>
      <c r="X1417" s="114" t="s">
        <v>332</v>
      </c>
      <c r="Y1417" s="114" t="s">
        <v>293</v>
      </c>
      <c r="Z1417" s="107"/>
      <c r="AA1417" s="107"/>
      <c r="AB1417" s="107"/>
      <c r="AC1417" s="107"/>
      <c r="AD1417" s="107"/>
      <c r="AE1417" s="107"/>
      <c r="AF1417" s="107"/>
      <c r="AG1417" s="107" t="s">
        <v>333</v>
      </c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</row>
    <row r="1418" spans="1:60" outlineLevel="2">
      <c r="A1418" s="110"/>
      <c r="B1418" s="111"/>
      <c r="C1418" s="146" t="s">
        <v>3513</v>
      </c>
      <c r="D1418" s="143"/>
      <c r="E1418" s="144">
        <v>0.28499999999999998</v>
      </c>
      <c r="F1418" s="114"/>
      <c r="G1418" s="114"/>
      <c r="H1418" s="114"/>
      <c r="I1418" s="114"/>
      <c r="J1418" s="114"/>
      <c r="K1418" s="114"/>
      <c r="L1418" s="114"/>
      <c r="M1418" s="114"/>
      <c r="N1418" s="113"/>
      <c r="O1418" s="113"/>
      <c r="P1418" s="113"/>
      <c r="Q1418" s="113"/>
      <c r="R1418" s="114"/>
      <c r="S1418" s="114"/>
      <c r="T1418" s="114"/>
      <c r="U1418" s="114"/>
      <c r="V1418" s="114"/>
      <c r="W1418" s="114"/>
      <c r="X1418" s="114"/>
      <c r="Y1418" s="114"/>
      <c r="Z1418" s="107"/>
      <c r="AA1418" s="107"/>
      <c r="AB1418" s="107"/>
      <c r="AC1418" s="107"/>
      <c r="AD1418" s="107"/>
      <c r="AE1418" s="107"/>
      <c r="AF1418" s="107"/>
      <c r="AG1418" s="107" t="s">
        <v>341</v>
      </c>
      <c r="AH1418" s="107">
        <v>5</v>
      </c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</row>
    <row r="1419" spans="1:60" ht="33.75" outlineLevel="1">
      <c r="A1419" s="123">
        <v>240</v>
      </c>
      <c r="B1419" s="124" t="s">
        <v>2436</v>
      </c>
      <c r="C1419" s="139" t="s">
        <v>2437</v>
      </c>
      <c r="D1419" s="125" t="s">
        <v>1169</v>
      </c>
      <c r="E1419" s="126">
        <v>0.28499999999999998</v>
      </c>
      <c r="F1419" s="127"/>
      <c r="G1419" s="128">
        <f>ROUND(E1419*F1419,2)</f>
        <v>0</v>
      </c>
      <c r="H1419" s="127"/>
      <c r="I1419" s="128">
        <f>ROUND(E1419*H1419,2)</f>
        <v>0</v>
      </c>
      <c r="J1419" s="127"/>
      <c r="K1419" s="128">
        <f>ROUND(E1419*J1419,2)</f>
        <v>0</v>
      </c>
      <c r="L1419" s="128">
        <v>21</v>
      </c>
      <c r="M1419" s="128">
        <f>G1419*(1+L1419/100)</f>
        <v>0</v>
      </c>
      <c r="N1419" s="126">
        <v>0</v>
      </c>
      <c r="O1419" s="126">
        <f>ROUND(E1419*N1419,2)</f>
        <v>0</v>
      </c>
      <c r="P1419" s="126">
        <v>0</v>
      </c>
      <c r="Q1419" s="126">
        <f>ROUND(E1419*P1419,2)</f>
        <v>0</v>
      </c>
      <c r="R1419" s="128" t="s">
        <v>2345</v>
      </c>
      <c r="S1419" s="128" t="s">
        <v>310</v>
      </c>
      <c r="T1419" s="129" t="s">
        <v>331</v>
      </c>
      <c r="U1419" s="114">
        <v>0.1</v>
      </c>
      <c r="V1419" s="114">
        <f>ROUND(E1419*U1419,2)</f>
        <v>0.03</v>
      </c>
      <c r="W1419" s="114"/>
      <c r="X1419" s="114" t="s">
        <v>332</v>
      </c>
      <c r="Y1419" s="114" t="s">
        <v>293</v>
      </c>
      <c r="Z1419" s="107"/>
      <c r="AA1419" s="107"/>
      <c r="AB1419" s="107"/>
      <c r="AC1419" s="107"/>
      <c r="AD1419" s="107"/>
      <c r="AE1419" s="107"/>
      <c r="AF1419" s="107"/>
      <c r="AG1419" s="107" t="s">
        <v>333</v>
      </c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</row>
    <row r="1420" spans="1:60" outlineLevel="2">
      <c r="A1420" s="110"/>
      <c r="B1420" s="111"/>
      <c r="C1420" s="146" t="s">
        <v>3386</v>
      </c>
      <c r="D1420" s="143"/>
      <c r="E1420" s="144">
        <v>0.28499999999999998</v>
      </c>
      <c r="F1420" s="114"/>
      <c r="G1420" s="114"/>
      <c r="H1420" s="114"/>
      <c r="I1420" s="114"/>
      <c r="J1420" s="114"/>
      <c r="K1420" s="114"/>
      <c r="L1420" s="114"/>
      <c r="M1420" s="114"/>
      <c r="N1420" s="113"/>
      <c r="O1420" s="113"/>
      <c r="P1420" s="113"/>
      <c r="Q1420" s="113"/>
      <c r="R1420" s="114"/>
      <c r="S1420" s="114"/>
      <c r="T1420" s="114"/>
      <c r="U1420" s="114"/>
      <c r="V1420" s="114"/>
      <c r="W1420" s="114"/>
      <c r="X1420" s="114"/>
      <c r="Y1420" s="114"/>
      <c r="Z1420" s="107"/>
      <c r="AA1420" s="107"/>
      <c r="AB1420" s="107"/>
      <c r="AC1420" s="107"/>
      <c r="AD1420" s="107"/>
      <c r="AE1420" s="107"/>
      <c r="AF1420" s="107"/>
      <c r="AG1420" s="107" t="s">
        <v>341</v>
      </c>
      <c r="AH1420" s="107">
        <v>5</v>
      </c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</row>
    <row r="1421" spans="1:60" ht="22.5" outlineLevel="1">
      <c r="A1421" s="123">
        <v>241</v>
      </c>
      <c r="B1421" s="124" t="s">
        <v>2438</v>
      </c>
      <c r="C1421" s="139" t="s">
        <v>2439</v>
      </c>
      <c r="D1421" s="125" t="s">
        <v>1169</v>
      </c>
      <c r="E1421" s="126">
        <v>0.3135</v>
      </c>
      <c r="F1421" s="127"/>
      <c r="G1421" s="128">
        <f>ROUND(E1421*F1421,2)</f>
        <v>0</v>
      </c>
      <c r="H1421" s="127"/>
      <c r="I1421" s="128">
        <f>ROUND(E1421*H1421,2)</f>
        <v>0</v>
      </c>
      <c r="J1421" s="127"/>
      <c r="K1421" s="128">
        <f>ROUND(E1421*J1421,2)</f>
        <v>0</v>
      </c>
      <c r="L1421" s="128">
        <v>21</v>
      </c>
      <c r="M1421" s="128">
        <f>G1421*(1+L1421/100)</f>
        <v>0</v>
      </c>
      <c r="N1421" s="126">
        <v>0.01</v>
      </c>
      <c r="O1421" s="126">
        <f>ROUND(E1421*N1421,2)</f>
        <v>0</v>
      </c>
      <c r="P1421" s="126">
        <v>0</v>
      </c>
      <c r="Q1421" s="126">
        <f>ROUND(E1421*P1421,2)</f>
        <v>0</v>
      </c>
      <c r="R1421" s="128" t="s">
        <v>413</v>
      </c>
      <c r="S1421" s="128" t="s">
        <v>310</v>
      </c>
      <c r="T1421" s="129" t="s">
        <v>331</v>
      </c>
      <c r="U1421" s="114">
        <v>0</v>
      </c>
      <c r="V1421" s="114">
        <f>ROUND(E1421*U1421,2)</f>
        <v>0</v>
      </c>
      <c r="W1421" s="114"/>
      <c r="X1421" s="114" t="s">
        <v>414</v>
      </c>
      <c r="Y1421" s="114" t="s">
        <v>293</v>
      </c>
      <c r="Z1421" s="107"/>
      <c r="AA1421" s="107"/>
      <c r="AB1421" s="107"/>
      <c r="AC1421" s="107"/>
      <c r="AD1421" s="107"/>
      <c r="AE1421" s="107"/>
      <c r="AF1421" s="107"/>
      <c r="AG1421" s="107" t="s">
        <v>415</v>
      </c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</row>
    <row r="1422" spans="1:60" outlineLevel="2">
      <c r="A1422" s="110"/>
      <c r="B1422" s="111"/>
      <c r="C1422" s="146" t="s">
        <v>3514</v>
      </c>
      <c r="D1422" s="143"/>
      <c r="E1422" s="144">
        <v>0.3135</v>
      </c>
      <c r="F1422" s="114"/>
      <c r="G1422" s="114"/>
      <c r="H1422" s="114"/>
      <c r="I1422" s="114"/>
      <c r="J1422" s="114"/>
      <c r="K1422" s="114"/>
      <c r="L1422" s="114"/>
      <c r="M1422" s="114"/>
      <c r="N1422" s="113"/>
      <c r="O1422" s="113"/>
      <c r="P1422" s="113"/>
      <c r="Q1422" s="113"/>
      <c r="R1422" s="114"/>
      <c r="S1422" s="114"/>
      <c r="T1422" s="114"/>
      <c r="U1422" s="114"/>
      <c r="V1422" s="114"/>
      <c r="W1422" s="114"/>
      <c r="X1422" s="114"/>
      <c r="Y1422" s="114"/>
      <c r="Z1422" s="107"/>
      <c r="AA1422" s="107"/>
      <c r="AB1422" s="107"/>
      <c r="AC1422" s="107"/>
      <c r="AD1422" s="107"/>
      <c r="AE1422" s="107"/>
      <c r="AF1422" s="107"/>
      <c r="AG1422" s="107" t="s">
        <v>341</v>
      </c>
      <c r="AH1422" s="107">
        <v>5</v>
      </c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</row>
    <row r="1423" spans="1:60" outlineLevel="1">
      <c r="A1423" s="110">
        <v>242</v>
      </c>
      <c r="B1423" s="111" t="s">
        <v>2441</v>
      </c>
      <c r="C1423" s="147" t="s">
        <v>2442</v>
      </c>
      <c r="D1423" s="112" t="s">
        <v>24</v>
      </c>
      <c r="E1423" s="145"/>
      <c r="F1423" s="115"/>
      <c r="G1423" s="114">
        <f>ROUND(E1423*F1423,2)</f>
        <v>0</v>
      </c>
      <c r="H1423" s="115"/>
      <c r="I1423" s="114">
        <f>ROUND(E1423*H1423,2)</f>
        <v>0</v>
      </c>
      <c r="J1423" s="115"/>
      <c r="K1423" s="114">
        <f>ROUND(E1423*J1423,2)</f>
        <v>0</v>
      </c>
      <c r="L1423" s="114">
        <v>21</v>
      </c>
      <c r="M1423" s="114">
        <f>G1423*(1+L1423/100)</f>
        <v>0</v>
      </c>
      <c r="N1423" s="113">
        <v>0</v>
      </c>
      <c r="O1423" s="113">
        <f>ROUND(E1423*N1423,2)</f>
        <v>0</v>
      </c>
      <c r="P1423" s="113">
        <v>0</v>
      </c>
      <c r="Q1423" s="113">
        <f>ROUND(E1423*P1423,2)</f>
        <v>0</v>
      </c>
      <c r="R1423" s="114" t="s">
        <v>2345</v>
      </c>
      <c r="S1423" s="114" t="s">
        <v>310</v>
      </c>
      <c r="T1423" s="114" t="s">
        <v>331</v>
      </c>
      <c r="U1423" s="114">
        <v>0</v>
      </c>
      <c r="V1423" s="114">
        <f>ROUND(E1423*U1423,2)</f>
        <v>0</v>
      </c>
      <c r="W1423" s="114"/>
      <c r="X1423" s="114" t="s">
        <v>448</v>
      </c>
      <c r="Y1423" s="114" t="s">
        <v>293</v>
      </c>
      <c r="Z1423" s="107"/>
      <c r="AA1423" s="107"/>
      <c r="AB1423" s="107"/>
      <c r="AC1423" s="107"/>
      <c r="AD1423" s="107"/>
      <c r="AE1423" s="107"/>
      <c r="AF1423" s="107"/>
      <c r="AG1423" s="107" t="s">
        <v>449</v>
      </c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</row>
    <row r="1424" spans="1:60">
      <c r="A1424" s="117" t="s">
        <v>285</v>
      </c>
      <c r="B1424" s="118" t="s">
        <v>239</v>
      </c>
      <c r="C1424" s="138" t="s">
        <v>240</v>
      </c>
      <c r="D1424" s="119"/>
      <c r="E1424" s="120"/>
      <c r="F1424" s="121"/>
      <c r="G1424" s="121">
        <f>SUMIF(AG1425:AG1431,"&lt;&gt;NOR",G1425:G1431)</f>
        <v>0</v>
      </c>
      <c r="H1424" s="121"/>
      <c r="I1424" s="121">
        <f>SUM(I1425:I1431)</f>
        <v>0</v>
      </c>
      <c r="J1424" s="121"/>
      <c r="K1424" s="121">
        <f>SUM(K1425:K1431)</f>
        <v>0</v>
      </c>
      <c r="L1424" s="121"/>
      <c r="M1424" s="121">
        <f>SUM(M1425:M1431)</f>
        <v>0</v>
      </c>
      <c r="N1424" s="120"/>
      <c r="O1424" s="120">
        <f>SUM(O1425:O1431)</f>
        <v>0.01</v>
      </c>
      <c r="P1424" s="120"/>
      <c r="Q1424" s="120">
        <f>SUM(Q1425:Q1431)</f>
        <v>0</v>
      </c>
      <c r="R1424" s="121"/>
      <c r="S1424" s="121"/>
      <c r="T1424" s="122"/>
      <c r="U1424" s="116"/>
      <c r="V1424" s="116">
        <f>SUM(V1425:V1431)</f>
        <v>0.67</v>
      </c>
      <c r="W1424" s="116"/>
      <c r="X1424" s="116"/>
      <c r="Y1424" s="116"/>
      <c r="AG1424" t="s">
        <v>286</v>
      </c>
    </row>
    <row r="1425" spans="1:60" ht="22.5" outlineLevel="1">
      <c r="A1425" s="123">
        <v>243</v>
      </c>
      <c r="B1425" s="124" t="s">
        <v>2433</v>
      </c>
      <c r="C1425" s="139" t="s">
        <v>2434</v>
      </c>
      <c r="D1425" s="125" t="s">
        <v>1169</v>
      </c>
      <c r="E1425" s="126">
        <v>0.53500000000000003</v>
      </c>
      <c r="F1425" s="127"/>
      <c r="G1425" s="128">
        <f>ROUND(E1425*F1425,2)</f>
        <v>0</v>
      </c>
      <c r="H1425" s="127"/>
      <c r="I1425" s="128">
        <f>ROUND(E1425*H1425,2)</f>
        <v>0</v>
      </c>
      <c r="J1425" s="127"/>
      <c r="K1425" s="128">
        <f>ROUND(E1425*J1425,2)</f>
        <v>0</v>
      </c>
      <c r="L1425" s="128">
        <v>21</v>
      </c>
      <c r="M1425" s="128">
        <f>G1425*(1+L1425/100)</f>
        <v>0</v>
      </c>
      <c r="N1425" s="126">
        <v>4.7800000000000004E-3</v>
      </c>
      <c r="O1425" s="126">
        <f>ROUND(E1425*N1425,2)</f>
        <v>0</v>
      </c>
      <c r="P1425" s="126">
        <v>0</v>
      </c>
      <c r="Q1425" s="126">
        <f>ROUND(E1425*P1425,2)</f>
        <v>0</v>
      </c>
      <c r="R1425" s="128" t="s">
        <v>2345</v>
      </c>
      <c r="S1425" s="128" t="s">
        <v>310</v>
      </c>
      <c r="T1425" s="129" t="s">
        <v>331</v>
      </c>
      <c r="U1425" s="114">
        <v>1.1679999999999999</v>
      </c>
      <c r="V1425" s="114">
        <f>ROUND(E1425*U1425,2)</f>
        <v>0.62</v>
      </c>
      <c r="W1425" s="114"/>
      <c r="X1425" s="114" t="s">
        <v>332</v>
      </c>
      <c r="Y1425" s="114" t="s">
        <v>293</v>
      </c>
      <c r="Z1425" s="107"/>
      <c r="AA1425" s="107"/>
      <c r="AB1425" s="107"/>
      <c r="AC1425" s="107"/>
      <c r="AD1425" s="107"/>
      <c r="AE1425" s="107"/>
      <c r="AF1425" s="107"/>
      <c r="AG1425" s="107" t="s">
        <v>333</v>
      </c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</row>
    <row r="1426" spans="1:60" outlineLevel="2">
      <c r="A1426" s="110"/>
      <c r="B1426" s="111"/>
      <c r="C1426" s="146" t="s">
        <v>3515</v>
      </c>
      <c r="D1426" s="143"/>
      <c r="E1426" s="144">
        <v>0.53500000000000003</v>
      </c>
      <c r="F1426" s="114"/>
      <c r="G1426" s="114"/>
      <c r="H1426" s="114"/>
      <c r="I1426" s="114"/>
      <c r="J1426" s="114"/>
      <c r="K1426" s="114"/>
      <c r="L1426" s="114"/>
      <c r="M1426" s="114"/>
      <c r="N1426" s="113"/>
      <c r="O1426" s="113"/>
      <c r="P1426" s="113"/>
      <c r="Q1426" s="113"/>
      <c r="R1426" s="114"/>
      <c r="S1426" s="114"/>
      <c r="T1426" s="114"/>
      <c r="U1426" s="114"/>
      <c r="V1426" s="114"/>
      <c r="W1426" s="114"/>
      <c r="X1426" s="114"/>
      <c r="Y1426" s="114"/>
      <c r="Z1426" s="107"/>
      <c r="AA1426" s="107"/>
      <c r="AB1426" s="107"/>
      <c r="AC1426" s="107"/>
      <c r="AD1426" s="107"/>
      <c r="AE1426" s="107"/>
      <c r="AF1426" s="107"/>
      <c r="AG1426" s="107" t="s">
        <v>341</v>
      </c>
      <c r="AH1426" s="107">
        <v>5</v>
      </c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</row>
    <row r="1427" spans="1:60" ht="33.75" outlineLevel="1">
      <c r="A1427" s="123">
        <v>244</v>
      </c>
      <c r="B1427" s="124" t="s">
        <v>2436</v>
      </c>
      <c r="C1427" s="139" t="s">
        <v>2437</v>
      </c>
      <c r="D1427" s="125" t="s">
        <v>1169</v>
      </c>
      <c r="E1427" s="126">
        <v>0.53500000000000003</v>
      </c>
      <c r="F1427" s="127"/>
      <c r="G1427" s="128">
        <f>ROUND(E1427*F1427,2)</f>
        <v>0</v>
      </c>
      <c r="H1427" s="127"/>
      <c r="I1427" s="128">
        <f>ROUND(E1427*H1427,2)</f>
        <v>0</v>
      </c>
      <c r="J1427" s="127"/>
      <c r="K1427" s="128">
        <f>ROUND(E1427*J1427,2)</f>
        <v>0</v>
      </c>
      <c r="L1427" s="128">
        <v>21</v>
      </c>
      <c r="M1427" s="128">
        <f>G1427*(1+L1427/100)</f>
        <v>0</v>
      </c>
      <c r="N1427" s="126">
        <v>0</v>
      </c>
      <c r="O1427" s="126">
        <f>ROUND(E1427*N1427,2)</f>
        <v>0</v>
      </c>
      <c r="P1427" s="126">
        <v>0</v>
      </c>
      <c r="Q1427" s="126">
        <f>ROUND(E1427*P1427,2)</f>
        <v>0</v>
      </c>
      <c r="R1427" s="128" t="s">
        <v>2345</v>
      </c>
      <c r="S1427" s="128" t="s">
        <v>310</v>
      </c>
      <c r="T1427" s="129" t="s">
        <v>331</v>
      </c>
      <c r="U1427" s="114">
        <v>0.1</v>
      </c>
      <c r="V1427" s="114">
        <f>ROUND(E1427*U1427,2)</f>
        <v>0.05</v>
      </c>
      <c r="W1427" s="114"/>
      <c r="X1427" s="114" t="s">
        <v>332</v>
      </c>
      <c r="Y1427" s="114" t="s">
        <v>293</v>
      </c>
      <c r="Z1427" s="107"/>
      <c r="AA1427" s="107"/>
      <c r="AB1427" s="107"/>
      <c r="AC1427" s="107"/>
      <c r="AD1427" s="107"/>
      <c r="AE1427" s="107"/>
      <c r="AF1427" s="107"/>
      <c r="AG1427" s="107" t="s">
        <v>333</v>
      </c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</row>
    <row r="1428" spans="1:60" outlineLevel="2">
      <c r="A1428" s="110"/>
      <c r="B1428" s="111"/>
      <c r="C1428" s="146" t="s">
        <v>3388</v>
      </c>
      <c r="D1428" s="143"/>
      <c r="E1428" s="144">
        <v>0.53500000000000003</v>
      </c>
      <c r="F1428" s="114"/>
      <c r="G1428" s="114"/>
      <c r="H1428" s="114"/>
      <c r="I1428" s="114"/>
      <c r="J1428" s="114"/>
      <c r="K1428" s="114"/>
      <c r="L1428" s="114"/>
      <c r="M1428" s="114"/>
      <c r="N1428" s="113"/>
      <c r="O1428" s="113"/>
      <c r="P1428" s="113"/>
      <c r="Q1428" s="113"/>
      <c r="R1428" s="114"/>
      <c r="S1428" s="114"/>
      <c r="T1428" s="114"/>
      <c r="U1428" s="114"/>
      <c r="V1428" s="114"/>
      <c r="W1428" s="114"/>
      <c r="X1428" s="114"/>
      <c r="Y1428" s="114"/>
      <c r="Z1428" s="107"/>
      <c r="AA1428" s="107"/>
      <c r="AB1428" s="107"/>
      <c r="AC1428" s="107"/>
      <c r="AD1428" s="107"/>
      <c r="AE1428" s="107"/>
      <c r="AF1428" s="107"/>
      <c r="AG1428" s="107" t="s">
        <v>341</v>
      </c>
      <c r="AH1428" s="107">
        <v>5</v>
      </c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</row>
    <row r="1429" spans="1:60" ht="22.5" outlineLevel="1">
      <c r="A1429" s="123">
        <v>245</v>
      </c>
      <c r="B1429" s="124" t="s">
        <v>2438</v>
      </c>
      <c r="C1429" s="139" t="s">
        <v>2439</v>
      </c>
      <c r="D1429" s="125" t="s">
        <v>1169</v>
      </c>
      <c r="E1429" s="126">
        <v>0.58850000000000002</v>
      </c>
      <c r="F1429" s="127"/>
      <c r="G1429" s="128">
        <f>ROUND(E1429*F1429,2)</f>
        <v>0</v>
      </c>
      <c r="H1429" s="127"/>
      <c r="I1429" s="128">
        <f>ROUND(E1429*H1429,2)</f>
        <v>0</v>
      </c>
      <c r="J1429" s="127"/>
      <c r="K1429" s="128">
        <f>ROUND(E1429*J1429,2)</f>
        <v>0</v>
      </c>
      <c r="L1429" s="128">
        <v>21</v>
      </c>
      <c r="M1429" s="128">
        <f>G1429*(1+L1429/100)</f>
        <v>0</v>
      </c>
      <c r="N1429" s="126">
        <v>0.01</v>
      </c>
      <c r="O1429" s="126">
        <f>ROUND(E1429*N1429,2)</f>
        <v>0.01</v>
      </c>
      <c r="P1429" s="126">
        <v>0</v>
      </c>
      <c r="Q1429" s="126">
        <f>ROUND(E1429*P1429,2)</f>
        <v>0</v>
      </c>
      <c r="R1429" s="128" t="s">
        <v>413</v>
      </c>
      <c r="S1429" s="128" t="s">
        <v>310</v>
      </c>
      <c r="T1429" s="129" t="s">
        <v>331</v>
      </c>
      <c r="U1429" s="114">
        <v>0</v>
      </c>
      <c r="V1429" s="114">
        <f>ROUND(E1429*U1429,2)</f>
        <v>0</v>
      </c>
      <c r="W1429" s="114"/>
      <c r="X1429" s="114" t="s">
        <v>414</v>
      </c>
      <c r="Y1429" s="114" t="s">
        <v>293</v>
      </c>
      <c r="Z1429" s="107"/>
      <c r="AA1429" s="107"/>
      <c r="AB1429" s="107"/>
      <c r="AC1429" s="107"/>
      <c r="AD1429" s="107"/>
      <c r="AE1429" s="107"/>
      <c r="AF1429" s="107"/>
      <c r="AG1429" s="107" t="s">
        <v>415</v>
      </c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</row>
    <row r="1430" spans="1:60" outlineLevel="2">
      <c r="A1430" s="110"/>
      <c r="B1430" s="111"/>
      <c r="C1430" s="146" t="s">
        <v>3516</v>
      </c>
      <c r="D1430" s="143"/>
      <c r="E1430" s="144">
        <v>0.58850000000000002</v>
      </c>
      <c r="F1430" s="114"/>
      <c r="G1430" s="114"/>
      <c r="H1430" s="114"/>
      <c r="I1430" s="114"/>
      <c r="J1430" s="114"/>
      <c r="K1430" s="114"/>
      <c r="L1430" s="114"/>
      <c r="M1430" s="114"/>
      <c r="N1430" s="113"/>
      <c r="O1430" s="113"/>
      <c r="P1430" s="113"/>
      <c r="Q1430" s="113"/>
      <c r="R1430" s="114"/>
      <c r="S1430" s="114"/>
      <c r="T1430" s="114"/>
      <c r="U1430" s="114"/>
      <c r="V1430" s="114"/>
      <c r="W1430" s="114"/>
      <c r="X1430" s="114"/>
      <c r="Y1430" s="114"/>
      <c r="Z1430" s="107"/>
      <c r="AA1430" s="107"/>
      <c r="AB1430" s="107"/>
      <c r="AC1430" s="107"/>
      <c r="AD1430" s="107"/>
      <c r="AE1430" s="107"/>
      <c r="AF1430" s="107"/>
      <c r="AG1430" s="107" t="s">
        <v>341</v>
      </c>
      <c r="AH1430" s="107">
        <v>5</v>
      </c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</row>
    <row r="1431" spans="1:60" outlineLevel="1">
      <c r="A1431" s="110">
        <v>246</v>
      </c>
      <c r="B1431" s="111" t="s">
        <v>2441</v>
      </c>
      <c r="C1431" s="147" t="s">
        <v>2442</v>
      </c>
      <c r="D1431" s="112" t="s">
        <v>24</v>
      </c>
      <c r="E1431" s="145"/>
      <c r="F1431" s="115"/>
      <c r="G1431" s="114">
        <f>ROUND(E1431*F1431,2)</f>
        <v>0</v>
      </c>
      <c r="H1431" s="115"/>
      <c r="I1431" s="114">
        <f>ROUND(E1431*H1431,2)</f>
        <v>0</v>
      </c>
      <c r="J1431" s="115"/>
      <c r="K1431" s="114">
        <f>ROUND(E1431*J1431,2)</f>
        <v>0</v>
      </c>
      <c r="L1431" s="114">
        <v>21</v>
      </c>
      <c r="M1431" s="114">
        <f>G1431*(1+L1431/100)</f>
        <v>0</v>
      </c>
      <c r="N1431" s="113">
        <v>0</v>
      </c>
      <c r="O1431" s="113">
        <f>ROUND(E1431*N1431,2)</f>
        <v>0</v>
      </c>
      <c r="P1431" s="113">
        <v>0</v>
      </c>
      <c r="Q1431" s="113">
        <f>ROUND(E1431*P1431,2)</f>
        <v>0</v>
      </c>
      <c r="R1431" s="114" t="s">
        <v>2345</v>
      </c>
      <c r="S1431" s="114" t="s">
        <v>310</v>
      </c>
      <c r="T1431" s="114" t="s">
        <v>331</v>
      </c>
      <c r="U1431" s="114">
        <v>0</v>
      </c>
      <c r="V1431" s="114">
        <f>ROUND(E1431*U1431,2)</f>
        <v>0</v>
      </c>
      <c r="W1431" s="114"/>
      <c r="X1431" s="114" t="s">
        <v>448</v>
      </c>
      <c r="Y1431" s="114" t="s">
        <v>293</v>
      </c>
      <c r="Z1431" s="107"/>
      <c r="AA1431" s="107"/>
      <c r="AB1431" s="107"/>
      <c r="AC1431" s="107"/>
      <c r="AD1431" s="107"/>
      <c r="AE1431" s="107"/>
      <c r="AF1431" s="107"/>
      <c r="AG1431" s="107" t="s">
        <v>449</v>
      </c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</row>
    <row r="1432" spans="1:60">
      <c r="A1432" s="117" t="s">
        <v>285</v>
      </c>
      <c r="B1432" s="118" t="s">
        <v>241</v>
      </c>
      <c r="C1432" s="138" t="s">
        <v>242</v>
      </c>
      <c r="D1432" s="119"/>
      <c r="E1432" s="120"/>
      <c r="F1432" s="121"/>
      <c r="G1432" s="121">
        <f>SUMIF(AG1433:AG1472,"&lt;&gt;NOR",G1433:G1472)</f>
        <v>0</v>
      </c>
      <c r="H1432" s="121"/>
      <c r="I1432" s="121">
        <f>SUM(I1433:I1472)</f>
        <v>0</v>
      </c>
      <c r="J1432" s="121"/>
      <c r="K1432" s="121">
        <f>SUM(K1433:K1472)</f>
        <v>0</v>
      </c>
      <c r="L1432" s="121"/>
      <c r="M1432" s="121">
        <f>SUM(M1433:M1472)</f>
        <v>0</v>
      </c>
      <c r="N1432" s="120"/>
      <c r="O1432" s="120">
        <f>SUM(O1433:O1472)</f>
        <v>0.31000000000000005</v>
      </c>
      <c r="P1432" s="120"/>
      <c r="Q1432" s="120">
        <f>SUM(Q1433:Q1472)</f>
        <v>0</v>
      </c>
      <c r="R1432" s="121"/>
      <c r="S1432" s="121"/>
      <c r="T1432" s="122"/>
      <c r="U1432" s="116"/>
      <c r="V1432" s="116">
        <f>SUM(V1433:V1472)</f>
        <v>235.68</v>
      </c>
      <c r="W1432" s="116"/>
      <c r="X1432" s="116"/>
      <c r="Y1432" s="116"/>
      <c r="AG1432" t="s">
        <v>286</v>
      </c>
    </row>
    <row r="1433" spans="1:60" outlineLevel="1">
      <c r="A1433" s="123">
        <v>247</v>
      </c>
      <c r="B1433" s="124" t="s">
        <v>2466</v>
      </c>
      <c r="C1433" s="139" t="s">
        <v>2467</v>
      </c>
      <c r="D1433" s="125" t="s">
        <v>1169</v>
      </c>
      <c r="E1433" s="126">
        <v>1264.2972</v>
      </c>
      <c r="F1433" s="127"/>
      <c r="G1433" s="128">
        <f>ROUND(E1433*F1433,2)</f>
        <v>0</v>
      </c>
      <c r="H1433" s="127"/>
      <c r="I1433" s="128">
        <f>ROUND(E1433*H1433,2)</f>
        <v>0</v>
      </c>
      <c r="J1433" s="127"/>
      <c r="K1433" s="128">
        <f>ROUND(E1433*J1433,2)</f>
        <v>0</v>
      </c>
      <c r="L1433" s="128">
        <v>21</v>
      </c>
      <c r="M1433" s="128">
        <f>G1433*(1+L1433/100)</f>
        <v>0</v>
      </c>
      <c r="N1433" s="126">
        <v>6.9999999999999994E-5</v>
      </c>
      <c r="O1433" s="126">
        <f>ROUND(E1433*N1433,2)</f>
        <v>0.09</v>
      </c>
      <c r="P1433" s="126">
        <v>0</v>
      </c>
      <c r="Q1433" s="126">
        <f>ROUND(E1433*P1433,2)</f>
        <v>0</v>
      </c>
      <c r="R1433" s="128" t="s">
        <v>2468</v>
      </c>
      <c r="S1433" s="128" t="s">
        <v>310</v>
      </c>
      <c r="T1433" s="129" t="s">
        <v>331</v>
      </c>
      <c r="U1433" s="114">
        <v>3.2480000000000002E-2</v>
      </c>
      <c r="V1433" s="114">
        <f>ROUND(E1433*U1433,2)</f>
        <v>41.06</v>
      </c>
      <c r="W1433" s="114"/>
      <c r="X1433" s="114" t="s">
        <v>332</v>
      </c>
      <c r="Y1433" s="114" t="s">
        <v>293</v>
      </c>
      <c r="Z1433" s="107"/>
      <c r="AA1433" s="107"/>
      <c r="AB1433" s="107"/>
      <c r="AC1433" s="107"/>
      <c r="AD1433" s="107"/>
      <c r="AE1433" s="107"/>
      <c r="AF1433" s="107"/>
      <c r="AG1433" s="107" t="s">
        <v>2469</v>
      </c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</row>
    <row r="1434" spans="1:60" outlineLevel="2">
      <c r="A1434" s="110"/>
      <c r="B1434" s="111"/>
      <c r="C1434" s="146" t="s">
        <v>3517</v>
      </c>
      <c r="D1434" s="143"/>
      <c r="E1434" s="144">
        <v>62.4</v>
      </c>
      <c r="F1434" s="114"/>
      <c r="G1434" s="114"/>
      <c r="H1434" s="114"/>
      <c r="I1434" s="114"/>
      <c r="J1434" s="114"/>
      <c r="K1434" s="114"/>
      <c r="L1434" s="114"/>
      <c r="M1434" s="114"/>
      <c r="N1434" s="113"/>
      <c r="O1434" s="113"/>
      <c r="P1434" s="113"/>
      <c r="Q1434" s="113"/>
      <c r="R1434" s="114"/>
      <c r="S1434" s="114"/>
      <c r="T1434" s="114"/>
      <c r="U1434" s="114"/>
      <c r="V1434" s="114"/>
      <c r="W1434" s="114"/>
      <c r="X1434" s="114"/>
      <c r="Y1434" s="114"/>
      <c r="Z1434" s="107"/>
      <c r="AA1434" s="107"/>
      <c r="AB1434" s="107"/>
      <c r="AC1434" s="107"/>
      <c r="AD1434" s="107"/>
      <c r="AE1434" s="107"/>
      <c r="AF1434" s="107"/>
      <c r="AG1434" s="107" t="s">
        <v>341</v>
      </c>
      <c r="AH1434" s="107">
        <v>0</v>
      </c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</row>
    <row r="1435" spans="1:60" outlineLevel="3">
      <c r="A1435" s="110"/>
      <c r="B1435" s="111"/>
      <c r="C1435" s="146" t="s">
        <v>3518</v>
      </c>
      <c r="D1435" s="143"/>
      <c r="E1435" s="144">
        <v>35.4</v>
      </c>
      <c r="F1435" s="114"/>
      <c r="G1435" s="114"/>
      <c r="H1435" s="114"/>
      <c r="I1435" s="114"/>
      <c r="J1435" s="114"/>
      <c r="K1435" s="114"/>
      <c r="L1435" s="114"/>
      <c r="M1435" s="114"/>
      <c r="N1435" s="113"/>
      <c r="O1435" s="113"/>
      <c r="P1435" s="113"/>
      <c r="Q1435" s="113"/>
      <c r="R1435" s="114"/>
      <c r="S1435" s="114"/>
      <c r="T1435" s="114"/>
      <c r="U1435" s="114"/>
      <c r="V1435" s="114"/>
      <c r="W1435" s="114"/>
      <c r="X1435" s="114"/>
      <c r="Y1435" s="114"/>
      <c r="Z1435" s="107"/>
      <c r="AA1435" s="107"/>
      <c r="AB1435" s="107"/>
      <c r="AC1435" s="107"/>
      <c r="AD1435" s="107"/>
      <c r="AE1435" s="107"/>
      <c r="AF1435" s="107"/>
      <c r="AG1435" s="107" t="s">
        <v>341</v>
      </c>
      <c r="AH1435" s="107">
        <v>0</v>
      </c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</row>
    <row r="1436" spans="1:60" outlineLevel="3">
      <c r="A1436" s="110"/>
      <c r="B1436" s="111"/>
      <c r="C1436" s="146" t="s">
        <v>3519</v>
      </c>
      <c r="D1436" s="143"/>
      <c r="E1436" s="144">
        <v>151.94999999999999</v>
      </c>
      <c r="F1436" s="114"/>
      <c r="G1436" s="114"/>
      <c r="H1436" s="114"/>
      <c r="I1436" s="114"/>
      <c r="J1436" s="114"/>
      <c r="K1436" s="114"/>
      <c r="L1436" s="114"/>
      <c r="M1436" s="114"/>
      <c r="N1436" s="113"/>
      <c r="O1436" s="113"/>
      <c r="P1436" s="113"/>
      <c r="Q1436" s="113"/>
      <c r="R1436" s="114"/>
      <c r="S1436" s="114"/>
      <c r="T1436" s="114"/>
      <c r="U1436" s="114"/>
      <c r="V1436" s="114"/>
      <c r="W1436" s="114"/>
      <c r="X1436" s="114"/>
      <c r="Y1436" s="114"/>
      <c r="Z1436" s="107"/>
      <c r="AA1436" s="107"/>
      <c r="AB1436" s="107"/>
      <c r="AC1436" s="107"/>
      <c r="AD1436" s="107"/>
      <c r="AE1436" s="107"/>
      <c r="AF1436" s="107"/>
      <c r="AG1436" s="107" t="s">
        <v>341</v>
      </c>
      <c r="AH1436" s="107">
        <v>0</v>
      </c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</row>
    <row r="1437" spans="1:60" outlineLevel="3">
      <c r="A1437" s="110"/>
      <c r="B1437" s="111"/>
      <c r="C1437" s="146" t="s">
        <v>3520</v>
      </c>
      <c r="D1437" s="143"/>
      <c r="E1437" s="144">
        <v>29.088000000000001</v>
      </c>
      <c r="F1437" s="114"/>
      <c r="G1437" s="114"/>
      <c r="H1437" s="114"/>
      <c r="I1437" s="114"/>
      <c r="J1437" s="114"/>
      <c r="K1437" s="114"/>
      <c r="L1437" s="114"/>
      <c r="M1437" s="114"/>
      <c r="N1437" s="113"/>
      <c r="O1437" s="113"/>
      <c r="P1437" s="113"/>
      <c r="Q1437" s="113"/>
      <c r="R1437" s="114"/>
      <c r="S1437" s="114"/>
      <c r="T1437" s="114"/>
      <c r="U1437" s="114"/>
      <c r="V1437" s="114"/>
      <c r="W1437" s="114"/>
      <c r="X1437" s="114"/>
      <c r="Y1437" s="114"/>
      <c r="Z1437" s="107"/>
      <c r="AA1437" s="107"/>
      <c r="AB1437" s="107"/>
      <c r="AC1437" s="107"/>
      <c r="AD1437" s="107"/>
      <c r="AE1437" s="107"/>
      <c r="AF1437" s="107"/>
      <c r="AG1437" s="107" t="s">
        <v>341</v>
      </c>
      <c r="AH1437" s="107">
        <v>0</v>
      </c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</row>
    <row r="1438" spans="1:60" outlineLevel="3">
      <c r="A1438" s="110"/>
      <c r="B1438" s="111"/>
      <c r="C1438" s="146" t="s">
        <v>3521</v>
      </c>
      <c r="D1438" s="143"/>
      <c r="E1438" s="144">
        <v>12.6</v>
      </c>
      <c r="F1438" s="114"/>
      <c r="G1438" s="114"/>
      <c r="H1438" s="114"/>
      <c r="I1438" s="114"/>
      <c r="J1438" s="114"/>
      <c r="K1438" s="114"/>
      <c r="L1438" s="114"/>
      <c r="M1438" s="114"/>
      <c r="N1438" s="113"/>
      <c r="O1438" s="113"/>
      <c r="P1438" s="113"/>
      <c r="Q1438" s="113"/>
      <c r="R1438" s="114"/>
      <c r="S1438" s="114"/>
      <c r="T1438" s="114"/>
      <c r="U1438" s="114"/>
      <c r="V1438" s="114"/>
      <c r="W1438" s="114"/>
      <c r="X1438" s="114"/>
      <c r="Y1438" s="114"/>
      <c r="Z1438" s="107"/>
      <c r="AA1438" s="107"/>
      <c r="AB1438" s="107"/>
      <c r="AC1438" s="107"/>
      <c r="AD1438" s="107"/>
      <c r="AE1438" s="107"/>
      <c r="AF1438" s="107"/>
      <c r="AG1438" s="107" t="s">
        <v>341</v>
      </c>
      <c r="AH1438" s="107">
        <v>0</v>
      </c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</row>
    <row r="1439" spans="1:60" outlineLevel="3">
      <c r="A1439" s="110"/>
      <c r="B1439" s="111"/>
      <c r="C1439" s="146" t="s">
        <v>3522</v>
      </c>
      <c r="D1439" s="143"/>
      <c r="E1439" s="144">
        <v>28.71</v>
      </c>
      <c r="F1439" s="114"/>
      <c r="G1439" s="114"/>
      <c r="H1439" s="114"/>
      <c r="I1439" s="114"/>
      <c r="J1439" s="114"/>
      <c r="K1439" s="114"/>
      <c r="L1439" s="114"/>
      <c r="M1439" s="114"/>
      <c r="N1439" s="113"/>
      <c r="O1439" s="113"/>
      <c r="P1439" s="113"/>
      <c r="Q1439" s="113"/>
      <c r="R1439" s="114"/>
      <c r="S1439" s="114"/>
      <c r="T1439" s="114"/>
      <c r="U1439" s="114"/>
      <c r="V1439" s="114"/>
      <c r="W1439" s="114"/>
      <c r="X1439" s="114"/>
      <c r="Y1439" s="114"/>
      <c r="Z1439" s="107"/>
      <c r="AA1439" s="107"/>
      <c r="AB1439" s="107"/>
      <c r="AC1439" s="107"/>
      <c r="AD1439" s="107"/>
      <c r="AE1439" s="107"/>
      <c r="AF1439" s="107"/>
      <c r="AG1439" s="107" t="s">
        <v>341</v>
      </c>
      <c r="AH1439" s="107">
        <v>0</v>
      </c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</row>
    <row r="1440" spans="1:60" outlineLevel="3">
      <c r="A1440" s="110"/>
      <c r="B1440" s="111"/>
      <c r="C1440" s="146" t="s">
        <v>3523</v>
      </c>
      <c r="D1440" s="143"/>
      <c r="E1440" s="144">
        <v>3.57</v>
      </c>
      <c r="F1440" s="114"/>
      <c r="G1440" s="114"/>
      <c r="H1440" s="114"/>
      <c r="I1440" s="114"/>
      <c r="J1440" s="114"/>
      <c r="K1440" s="114"/>
      <c r="L1440" s="114"/>
      <c r="M1440" s="114"/>
      <c r="N1440" s="113"/>
      <c r="O1440" s="113"/>
      <c r="P1440" s="113"/>
      <c r="Q1440" s="113"/>
      <c r="R1440" s="114"/>
      <c r="S1440" s="114"/>
      <c r="T1440" s="114"/>
      <c r="U1440" s="114"/>
      <c r="V1440" s="114"/>
      <c r="W1440" s="114"/>
      <c r="X1440" s="114"/>
      <c r="Y1440" s="114"/>
      <c r="Z1440" s="107"/>
      <c r="AA1440" s="107"/>
      <c r="AB1440" s="107"/>
      <c r="AC1440" s="107"/>
      <c r="AD1440" s="107"/>
      <c r="AE1440" s="107"/>
      <c r="AF1440" s="107"/>
      <c r="AG1440" s="107" t="s">
        <v>341</v>
      </c>
      <c r="AH1440" s="107">
        <v>0</v>
      </c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</row>
    <row r="1441" spans="1:60" outlineLevel="3">
      <c r="A1441" s="110"/>
      <c r="B1441" s="111"/>
      <c r="C1441" s="146" t="s">
        <v>3524</v>
      </c>
      <c r="D1441" s="143"/>
      <c r="E1441" s="144">
        <v>20.7</v>
      </c>
      <c r="F1441" s="114"/>
      <c r="G1441" s="114"/>
      <c r="H1441" s="114"/>
      <c r="I1441" s="114"/>
      <c r="J1441" s="114"/>
      <c r="K1441" s="114"/>
      <c r="L1441" s="114"/>
      <c r="M1441" s="114"/>
      <c r="N1441" s="113"/>
      <c r="O1441" s="113"/>
      <c r="P1441" s="113"/>
      <c r="Q1441" s="113"/>
      <c r="R1441" s="114"/>
      <c r="S1441" s="114"/>
      <c r="T1441" s="114"/>
      <c r="U1441" s="114"/>
      <c r="V1441" s="114"/>
      <c r="W1441" s="114"/>
      <c r="X1441" s="114"/>
      <c r="Y1441" s="114"/>
      <c r="Z1441" s="107"/>
      <c r="AA1441" s="107"/>
      <c r="AB1441" s="107"/>
      <c r="AC1441" s="107"/>
      <c r="AD1441" s="107"/>
      <c r="AE1441" s="107"/>
      <c r="AF1441" s="107"/>
      <c r="AG1441" s="107" t="s">
        <v>341</v>
      </c>
      <c r="AH1441" s="107">
        <v>0</v>
      </c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</row>
    <row r="1442" spans="1:60" outlineLevel="3">
      <c r="A1442" s="110"/>
      <c r="B1442" s="111"/>
      <c r="C1442" s="146" t="s">
        <v>3525</v>
      </c>
      <c r="D1442" s="143"/>
      <c r="E1442" s="144">
        <v>19.649999999999999</v>
      </c>
      <c r="F1442" s="114"/>
      <c r="G1442" s="114"/>
      <c r="H1442" s="114"/>
      <c r="I1442" s="114"/>
      <c r="J1442" s="114"/>
      <c r="K1442" s="114"/>
      <c r="L1442" s="114"/>
      <c r="M1442" s="114"/>
      <c r="N1442" s="113"/>
      <c r="O1442" s="113"/>
      <c r="P1442" s="113"/>
      <c r="Q1442" s="113"/>
      <c r="R1442" s="114"/>
      <c r="S1442" s="114"/>
      <c r="T1442" s="114"/>
      <c r="U1442" s="114"/>
      <c r="V1442" s="114"/>
      <c r="W1442" s="114"/>
      <c r="X1442" s="114"/>
      <c r="Y1442" s="114"/>
      <c r="Z1442" s="107"/>
      <c r="AA1442" s="107"/>
      <c r="AB1442" s="107"/>
      <c r="AC1442" s="107"/>
      <c r="AD1442" s="107"/>
      <c r="AE1442" s="107"/>
      <c r="AF1442" s="107"/>
      <c r="AG1442" s="107" t="s">
        <v>341</v>
      </c>
      <c r="AH1442" s="107">
        <v>0</v>
      </c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</row>
    <row r="1443" spans="1:60" outlineLevel="3">
      <c r="A1443" s="110"/>
      <c r="B1443" s="111"/>
      <c r="C1443" s="146" t="s">
        <v>3526</v>
      </c>
      <c r="D1443" s="143"/>
      <c r="E1443" s="144">
        <v>49.2</v>
      </c>
      <c r="F1443" s="114"/>
      <c r="G1443" s="114"/>
      <c r="H1443" s="114"/>
      <c r="I1443" s="114"/>
      <c r="J1443" s="114"/>
      <c r="K1443" s="114"/>
      <c r="L1443" s="114"/>
      <c r="M1443" s="114"/>
      <c r="N1443" s="113"/>
      <c r="O1443" s="113"/>
      <c r="P1443" s="113"/>
      <c r="Q1443" s="113"/>
      <c r="R1443" s="114"/>
      <c r="S1443" s="114"/>
      <c r="T1443" s="114"/>
      <c r="U1443" s="114"/>
      <c r="V1443" s="114"/>
      <c r="W1443" s="114"/>
      <c r="X1443" s="114"/>
      <c r="Y1443" s="114"/>
      <c r="Z1443" s="107"/>
      <c r="AA1443" s="107"/>
      <c r="AB1443" s="107"/>
      <c r="AC1443" s="107"/>
      <c r="AD1443" s="107"/>
      <c r="AE1443" s="107"/>
      <c r="AF1443" s="107"/>
      <c r="AG1443" s="107" t="s">
        <v>341</v>
      </c>
      <c r="AH1443" s="107">
        <v>0</v>
      </c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</row>
    <row r="1444" spans="1:60" outlineLevel="3">
      <c r="A1444" s="110"/>
      <c r="B1444" s="111"/>
      <c r="C1444" s="146" t="s">
        <v>3527</v>
      </c>
      <c r="D1444" s="143"/>
      <c r="E1444" s="144">
        <v>253.05</v>
      </c>
      <c r="F1444" s="114"/>
      <c r="G1444" s="114"/>
      <c r="H1444" s="114"/>
      <c r="I1444" s="114"/>
      <c r="J1444" s="114"/>
      <c r="K1444" s="114"/>
      <c r="L1444" s="114"/>
      <c r="M1444" s="114"/>
      <c r="N1444" s="113"/>
      <c r="O1444" s="113"/>
      <c r="P1444" s="113"/>
      <c r="Q1444" s="113"/>
      <c r="R1444" s="114"/>
      <c r="S1444" s="114"/>
      <c r="T1444" s="114"/>
      <c r="U1444" s="114"/>
      <c r="V1444" s="114"/>
      <c r="W1444" s="114"/>
      <c r="X1444" s="114"/>
      <c r="Y1444" s="114"/>
      <c r="Z1444" s="107"/>
      <c r="AA1444" s="107"/>
      <c r="AB1444" s="107"/>
      <c r="AC1444" s="107"/>
      <c r="AD1444" s="107"/>
      <c r="AE1444" s="107"/>
      <c r="AF1444" s="107"/>
      <c r="AG1444" s="107" t="s">
        <v>341</v>
      </c>
      <c r="AH1444" s="107">
        <v>0</v>
      </c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</row>
    <row r="1445" spans="1:60" outlineLevel="3">
      <c r="A1445" s="110"/>
      <c r="B1445" s="111"/>
      <c r="C1445" s="146" t="s">
        <v>3528</v>
      </c>
      <c r="D1445" s="143"/>
      <c r="E1445" s="144">
        <v>131.25</v>
      </c>
      <c r="F1445" s="114"/>
      <c r="G1445" s="114"/>
      <c r="H1445" s="114"/>
      <c r="I1445" s="114"/>
      <c r="J1445" s="114"/>
      <c r="K1445" s="114"/>
      <c r="L1445" s="114"/>
      <c r="M1445" s="114"/>
      <c r="N1445" s="113"/>
      <c r="O1445" s="113"/>
      <c r="P1445" s="113"/>
      <c r="Q1445" s="113"/>
      <c r="R1445" s="114"/>
      <c r="S1445" s="114"/>
      <c r="T1445" s="114"/>
      <c r="U1445" s="114"/>
      <c r="V1445" s="114"/>
      <c r="W1445" s="114"/>
      <c r="X1445" s="114"/>
      <c r="Y1445" s="114"/>
      <c r="Z1445" s="107"/>
      <c r="AA1445" s="107"/>
      <c r="AB1445" s="107"/>
      <c r="AC1445" s="107"/>
      <c r="AD1445" s="107"/>
      <c r="AE1445" s="107"/>
      <c r="AF1445" s="107"/>
      <c r="AG1445" s="107" t="s">
        <v>341</v>
      </c>
      <c r="AH1445" s="107">
        <v>0</v>
      </c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</row>
    <row r="1446" spans="1:60" outlineLevel="3">
      <c r="A1446" s="110"/>
      <c r="B1446" s="111"/>
      <c r="C1446" s="146" t="s">
        <v>3529</v>
      </c>
      <c r="D1446" s="143"/>
      <c r="E1446" s="144">
        <v>1.6002000000000001</v>
      </c>
      <c r="F1446" s="114"/>
      <c r="G1446" s="114"/>
      <c r="H1446" s="114"/>
      <c r="I1446" s="114"/>
      <c r="J1446" s="114"/>
      <c r="K1446" s="114"/>
      <c r="L1446" s="114"/>
      <c r="M1446" s="114"/>
      <c r="N1446" s="113"/>
      <c r="O1446" s="113"/>
      <c r="P1446" s="113"/>
      <c r="Q1446" s="113"/>
      <c r="R1446" s="114"/>
      <c r="S1446" s="114"/>
      <c r="T1446" s="114"/>
      <c r="U1446" s="114"/>
      <c r="V1446" s="114"/>
      <c r="W1446" s="114"/>
      <c r="X1446" s="114"/>
      <c r="Y1446" s="114"/>
      <c r="Z1446" s="107"/>
      <c r="AA1446" s="107"/>
      <c r="AB1446" s="107"/>
      <c r="AC1446" s="107"/>
      <c r="AD1446" s="107"/>
      <c r="AE1446" s="107"/>
      <c r="AF1446" s="107"/>
      <c r="AG1446" s="107" t="s">
        <v>341</v>
      </c>
      <c r="AH1446" s="107">
        <v>0</v>
      </c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</row>
    <row r="1447" spans="1:60" outlineLevel="3">
      <c r="A1447" s="110"/>
      <c r="B1447" s="111"/>
      <c r="C1447" s="146" t="s">
        <v>3530</v>
      </c>
      <c r="D1447" s="143"/>
      <c r="E1447" s="144">
        <v>5.39</v>
      </c>
      <c r="F1447" s="114"/>
      <c r="G1447" s="114"/>
      <c r="H1447" s="114"/>
      <c r="I1447" s="114"/>
      <c r="J1447" s="114"/>
      <c r="K1447" s="114"/>
      <c r="L1447" s="114"/>
      <c r="M1447" s="114"/>
      <c r="N1447" s="113"/>
      <c r="O1447" s="113"/>
      <c r="P1447" s="113"/>
      <c r="Q1447" s="113"/>
      <c r="R1447" s="114"/>
      <c r="S1447" s="114"/>
      <c r="T1447" s="114"/>
      <c r="U1447" s="114"/>
      <c r="V1447" s="114"/>
      <c r="W1447" s="114"/>
      <c r="X1447" s="114"/>
      <c r="Y1447" s="114"/>
      <c r="Z1447" s="107"/>
      <c r="AA1447" s="107"/>
      <c r="AB1447" s="107"/>
      <c r="AC1447" s="107"/>
      <c r="AD1447" s="107"/>
      <c r="AE1447" s="107"/>
      <c r="AF1447" s="107"/>
      <c r="AG1447" s="107" t="s">
        <v>341</v>
      </c>
      <c r="AH1447" s="107">
        <v>0</v>
      </c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</row>
    <row r="1448" spans="1:60" outlineLevel="3">
      <c r="A1448" s="110"/>
      <c r="B1448" s="111"/>
      <c r="C1448" s="146" t="s">
        <v>3531</v>
      </c>
      <c r="D1448" s="143"/>
      <c r="E1448" s="144">
        <v>6.9749999999999996</v>
      </c>
      <c r="F1448" s="114"/>
      <c r="G1448" s="114"/>
      <c r="H1448" s="114"/>
      <c r="I1448" s="114"/>
      <c r="J1448" s="114"/>
      <c r="K1448" s="114"/>
      <c r="L1448" s="114"/>
      <c r="M1448" s="114"/>
      <c r="N1448" s="113"/>
      <c r="O1448" s="113"/>
      <c r="P1448" s="113"/>
      <c r="Q1448" s="113"/>
      <c r="R1448" s="114"/>
      <c r="S1448" s="114"/>
      <c r="T1448" s="114"/>
      <c r="U1448" s="114"/>
      <c r="V1448" s="114"/>
      <c r="W1448" s="114"/>
      <c r="X1448" s="114"/>
      <c r="Y1448" s="114"/>
      <c r="Z1448" s="107"/>
      <c r="AA1448" s="107"/>
      <c r="AB1448" s="107"/>
      <c r="AC1448" s="107"/>
      <c r="AD1448" s="107"/>
      <c r="AE1448" s="107"/>
      <c r="AF1448" s="107"/>
      <c r="AG1448" s="107" t="s">
        <v>341</v>
      </c>
      <c r="AH1448" s="107">
        <v>0</v>
      </c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</row>
    <row r="1449" spans="1:60" outlineLevel="3">
      <c r="A1449" s="110"/>
      <c r="B1449" s="111"/>
      <c r="C1449" s="146" t="s">
        <v>3532</v>
      </c>
      <c r="D1449" s="143"/>
      <c r="E1449" s="144">
        <v>7.62</v>
      </c>
      <c r="F1449" s="114"/>
      <c r="G1449" s="114"/>
      <c r="H1449" s="114"/>
      <c r="I1449" s="114"/>
      <c r="J1449" s="114"/>
      <c r="K1449" s="114"/>
      <c r="L1449" s="114"/>
      <c r="M1449" s="114"/>
      <c r="N1449" s="113"/>
      <c r="O1449" s="113"/>
      <c r="P1449" s="113"/>
      <c r="Q1449" s="113"/>
      <c r="R1449" s="114"/>
      <c r="S1449" s="114"/>
      <c r="T1449" s="114"/>
      <c r="U1449" s="114"/>
      <c r="V1449" s="114"/>
      <c r="W1449" s="114"/>
      <c r="X1449" s="114"/>
      <c r="Y1449" s="114"/>
      <c r="Z1449" s="107"/>
      <c r="AA1449" s="107"/>
      <c r="AB1449" s="107"/>
      <c r="AC1449" s="107"/>
      <c r="AD1449" s="107"/>
      <c r="AE1449" s="107"/>
      <c r="AF1449" s="107"/>
      <c r="AG1449" s="107" t="s">
        <v>341</v>
      </c>
      <c r="AH1449" s="107">
        <v>0</v>
      </c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</row>
    <row r="1450" spans="1:60" outlineLevel="3">
      <c r="A1450" s="110"/>
      <c r="B1450" s="111"/>
      <c r="C1450" s="146" t="s">
        <v>3533</v>
      </c>
      <c r="D1450" s="143"/>
      <c r="E1450" s="144">
        <v>14.4</v>
      </c>
      <c r="F1450" s="114"/>
      <c r="G1450" s="114"/>
      <c r="H1450" s="114"/>
      <c r="I1450" s="114"/>
      <c r="J1450" s="114"/>
      <c r="K1450" s="114"/>
      <c r="L1450" s="114"/>
      <c r="M1450" s="114"/>
      <c r="N1450" s="113"/>
      <c r="O1450" s="113"/>
      <c r="P1450" s="113"/>
      <c r="Q1450" s="113"/>
      <c r="R1450" s="114"/>
      <c r="S1450" s="114"/>
      <c r="T1450" s="114"/>
      <c r="U1450" s="114"/>
      <c r="V1450" s="114"/>
      <c r="W1450" s="114"/>
      <c r="X1450" s="114"/>
      <c r="Y1450" s="114"/>
      <c r="Z1450" s="107"/>
      <c r="AA1450" s="107"/>
      <c r="AB1450" s="107"/>
      <c r="AC1450" s="107"/>
      <c r="AD1450" s="107"/>
      <c r="AE1450" s="107"/>
      <c r="AF1450" s="107"/>
      <c r="AG1450" s="107" t="s">
        <v>341</v>
      </c>
      <c r="AH1450" s="107">
        <v>0</v>
      </c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</row>
    <row r="1451" spans="1:60" outlineLevel="3">
      <c r="A1451" s="110"/>
      <c r="B1451" s="111"/>
      <c r="C1451" s="146" t="s">
        <v>3534</v>
      </c>
      <c r="D1451" s="143"/>
      <c r="E1451" s="144">
        <v>17.850000000000001</v>
      </c>
      <c r="F1451" s="114"/>
      <c r="G1451" s="114"/>
      <c r="H1451" s="114"/>
      <c r="I1451" s="114"/>
      <c r="J1451" s="114"/>
      <c r="K1451" s="114"/>
      <c r="L1451" s="114"/>
      <c r="M1451" s="114"/>
      <c r="N1451" s="113"/>
      <c r="O1451" s="113"/>
      <c r="P1451" s="113"/>
      <c r="Q1451" s="113"/>
      <c r="R1451" s="114"/>
      <c r="S1451" s="114"/>
      <c r="T1451" s="114"/>
      <c r="U1451" s="114"/>
      <c r="V1451" s="114"/>
      <c r="W1451" s="114"/>
      <c r="X1451" s="114"/>
      <c r="Y1451" s="114"/>
      <c r="Z1451" s="107"/>
      <c r="AA1451" s="107"/>
      <c r="AB1451" s="107"/>
      <c r="AC1451" s="107"/>
      <c r="AD1451" s="107"/>
      <c r="AE1451" s="107"/>
      <c r="AF1451" s="107"/>
      <c r="AG1451" s="107" t="s">
        <v>341</v>
      </c>
      <c r="AH1451" s="107">
        <v>0</v>
      </c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</row>
    <row r="1452" spans="1:60" outlineLevel="3">
      <c r="A1452" s="110"/>
      <c r="B1452" s="111"/>
      <c r="C1452" s="146" t="s">
        <v>3535</v>
      </c>
      <c r="D1452" s="143"/>
      <c r="E1452" s="144">
        <v>43.844999999999999</v>
      </c>
      <c r="F1452" s="114"/>
      <c r="G1452" s="114"/>
      <c r="H1452" s="114"/>
      <c r="I1452" s="114"/>
      <c r="J1452" s="114"/>
      <c r="K1452" s="114"/>
      <c r="L1452" s="114"/>
      <c r="M1452" s="114"/>
      <c r="N1452" s="113"/>
      <c r="O1452" s="113"/>
      <c r="P1452" s="113"/>
      <c r="Q1452" s="113"/>
      <c r="R1452" s="114"/>
      <c r="S1452" s="114"/>
      <c r="T1452" s="114"/>
      <c r="U1452" s="114"/>
      <c r="V1452" s="114"/>
      <c r="W1452" s="114"/>
      <c r="X1452" s="114"/>
      <c r="Y1452" s="114"/>
      <c r="Z1452" s="107"/>
      <c r="AA1452" s="107"/>
      <c r="AB1452" s="107"/>
      <c r="AC1452" s="107"/>
      <c r="AD1452" s="107"/>
      <c r="AE1452" s="107"/>
      <c r="AF1452" s="107"/>
      <c r="AG1452" s="107" t="s">
        <v>341</v>
      </c>
      <c r="AH1452" s="107">
        <v>0</v>
      </c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</row>
    <row r="1453" spans="1:60" outlineLevel="3">
      <c r="A1453" s="110"/>
      <c r="B1453" s="111"/>
      <c r="C1453" s="146" t="s">
        <v>3536</v>
      </c>
      <c r="D1453" s="143"/>
      <c r="E1453" s="144">
        <v>14.49</v>
      </c>
      <c r="F1453" s="114"/>
      <c r="G1453" s="114"/>
      <c r="H1453" s="114"/>
      <c r="I1453" s="114"/>
      <c r="J1453" s="114"/>
      <c r="K1453" s="114"/>
      <c r="L1453" s="114"/>
      <c r="M1453" s="114"/>
      <c r="N1453" s="113"/>
      <c r="O1453" s="113"/>
      <c r="P1453" s="113"/>
      <c r="Q1453" s="113"/>
      <c r="R1453" s="114"/>
      <c r="S1453" s="114"/>
      <c r="T1453" s="114"/>
      <c r="U1453" s="114"/>
      <c r="V1453" s="114"/>
      <c r="W1453" s="114"/>
      <c r="X1453" s="114"/>
      <c r="Y1453" s="114"/>
      <c r="Z1453" s="107"/>
      <c r="AA1453" s="107"/>
      <c r="AB1453" s="107"/>
      <c r="AC1453" s="107"/>
      <c r="AD1453" s="107"/>
      <c r="AE1453" s="107"/>
      <c r="AF1453" s="107"/>
      <c r="AG1453" s="107" t="s">
        <v>341</v>
      </c>
      <c r="AH1453" s="107">
        <v>0</v>
      </c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</row>
    <row r="1454" spans="1:60" outlineLevel="3">
      <c r="A1454" s="110"/>
      <c r="B1454" s="111"/>
      <c r="C1454" s="146" t="s">
        <v>3537</v>
      </c>
      <c r="D1454" s="143"/>
      <c r="E1454" s="144">
        <v>40.604999999999997</v>
      </c>
      <c r="F1454" s="114"/>
      <c r="G1454" s="114"/>
      <c r="H1454" s="114"/>
      <c r="I1454" s="114"/>
      <c r="J1454" s="114"/>
      <c r="K1454" s="114"/>
      <c r="L1454" s="114"/>
      <c r="M1454" s="114"/>
      <c r="N1454" s="113"/>
      <c r="O1454" s="113"/>
      <c r="P1454" s="113"/>
      <c r="Q1454" s="113"/>
      <c r="R1454" s="114"/>
      <c r="S1454" s="114"/>
      <c r="T1454" s="114"/>
      <c r="U1454" s="114"/>
      <c r="V1454" s="114"/>
      <c r="W1454" s="114"/>
      <c r="X1454" s="114"/>
      <c r="Y1454" s="114"/>
      <c r="Z1454" s="107"/>
      <c r="AA1454" s="107"/>
      <c r="AB1454" s="107"/>
      <c r="AC1454" s="107"/>
      <c r="AD1454" s="107"/>
      <c r="AE1454" s="107"/>
      <c r="AF1454" s="107"/>
      <c r="AG1454" s="107" t="s">
        <v>341</v>
      </c>
      <c r="AH1454" s="107">
        <v>0</v>
      </c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</row>
    <row r="1455" spans="1:60" outlineLevel="3">
      <c r="A1455" s="110"/>
      <c r="B1455" s="111"/>
      <c r="C1455" s="146" t="s">
        <v>3538</v>
      </c>
      <c r="D1455" s="143"/>
      <c r="E1455" s="144">
        <v>24.03</v>
      </c>
      <c r="F1455" s="114"/>
      <c r="G1455" s="114"/>
      <c r="H1455" s="114"/>
      <c r="I1455" s="114"/>
      <c r="J1455" s="114"/>
      <c r="K1455" s="114"/>
      <c r="L1455" s="114"/>
      <c r="M1455" s="114"/>
      <c r="N1455" s="113"/>
      <c r="O1455" s="113"/>
      <c r="P1455" s="113"/>
      <c r="Q1455" s="113"/>
      <c r="R1455" s="114"/>
      <c r="S1455" s="114"/>
      <c r="T1455" s="114"/>
      <c r="U1455" s="114"/>
      <c r="V1455" s="114"/>
      <c r="W1455" s="114"/>
      <c r="X1455" s="114"/>
      <c r="Y1455" s="114"/>
      <c r="Z1455" s="107"/>
      <c r="AA1455" s="107"/>
      <c r="AB1455" s="107"/>
      <c r="AC1455" s="107"/>
      <c r="AD1455" s="107"/>
      <c r="AE1455" s="107"/>
      <c r="AF1455" s="107"/>
      <c r="AG1455" s="107" t="s">
        <v>341</v>
      </c>
      <c r="AH1455" s="107">
        <v>0</v>
      </c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</row>
    <row r="1456" spans="1:60" outlineLevel="3">
      <c r="A1456" s="110"/>
      <c r="B1456" s="111"/>
      <c r="C1456" s="146" t="s">
        <v>3539</v>
      </c>
      <c r="D1456" s="143"/>
      <c r="E1456" s="144">
        <v>34.68</v>
      </c>
      <c r="F1456" s="114"/>
      <c r="G1456" s="114"/>
      <c r="H1456" s="114"/>
      <c r="I1456" s="114"/>
      <c r="J1456" s="114"/>
      <c r="K1456" s="114"/>
      <c r="L1456" s="114"/>
      <c r="M1456" s="114"/>
      <c r="N1456" s="113"/>
      <c r="O1456" s="113"/>
      <c r="P1456" s="113"/>
      <c r="Q1456" s="113"/>
      <c r="R1456" s="114"/>
      <c r="S1456" s="114"/>
      <c r="T1456" s="114"/>
      <c r="U1456" s="114"/>
      <c r="V1456" s="114"/>
      <c r="W1456" s="114"/>
      <c r="X1456" s="114"/>
      <c r="Y1456" s="114"/>
      <c r="Z1456" s="107"/>
      <c r="AA1456" s="107"/>
      <c r="AB1456" s="107"/>
      <c r="AC1456" s="107"/>
      <c r="AD1456" s="107"/>
      <c r="AE1456" s="107"/>
      <c r="AF1456" s="107"/>
      <c r="AG1456" s="107" t="s">
        <v>341</v>
      </c>
      <c r="AH1456" s="107">
        <v>0</v>
      </c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</row>
    <row r="1457" spans="1:60" outlineLevel="3">
      <c r="A1457" s="110"/>
      <c r="B1457" s="111"/>
      <c r="C1457" s="146" t="s">
        <v>3540</v>
      </c>
      <c r="D1457" s="143"/>
      <c r="E1457" s="144">
        <v>32.58</v>
      </c>
      <c r="F1457" s="114"/>
      <c r="G1457" s="114"/>
      <c r="H1457" s="114"/>
      <c r="I1457" s="114"/>
      <c r="J1457" s="114"/>
      <c r="K1457" s="114"/>
      <c r="L1457" s="114"/>
      <c r="M1457" s="114"/>
      <c r="N1457" s="113"/>
      <c r="O1457" s="113"/>
      <c r="P1457" s="113"/>
      <c r="Q1457" s="113"/>
      <c r="R1457" s="114"/>
      <c r="S1457" s="114"/>
      <c r="T1457" s="114"/>
      <c r="U1457" s="114"/>
      <c r="V1457" s="114"/>
      <c r="W1457" s="114"/>
      <c r="X1457" s="114"/>
      <c r="Y1457" s="114"/>
      <c r="Z1457" s="107"/>
      <c r="AA1457" s="107"/>
      <c r="AB1457" s="107"/>
      <c r="AC1457" s="107"/>
      <c r="AD1457" s="107"/>
      <c r="AE1457" s="107"/>
      <c r="AF1457" s="107"/>
      <c r="AG1457" s="107" t="s">
        <v>341</v>
      </c>
      <c r="AH1457" s="107">
        <v>0</v>
      </c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</row>
    <row r="1458" spans="1:60" outlineLevel="3">
      <c r="A1458" s="110"/>
      <c r="B1458" s="111"/>
      <c r="C1458" s="146" t="s">
        <v>3541</v>
      </c>
      <c r="D1458" s="143"/>
      <c r="E1458" s="144">
        <v>26.34</v>
      </c>
      <c r="F1458" s="114"/>
      <c r="G1458" s="114"/>
      <c r="H1458" s="114"/>
      <c r="I1458" s="114"/>
      <c r="J1458" s="114"/>
      <c r="K1458" s="114"/>
      <c r="L1458" s="114"/>
      <c r="M1458" s="114"/>
      <c r="N1458" s="113"/>
      <c r="O1458" s="113"/>
      <c r="P1458" s="113"/>
      <c r="Q1458" s="113"/>
      <c r="R1458" s="114"/>
      <c r="S1458" s="114"/>
      <c r="T1458" s="114"/>
      <c r="U1458" s="114"/>
      <c r="V1458" s="114"/>
      <c r="W1458" s="114"/>
      <c r="X1458" s="114"/>
      <c r="Y1458" s="114"/>
      <c r="Z1458" s="107"/>
      <c r="AA1458" s="107"/>
      <c r="AB1458" s="107"/>
      <c r="AC1458" s="107"/>
      <c r="AD1458" s="107"/>
      <c r="AE1458" s="107"/>
      <c r="AF1458" s="107"/>
      <c r="AG1458" s="107" t="s">
        <v>341</v>
      </c>
      <c r="AH1458" s="107">
        <v>0</v>
      </c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</row>
    <row r="1459" spans="1:60" outlineLevel="3">
      <c r="A1459" s="110"/>
      <c r="B1459" s="111"/>
      <c r="C1459" s="146" t="s">
        <v>3542</v>
      </c>
      <c r="D1459" s="143"/>
      <c r="E1459" s="144">
        <v>33.659999999999997</v>
      </c>
      <c r="F1459" s="114"/>
      <c r="G1459" s="114"/>
      <c r="H1459" s="114"/>
      <c r="I1459" s="114"/>
      <c r="J1459" s="114"/>
      <c r="K1459" s="114"/>
      <c r="L1459" s="114"/>
      <c r="M1459" s="114"/>
      <c r="N1459" s="113"/>
      <c r="O1459" s="113"/>
      <c r="P1459" s="113"/>
      <c r="Q1459" s="113"/>
      <c r="R1459" s="114"/>
      <c r="S1459" s="114"/>
      <c r="T1459" s="114"/>
      <c r="U1459" s="114"/>
      <c r="V1459" s="114"/>
      <c r="W1459" s="114"/>
      <c r="X1459" s="114"/>
      <c r="Y1459" s="114"/>
      <c r="Z1459" s="107"/>
      <c r="AA1459" s="107"/>
      <c r="AB1459" s="107"/>
      <c r="AC1459" s="107"/>
      <c r="AD1459" s="107"/>
      <c r="AE1459" s="107"/>
      <c r="AF1459" s="107"/>
      <c r="AG1459" s="107" t="s">
        <v>341</v>
      </c>
      <c r="AH1459" s="107">
        <v>0</v>
      </c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</row>
    <row r="1460" spans="1:60" outlineLevel="3">
      <c r="A1460" s="110"/>
      <c r="B1460" s="111"/>
      <c r="C1460" s="146" t="s">
        <v>3543</v>
      </c>
      <c r="D1460" s="143"/>
      <c r="E1460" s="144">
        <v>10.95</v>
      </c>
      <c r="F1460" s="114"/>
      <c r="G1460" s="114"/>
      <c r="H1460" s="114"/>
      <c r="I1460" s="114"/>
      <c r="J1460" s="114"/>
      <c r="K1460" s="114"/>
      <c r="L1460" s="114"/>
      <c r="M1460" s="114"/>
      <c r="N1460" s="113"/>
      <c r="O1460" s="113"/>
      <c r="P1460" s="113"/>
      <c r="Q1460" s="113"/>
      <c r="R1460" s="114"/>
      <c r="S1460" s="114"/>
      <c r="T1460" s="114"/>
      <c r="U1460" s="114"/>
      <c r="V1460" s="114"/>
      <c r="W1460" s="114"/>
      <c r="X1460" s="114"/>
      <c r="Y1460" s="114"/>
      <c r="Z1460" s="107"/>
      <c r="AA1460" s="107"/>
      <c r="AB1460" s="107"/>
      <c r="AC1460" s="107"/>
      <c r="AD1460" s="107"/>
      <c r="AE1460" s="107"/>
      <c r="AF1460" s="107"/>
      <c r="AG1460" s="107" t="s">
        <v>341</v>
      </c>
      <c r="AH1460" s="107">
        <v>0</v>
      </c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</row>
    <row r="1461" spans="1:60" outlineLevel="3">
      <c r="A1461" s="110"/>
      <c r="B1461" s="111"/>
      <c r="C1461" s="146" t="s">
        <v>3544</v>
      </c>
      <c r="D1461" s="143"/>
      <c r="E1461" s="144">
        <v>21.669</v>
      </c>
      <c r="F1461" s="114"/>
      <c r="G1461" s="114"/>
      <c r="H1461" s="114"/>
      <c r="I1461" s="114"/>
      <c r="J1461" s="114"/>
      <c r="K1461" s="114"/>
      <c r="L1461" s="114"/>
      <c r="M1461" s="114"/>
      <c r="N1461" s="113"/>
      <c r="O1461" s="113"/>
      <c r="P1461" s="113"/>
      <c r="Q1461" s="113"/>
      <c r="R1461" s="114"/>
      <c r="S1461" s="114"/>
      <c r="T1461" s="114"/>
      <c r="U1461" s="114"/>
      <c r="V1461" s="114"/>
      <c r="W1461" s="114"/>
      <c r="X1461" s="114"/>
      <c r="Y1461" s="114"/>
      <c r="Z1461" s="107"/>
      <c r="AA1461" s="107"/>
      <c r="AB1461" s="107"/>
      <c r="AC1461" s="107"/>
      <c r="AD1461" s="107"/>
      <c r="AE1461" s="107"/>
      <c r="AF1461" s="107"/>
      <c r="AG1461" s="107" t="s">
        <v>341</v>
      </c>
      <c r="AH1461" s="107">
        <v>0</v>
      </c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</row>
    <row r="1462" spans="1:60" outlineLevel="3">
      <c r="A1462" s="110"/>
      <c r="B1462" s="111"/>
      <c r="C1462" s="146" t="s">
        <v>3545</v>
      </c>
      <c r="D1462" s="143"/>
      <c r="E1462" s="144">
        <v>27</v>
      </c>
      <c r="F1462" s="114"/>
      <c r="G1462" s="114"/>
      <c r="H1462" s="114"/>
      <c r="I1462" s="114"/>
      <c r="J1462" s="114"/>
      <c r="K1462" s="114"/>
      <c r="L1462" s="114"/>
      <c r="M1462" s="114"/>
      <c r="N1462" s="113"/>
      <c r="O1462" s="113"/>
      <c r="P1462" s="113"/>
      <c r="Q1462" s="113"/>
      <c r="R1462" s="114"/>
      <c r="S1462" s="114"/>
      <c r="T1462" s="114"/>
      <c r="U1462" s="114"/>
      <c r="V1462" s="114"/>
      <c r="W1462" s="114"/>
      <c r="X1462" s="114"/>
      <c r="Y1462" s="114"/>
      <c r="Z1462" s="107"/>
      <c r="AA1462" s="107"/>
      <c r="AB1462" s="107"/>
      <c r="AC1462" s="107"/>
      <c r="AD1462" s="107"/>
      <c r="AE1462" s="107"/>
      <c r="AF1462" s="107"/>
      <c r="AG1462" s="107" t="s">
        <v>341</v>
      </c>
      <c r="AH1462" s="107">
        <v>0</v>
      </c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</row>
    <row r="1463" spans="1:60" outlineLevel="3">
      <c r="A1463" s="110"/>
      <c r="B1463" s="111"/>
      <c r="C1463" s="146" t="s">
        <v>3546</v>
      </c>
      <c r="D1463" s="143"/>
      <c r="E1463" s="144">
        <v>7.7249999999999996</v>
      </c>
      <c r="F1463" s="114"/>
      <c r="G1463" s="114"/>
      <c r="H1463" s="114"/>
      <c r="I1463" s="114"/>
      <c r="J1463" s="114"/>
      <c r="K1463" s="114"/>
      <c r="L1463" s="114"/>
      <c r="M1463" s="114"/>
      <c r="N1463" s="113"/>
      <c r="O1463" s="113"/>
      <c r="P1463" s="113"/>
      <c r="Q1463" s="113"/>
      <c r="R1463" s="114"/>
      <c r="S1463" s="114"/>
      <c r="T1463" s="114"/>
      <c r="U1463" s="114"/>
      <c r="V1463" s="114"/>
      <c r="W1463" s="114"/>
      <c r="X1463" s="114"/>
      <c r="Y1463" s="114"/>
      <c r="Z1463" s="107"/>
      <c r="AA1463" s="107"/>
      <c r="AB1463" s="107"/>
      <c r="AC1463" s="107"/>
      <c r="AD1463" s="107"/>
      <c r="AE1463" s="107"/>
      <c r="AF1463" s="107"/>
      <c r="AG1463" s="107" t="s">
        <v>341</v>
      </c>
      <c r="AH1463" s="107">
        <v>0</v>
      </c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</row>
    <row r="1464" spans="1:60" outlineLevel="3">
      <c r="A1464" s="110"/>
      <c r="B1464" s="111"/>
      <c r="C1464" s="146" t="s">
        <v>3547</v>
      </c>
      <c r="D1464" s="143"/>
      <c r="E1464" s="144">
        <v>0.72</v>
      </c>
      <c r="F1464" s="114"/>
      <c r="G1464" s="114"/>
      <c r="H1464" s="114"/>
      <c r="I1464" s="114"/>
      <c r="J1464" s="114"/>
      <c r="K1464" s="114"/>
      <c r="L1464" s="114"/>
      <c r="M1464" s="114"/>
      <c r="N1464" s="113"/>
      <c r="O1464" s="113"/>
      <c r="P1464" s="113"/>
      <c r="Q1464" s="113"/>
      <c r="R1464" s="114"/>
      <c r="S1464" s="114"/>
      <c r="T1464" s="114"/>
      <c r="U1464" s="114"/>
      <c r="V1464" s="114"/>
      <c r="W1464" s="114"/>
      <c r="X1464" s="114"/>
      <c r="Y1464" s="114"/>
      <c r="Z1464" s="107"/>
      <c r="AA1464" s="107"/>
      <c r="AB1464" s="107"/>
      <c r="AC1464" s="107"/>
      <c r="AD1464" s="107"/>
      <c r="AE1464" s="107"/>
      <c r="AF1464" s="107"/>
      <c r="AG1464" s="107" t="s">
        <v>341</v>
      </c>
      <c r="AH1464" s="107">
        <v>0</v>
      </c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</row>
    <row r="1465" spans="1:60" outlineLevel="3">
      <c r="A1465" s="110"/>
      <c r="B1465" s="111"/>
      <c r="C1465" s="146" t="s">
        <v>3548</v>
      </c>
      <c r="D1465" s="143"/>
      <c r="E1465" s="144">
        <v>9.6999999999999993</v>
      </c>
      <c r="F1465" s="114"/>
      <c r="G1465" s="114"/>
      <c r="H1465" s="114"/>
      <c r="I1465" s="114"/>
      <c r="J1465" s="114"/>
      <c r="K1465" s="114"/>
      <c r="L1465" s="114"/>
      <c r="M1465" s="114"/>
      <c r="N1465" s="113"/>
      <c r="O1465" s="113"/>
      <c r="P1465" s="113"/>
      <c r="Q1465" s="113"/>
      <c r="R1465" s="114"/>
      <c r="S1465" s="114"/>
      <c r="T1465" s="114"/>
      <c r="U1465" s="114"/>
      <c r="V1465" s="114"/>
      <c r="W1465" s="114"/>
      <c r="X1465" s="114"/>
      <c r="Y1465" s="114"/>
      <c r="Z1465" s="107"/>
      <c r="AA1465" s="107"/>
      <c r="AB1465" s="107"/>
      <c r="AC1465" s="107"/>
      <c r="AD1465" s="107"/>
      <c r="AE1465" s="107"/>
      <c r="AF1465" s="107"/>
      <c r="AG1465" s="107" t="s">
        <v>341</v>
      </c>
      <c r="AH1465" s="107">
        <v>0</v>
      </c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</row>
    <row r="1466" spans="1:60" outlineLevel="3">
      <c r="A1466" s="110"/>
      <c r="B1466" s="111"/>
      <c r="C1466" s="146" t="s">
        <v>3549</v>
      </c>
      <c r="D1466" s="143"/>
      <c r="E1466" s="144">
        <v>54</v>
      </c>
      <c r="F1466" s="114"/>
      <c r="G1466" s="114"/>
      <c r="H1466" s="114"/>
      <c r="I1466" s="114"/>
      <c r="J1466" s="114"/>
      <c r="K1466" s="114"/>
      <c r="L1466" s="114"/>
      <c r="M1466" s="114"/>
      <c r="N1466" s="113"/>
      <c r="O1466" s="113"/>
      <c r="P1466" s="113"/>
      <c r="Q1466" s="113"/>
      <c r="R1466" s="114"/>
      <c r="S1466" s="114"/>
      <c r="T1466" s="114"/>
      <c r="U1466" s="114"/>
      <c r="V1466" s="114"/>
      <c r="W1466" s="114"/>
      <c r="X1466" s="114"/>
      <c r="Y1466" s="114"/>
      <c r="Z1466" s="107"/>
      <c r="AA1466" s="107"/>
      <c r="AB1466" s="107"/>
      <c r="AC1466" s="107"/>
      <c r="AD1466" s="107"/>
      <c r="AE1466" s="107"/>
      <c r="AF1466" s="107"/>
      <c r="AG1466" s="107" t="s">
        <v>341</v>
      </c>
      <c r="AH1466" s="107">
        <v>0</v>
      </c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</row>
    <row r="1467" spans="1:60" outlineLevel="3">
      <c r="A1467" s="110"/>
      <c r="B1467" s="111"/>
      <c r="C1467" s="146" t="s">
        <v>3550</v>
      </c>
      <c r="D1467" s="143"/>
      <c r="E1467" s="144">
        <v>12.074999999999999</v>
      </c>
      <c r="F1467" s="114"/>
      <c r="G1467" s="114"/>
      <c r="H1467" s="114"/>
      <c r="I1467" s="114"/>
      <c r="J1467" s="114"/>
      <c r="K1467" s="114"/>
      <c r="L1467" s="114"/>
      <c r="M1467" s="114"/>
      <c r="N1467" s="113"/>
      <c r="O1467" s="113"/>
      <c r="P1467" s="113"/>
      <c r="Q1467" s="113"/>
      <c r="R1467" s="114"/>
      <c r="S1467" s="114"/>
      <c r="T1467" s="114"/>
      <c r="U1467" s="114"/>
      <c r="V1467" s="114"/>
      <c r="W1467" s="114"/>
      <c r="X1467" s="114"/>
      <c r="Y1467" s="114"/>
      <c r="Z1467" s="107"/>
      <c r="AA1467" s="107"/>
      <c r="AB1467" s="107"/>
      <c r="AC1467" s="107"/>
      <c r="AD1467" s="107"/>
      <c r="AE1467" s="107"/>
      <c r="AF1467" s="107"/>
      <c r="AG1467" s="107" t="s">
        <v>341</v>
      </c>
      <c r="AH1467" s="107">
        <v>0</v>
      </c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</row>
    <row r="1468" spans="1:60" outlineLevel="3">
      <c r="A1468" s="110"/>
      <c r="B1468" s="111"/>
      <c r="C1468" s="146" t="s">
        <v>3551</v>
      </c>
      <c r="D1468" s="143"/>
      <c r="E1468" s="144">
        <v>18.824999999999999</v>
      </c>
      <c r="F1468" s="114"/>
      <c r="G1468" s="114"/>
      <c r="H1468" s="114"/>
      <c r="I1468" s="114"/>
      <c r="J1468" s="114"/>
      <c r="K1468" s="114"/>
      <c r="L1468" s="114"/>
      <c r="M1468" s="114"/>
      <c r="N1468" s="113"/>
      <c r="O1468" s="113"/>
      <c r="P1468" s="113"/>
      <c r="Q1468" s="113"/>
      <c r="R1468" s="114"/>
      <c r="S1468" s="114"/>
      <c r="T1468" s="114"/>
      <c r="U1468" s="114"/>
      <c r="V1468" s="114"/>
      <c r="W1468" s="114"/>
      <c r="X1468" s="114"/>
      <c r="Y1468" s="114"/>
      <c r="Z1468" s="107"/>
      <c r="AA1468" s="107"/>
      <c r="AB1468" s="107"/>
      <c r="AC1468" s="107"/>
      <c r="AD1468" s="107"/>
      <c r="AE1468" s="107"/>
      <c r="AF1468" s="107"/>
      <c r="AG1468" s="107" t="s">
        <v>341</v>
      </c>
      <c r="AH1468" s="107">
        <v>0</v>
      </c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</row>
    <row r="1469" spans="1:60" outlineLevel="1">
      <c r="A1469" s="123">
        <v>248</v>
      </c>
      <c r="B1469" s="124" t="s">
        <v>2508</v>
      </c>
      <c r="C1469" s="139" t="s">
        <v>2509</v>
      </c>
      <c r="D1469" s="125" t="s">
        <v>1169</v>
      </c>
      <c r="E1469" s="126">
        <v>1264.2972</v>
      </c>
      <c r="F1469" s="127"/>
      <c r="G1469" s="128">
        <f>ROUND(E1469*F1469,2)</f>
        <v>0</v>
      </c>
      <c r="H1469" s="127"/>
      <c r="I1469" s="128">
        <f>ROUND(E1469*H1469,2)</f>
        <v>0</v>
      </c>
      <c r="J1469" s="127"/>
      <c r="K1469" s="128">
        <f>ROUND(E1469*J1469,2)</f>
        <v>0</v>
      </c>
      <c r="L1469" s="128">
        <v>21</v>
      </c>
      <c r="M1469" s="128">
        <f>G1469*(1+L1469/100)</f>
        <v>0</v>
      </c>
      <c r="N1469" s="126">
        <v>1.6000000000000001E-4</v>
      </c>
      <c r="O1469" s="126">
        <f>ROUND(E1469*N1469,2)</f>
        <v>0.2</v>
      </c>
      <c r="P1469" s="126">
        <v>0</v>
      </c>
      <c r="Q1469" s="126">
        <f>ROUND(E1469*P1469,2)</f>
        <v>0</v>
      </c>
      <c r="R1469" s="128" t="s">
        <v>2468</v>
      </c>
      <c r="S1469" s="128" t="s">
        <v>310</v>
      </c>
      <c r="T1469" s="129" t="s">
        <v>331</v>
      </c>
      <c r="U1469" s="114">
        <v>0.10902000000000001</v>
      </c>
      <c r="V1469" s="114">
        <f>ROUND(E1469*U1469,2)</f>
        <v>137.83000000000001</v>
      </c>
      <c r="W1469" s="114"/>
      <c r="X1469" s="114" t="s">
        <v>332</v>
      </c>
      <c r="Y1469" s="114" t="s">
        <v>293</v>
      </c>
      <c r="Z1469" s="107"/>
      <c r="AA1469" s="107"/>
      <c r="AB1469" s="107"/>
      <c r="AC1469" s="107"/>
      <c r="AD1469" s="107"/>
      <c r="AE1469" s="107"/>
      <c r="AF1469" s="107"/>
      <c r="AG1469" s="107" t="s">
        <v>333</v>
      </c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</row>
    <row r="1470" spans="1:60" outlineLevel="2">
      <c r="A1470" s="110"/>
      <c r="B1470" s="111"/>
      <c r="C1470" s="146" t="s">
        <v>3552</v>
      </c>
      <c r="D1470" s="143"/>
      <c r="E1470" s="144">
        <v>1264.2972</v>
      </c>
      <c r="F1470" s="114"/>
      <c r="G1470" s="114"/>
      <c r="H1470" s="114"/>
      <c r="I1470" s="114"/>
      <c r="J1470" s="114"/>
      <c r="K1470" s="114"/>
      <c r="L1470" s="114"/>
      <c r="M1470" s="114"/>
      <c r="N1470" s="113"/>
      <c r="O1470" s="113"/>
      <c r="P1470" s="113"/>
      <c r="Q1470" s="113"/>
      <c r="R1470" s="114"/>
      <c r="S1470" s="114"/>
      <c r="T1470" s="114"/>
      <c r="U1470" s="114"/>
      <c r="V1470" s="114"/>
      <c r="W1470" s="114"/>
      <c r="X1470" s="114"/>
      <c r="Y1470" s="114"/>
      <c r="Z1470" s="107"/>
      <c r="AA1470" s="107"/>
      <c r="AB1470" s="107"/>
      <c r="AC1470" s="107"/>
      <c r="AD1470" s="107"/>
      <c r="AE1470" s="107"/>
      <c r="AF1470" s="107"/>
      <c r="AG1470" s="107" t="s">
        <v>341</v>
      </c>
      <c r="AH1470" s="107">
        <v>5</v>
      </c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</row>
    <row r="1471" spans="1:60" outlineLevel="1">
      <c r="A1471" s="123">
        <v>249</v>
      </c>
      <c r="B1471" s="124" t="s">
        <v>2511</v>
      </c>
      <c r="C1471" s="139" t="s">
        <v>2512</v>
      </c>
      <c r="D1471" s="125" t="s">
        <v>1169</v>
      </c>
      <c r="E1471" s="126">
        <v>1958.2822799999999</v>
      </c>
      <c r="F1471" s="127"/>
      <c r="G1471" s="128">
        <f>ROUND(E1471*F1471,2)</f>
        <v>0</v>
      </c>
      <c r="H1471" s="127"/>
      <c r="I1471" s="128">
        <f>ROUND(E1471*H1471,2)</f>
        <v>0</v>
      </c>
      <c r="J1471" s="127"/>
      <c r="K1471" s="128">
        <f>ROUND(E1471*J1471,2)</f>
        <v>0</v>
      </c>
      <c r="L1471" s="128">
        <v>21</v>
      </c>
      <c r="M1471" s="128">
        <f>G1471*(1+L1471/100)</f>
        <v>0</v>
      </c>
      <c r="N1471" s="126">
        <v>1.0000000000000001E-5</v>
      </c>
      <c r="O1471" s="126">
        <f>ROUND(E1471*N1471,2)</f>
        <v>0.02</v>
      </c>
      <c r="P1471" s="126">
        <v>0</v>
      </c>
      <c r="Q1471" s="126">
        <f>ROUND(E1471*P1471,2)</f>
        <v>0</v>
      </c>
      <c r="R1471" s="128" t="s">
        <v>2468</v>
      </c>
      <c r="S1471" s="128" t="s">
        <v>310</v>
      </c>
      <c r="T1471" s="129" t="s">
        <v>331</v>
      </c>
      <c r="U1471" s="114">
        <v>2.9000000000000001E-2</v>
      </c>
      <c r="V1471" s="114">
        <f>ROUND(E1471*U1471,2)</f>
        <v>56.79</v>
      </c>
      <c r="W1471" s="114"/>
      <c r="X1471" s="114" t="s">
        <v>332</v>
      </c>
      <c r="Y1471" s="114" t="s">
        <v>293</v>
      </c>
      <c r="Z1471" s="107"/>
      <c r="AA1471" s="107"/>
      <c r="AB1471" s="107"/>
      <c r="AC1471" s="107"/>
      <c r="AD1471" s="107"/>
      <c r="AE1471" s="107"/>
      <c r="AF1471" s="107"/>
      <c r="AG1471" s="107" t="s">
        <v>333</v>
      </c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</row>
    <row r="1472" spans="1:60" outlineLevel="2">
      <c r="A1472" s="110"/>
      <c r="B1472" s="111"/>
      <c r="C1472" s="146" t="s">
        <v>3553</v>
      </c>
      <c r="D1472" s="143"/>
      <c r="E1472" s="144">
        <v>1958.2822799999999</v>
      </c>
      <c r="F1472" s="114"/>
      <c r="G1472" s="114"/>
      <c r="H1472" s="114"/>
      <c r="I1472" s="114"/>
      <c r="J1472" s="114"/>
      <c r="K1472" s="114"/>
      <c r="L1472" s="114"/>
      <c r="M1472" s="114"/>
      <c r="N1472" s="113"/>
      <c r="O1472" s="113"/>
      <c r="P1472" s="113"/>
      <c r="Q1472" s="113"/>
      <c r="R1472" s="114"/>
      <c r="S1472" s="114"/>
      <c r="T1472" s="114"/>
      <c r="U1472" s="114"/>
      <c r="V1472" s="114"/>
      <c r="W1472" s="114"/>
      <c r="X1472" s="114"/>
      <c r="Y1472" s="114"/>
      <c r="Z1472" s="107"/>
      <c r="AA1472" s="107"/>
      <c r="AB1472" s="107"/>
      <c r="AC1472" s="107"/>
      <c r="AD1472" s="107"/>
      <c r="AE1472" s="107"/>
      <c r="AF1472" s="107"/>
      <c r="AG1472" s="107" t="s">
        <v>341</v>
      </c>
      <c r="AH1472" s="107">
        <v>5</v>
      </c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</row>
    <row r="1473" spans="1:60">
      <c r="A1473" s="117" t="s">
        <v>285</v>
      </c>
      <c r="B1473" s="118" t="s">
        <v>243</v>
      </c>
      <c r="C1473" s="138" t="s">
        <v>244</v>
      </c>
      <c r="D1473" s="119"/>
      <c r="E1473" s="120"/>
      <c r="F1473" s="121"/>
      <c r="G1473" s="121">
        <f>SUMIF(AG1474:AG1532,"&lt;&gt;NOR",G1474:G1532)</f>
        <v>0</v>
      </c>
      <c r="H1473" s="121"/>
      <c r="I1473" s="121">
        <f>SUM(I1474:I1532)</f>
        <v>0</v>
      </c>
      <c r="J1473" s="121"/>
      <c r="K1473" s="121">
        <f>SUM(K1474:K1532)</f>
        <v>0</v>
      </c>
      <c r="L1473" s="121"/>
      <c r="M1473" s="121">
        <f>SUM(M1474:M1532)</f>
        <v>0</v>
      </c>
      <c r="N1473" s="120"/>
      <c r="O1473" s="120">
        <f>SUM(O1474:O1532)</f>
        <v>0.45999999999999996</v>
      </c>
      <c r="P1473" s="120"/>
      <c r="Q1473" s="120">
        <f>SUM(Q1474:Q1532)</f>
        <v>0</v>
      </c>
      <c r="R1473" s="121"/>
      <c r="S1473" s="121"/>
      <c r="T1473" s="122"/>
      <c r="U1473" s="116"/>
      <c r="V1473" s="116">
        <f>SUM(V1474:V1532)</f>
        <v>344.75</v>
      </c>
      <c r="W1473" s="116"/>
      <c r="X1473" s="116"/>
      <c r="Y1473" s="116"/>
      <c r="AG1473" t="s">
        <v>286</v>
      </c>
    </row>
    <row r="1474" spans="1:60" outlineLevel="1">
      <c r="A1474" s="123">
        <v>250</v>
      </c>
      <c r="B1474" s="124" t="s">
        <v>2466</v>
      </c>
      <c r="C1474" s="139" t="s">
        <v>2467</v>
      </c>
      <c r="D1474" s="125" t="s">
        <v>1169</v>
      </c>
      <c r="E1474" s="126">
        <v>1853.8720000000001</v>
      </c>
      <c r="F1474" s="127"/>
      <c r="G1474" s="128">
        <f>ROUND(E1474*F1474,2)</f>
        <v>0</v>
      </c>
      <c r="H1474" s="127"/>
      <c r="I1474" s="128">
        <f>ROUND(E1474*H1474,2)</f>
        <v>0</v>
      </c>
      <c r="J1474" s="127"/>
      <c r="K1474" s="128">
        <f>ROUND(E1474*J1474,2)</f>
        <v>0</v>
      </c>
      <c r="L1474" s="128">
        <v>21</v>
      </c>
      <c r="M1474" s="128">
        <f>G1474*(1+L1474/100)</f>
        <v>0</v>
      </c>
      <c r="N1474" s="126">
        <v>6.9999999999999994E-5</v>
      </c>
      <c r="O1474" s="126">
        <f>ROUND(E1474*N1474,2)</f>
        <v>0.13</v>
      </c>
      <c r="P1474" s="126">
        <v>0</v>
      </c>
      <c r="Q1474" s="126">
        <f>ROUND(E1474*P1474,2)</f>
        <v>0</v>
      </c>
      <c r="R1474" s="128" t="s">
        <v>2468</v>
      </c>
      <c r="S1474" s="128" t="s">
        <v>310</v>
      </c>
      <c r="T1474" s="129" t="s">
        <v>331</v>
      </c>
      <c r="U1474" s="114">
        <v>3.2480000000000002E-2</v>
      </c>
      <c r="V1474" s="114">
        <f>ROUND(E1474*U1474,2)</f>
        <v>60.21</v>
      </c>
      <c r="W1474" s="114"/>
      <c r="X1474" s="114" t="s">
        <v>332</v>
      </c>
      <c r="Y1474" s="114" t="s">
        <v>293</v>
      </c>
      <c r="Z1474" s="107"/>
      <c r="AA1474" s="107"/>
      <c r="AB1474" s="107"/>
      <c r="AC1474" s="107"/>
      <c r="AD1474" s="107"/>
      <c r="AE1474" s="107"/>
      <c r="AF1474" s="107"/>
      <c r="AG1474" s="107" t="s">
        <v>2469</v>
      </c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</row>
    <row r="1475" spans="1:60" outlineLevel="2">
      <c r="A1475" s="110"/>
      <c r="B1475" s="111"/>
      <c r="C1475" s="146" t="s">
        <v>3554</v>
      </c>
      <c r="D1475" s="143"/>
      <c r="E1475" s="144">
        <v>28</v>
      </c>
      <c r="F1475" s="114"/>
      <c r="G1475" s="114"/>
      <c r="H1475" s="114"/>
      <c r="I1475" s="114"/>
      <c r="J1475" s="114"/>
      <c r="K1475" s="114"/>
      <c r="L1475" s="114"/>
      <c r="M1475" s="114"/>
      <c r="N1475" s="113"/>
      <c r="O1475" s="113"/>
      <c r="P1475" s="113"/>
      <c r="Q1475" s="113"/>
      <c r="R1475" s="114"/>
      <c r="S1475" s="114"/>
      <c r="T1475" s="114"/>
      <c r="U1475" s="114"/>
      <c r="V1475" s="114"/>
      <c r="W1475" s="114"/>
      <c r="X1475" s="114"/>
      <c r="Y1475" s="114"/>
      <c r="Z1475" s="107"/>
      <c r="AA1475" s="107"/>
      <c r="AB1475" s="107"/>
      <c r="AC1475" s="107"/>
      <c r="AD1475" s="107"/>
      <c r="AE1475" s="107"/>
      <c r="AF1475" s="107"/>
      <c r="AG1475" s="107" t="s">
        <v>341</v>
      </c>
      <c r="AH1475" s="107">
        <v>0</v>
      </c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</row>
    <row r="1476" spans="1:60" outlineLevel="3">
      <c r="A1476" s="110"/>
      <c r="B1476" s="111"/>
      <c r="C1476" s="146" t="s">
        <v>3555</v>
      </c>
      <c r="D1476" s="143"/>
      <c r="E1476" s="144">
        <v>27.9</v>
      </c>
      <c r="F1476" s="114"/>
      <c r="G1476" s="114"/>
      <c r="H1476" s="114"/>
      <c r="I1476" s="114"/>
      <c r="J1476" s="114"/>
      <c r="K1476" s="114"/>
      <c r="L1476" s="114"/>
      <c r="M1476" s="114"/>
      <c r="N1476" s="113"/>
      <c r="O1476" s="113"/>
      <c r="P1476" s="113"/>
      <c r="Q1476" s="113"/>
      <c r="R1476" s="114"/>
      <c r="S1476" s="114"/>
      <c r="T1476" s="114"/>
      <c r="U1476" s="114"/>
      <c r="V1476" s="114"/>
      <c r="W1476" s="114"/>
      <c r="X1476" s="114"/>
      <c r="Y1476" s="114"/>
      <c r="Z1476" s="107"/>
      <c r="AA1476" s="107"/>
      <c r="AB1476" s="107"/>
      <c r="AC1476" s="107"/>
      <c r="AD1476" s="107"/>
      <c r="AE1476" s="107"/>
      <c r="AF1476" s="107"/>
      <c r="AG1476" s="107" t="s">
        <v>341</v>
      </c>
      <c r="AH1476" s="107">
        <v>0</v>
      </c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</row>
    <row r="1477" spans="1:60" outlineLevel="3">
      <c r="A1477" s="110"/>
      <c r="B1477" s="111"/>
      <c r="C1477" s="146" t="s">
        <v>3556</v>
      </c>
      <c r="D1477" s="143"/>
      <c r="E1477" s="144">
        <v>9.1349999999999998</v>
      </c>
      <c r="F1477" s="114"/>
      <c r="G1477" s="114"/>
      <c r="H1477" s="114"/>
      <c r="I1477" s="114"/>
      <c r="J1477" s="114"/>
      <c r="K1477" s="114"/>
      <c r="L1477" s="114"/>
      <c r="M1477" s="114"/>
      <c r="N1477" s="113"/>
      <c r="O1477" s="113"/>
      <c r="P1477" s="113"/>
      <c r="Q1477" s="113"/>
      <c r="R1477" s="114"/>
      <c r="S1477" s="114"/>
      <c r="T1477" s="114"/>
      <c r="U1477" s="114"/>
      <c r="V1477" s="114"/>
      <c r="W1477" s="114"/>
      <c r="X1477" s="114"/>
      <c r="Y1477" s="114"/>
      <c r="Z1477" s="107"/>
      <c r="AA1477" s="107"/>
      <c r="AB1477" s="107"/>
      <c r="AC1477" s="107"/>
      <c r="AD1477" s="107"/>
      <c r="AE1477" s="107"/>
      <c r="AF1477" s="107"/>
      <c r="AG1477" s="107" t="s">
        <v>341</v>
      </c>
      <c r="AH1477" s="107">
        <v>0</v>
      </c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</row>
    <row r="1478" spans="1:60" outlineLevel="3">
      <c r="A1478" s="110"/>
      <c r="B1478" s="111"/>
      <c r="C1478" s="146" t="s">
        <v>3557</v>
      </c>
      <c r="D1478" s="143"/>
      <c r="E1478" s="144">
        <v>16.079999999999998</v>
      </c>
      <c r="F1478" s="114"/>
      <c r="G1478" s="114"/>
      <c r="H1478" s="114"/>
      <c r="I1478" s="114"/>
      <c r="J1478" s="114"/>
      <c r="K1478" s="114"/>
      <c r="L1478" s="114"/>
      <c r="M1478" s="114"/>
      <c r="N1478" s="113"/>
      <c r="O1478" s="113"/>
      <c r="P1478" s="113"/>
      <c r="Q1478" s="113"/>
      <c r="R1478" s="114"/>
      <c r="S1478" s="114"/>
      <c r="T1478" s="114"/>
      <c r="U1478" s="114"/>
      <c r="V1478" s="114"/>
      <c r="W1478" s="114"/>
      <c r="X1478" s="114"/>
      <c r="Y1478" s="114"/>
      <c r="Z1478" s="107"/>
      <c r="AA1478" s="107"/>
      <c r="AB1478" s="107"/>
      <c r="AC1478" s="107"/>
      <c r="AD1478" s="107"/>
      <c r="AE1478" s="107"/>
      <c r="AF1478" s="107"/>
      <c r="AG1478" s="107" t="s">
        <v>341</v>
      </c>
      <c r="AH1478" s="107">
        <v>0</v>
      </c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</row>
    <row r="1479" spans="1:60" outlineLevel="3">
      <c r="A1479" s="110"/>
      <c r="B1479" s="111"/>
      <c r="C1479" s="146" t="s">
        <v>3558</v>
      </c>
      <c r="D1479" s="143"/>
      <c r="E1479" s="144">
        <v>16.2</v>
      </c>
      <c r="F1479" s="114"/>
      <c r="G1479" s="114"/>
      <c r="H1479" s="114"/>
      <c r="I1479" s="114"/>
      <c r="J1479" s="114"/>
      <c r="K1479" s="114"/>
      <c r="L1479" s="114"/>
      <c r="M1479" s="114"/>
      <c r="N1479" s="113"/>
      <c r="O1479" s="113"/>
      <c r="P1479" s="113"/>
      <c r="Q1479" s="113"/>
      <c r="R1479" s="114"/>
      <c r="S1479" s="114"/>
      <c r="T1479" s="114"/>
      <c r="U1479" s="114"/>
      <c r="V1479" s="114"/>
      <c r="W1479" s="114"/>
      <c r="X1479" s="114"/>
      <c r="Y1479" s="114"/>
      <c r="Z1479" s="107"/>
      <c r="AA1479" s="107"/>
      <c r="AB1479" s="107"/>
      <c r="AC1479" s="107"/>
      <c r="AD1479" s="107"/>
      <c r="AE1479" s="107"/>
      <c r="AF1479" s="107"/>
      <c r="AG1479" s="107" t="s">
        <v>341</v>
      </c>
      <c r="AH1479" s="107">
        <v>0</v>
      </c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</row>
    <row r="1480" spans="1:60" outlineLevel="3">
      <c r="A1480" s="110"/>
      <c r="B1480" s="111"/>
      <c r="C1480" s="146" t="s">
        <v>3559</v>
      </c>
      <c r="D1480" s="143"/>
      <c r="E1480" s="144">
        <v>15.64</v>
      </c>
      <c r="F1480" s="114"/>
      <c r="G1480" s="114"/>
      <c r="H1480" s="114"/>
      <c r="I1480" s="114"/>
      <c r="J1480" s="114"/>
      <c r="K1480" s="114"/>
      <c r="L1480" s="114"/>
      <c r="M1480" s="114"/>
      <c r="N1480" s="113"/>
      <c r="O1480" s="113"/>
      <c r="P1480" s="113"/>
      <c r="Q1480" s="113"/>
      <c r="R1480" s="114"/>
      <c r="S1480" s="114"/>
      <c r="T1480" s="114"/>
      <c r="U1480" s="114"/>
      <c r="V1480" s="114"/>
      <c r="W1480" s="114"/>
      <c r="X1480" s="114"/>
      <c r="Y1480" s="114"/>
      <c r="Z1480" s="107"/>
      <c r="AA1480" s="107"/>
      <c r="AB1480" s="107"/>
      <c r="AC1480" s="107"/>
      <c r="AD1480" s="107"/>
      <c r="AE1480" s="107"/>
      <c r="AF1480" s="107"/>
      <c r="AG1480" s="107" t="s">
        <v>341</v>
      </c>
      <c r="AH1480" s="107">
        <v>0</v>
      </c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</row>
    <row r="1481" spans="1:60" outlineLevel="3">
      <c r="A1481" s="110"/>
      <c r="B1481" s="111"/>
      <c r="C1481" s="146" t="s">
        <v>3560</v>
      </c>
      <c r="D1481" s="143"/>
      <c r="E1481" s="144">
        <v>27.2</v>
      </c>
      <c r="F1481" s="114"/>
      <c r="G1481" s="114"/>
      <c r="H1481" s="114"/>
      <c r="I1481" s="114"/>
      <c r="J1481" s="114"/>
      <c r="K1481" s="114"/>
      <c r="L1481" s="114"/>
      <c r="M1481" s="114"/>
      <c r="N1481" s="113"/>
      <c r="O1481" s="113"/>
      <c r="P1481" s="113"/>
      <c r="Q1481" s="113"/>
      <c r="R1481" s="114"/>
      <c r="S1481" s="114"/>
      <c r="T1481" s="114"/>
      <c r="U1481" s="114"/>
      <c r="V1481" s="114"/>
      <c r="W1481" s="114"/>
      <c r="X1481" s="114"/>
      <c r="Y1481" s="114"/>
      <c r="Z1481" s="107"/>
      <c r="AA1481" s="107"/>
      <c r="AB1481" s="107"/>
      <c r="AC1481" s="107"/>
      <c r="AD1481" s="107"/>
      <c r="AE1481" s="107"/>
      <c r="AF1481" s="107"/>
      <c r="AG1481" s="107" t="s">
        <v>341</v>
      </c>
      <c r="AH1481" s="107">
        <v>0</v>
      </c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</row>
    <row r="1482" spans="1:60" outlineLevel="3">
      <c r="A1482" s="110"/>
      <c r="B1482" s="111"/>
      <c r="C1482" s="146" t="s">
        <v>3561</v>
      </c>
      <c r="D1482" s="143"/>
      <c r="E1482" s="144">
        <v>185.4</v>
      </c>
      <c r="F1482" s="114"/>
      <c r="G1482" s="114"/>
      <c r="H1482" s="114"/>
      <c r="I1482" s="114"/>
      <c r="J1482" s="114"/>
      <c r="K1482" s="114"/>
      <c r="L1482" s="114"/>
      <c r="M1482" s="114"/>
      <c r="N1482" s="113"/>
      <c r="O1482" s="113"/>
      <c r="P1482" s="113"/>
      <c r="Q1482" s="113"/>
      <c r="R1482" s="114"/>
      <c r="S1482" s="114"/>
      <c r="T1482" s="114"/>
      <c r="U1482" s="114"/>
      <c r="V1482" s="114"/>
      <c r="W1482" s="114"/>
      <c r="X1482" s="114"/>
      <c r="Y1482" s="114"/>
      <c r="Z1482" s="107"/>
      <c r="AA1482" s="107"/>
      <c r="AB1482" s="107"/>
      <c r="AC1482" s="107"/>
      <c r="AD1482" s="107"/>
      <c r="AE1482" s="107"/>
      <c r="AF1482" s="107"/>
      <c r="AG1482" s="107" t="s">
        <v>341</v>
      </c>
      <c r="AH1482" s="107">
        <v>0</v>
      </c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</row>
    <row r="1483" spans="1:60" outlineLevel="3">
      <c r="A1483" s="110"/>
      <c r="B1483" s="111"/>
      <c r="C1483" s="146" t="s">
        <v>3562</v>
      </c>
      <c r="D1483" s="143"/>
      <c r="E1483" s="144">
        <v>9</v>
      </c>
      <c r="F1483" s="114"/>
      <c r="G1483" s="114"/>
      <c r="H1483" s="114"/>
      <c r="I1483" s="114"/>
      <c r="J1483" s="114"/>
      <c r="K1483" s="114"/>
      <c r="L1483" s="114"/>
      <c r="M1483" s="114"/>
      <c r="N1483" s="113"/>
      <c r="O1483" s="113"/>
      <c r="P1483" s="113"/>
      <c r="Q1483" s="113"/>
      <c r="R1483" s="114"/>
      <c r="S1483" s="114"/>
      <c r="T1483" s="114"/>
      <c r="U1483" s="114"/>
      <c r="V1483" s="114"/>
      <c r="W1483" s="114"/>
      <c r="X1483" s="114"/>
      <c r="Y1483" s="114"/>
      <c r="Z1483" s="107"/>
      <c r="AA1483" s="107"/>
      <c r="AB1483" s="107"/>
      <c r="AC1483" s="107"/>
      <c r="AD1483" s="107"/>
      <c r="AE1483" s="107"/>
      <c r="AF1483" s="107"/>
      <c r="AG1483" s="107" t="s">
        <v>341</v>
      </c>
      <c r="AH1483" s="107">
        <v>0</v>
      </c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</row>
    <row r="1484" spans="1:60" outlineLevel="3">
      <c r="A1484" s="110"/>
      <c r="B1484" s="111"/>
      <c r="C1484" s="146" t="s">
        <v>3563</v>
      </c>
      <c r="D1484" s="143"/>
      <c r="E1484" s="144">
        <v>9</v>
      </c>
      <c r="F1484" s="114"/>
      <c r="G1484" s="114"/>
      <c r="H1484" s="114"/>
      <c r="I1484" s="114"/>
      <c r="J1484" s="114"/>
      <c r="K1484" s="114"/>
      <c r="L1484" s="114"/>
      <c r="M1484" s="114"/>
      <c r="N1484" s="113"/>
      <c r="O1484" s="113"/>
      <c r="P1484" s="113"/>
      <c r="Q1484" s="113"/>
      <c r="R1484" s="114"/>
      <c r="S1484" s="114"/>
      <c r="T1484" s="114"/>
      <c r="U1484" s="114"/>
      <c r="V1484" s="114"/>
      <c r="W1484" s="114"/>
      <c r="X1484" s="114"/>
      <c r="Y1484" s="114"/>
      <c r="Z1484" s="107"/>
      <c r="AA1484" s="107"/>
      <c r="AB1484" s="107"/>
      <c r="AC1484" s="107"/>
      <c r="AD1484" s="107"/>
      <c r="AE1484" s="107"/>
      <c r="AF1484" s="107"/>
      <c r="AG1484" s="107" t="s">
        <v>341</v>
      </c>
      <c r="AH1484" s="107">
        <v>0</v>
      </c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</row>
    <row r="1485" spans="1:60" outlineLevel="3">
      <c r="A1485" s="110"/>
      <c r="B1485" s="111"/>
      <c r="C1485" s="146" t="s">
        <v>3564</v>
      </c>
      <c r="D1485" s="143"/>
      <c r="E1485" s="144">
        <v>18.84</v>
      </c>
      <c r="F1485" s="114"/>
      <c r="G1485" s="114"/>
      <c r="H1485" s="114"/>
      <c r="I1485" s="114"/>
      <c r="J1485" s="114"/>
      <c r="K1485" s="114"/>
      <c r="L1485" s="114"/>
      <c r="M1485" s="114"/>
      <c r="N1485" s="113"/>
      <c r="O1485" s="113"/>
      <c r="P1485" s="113"/>
      <c r="Q1485" s="113"/>
      <c r="R1485" s="114"/>
      <c r="S1485" s="114"/>
      <c r="T1485" s="114"/>
      <c r="U1485" s="114"/>
      <c r="V1485" s="114"/>
      <c r="W1485" s="114"/>
      <c r="X1485" s="114"/>
      <c r="Y1485" s="114"/>
      <c r="Z1485" s="107"/>
      <c r="AA1485" s="107"/>
      <c r="AB1485" s="107"/>
      <c r="AC1485" s="107"/>
      <c r="AD1485" s="107"/>
      <c r="AE1485" s="107"/>
      <c r="AF1485" s="107"/>
      <c r="AG1485" s="107" t="s">
        <v>341</v>
      </c>
      <c r="AH1485" s="107">
        <v>0</v>
      </c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</row>
    <row r="1486" spans="1:60" outlineLevel="3">
      <c r="A1486" s="110"/>
      <c r="B1486" s="111"/>
      <c r="C1486" s="146" t="s">
        <v>3565</v>
      </c>
      <c r="D1486" s="143"/>
      <c r="E1486" s="144">
        <v>14.8</v>
      </c>
      <c r="F1486" s="114"/>
      <c r="G1486" s="114"/>
      <c r="H1486" s="114"/>
      <c r="I1486" s="114"/>
      <c r="J1486" s="114"/>
      <c r="K1486" s="114"/>
      <c r="L1486" s="114"/>
      <c r="M1486" s="114"/>
      <c r="N1486" s="113"/>
      <c r="O1486" s="113"/>
      <c r="P1486" s="113"/>
      <c r="Q1486" s="113"/>
      <c r="R1486" s="114"/>
      <c r="S1486" s="114"/>
      <c r="T1486" s="114"/>
      <c r="U1486" s="114"/>
      <c r="V1486" s="114"/>
      <c r="W1486" s="114"/>
      <c r="X1486" s="114"/>
      <c r="Y1486" s="114"/>
      <c r="Z1486" s="107"/>
      <c r="AA1486" s="107"/>
      <c r="AB1486" s="107"/>
      <c r="AC1486" s="107"/>
      <c r="AD1486" s="107"/>
      <c r="AE1486" s="107"/>
      <c r="AF1486" s="107"/>
      <c r="AG1486" s="107" t="s">
        <v>341</v>
      </c>
      <c r="AH1486" s="107">
        <v>0</v>
      </c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</row>
    <row r="1487" spans="1:60" outlineLevel="3">
      <c r="A1487" s="110"/>
      <c r="B1487" s="111"/>
      <c r="C1487" s="146" t="s">
        <v>3566</v>
      </c>
      <c r="D1487" s="143"/>
      <c r="E1487" s="144">
        <v>17.684999999999999</v>
      </c>
      <c r="F1487" s="114"/>
      <c r="G1487" s="114"/>
      <c r="H1487" s="114"/>
      <c r="I1487" s="114"/>
      <c r="J1487" s="114"/>
      <c r="K1487" s="114"/>
      <c r="L1487" s="114"/>
      <c r="M1487" s="114"/>
      <c r="N1487" s="113"/>
      <c r="O1487" s="113"/>
      <c r="P1487" s="113"/>
      <c r="Q1487" s="113"/>
      <c r="R1487" s="114"/>
      <c r="S1487" s="114"/>
      <c r="T1487" s="114"/>
      <c r="U1487" s="114"/>
      <c r="V1487" s="114"/>
      <c r="W1487" s="114"/>
      <c r="X1487" s="114"/>
      <c r="Y1487" s="114"/>
      <c r="Z1487" s="107"/>
      <c r="AA1487" s="107"/>
      <c r="AB1487" s="107"/>
      <c r="AC1487" s="107"/>
      <c r="AD1487" s="107"/>
      <c r="AE1487" s="107"/>
      <c r="AF1487" s="107"/>
      <c r="AG1487" s="107" t="s">
        <v>341</v>
      </c>
      <c r="AH1487" s="107">
        <v>0</v>
      </c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</row>
    <row r="1488" spans="1:60" outlineLevel="3">
      <c r="A1488" s="110"/>
      <c r="B1488" s="111"/>
      <c r="C1488" s="146" t="s">
        <v>3567</v>
      </c>
      <c r="D1488" s="143"/>
      <c r="E1488" s="144">
        <v>18.495000000000001</v>
      </c>
      <c r="F1488" s="114"/>
      <c r="G1488" s="114"/>
      <c r="H1488" s="114"/>
      <c r="I1488" s="114"/>
      <c r="J1488" s="114"/>
      <c r="K1488" s="114"/>
      <c r="L1488" s="114"/>
      <c r="M1488" s="114"/>
      <c r="N1488" s="113"/>
      <c r="O1488" s="113"/>
      <c r="P1488" s="113"/>
      <c r="Q1488" s="113"/>
      <c r="R1488" s="114"/>
      <c r="S1488" s="114"/>
      <c r="T1488" s="114"/>
      <c r="U1488" s="114"/>
      <c r="V1488" s="114"/>
      <c r="W1488" s="114"/>
      <c r="X1488" s="114"/>
      <c r="Y1488" s="114"/>
      <c r="Z1488" s="107"/>
      <c r="AA1488" s="107"/>
      <c r="AB1488" s="107"/>
      <c r="AC1488" s="107"/>
      <c r="AD1488" s="107"/>
      <c r="AE1488" s="107"/>
      <c r="AF1488" s="107"/>
      <c r="AG1488" s="107" t="s">
        <v>341</v>
      </c>
      <c r="AH1488" s="107">
        <v>0</v>
      </c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</row>
    <row r="1489" spans="1:60" outlineLevel="3">
      <c r="A1489" s="110"/>
      <c r="B1489" s="111"/>
      <c r="C1489" s="146" t="s">
        <v>3568</v>
      </c>
      <c r="D1489" s="143"/>
      <c r="E1489" s="144">
        <v>121.4</v>
      </c>
      <c r="F1489" s="114"/>
      <c r="G1489" s="114"/>
      <c r="H1489" s="114"/>
      <c r="I1489" s="114"/>
      <c r="J1489" s="114"/>
      <c r="K1489" s="114"/>
      <c r="L1489" s="114"/>
      <c r="M1489" s="114"/>
      <c r="N1489" s="113"/>
      <c r="O1489" s="113"/>
      <c r="P1489" s="113"/>
      <c r="Q1489" s="113"/>
      <c r="R1489" s="114"/>
      <c r="S1489" s="114"/>
      <c r="T1489" s="114"/>
      <c r="U1489" s="114"/>
      <c r="V1489" s="114"/>
      <c r="W1489" s="114"/>
      <c r="X1489" s="114"/>
      <c r="Y1489" s="114"/>
      <c r="Z1489" s="107"/>
      <c r="AA1489" s="107"/>
      <c r="AB1489" s="107"/>
      <c r="AC1489" s="107"/>
      <c r="AD1489" s="107"/>
      <c r="AE1489" s="107"/>
      <c r="AF1489" s="107"/>
      <c r="AG1489" s="107" t="s">
        <v>341</v>
      </c>
      <c r="AH1489" s="107">
        <v>0</v>
      </c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</row>
    <row r="1490" spans="1:60" outlineLevel="3">
      <c r="A1490" s="110"/>
      <c r="B1490" s="111"/>
      <c r="C1490" s="146" t="s">
        <v>3569</v>
      </c>
      <c r="D1490" s="143"/>
      <c r="E1490" s="144">
        <v>29.3</v>
      </c>
      <c r="F1490" s="114"/>
      <c r="G1490" s="114"/>
      <c r="H1490" s="114"/>
      <c r="I1490" s="114"/>
      <c r="J1490" s="114"/>
      <c r="K1490" s="114"/>
      <c r="L1490" s="114"/>
      <c r="M1490" s="114"/>
      <c r="N1490" s="113"/>
      <c r="O1490" s="113"/>
      <c r="P1490" s="113"/>
      <c r="Q1490" s="113"/>
      <c r="R1490" s="114"/>
      <c r="S1490" s="114"/>
      <c r="T1490" s="114"/>
      <c r="U1490" s="114"/>
      <c r="V1490" s="114"/>
      <c r="W1490" s="114"/>
      <c r="X1490" s="114"/>
      <c r="Y1490" s="114"/>
      <c r="Z1490" s="107"/>
      <c r="AA1490" s="107"/>
      <c r="AB1490" s="107"/>
      <c r="AC1490" s="107"/>
      <c r="AD1490" s="107"/>
      <c r="AE1490" s="107"/>
      <c r="AF1490" s="107"/>
      <c r="AG1490" s="107" t="s">
        <v>341</v>
      </c>
      <c r="AH1490" s="107">
        <v>0</v>
      </c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</row>
    <row r="1491" spans="1:60" outlineLevel="3">
      <c r="A1491" s="110"/>
      <c r="B1491" s="111"/>
      <c r="C1491" s="146" t="s">
        <v>3570</v>
      </c>
      <c r="D1491" s="143"/>
      <c r="E1491" s="144">
        <v>21.047999999999998</v>
      </c>
      <c r="F1491" s="114"/>
      <c r="G1491" s="114"/>
      <c r="H1491" s="114"/>
      <c r="I1491" s="114"/>
      <c r="J1491" s="114"/>
      <c r="K1491" s="114"/>
      <c r="L1491" s="114"/>
      <c r="M1491" s="114"/>
      <c r="N1491" s="113"/>
      <c r="O1491" s="113"/>
      <c r="P1491" s="113"/>
      <c r="Q1491" s="113"/>
      <c r="R1491" s="114"/>
      <c r="S1491" s="114"/>
      <c r="T1491" s="114"/>
      <c r="U1491" s="114"/>
      <c r="V1491" s="114"/>
      <c r="W1491" s="114"/>
      <c r="X1491" s="114"/>
      <c r="Y1491" s="114"/>
      <c r="Z1491" s="107"/>
      <c r="AA1491" s="107"/>
      <c r="AB1491" s="107"/>
      <c r="AC1491" s="107"/>
      <c r="AD1491" s="107"/>
      <c r="AE1491" s="107"/>
      <c r="AF1491" s="107"/>
      <c r="AG1491" s="107" t="s">
        <v>341</v>
      </c>
      <c r="AH1491" s="107">
        <v>0</v>
      </c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</row>
    <row r="1492" spans="1:60" outlineLevel="3">
      <c r="A1492" s="110"/>
      <c r="B1492" s="111"/>
      <c r="C1492" s="146" t="s">
        <v>3571</v>
      </c>
      <c r="D1492" s="143"/>
      <c r="E1492" s="144">
        <v>13.712999999999999</v>
      </c>
      <c r="F1492" s="114"/>
      <c r="G1492" s="114"/>
      <c r="H1492" s="114"/>
      <c r="I1492" s="114"/>
      <c r="J1492" s="114"/>
      <c r="K1492" s="114"/>
      <c r="L1492" s="114"/>
      <c r="M1492" s="114"/>
      <c r="N1492" s="113"/>
      <c r="O1492" s="113"/>
      <c r="P1492" s="113"/>
      <c r="Q1492" s="113"/>
      <c r="R1492" s="114"/>
      <c r="S1492" s="114"/>
      <c r="T1492" s="114"/>
      <c r="U1492" s="114"/>
      <c r="V1492" s="114"/>
      <c r="W1492" s="114"/>
      <c r="X1492" s="114"/>
      <c r="Y1492" s="114"/>
      <c r="Z1492" s="107"/>
      <c r="AA1492" s="107"/>
      <c r="AB1492" s="107"/>
      <c r="AC1492" s="107"/>
      <c r="AD1492" s="107"/>
      <c r="AE1492" s="107"/>
      <c r="AF1492" s="107"/>
      <c r="AG1492" s="107" t="s">
        <v>341</v>
      </c>
      <c r="AH1492" s="107">
        <v>0</v>
      </c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</row>
    <row r="1493" spans="1:60" outlineLevel="3">
      <c r="A1493" s="110"/>
      <c r="B1493" s="111"/>
      <c r="C1493" s="146" t="s">
        <v>3572</v>
      </c>
      <c r="D1493" s="143"/>
      <c r="E1493" s="144">
        <v>11.04</v>
      </c>
      <c r="F1493" s="114"/>
      <c r="G1493" s="114"/>
      <c r="H1493" s="114"/>
      <c r="I1493" s="114"/>
      <c r="J1493" s="114"/>
      <c r="K1493" s="114"/>
      <c r="L1493" s="114"/>
      <c r="M1493" s="114"/>
      <c r="N1493" s="113"/>
      <c r="O1493" s="113"/>
      <c r="P1493" s="113"/>
      <c r="Q1493" s="113"/>
      <c r="R1493" s="114"/>
      <c r="S1493" s="114"/>
      <c r="T1493" s="114"/>
      <c r="U1493" s="114"/>
      <c r="V1493" s="114"/>
      <c r="W1493" s="114"/>
      <c r="X1493" s="114"/>
      <c r="Y1493" s="114"/>
      <c r="Z1493" s="107"/>
      <c r="AA1493" s="107"/>
      <c r="AB1493" s="107"/>
      <c r="AC1493" s="107"/>
      <c r="AD1493" s="107"/>
      <c r="AE1493" s="107"/>
      <c r="AF1493" s="107"/>
      <c r="AG1493" s="107" t="s">
        <v>341</v>
      </c>
      <c r="AH1493" s="107">
        <v>0</v>
      </c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</row>
    <row r="1494" spans="1:60" outlineLevel="3">
      <c r="A1494" s="110"/>
      <c r="B1494" s="111"/>
      <c r="C1494" s="146" t="s">
        <v>3573</v>
      </c>
      <c r="D1494" s="143"/>
      <c r="E1494" s="144">
        <v>16.559999999999999</v>
      </c>
      <c r="F1494" s="114"/>
      <c r="G1494" s="114"/>
      <c r="H1494" s="114"/>
      <c r="I1494" s="114"/>
      <c r="J1494" s="114"/>
      <c r="K1494" s="114"/>
      <c r="L1494" s="114"/>
      <c r="M1494" s="114"/>
      <c r="N1494" s="113"/>
      <c r="O1494" s="113"/>
      <c r="P1494" s="113"/>
      <c r="Q1494" s="113"/>
      <c r="R1494" s="114"/>
      <c r="S1494" s="114"/>
      <c r="T1494" s="114"/>
      <c r="U1494" s="114"/>
      <c r="V1494" s="114"/>
      <c r="W1494" s="114"/>
      <c r="X1494" s="114"/>
      <c r="Y1494" s="114"/>
      <c r="Z1494" s="107"/>
      <c r="AA1494" s="107"/>
      <c r="AB1494" s="107"/>
      <c r="AC1494" s="107"/>
      <c r="AD1494" s="107"/>
      <c r="AE1494" s="107"/>
      <c r="AF1494" s="107"/>
      <c r="AG1494" s="107" t="s">
        <v>341</v>
      </c>
      <c r="AH1494" s="107">
        <v>0</v>
      </c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</row>
    <row r="1495" spans="1:60" outlineLevel="3">
      <c r="A1495" s="110"/>
      <c r="B1495" s="111"/>
      <c r="C1495" s="146" t="s">
        <v>3574</v>
      </c>
      <c r="D1495" s="143"/>
      <c r="E1495" s="144">
        <v>138</v>
      </c>
      <c r="F1495" s="114"/>
      <c r="G1495" s="114"/>
      <c r="H1495" s="114"/>
      <c r="I1495" s="114"/>
      <c r="J1495" s="114"/>
      <c r="K1495" s="114"/>
      <c r="L1495" s="114"/>
      <c r="M1495" s="114"/>
      <c r="N1495" s="113"/>
      <c r="O1495" s="113"/>
      <c r="P1495" s="113"/>
      <c r="Q1495" s="113"/>
      <c r="R1495" s="114"/>
      <c r="S1495" s="114"/>
      <c r="T1495" s="114"/>
      <c r="U1495" s="114"/>
      <c r="V1495" s="114"/>
      <c r="W1495" s="114"/>
      <c r="X1495" s="114"/>
      <c r="Y1495" s="114"/>
      <c r="Z1495" s="107"/>
      <c r="AA1495" s="107"/>
      <c r="AB1495" s="107"/>
      <c r="AC1495" s="107"/>
      <c r="AD1495" s="107"/>
      <c r="AE1495" s="107"/>
      <c r="AF1495" s="107"/>
      <c r="AG1495" s="107" t="s">
        <v>341</v>
      </c>
      <c r="AH1495" s="107">
        <v>0</v>
      </c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</row>
    <row r="1496" spans="1:60" outlineLevel="3">
      <c r="A1496" s="110"/>
      <c r="B1496" s="111"/>
      <c r="C1496" s="146" t="s">
        <v>3575</v>
      </c>
      <c r="D1496" s="143"/>
      <c r="E1496" s="144">
        <v>29.6</v>
      </c>
      <c r="F1496" s="114"/>
      <c r="G1496" s="114"/>
      <c r="H1496" s="114"/>
      <c r="I1496" s="114"/>
      <c r="J1496" s="114"/>
      <c r="K1496" s="114"/>
      <c r="L1496" s="114"/>
      <c r="M1496" s="114"/>
      <c r="N1496" s="113"/>
      <c r="O1496" s="113"/>
      <c r="P1496" s="113"/>
      <c r="Q1496" s="113"/>
      <c r="R1496" s="114"/>
      <c r="S1496" s="114"/>
      <c r="T1496" s="114"/>
      <c r="U1496" s="114"/>
      <c r="V1496" s="114"/>
      <c r="W1496" s="114"/>
      <c r="X1496" s="114"/>
      <c r="Y1496" s="114"/>
      <c r="Z1496" s="107"/>
      <c r="AA1496" s="107"/>
      <c r="AB1496" s="107"/>
      <c r="AC1496" s="107"/>
      <c r="AD1496" s="107"/>
      <c r="AE1496" s="107"/>
      <c r="AF1496" s="107"/>
      <c r="AG1496" s="107" t="s">
        <v>341</v>
      </c>
      <c r="AH1496" s="107">
        <v>0</v>
      </c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</row>
    <row r="1497" spans="1:60" outlineLevel="3">
      <c r="A1497" s="110"/>
      <c r="B1497" s="111"/>
      <c r="C1497" s="146" t="s">
        <v>3576</v>
      </c>
      <c r="D1497" s="143"/>
      <c r="E1497" s="144">
        <v>34.799999999999997</v>
      </c>
      <c r="F1497" s="114"/>
      <c r="G1497" s="114"/>
      <c r="H1497" s="114"/>
      <c r="I1497" s="114"/>
      <c r="J1497" s="114"/>
      <c r="K1497" s="114"/>
      <c r="L1497" s="114"/>
      <c r="M1497" s="114"/>
      <c r="N1497" s="113"/>
      <c r="O1497" s="113"/>
      <c r="P1497" s="113"/>
      <c r="Q1497" s="113"/>
      <c r="R1497" s="114"/>
      <c r="S1497" s="114"/>
      <c r="T1497" s="114"/>
      <c r="U1497" s="114"/>
      <c r="V1497" s="114"/>
      <c r="W1497" s="114"/>
      <c r="X1497" s="114"/>
      <c r="Y1497" s="114"/>
      <c r="Z1497" s="107"/>
      <c r="AA1497" s="107"/>
      <c r="AB1497" s="107"/>
      <c r="AC1497" s="107"/>
      <c r="AD1497" s="107"/>
      <c r="AE1497" s="107"/>
      <c r="AF1497" s="107"/>
      <c r="AG1497" s="107" t="s">
        <v>341</v>
      </c>
      <c r="AH1497" s="107">
        <v>0</v>
      </c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</row>
    <row r="1498" spans="1:60" outlineLevel="3">
      <c r="A1498" s="110"/>
      <c r="B1498" s="111"/>
      <c r="C1498" s="146" t="s">
        <v>3577</v>
      </c>
      <c r="D1498" s="143"/>
      <c r="E1498" s="144">
        <v>49.9</v>
      </c>
      <c r="F1498" s="114"/>
      <c r="G1498" s="114"/>
      <c r="H1498" s="114"/>
      <c r="I1498" s="114"/>
      <c r="J1498" s="114"/>
      <c r="K1498" s="114"/>
      <c r="L1498" s="114"/>
      <c r="M1498" s="114"/>
      <c r="N1498" s="113"/>
      <c r="O1498" s="113"/>
      <c r="P1498" s="113"/>
      <c r="Q1498" s="113"/>
      <c r="R1498" s="114"/>
      <c r="S1498" s="114"/>
      <c r="T1498" s="114"/>
      <c r="U1498" s="114"/>
      <c r="V1498" s="114"/>
      <c r="W1498" s="114"/>
      <c r="X1498" s="114"/>
      <c r="Y1498" s="114"/>
      <c r="Z1498" s="107"/>
      <c r="AA1498" s="107"/>
      <c r="AB1498" s="107"/>
      <c r="AC1498" s="107"/>
      <c r="AD1498" s="107"/>
      <c r="AE1498" s="107"/>
      <c r="AF1498" s="107"/>
      <c r="AG1498" s="107" t="s">
        <v>341</v>
      </c>
      <c r="AH1498" s="107">
        <v>0</v>
      </c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</row>
    <row r="1499" spans="1:60" outlineLevel="3">
      <c r="A1499" s="110"/>
      <c r="B1499" s="111"/>
      <c r="C1499" s="146" t="s">
        <v>3578</v>
      </c>
      <c r="D1499" s="143"/>
      <c r="E1499" s="144">
        <v>76.400000000000006</v>
      </c>
      <c r="F1499" s="114"/>
      <c r="G1499" s="114"/>
      <c r="H1499" s="114"/>
      <c r="I1499" s="114"/>
      <c r="J1499" s="114"/>
      <c r="K1499" s="114"/>
      <c r="L1499" s="114"/>
      <c r="M1499" s="114"/>
      <c r="N1499" s="113"/>
      <c r="O1499" s="113"/>
      <c r="P1499" s="113"/>
      <c r="Q1499" s="113"/>
      <c r="R1499" s="114"/>
      <c r="S1499" s="114"/>
      <c r="T1499" s="114"/>
      <c r="U1499" s="114"/>
      <c r="V1499" s="114"/>
      <c r="W1499" s="114"/>
      <c r="X1499" s="114"/>
      <c r="Y1499" s="114"/>
      <c r="Z1499" s="107"/>
      <c r="AA1499" s="107"/>
      <c r="AB1499" s="107"/>
      <c r="AC1499" s="107"/>
      <c r="AD1499" s="107"/>
      <c r="AE1499" s="107"/>
      <c r="AF1499" s="107"/>
      <c r="AG1499" s="107" t="s">
        <v>341</v>
      </c>
      <c r="AH1499" s="107">
        <v>0</v>
      </c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</row>
    <row r="1500" spans="1:60" outlineLevel="3">
      <c r="A1500" s="110"/>
      <c r="B1500" s="111"/>
      <c r="C1500" s="146" t="s">
        <v>3579</v>
      </c>
      <c r="D1500" s="143"/>
      <c r="E1500" s="144">
        <v>211.41</v>
      </c>
      <c r="F1500" s="114"/>
      <c r="G1500" s="114"/>
      <c r="H1500" s="114"/>
      <c r="I1500" s="114"/>
      <c r="J1500" s="114"/>
      <c r="K1500" s="114"/>
      <c r="L1500" s="114"/>
      <c r="M1500" s="114"/>
      <c r="N1500" s="113"/>
      <c r="O1500" s="113"/>
      <c r="P1500" s="113"/>
      <c r="Q1500" s="113"/>
      <c r="R1500" s="114"/>
      <c r="S1500" s="114"/>
      <c r="T1500" s="114"/>
      <c r="U1500" s="114"/>
      <c r="V1500" s="114"/>
      <c r="W1500" s="114"/>
      <c r="X1500" s="114"/>
      <c r="Y1500" s="114"/>
      <c r="Z1500" s="107"/>
      <c r="AA1500" s="107"/>
      <c r="AB1500" s="107"/>
      <c r="AC1500" s="107"/>
      <c r="AD1500" s="107"/>
      <c r="AE1500" s="107"/>
      <c r="AF1500" s="107"/>
      <c r="AG1500" s="107" t="s">
        <v>341</v>
      </c>
      <c r="AH1500" s="107">
        <v>0</v>
      </c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</row>
    <row r="1501" spans="1:60" outlineLevel="3">
      <c r="A1501" s="110"/>
      <c r="B1501" s="111"/>
      <c r="C1501" s="146" t="s">
        <v>3580</v>
      </c>
      <c r="D1501" s="143"/>
      <c r="E1501" s="144">
        <v>17.22</v>
      </c>
      <c r="F1501" s="114"/>
      <c r="G1501" s="114"/>
      <c r="H1501" s="114"/>
      <c r="I1501" s="114"/>
      <c r="J1501" s="114"/>
      <c r="K1501" s="114"/>
      <c r="L1501" s="114"/>
      <c r="M1501" s="114"/>
      <c r="N1501" s="113"/>
      <c r="O1501" s="113"/>
      <c r="P1501" s="113"/>
      <c r="Q1501" s="113"/>
      <c r="R1501" s="114"/>
      <c r="S1501" s="114"/>
      <c r="T1501" s="114"/>
      <c r="U1501" s="114"/>
      <c r="V1501" s="114"/>
      <c r="W1501" s="114"/>
      <c r="X1501" s="114"/>
      <c r="Y1501" s="114"/>
      <c r="Z1501" s="107"/>
      <c r="AA1501" s="107"/>
      <c r="AB1501" s="107"/>
      <c r="AC1501" s="107"/>
      <c r="AD1501" s="107"/>
      <c r="AE1501" s="107"/>
      <c r="AF1501" s="107"/>
      <c r="AG1501" s="107" t="s">
        <v>341</v>
      </c>
      <c r="AH1501" s="107">
        <v>0</v>
      </c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</row>
    <row r="1502" spans="1:60" outlineLevel="3">
      <c r="A1502" s="110"/>
      <c r="B1502" s="111"/>
      <c r="C1502" s="146" t="s">
        <v>3581</v>
      </c>
      <c r="D1502" s="143"/>
      <c r="E1502" s="144">
        <v>15.12</v>
      </c>
      <c r="F1502" s="114"/>
      <c r="G1502" s="114"/>
      <c r="H1502" s="114"/>
      <c r="I1502" s="114"/>
      <c r="J1502" s="114"/>
      <c r="K1502" s="114"/>
      <c r="L1502" s="114"/>
      <c r="M1502" s="114"/>
      <c r="N1502" s="113"/>
      <c r="O1502" s="113"/>
      <c r="P1502" s="113"/>
      <c r="Q1502" s="113"/>
      <c r="R1502" s="114"/>
      <c r="S1502" s="114"/>
      <c r="T1502" s="114"/>
      <c r="U1502" s="114"/>
      <c r="V1502" s="114"/>
      <c r="W1502" s="114"/>
      <c r="X1502" s="114"/>
      <c r="Y1502" s="114"/>
      <c r="Z1502" s="107"/>
      <c r="AA1502" s="107"/>
      <c r="AB1502" s="107"/>
      <c r="AC1502" s="107"/>
      <c r="AD1502" s="107"/>
      <c r="AE1502" s="107"/>
      <c r="AF1502" s="107"/>
      <c r="AG1502" s="107" t="s">
        <v>341</v>
      </c>
      <c r="AH1502" s="107">
        <v>0</v>
      </c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</row>
    <row r="1503" spans="1:60" outlineLevel="3">
      <c r="A1503" s="110"/>
      <c r="B1503" s="111"/>
      <c r="C1503" s="146" t="s">
        <v>3582</v>
      </c>
      <c r="D1503" s="143"/>
      <c r="E1503" s="144">
        <v>16.38</v>
      </c>
      <c r="F1503" s="114"/>
      <c r="G1503" s="114"/>
      <c r="H1503" s="114"/>
      <c r="I1503" s="114"/>
      <c r="J1503" s="114"/>
      <c r="K1503" s="114"/>
      <c r="L1503" s="114"/>
      <c r="M1503" s="114"/>
      <c r="N1503" s="113"/>
      <c r="O1503" s="113"/>
      <c r="P1503" s="113"/>
      <c r="Q1503" s="113"/>
      <c r="R1503" s="114"/>
      <c r="S1503" s="114"/>
      <c r="T1503" s="114"/>
      <c r="U1503" s="114"/>
      <c r="V1503" s="114"/>
      <c r="W1503" s="114"/>
      <c r="X1503" s="114"/>
      <c r="Y1503" s="114"/>
      <c r="Z1503" s="107"/>
      <c r="AA1503" s="107"/>
      <c r="AB1503" s="107"/>
      <c r="AC1503" s="107"/>
      <c r="AD1503" s="107"/>
      <c r="AE1503" s="107"/>
      <c r="AF1503" s="107"/>
      <c r="AG1503" s="107" t="s">
        <v>341</v>
      </c>
      <c r="AH1503" s="107">
        <v>0</v>
      </c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</row>
    <row r="1504" spans="1:60" outlineLevel="3">
      <c r="A1504" s="110"/>
      <c r="B1504" s="111"/>
      <c r="C1504" s="146" t="s">
        <v>3583</v>
      </c>
      <c r="D1504" s="143"/>
      <c r="E1504" s="144">
        <v>15.12</v>
      </c>
      <c r="F1504" s="114"/>
      <c r="G1504" s="114"/>
      <c r="H1504" s="114"/>
      <c r="I1504" s="114"/>
      <c r="J1504" s="114"/>
      <c r="K1504" s="114"/>
      <c r="L1504" s="114"/>
      <c r="M1504" s="114"/>
      <c r="N1504" s="113"/>
      <c r="O1504" s="113"/>
      <c r="P1504" s="113"/>
      <c r="Q1504" s="113"/>
      <c r="R1504" s="114"/>
      <c r="S1504" s="114"/>
      <c r="T1504" s="114"/>
      <c r="U1504" s="114"/>
      <c r="V1504" s="114"/>
      <c r="W1504" s="114"/>
      <c r="X1504" s="114"/>
      <c r="Y1504" s="114"/>
      <c r="Z1504" s="107"/>
      <c r="AA1504" s="107"/>
      <c r="AB1504" s="107"/>
      <c r="AC1504" s="107"/>
      <c r="AD1504" s="107"/>
      <c r="AE1504" s="107"/>
      <c r="AF1504" s="107"/>
      <c r="AG1504" s="107" t="s">
        <v>341</v>
      </c>
      <c r="AH1504" s="107">
        <v>0</v>
      </c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</row>
    <row r="1505" spans="1:60" outlineLevel="3">
      <c r="A1505" s="110"/>
      <c r="B1505" s="111"/>
      <c r="C1505" s="146" t="s">
        <v>3584</v>
      </c>
      <c r="D1505" s="143"/>
      <c r="E1505" s="144">
        <v>17.010000000000002</v>
      </c>
      <c r="F1505" s="114"/>
      <c r="G1505" s="114"/>
      <c r="H1505" s="114"/>
      <c r="I1505" s="114"/>
      <c r="J1505" s="114"/>
      <c r="K1505" s="114"/>
      <c r="L1505" s="114"/>
      <c r="M1505" s="114"/>
      <c r="N1505" s="113"/>
      <c r="O1505" s="113"/>
      <c r="P1505" s="113"/>
      <c r="Q1505" s="113"/>
      <c r="R1505" s="114"/>
      <c r="S1505" s="114"/>
      <c r="T1505" s="114"/>
      <c r="U1505" s="114"/>
      <c r="V1505" s="114"/>
      <c r="W1505" s="114"/>
      <c r="X1505" s="114"/>
      <c r="Y1505" s="114"/>
      <c r="Z1505" s="107"/>
      <c r="AA1505" s="107"/>
      <c r="AB1505" s="107"/>
      <c r="AC1505" s="107"/>
      <c r="AD1505" s="107"/>
      <c r="AE1505" s="107"/>
      <c r="AF1505" s="107"/>
      <c r="AG1505" s="107" t="s">
        <v>341</v>
      </c>
      <c r="AH1505" s="107">
        <v>0</v>
      </c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</row>
    <row r="1506" spans="1:60" outlineLevel="3">
      <c r="A1506" s="110"/>
      <c r="B1506" s="111"/>
      <c r="C1506" s="146" t="s">
        <v>3585</v>
      </c>
      <c r="D1506" s="143"/>
      <c r="E1506" s="144">
        <v>56.91</v>
      </c>
      <c r="F1506" s="114"/>
      <c r="G1506" s="114"/>
      <c r="H1506" s="114"/>
      <c r="I1506" s="114"/>
      <c r="J1506" s="114"/>
      <c r="K1506" s="114"/>
      <c r="L1506" s="114"/>
      <c r="M1506" s="114"/>
      <c r="N1506" s="113"/>
      <c r="O1506" s="113"/>
      <c r="P1506" s="113"/>
      <c r="Q1506" s="113"/>
      <c r="R1506" s="114"/>
      <c r="S1506" s="114"/>
      <c r="T1506" s="114"/>
      <c r="U1506" s="114"/>
      <c r="V1506" s="114"/>
      <c r="W1506" s="114"/>
      <c r="X1506" s="114"/>
      <c r="Y1506" s="114"/>
      <c r="Z1506" s="107"/>
      <c r="AA1506" s="107"/>
      <c r="AB1506" s="107"/>
      <c r="AC1506" s="107"/>
      <c r="AD1506" s="107"/>
      <c r="AE1506" s="107"/>
      <c r="AF1506" s="107"/>
      <c r="AG1506" s="107" t="s">
        <v>341</v>
      </c>
      <c r="AH1506" s="107">
        <v>0</v>
      </c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</row>
    <row r="1507" spans="1:60" outlineLevel="3">
      <c r="A1507" s="110"/>
      <c r="B1507" s="111"/>
      <c r="C1507" s="146" t="s">
        <v>3586</v>
      </c>
      <c r="D1507" s="143"/>
      <c r="E1507" s="144">
        <v>94.2</v>
      </c>
      <c r="F1507" s="114"/>
      <c r="G1507" s="114"/>
      <c r="H1507" s="114"/>
      <c r="I1507" s="114"/>
      <c r="J1507" s="114"/>
      <c r="K1507" s="114"/>
      <c r="L1507" s="114"/>
      <c r="M1507" s="114"/>
      <c r="N1507" s="113"/>
      <c r="O1507" s="113"/>
      <c r="P1507" s="113"/>
      <c r="Q1507" s="113"/>
      <c r="R1507" s="114"/>
      <c r="S1507" s="114"/>
      <c r="T1507" s="114"/>
      <c r="U1507" s="114"/>
      <c r="V1507" s="114"/>
      <c r="W1507" s="114"/>
      <c r="X1507" s="114"/>
      <c r="Y1507" s="114"/>
      <c r="Z1507" s="107"/>
      <c r="AA1507" s="107"/>
      <c r="AB1507" s="107"/>
      <c r="AC1507" s="107"/>
      <c r="AD1507" s="107"/>
      <c r="AE1507" s="107"/>
      <c r="AF1507" s="107"/>
      <c r="AG1507" s="107" t="s">
        <v>341</v>
      </c>
      <c r="AH1507" s="107">
        <v>0</v>
      </c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</row>
    <row r="1508" spans="1:60" outlineLevel="3">
      <c r="A1508" s="110"/>
      <c r="B1508" s="111"/>
      <c r="C1508" s="146" t="s">
        <v>3587</v>
      </c>
      <c r="D1508" s="143"/>
      <c r="E1508" s="144">
        <v>20</v>
      </c>
      <c r="F1508" s="114"/>
      <c r="G1508" s="114"/>
      <c r="H1508" s="114"/>
      <c r="I1508" s="114"/>
      <c r="J1508" s="114"/>
      <c r="K1508" s="114"/>
      <c r="L1508" s="114"/>
      <c r="M1508" s="114"/>
      <c r="N1508" s="113"/>
      <c r="O1508" s="113"/>
      <c r="P1508" s="113"/>
      <c r="Q1508" s="113"/>
      <c r="R1508" s="114"/>
      <c r="S1508" s="114"/>
      <c r="T1508" s="114"/>
      <c r="U1508" s="114"/>
      <c r="V1508" s="114"/>
      <c r="W1508" s="114"/>
      <c r="X1508" s="114"/>
      <c r="Y1508" s="114"/>
      <c r="Z1508" s="107"/>
      <c r="AA1508" s="107"/>
      <c r="AB1508" s="107"/>
      <c r="AC1508" s="107"/>
      <c r="AD1508" s="107"/>
      <c r="AE1508" s="107"/>
      <c r="AF1508" s="107"/>
      <c r="AG1508" s="107" t="s">
        <v>341</v>
      </c>
      <c r="AH1508" s="107">
        <v>0</v>
      </c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</row>
    <row r="1509" spans="1:60" outlineLevel="3">
      <c r="A1509" s="110"/>
      <c r="B1509" s="111"/>
      <c r="C1509" s="146" t="s">
        <v>3588</v>
      </c>
      <c r="D1509" s="143"/>
      <c r="E1509" s="144">
        <v>11.305</v>
      </c>
      <c r="F1509" s="114"/>
      <c r="G1509" s="114"/>
      <c r="H1509" s="114"/>
      <c r="I1509" s="114"/>
      <c r="J1509" s="114"/>
      <c r="K1509" s="114"/>
      <c r="L1509" s="114"/>
      <c r="M1509" s="114"/>
      <c r="N1509" s="113"/>
      <c r="O1509" s="113"/>
      <c r="P1509" s="113"/>
      <c r="Q1509" s="113"/>
      <c r="R1509" s="114"/>
      <c r="S1509" s="114"/>
      <c r="T1509" s="114"/>
      <c r="U1509" s="114"/>
      <c r="V1509" s="114"/>
      <c r="W1509" s="114"/>
      <c r="X1509" s="114"/>
      <c r="Y1509" s="114"/>
      <c r="Z1509" s="107"/>
      <c r="AA1509" s="107"/>
      <c r="AB1509" s="107"/>
      <c r="AC1509" s="107"/>
      <c r="AD1509" s="107"/>
      <c r="AE1509" s="107"/>
      <c r="AF1509" s="107"/>
      <c r="AG1509" s="107" t="s">
        <v>341</v>
      </c>
      <c r="AH1509" s="107">
        <v>0</v>
      </c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</row>
    <row r="1510" spans="1:60" outlineLevel="3">
      <c r="A1510" s="110"/>
      <c r="B1510" s="111"/>
      <c r="C1510" s="146" t="s">
        <v>3589</v>
      </c>
      <c r="D1510" s="143"/>
      <c r="E1510" s="144">
        <v>13.92</v>
      </c>
      <c r="F1510" s="114"/>
      <c r="G1510" s="114"/>
      <c r="H1510" s="114"/>
      <c r="I1510" s="114"/>
      <c r="J1510" s="114"/>
      <c r="K1510" s="114"/>
      <c r="L1510" s="114"/>
      <c r="M1510" s="114"/>
      <c r="N1510" s="113"/>
      <c r="O1510" s="113"/>
      <c r="P1510" s="113"/>
      <c r="Q1510" s="113"/>
      <c r="R1510" s="114"/>
      <c r="S1510" s="114"/>
      <c r="T1510" s="114"/>
      <c r="U1510" s="114"/>
      <c r="V1510" s="114"/>
      <c r="W1510" s="114"/>
      <c r="X1510" s="114"/>
      <c r="Y1510" s="114"/>
      <c r="Z1510" s="107"/>
      <c r="AA1510" s="107"/>
      <c r="AB1510" s="107"/>
      <c r="AC1510" s="107"/>
      <c r="AD1510" s="107"/>
      <c r="AE1510" s="107"/>
      <c r="AF1510" s="107"/>
      <c r="AG1510" s="107" t="s">
        <v>341</v>
      </c>
      <c r="AH1510" s="107">
        <v>0</v>
      </c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</row>
    <row r="1511" spans="1:60" outlineLevel="3">
      <c r="A1511" s="110"/>
      <c r="B1511" s="111"/>
      <c r="C1511" s="146" t="s">
        <v>3590</v>
      </c>
      <c r="D1511" s="143"/>
      <c r="E1511" s="144">
        <v>14.88</v>
      </c>
      <c r="F1511" s="114"/>
      <c r="G1511" s="114"/>
      <c r="H1511" s="114"/>
      <c r="I1511" s="114"/>
      <c r="J1511" s="114"/>
      <c r="K1511" s="114"/>
      <c r="L1511" s="114"/>
      <c r="M1511" s="114"/>
      <c r="N1511" s="113"/>
      <c r="O1511" s="113"/>
      <c r="P1511" s="113"/>
      <c r="Q1511" s="113"/>
      <c r="R1511" s="114"/>
      <c r="S1511" s="114"/>
      <c r="T1511" s="114"/>
      <c r="U1511" s="114"/>
      <c r="V1511" s="114"/>
      <c r="W1511" s="114"/>
      <c r="X1511" s="114"/>
      <c r="Y1511" s="114"/>
      <c r="Z1511" s="107"/>
      <c r="AA1511" s="107"/>
      <c r="AB1511" s="107"/>
      <c r="AC1511" s="107"/>
      <c r="AD1511" s="107"/>
      <c r="AE1511" s="107"/>
      <c r="AF1511" s="107"/>
      <c r="AG1511" s="107" t="s">
        <v>341</v>
      </c>
      <c r="AH1511" s="107">
        <v>0</v>
      </c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</row>
    <row r="1512" spans="1:60" outlineLevel="3">
      <c r="A1512" s="110"/>
      <c r="B1512" s="111"/>
      <c r="C1512" s="146" t="s">
        <v>3591</v>
      </c>
      <c r="D1512" s="143"/>
      <c r="E1512" s="144">
        <v>32</v>
      </c>
      <c r="F1512" s="114"/>
      <c r="G1512" s="114"/>
      <c r="H1512" s="114"/>
      <c r="I1512" s="114"/>
      <c r="J1512" s="114"/>
      <c r="K1512" s="114"/>
      <c r="L1512" s="114"/>
      <c r="M1512" s="114"/>
      <c r="N1512" s="113"/>
      <c r="O1512" s="113"/>
      <c r="P1512" s="113"/>
      <c r="Q1512" s="113"/>
      <c r="R1512" s="114"/>
      <c r="S1512" s="114"/>
      <c r="T1512" s="114"/>
      <c r="U1512" s="114"/>
      <c r="V1512" s="114"/>
      <c r="W1512" s="114"/>
      <c r="X1512" s="114"/>
      <c r="Y1512" s="114"/>
      <c r="Z1512" s="107"/>
      <c r="AA1512" s="107"/>
      <c r="AB1512" s="107"/>
      <c r="AC1512" s="107"/>
      <c r="AD1512" s="107"/>
      <c r="AE1512" s="107"/>
      <c r="AF1512" s="107"/>
      <c r="AG1512" s="107" t="s">
        <v>341</v>
      </c>
      <c r="AH1512" s="107">
        <v>0</v>
      </c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</row>
    <row r="1513" spans="1:60" outlineLevel="3">
      <c r="A1513" s="110"/>
      <c r="B1513" s="111"/>
      <c r="C1513" s="146" t="s">
        <v>3592</v>
      </c>
      <c r="D1513" s="143"/>
      <c r="E1513" s="144">
        <v>55.963999999999999</v>
      </c>
      <c r="F1513" s="114"/>
      <c r="G1513" s="114"/>
      <c r="H1513" s="114"/>
      <c r="I1513" s="114"/>
      <c r="J1513" s="114"/>
      <c r="K1513" s="114"/>
      <c r="L1513" s="114"/>
      <c r="M1513" s="114"/>
      <c r="N1513" s="113"/>
      <c r="O1513" s="113"/>
      <c r="P1513" s="113"/>
      <c r="Q1513" s="113"/>
      <c r="R1513" s="114"/>
      <c r="S1513" s="114"/>
      <c r="T1513" s="114"/>
      <c r="U1513" s="114"/>
      <c r="V1513" s="114"/>
      <c r="W1513" s="114"/>
      <c r="X1513" s="114"/>
      <c r="Y1513" s="114"/>
      <c r="Z1513" s="107"/>
      <c r="AA1513" s="107"/>
      <c r="AB1513" s="107"/>
      <c r="AC1513" s="107"/>
      <c r="AD1513" s="107"/>
      <c r="AE1513" s="107"/>
      <c r="AF1513" s="107"/>
      <c r="AG1513" s="107" t="s">
        <v>341</v>
      </c>
      <c r="AH1513" s="107">
        <v>0</v>
      </c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</row>
    <row r="1514" spans="1:60" outlineLevel="3">
      <c r="A1514" s="110"/>
      <c r="B1514" s="111"/>
      <c r="C1514" s="146" t="s">
        <v>3593</v>
      </c>
      <c r="D1514" s="143"/>
      <c r="E1514" s="144">
        <v>7.92</v>
      </c>
      <c r="F1514" s="114"/>
      <c r="G1514" s="114"/>
      <c r="H1514" s="114"/>
      <c r="I1514" s="114"/>
      <c r="J1514" s="114"/>
      <c r="K1514" s="114"/>
      <c r="L1514" s="114"/>
      <c r="M1514" s="114"/>
      <c r="N1514" s="113"/>
      <c r="O1514" s="113"/>
      <c r="P1514" s="113"/>
      <c r="Q1514" s="113"/>
      <c r="R1514" s="114"/>
      <c r="S1514" s="114"/>
      <c r="T1514" s="114"/>
      <c r="U1514" s="114"/>
      <c r="V1514" s="114"/>
      <c r="W1514" s="114"/>
      <c r="X1514" s="114"/>
      <c r="Y1514" s="114"/>
      <c r="Z1514" s="107"/>
      <c r="AA1514" s="107"/>
      <c r="AB1514" s="107"/>
      <c r="AC1514" s="107"/>
      <c r="AD1514" s="107"/>
      <c r="AE1514" s="107"/>
      <c r="AF1514" s="107"/>
      <c r="AG1514" s="107" t="s">
        <v>341</v>
      </c>
      <c r="AH1514" s="107">
        <v>0</v>
      </c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</row>
    <row r="1515" spans="1:60" outlineLevel="3">
      <c r="A1515" s="110"/>
      <c r="B1515" s="111"/>
      <c r="C1515" s="146" t="s">
        <v>3594</v>
      </c>
      <c r="D1515" s="143"/>
      <c r="E1515" s="144">
        <v>19.32</v>
      </c>
      <c r="F1515" s="114"/>
      <c r="G1515" s="114"/>
      <c r="H1515" s="114"/>
      <c r="I1515" s="114"/>
      <c r="J1515" s="114"/>
      <c r="K1515" s="114"/>
      <c r="L1515" s="114"/>
      <c r="M1515" s="114"/>
      <c r="N1515" s="113"/>
      <c r="O1515" s="113"/>
      <c r="P1515" s="113"/>
      <c r="Q1515" s="113"/>
      <c r="R1515" s="114"/>
      <c r="S1515" s="114"/>
      <c r="T1515" s="114"/>
      <c r="U1515" s="114"/>
      <c r="V1515" s="114"/>
      <c r="W1515" s="114"/>
      <c r="X1515" s="114"/>
      <c r="Y1515" s="114"/>
      <c r="Z1515" s="107"/>
      <c r="AA1515" s="107"/>
      <c r="AB1515" s="107"/>
      <c r="AC1515" s="107"/>
      <c r="AD1515" s="107"/>
      <c r="AE1515" s="107"/>
      <c r="AF1515" s="107"/>
      <c r="AG1515" s="107" t="s">
        <v>341</v>
      </c>
      <c r="AH1515" s="107">
        <v>0</v>
      </c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</row>
    <row r="1516" spans="1:60" outlineLevel="3">
      <c r="A1516" s="110"/>
      <c r="B1516" s="111"/>
      <c r="C1516" s="146" t="s">
        <v>3595</v>
      </c>
      <c r="D1516" s="143"/>
      <c r="E1516" s="144">
        <v>35.6</v>
      </c>
      <c r="F1516" s="114"/>
      <c r="G1516" s="114"/>
      <c r="H1516" s="114"/>
      <c r="I1516" s="114"/>
      <c r="J1516" s="114"/>
      <c r="K1516" s="114"/>
      <c r="L1516" s="114"/>
      <c r="M1516" s="114"/>
      <c r="N1516" s="113"/>
      <c r="O1516" s="113"/>
      <c r="P1516" s="113"/>
      <c r="Q1516" s="113"/>
      <c r="R1516" s="114"/>
      <c r="S1516" s="114"/>
      <c r="T1516" s="114"/>
      <c r="U1516" s="114"/>
      <c r="V1516" s="114"/>
      <c r="W1516" s="114"/>
      <c r="X1516" s="114"/>
      <c r="Y1516" s="114"/>
      <c r="Z1516" s="107"/>
      <c r="AA1516" s="107"/>
      <c r="AB1516" s="107"/>
      <c r="AC1516" s="107"/>
      <c r="AD1516" s="107"/>
      <c r="AE1516" s="107"/>
      <c r="AF1516" s="107"/>
      <c r="AG1516" s="107" t="s">
        <v>341</v>
      </c>
      <c r="AH1516" s="107">
        <v>0</v>
      </c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</row>
    <row r="1517" spans="1:60" outlineLevel="3">
      <c r="A1517" s="110"/>
      <c r="B1517" s="111"/>
      <c r="C1517" s="146" t="s">
        <v>3596</v>
      </c>
      <c r="D1517" s="143"/>
      <c r="E1517" s="144">
        <v>32.200000000000003</v>
      </c>
      <c r="F1517" s="114"/>
      <c r="G1517" s="114"/>
      <c r="H1517" s="114"/>
      <c r="I1517" s="114"/>
      <c r="J1517" s="114"/>
      <c r="K1517" s="114"/>
      <c r="L1517" s="114"/>
      <c r="M1517" s="114"/>
      <c r="N1517" s="113"/>
      <c r="O1517" s="113"/>
      <c r="P1517" s="113"/>
      <c r="Q1517" s="113"/>
      <c r="R1517" s="114"/>
      <c r="S1517" s="114"/>
      <c r="T1517" s="114"/>
      <c r="U1517" s="114"/>
      <c r="V1517" s="114"/>
      <c r="W1517" s="114"/>
      <c r="X1517" s="114"/>
      <c r="Y1517" s="114"/>
      <c r="Z1517" s="107"/>
      <c r="AA1517" s="107"/>
      <c r="AB1517" s="107"/>
      <c r="AC1517" s="107"/>
      <c r="AD1517" s="107"/>
      <c r="AE1517" s="107"/>
      <c r="AF1517" s="107"/>
      <c r="AG1517" s="107" t="s">
        <v>341</v>
      </c>
      <c r="AH1517" s="107">
        <v>0</v>
      </c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</row>
    <row r="1518" spans="1:60" outlineLevel="3">
      <c r="A1518" s="110"/>
      <c r="B1518" s="111"/>
      <c r="C1518" s="146" t="s">
        <v>3597</v>
      </c>
      <c r="D1518" s="143"/>
      <c r="E1518" s="144">
        <v>3.84</v>
      </c>
      <c r="F1518" s="114"/>
      <c r="G1518" s="114"/>
      <c r="H1518" s="114"/>
      <c r="I1518" s="114"/>
      <c r="J1518" s="114"/>
      <c r="K1518" s="114"/>
      <c r="L1518" s="114"/>
      <c r="M1518" s="114"/>
      <c r="N1518" s="113"/>
      <c r="O1518" s="113"/>
      <c r="P1518" s="113"/>
      <c r="Q1518" s="113"/>
      <c r="R1518" s="114"/>
      <c r="S1518" s="114"/>
      <c r="T1518" s="114"/>
      <c r="U1518" s="114"/>
      <c r="V1518" s="114"/>
      <c r="W1518" s="114"/>
      <c r="X1518" s="114"/>
      <c r="Y1518" s="114"/>
      <c r="Z1518" s="107"/>
      <c r="AA1518" s="107"/>
      <c r="AB1518" s="107"/>
      <c r="AC1518" s="107"/>
      <c r="AD1518" s="107"/>
      <c r="AE1518" s="107"/>
      <c r="AF1518" s="107"/>
      <c r="AG1518" s="107" t="s">
        <v>341</v>
      </c>
      <c r="AH1518" s="107">
        <v>0</v>
      </c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</row>
    <row r="1519" spans="1:60" outlineLevel="3">
      <c r="A1519" s="110"/>
      <c r="B1519" s="111"/>
      <c r="C1519" s="146" t="s">
        <v>3598</v>
      </c>
      <c r="D1519" s="143"/>
      <c r="E1519" s="144">
        <v>37.299999999999997</v>
      </c>
      <c r="F1519" s="114"/>
      <c r="G1519" s="114"/>
      <c r="H1519" s="114"/>
      <c r="I1519" s="114"/>
      <c r="J1519" s="114"/>
      <c r="K1519" s="114"/>
      <c r="L1519" s="114"/>
      <c r="M1519" s="114"/>
      <c r="N1519" s="113"/>
      <c r="O1519" s="113"/>
      <c r="P1519" s="113"/>
      <c r="Q1519" s="113"/>
      <c r="R1519" s="114"/>
      <c r="S1519" s="114"/>
      <c r="T1519" s="114"/>
      <c r="U1519" s="114"/>
      <c r="V1519" s="114"/>
      <c r="W1519" s="114"/>
      <c r="X1519" s="114"/>
      <c r="Y1519" s="114"/>
      <c r="Z1519" s="107"/>
      <c r="AA1519" s="107"/>
      <c r="AB1519" s="107"/>
      <c r="AC1519" s="107"/>
      <c r="AD1519" s="107"/>
      <c r="AE1519" s="107"/>
      <c r="AF1519" s="107"/>
      <c r="AG1519" s="107" t="s">
        <v>341</v>
      </c>
      <c r="AH1519" s="107">
        <v>0</v>
      </c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</row>
    <row r="1520" spans="1:60" outlineLevel="3">
      <c r="A1520" s="110"/>
      <c r="B1520" s="111"/>
      <c r="C1520" s="146" t="s">
        <v>3599</v>
      </c>
      <c r="D1520" s="143"/>
      <c r="E1520" s="144">
        <v>35.299999999999997</v>
      </c>
      <c r="F1520" s="114"/>
      <c r="G1520" s="114"/>
      <c r="H1520" s="114"/>
      <c r="I1520" s="114"/>
      <c r="J1520" s="114"/>
      <c r="K1520" s="114"/>
      <c r="L1520" s="114"/>
      <c r="M1520" s="114"/>
      <c r="N1520" s="113"/>
      <c r="O1520" s="113"/>
      <c r="P1520" s="113"/>
      <c r="Q1520" s="113"/>
      <c r="R1520" s="114"/>
      <c r="S1520" s="114"/>
      <c r="T1520" s="114"/>
      <c r="U1520" s="114"/>
      <c r="V1520" s="114"/>
      <c r="W1520" s="114"/>
      <c r="X1520" s="114"/>
      <c r="Y1520" s="114"/>
      <c r="Z1520" s="107"/>
      <c r="AA1520" s="107"/>
      <c r="AB1520" s="107"/>
      <c r="AC1520" s="107"/>
      <c r="AD1520" s="107"/>
      <c r="AE1520" s="107"/>
      <c r="AF1520" s="107"/>
      <c r="AG1520" s="107" t="s">
        <v>341</v>
      </c>
      <c r="AH1520" s="107">
        <v>0</v>
      </c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</row>
    <row r="1521" spans="1:60" outlineLevel="3">
      <c r="A1521" s="110"/>
      <c r="B1521" s="111"/>
      <c r="C1521" s="146" t="s">
        <v>3600</v>
      </c>
      <c r="D1521" s="143"/>
      <c r="E1521" s="144">
        <v>31.5</v>
      </c>
      <c r="F1521" s="114"/>
      <c r="G1521" s="114"/>
      <c r="H1521" s="114"/>
      <c r="I1521" s="114"/>
      <c r="J1521" s="114"/>
      <c r="K1521" s="114"/>
      <c r="L1521" s="114"/>
      <c r="M1521" s="114"/>
      <c r="N1521" s="113"/>
      <c r="O1521" s="113"/>
      <c r="P1521" s="113"/>
      <c r="Q1521" s="113"/>
      <c r="R1521" s="114"/>
      <c r="S1521" s="114"/>
      <c r="T1521" s="114"/>
      <c r="U1521" s="114"/>
      <c r="V1521" s="114"/>
      <c r="W1521" s="114"/>
      <c r="X1521" s="114"/>
      <c r="Y1521" s="114"/>
      <c r="Z1521" s="107"/>
      <c r="AA1521" s="107"/>
      <c r="AB1521" s="107"/>
      <c r="AC1521" s="107"/>
      <c r="AD1521" s="107"/>
      <c r="AE1521" s="107"/>
      <c r="AF1521" s="107"/>
      <c r="AG1521" s="107" t="s">
        <v>341</v>
      </c>
      <c r="AH1521" s="107">
        <v>0</v>
      </c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</row>
    <row r="1522" spans="1:60" outlineLevel="3">
      <c r="A1522" s="110"/>
      <c r="B1522" s="111"/>
      <c r="C1522" s="146" t="s">
        <v>3601</v>
      </c>
      <c r="D1522" s="143"/>
      <c r="E1522" s="144">
        <v>13.005000000000001</v>
      </c>
      <c r="F1522" s="114"/>
      <c r="G1522" s="114"/>
      <c r="H1522" s="114"/>
      <c r="I1522" s="114"/>
      <c r="J1522" s="114"/>
      <c r="K1522" s="114"/>
      <c r="L1522" s="114"/>
      <c r="M1522" s="114"/>
      <c r="N1522" s="113"/>
      <c r="O1522" s="113"/>
      <c r="P1522" s="113"/>
      <c r="Q1522" s="113"/>
      <c r="R1522" s="114"/>
      <c r="S1522" s="114"/>
      <c r="T1522" s="114"/>
      <c r="U1522" s="114"/>
      <c r="V1522" s="114"/>
      <c r="W1522" s="114"/>
      <c r="X1522" s="114"/>
      <c r="Y1522" s="114"/>
      <c r="Z1522" s="107"/>
      <c r="AA1522" s="107"/>
      <c r="AB1522" s="107"/>
      <c r="AC1522" s="107"/>
      <c r="AD1522" s="107"/>
      <c r="AE1522" s="107"/>
      <c r="AF1522" s="107"/>
      <c r="AG1522" s="107" t="s">
        <v>341</v>
      </c>
      <c r="AH1522" s="107">
        <v>0</v>
      </c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</row>
    <row r="1523" spans="1:60" outlineLevel="3">
      <c r="A1523" s="110"/>
      <c r="B1523" s="111"/>
      <c r="C1523" s="146" t="s">
        <v>3602</v>
      </c>
      <c r="D1523" s="143"/>
      <c r="E1523" s="144">
        <v>20.6</v>
      </c>
      <c r="F1523" s="114"/>
      <c r="G1523" s="114"/>
      <c r="H1523" s="114"/>
      <c r="I1523" s="114"/>
      <c r="J1523" s="114"/>
      <c r="K1523" s="114"/>
      <c r="L1523" s="114"/>
      <c r="M1523" s="114"/>
      <c r="N1523" s="113"/>
      <c r="O1523" s="113"/>
      <c r="P1523" s="113"/>
      <c r="Q1523" s="113"/>
      <c r="R1523" s="114"/>
      <c r="S1523" s="114"/>
      <c r="T1523" s="114"/>
      <c r="U1523" s="114"/>
      <c r="V1523" s="114"/>
      <c r="W1523" s="114"/>
      <c r="X1523" s="114"/>
      <c r="Y1523" s="114"/>
      <c r="Z1523" s="107"/>
      <c r="AA1523" s="107"/>
      <c r="AB1523" s="107"/>
      <c r="AC1523" s="107"/>
      <c r="AD1523" s="107"/>
      <c r="AE1523" s="107"/>
      <c r="AF1523" s="107"/>
      <c r="AG1523" s="107" t="s">
        <v>341</v>
      </c>
      <c r="AH1523" s="107">
        <v>0</v>
      </c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</row>
    <row r="1524" spans="1:60" outlineLevel="3">
      <c r="A1524" s="110"/>
      <c r="B1524" s="111"/>
      <c r="C1524" s="146" t="s">
        <v>3603</v>
      </c>
      <c r="D1524" s="143"/>
      <c r="E1524" s="144">
        <v>23.111999999999998</v>
      </c>
      <c r="F1524" s="114"/>
      <c r="G1524" s="114"/>
      <c r="H1524" s="114"/>
      <c r="I1524" s="114"/>
      <c r="J1524" s="114"/>
      <c r="K1524" s="114"/>
      <c r="L1524" s="114"/>
      <c r="M1524" s="114"/>
      <c r="N1524" s="113"/>
      <c r="O1524" s="113"/>
      <c r="P1524" s="113"/>
      <c r="Q1524" s="113"/>
      <c r="R1524" s="114"/>
      <c r="S1524" s="114"/>
      <c r="T1524" s="114"/>
      <c r="U1524" s="114"/>
      <c r="V1524" s="114"/>
      <c r="W1524" s="114"/>
      <c r="X1524" s="114"/>
      <c r="Y1524" s="114"/>
      <c r="Z1524" s="107"/>
      <c r="AA1524" s="107"/>
      <c r="AB1524" s="107"/>
      <c r="AC1524" s="107"/>
      <c r="AD1524" s="107"/>
      <c r="AE1524" s="107"/>
      <c r="AF1524" s="107"/>
      <c r="AG1524" s="107" t="s">
        <v>341</v>
      </c>
      <c r="AH1524" s="107">
        <v>0</v>
      </c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</row>
    <row r="1525" spans="1:60" outlineLevel="3">
      <c r="A1525" s="110"/>
      <c r="B1525" s="111"/>
      <c r="C1525" s="146" t="s">
        <v>3604</v>
      </c>
      <c r="D1525" s="143"/>
      <c r="E1525" s="144">
        <v>10.4</v>
      </c>
      <c r="F1525" s="114"/>
      <c r="G1525" s="114"/>
      <c r="H1525" s="114"/>
      <c r="I1525" s="114"/>
      <c r="J1525" s="114"/>
      <c r="K1525" s="114"/>
      <c r="L1525" s="114"/>
      <c r="M1525" s="114"/>
      <c r="N1525" s="113"/>
      <c r="O1525" s="113"/>
      <c r="P1525" s="113"/>
      <c r="Q1525" s="113"/>
      <c r="R1525" s="114"/>
      <c r="S1525" s="114"/>
      <c r="T1525" s="114"/>
      <c r="U1525" s="114"/>
      <c r="V1525" s="114"/>
      <c r="W1525" s="114"/>
      <c r="X1525" s="114"/>
      <c r="Y1525" s="114"/>
      <c r="Z1525" s="107"/>
      <c r="AA1525" s="107"/>
      <c r="AB1525" s="107"/>
      <c r="AC1525" s="107"/>
      <c r="AD1525" s="107"/>
      <c r="AE1525" s="107"/>
      <c r="AF1525" s="107"/>
      <c r="AG1525" s="107" t="s">
        <v>341</v>
      </c>
      <c r="AH1525" s="107">
        <v>0</v>
      </c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</row>
    <row r="1526" spans="1:60" outlineLevel="3">
      <c r="A1526" s="110"/>
      <c r="B1526" s="111"/>
      <c r="C1526" s="146" t="s">
        <v>3605</v>
      </c>
      <c r="D1526" s="143"/>
      <c r="E1526" s="144">
        <v>37.200000000000003</v>
      </c>
      <c r="F1526" s="114"/>
      <c r="G1526" s="114"/>
      <c r="H1526" s="114"/>
      <c r="I1526" s="114"/>
      <c r="J1526" s="114"/>
      <c r="K1526" s="114"/>
      <c r="L1526" s="114"/>
      <c r="M1526" s="114"/>
      <c r="N1526" s="113"/>
      <c r="O1526" s="113"/>
      <c r="P1526" s="113"/>
      <c r="Q1526" s="113"/>
      <c r="R1526" s="114"/>
      <c r="S1526" s="114"/>
      <c r="T1526" s="114"/>
      <c r="U1526" s="114"/>
      <c r="V1526" s="114"/>
      <c r="W1526" s="114"/>
      <c r="X1526" s="114"/>
      <c r="Y1526" s="114"/>
      <c r="Z1526" s="107"/>
      <c r="AA1526" s="107"/>
      <c r="AB1526" s="107"/>
      <c r="AC1526" s="107"/>
      <c r="AD1526" s="107"/>
      <c r="AE1526" s="107"/>
      <c r="AF1526" s="107"/>
      <c r="AG1526" s="107" t="s">
        <v>341</v>
      </c>
      <c r="AH1526" s="107">
        <v>0</v>
      </c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</row>
    <row r="1527" spans="1:60" outlineLevel="1">
      <c r="A1527" s="123">
        <v>251</v>
      </c>
      <c r="B1527" s="124" t="s">
        <v>2508</v>
      </c>
      <c r="C1527" s="139" t="s">
        <v>2509</v>
      </c>
      <c r="D1527" s="125" t="s">
        <v>1169</v>
      </c>
      <c r="E1527" s="126">
        <v>1853.8720000000001</v>
      </c>
      <c r="F1527" s="127"/>
      <c r="G1527" s="128">
        <f>ROUND(E1527*F1527,2)</f>
        <v>0</v>
      </c>
      <c r="H1527" s="127"/>
      <c r="I1527" s="128">
        <f>ROUND(E1527*H1527,2)</f>
        <v>0</v>
      </c>
      <c r="J1527" s="127"/>
      <c r="K1527" s="128">
        <f>ROUND(E1527*J1527,2)</f>
        <v>0</v>
      </c>
      <c r="L1527" s="128">
        <v>21</v>
      </c>
      <c r="M1527" s="128">
        <f>G1527*(1+L1527/100)</f>
        <v>0</v>
      </c>
      <c r="N1527" s="126">
        <v>1.6000000000000001E-4</v>
      </c>
      <c r="O1527" s="126">
        <f>ROUND(E1527*N1527,2)</f>
        <v>0.3</v>
      </c>
      <c r="P1527" s="126">
        <v>0</v>
      </c>
      <c r="Q1527" s="126">
        <f>ROUND(E1527*P1527,2)</f>
        <v>0</v>
      </c>
      <c r="R1527" s="128" t="s">
        <v>2468</v>
      </c>
      <c r="S1527" s="128" t="s">
        <v>310</v>
      </c>
      <c r="T1527" s="129" t="s">
        <v>331</v>
      </c>
      <c r="U1527" s="114">
        <v>0.10902000000000001</v>
      </c>
      <c r="V1527" s="114">
        <f>ROUND(E1527*U1527,2)</f>
        <v>202.11</v>
      </c>
      <c r="W1527" s="114"/>
      <c r="X1527" s="114" t="s">
        <v>332</v>
      </c>
      <c r="Y1527" s="114" t="s">
        <v>293</v>
      </c>
      <c r="Z1527" s="107"/>
      <c r="AA1527" s="107"/>
      <c r="AB1527" s="107"/>
      <c r="AC1527" s="107"/>
      <c r="AD1527" s="107"/>
      <c r="AE1527" s="107"/>
      <c r="AF1527" s="107"/>
      <c r="AG1527" s="107" t="s">
        <v>333</v>
      </c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</row>
    <row r="1528" spans="1:60" outlineLevel="2">
      <c r="A1528" s="110"/>
      <c r="B1528" s="111"/>
      <c r="C1528" s="146" t="s">
        <v>3606</v>
      </c>
      <c r="D1528" s="143"/>
      <c r="E1528" s="144">
        <v>1853.8720000000001</v>
      </c>
      <c r="F1528" s="114"/>
      <c r="G1528" s="114"/>
      <c r="H1528" s="114"/>
      <c r="I1528" s="114"/>
      <c r="J1528" s="114"/>
      <c r="K1528" s="114"/>
      <c r="L1528" s="114"/>
      <c r="M1528" s="114"/>
      <c r="N1528" s="113"/>
      <c r="O1528" s="113"/>
      <c r="P1528" s="113"/>
      <c r="Q1528" s="113"/>
      <c r="R1528" s="114"/>
      <c r="S1528" s="114"/>
      <c r="T1528" s="114"/>
      <c r="U1528" s="114"/>
      <c r="V1528" s="114"/>
      <c r="W1528" s="114"/>
      <c r="X1528" s="114"/>
      <c r="Y1528" s="114"/>
      <c r="Z1528" s="107"/>
      <c r="AA1528" s="107"/>
      <c r="AB1528" s="107"/>
      <c r="AC1528" s="107"/>
      <c r="AD1528" s="107"/>
      <c r="AE1528" s="107"/>
      <c r="AF1528" s="107"/>
      <c r="AG1528" s="107" t="s">
        <v>341</v>
      </c>
      <c r="AH1528" s="107">
        <v>5</v>
      </c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</row>
    <row r="1529" spans="1:60" outlineLevel="1">
      <c r="A1529" s="123">
        <v>252</v>
      </c>
      <c r="B1529" s="124" t="s">
        <v>2511</v>
      </c>
      <c r="C1529" s="139" t="s">
        <v>2512</v>
      </c>
      <c r="D1529" s="125" t="s">
        <v>1169</v>
      </c>
      <c r="E1529" s="126">
        <v>2538.58628</v>
      </c>
      <c r="F1529" s="127"/>
      <c r="G1529" s="128">
        <f>ROUND(E1529*F1529,2)</f>
        <v>0</v>
      </c>
      <c r="H1529" s="127"/>
      <c r="I1529" s="128">
        <f>ROUND(E1529*H1529,2)</f>
        <v>0</v>
      </c>
      <c r="J1529" s="127"/>
      <c r="K1529" s="128">
        <f>ROUND(E1529*J1529,2)</f>
        <v>0</v>
      </c>
      <c r="L1529" s="128">
        <v>21</v>
      </c>
      <c r="M1529" s="128">
        <f>G1529*(1+L1529/100)</f>
        <v>0</v>
      </c>
      <c r="N1529" s="126">
        <v>1.0000000000000001E-5</v>
      </c>
      <c r="O1529" s="126">
        <f>ROUND(E1529*N1529,2)</f>
        <v>0.03</v>
      </c>
      <c r="P1529" s="126">
        <v>0</v>
      </c>
      <c r="Q1529" s="126">
        <f>ROUND(E1529*P1529,2)</f>
        <v>0</v>
      </c>
      <c r="R1529" s="128" t="s">
        <v>2468</v>
      </c>
      <c r="S1529" s="128" t="s">
        <v>310</v>
      </c>
      <c r="T1529" s="129" t="s">
        <v>331</v>
      </c>
      <c r="U1529" s="114">
        <v>2.9000000000000001E-2</v>
      </c>
      <c r="V1529" s="114">
        <f>ROUND(E1529*U1529,2)</f>
        <v>73.62</v>
      </c>
      <c r="W1529" s="114"/>
      <c r="X1529" s="114" t="s">
        <v>332</v>
      </c>
      <c r="Y1529" s="114" t="s">
        <v>293</v>
      </c>
      <c r="Z1529" s="107"/>
      <c r="AA1529" s="107"/>
      <c r="AB1529" s="107"/>
      <c r="AC1529" s="107"/>
      <c r="AD1529" s="107"/>
      <c r="AE1529" s="107"/>
      <c r="AF1529" s="107"/>
      <c r="AG1529" s="107" t="s">
        <v>333</v>
      </c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</row>
    <row r="1530" spans="1:60" outlineLevel="2">
      <c r="A1530" s="110"/>
      <c r="B1530" s="111"/>
      <c r="C1530" s="146" t="s">
        <v>3607</v>
      </c>
      <c r="D1530" s="143"/>
      <c r="E1530" s="144">
        <v>2538.58628</v>
      </c>
      <c r="F1530" s="114"/>
      <c r="G1530" s="114"/>
      <c r="H1530" s="114"/>
      <c r="I1530" s="114"/>
      <c r="J1530" s="114"/>
      <c r="K1530" s="114"/>
      <c r="L1530" s="114"/>
      <c r="M1530" s="114"/>
      <c r="N1530" s="113"/>
      <c r="O1530" s="113"/>
      <c r="P1530" s="113"/>
      <c r="Q1530" s="113"/>
      <c r="R1530" s="114"/>
      <c r="S1530" s="114"/>
      <c r="T1530" s="114"/>
      <c r="U1530" s="114"/>
      <c r="V1530" s="114"/>
      <c r="W1530" s="114"/>
      <c r="X1530" s="114"/>
      <c r="Y1530" s="114"/>
      <c r="Z1530" s="107"/>
      <c r="AA1530" s="107"/>
      <c r="AB1530" s="107"/>
      <c r="AC1530" s="107"/>
      <c r="AD1530" s="107"/>
      <c r="AE1530" s="107"/>
      <c r="AF1530" s="107"/>
      <c r="AG1530" s="107" t="s">
        <v>341</v>
      </c>
      <c r="AH1530" s="107">
        <v>5</v>
      </c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</row>
    <row r="1531" spans="1:60" outlineLevel="1">
      <c r="A1531" s="123">
        <v>253</v>
      </c>
      <c r="B1531" s="124" t="s">
        <v>2540</v>
      </c>
      <c r="C1531" s="139" t="s">
        <v>2541</v>
      </c>
      <c r="D1531" s="125" t="s">
        <v>1169</v>
      </c>
      <c r="E1531" s="126">
        <v>1853.8720000000001</v>
      </c>
      <c r="F1531" s="127"/>
      <c r="G1531" s="128">
        <f>ROUND(E1531*F1531,2)</f>
        <v>0</v>
      </c>
      <c r="H1531" s="127"/>
      <c r="I1531" s="128">
        <f>ROUND(E1531*H1531,2)</f>
        <v>0</v>
      </c>
      <c r="J1531" s="127"/>
      <c r="K1531" s="128">
        <f>ROUND(E1531*J1531,2)</f>
        <v>0</v>
      </c>
      <c r="L1531" s="128">
        <v>21</v>
      </c>
      <c r="M1531" s="128">
        <f>G1531*(1+L1531/100)</f>
        <v>0</v>
      </c>
      <c r="N1531" s="126">
        <v>0</v>
      </c>
      <c r="O1531" s="126">
        <f>ROUND(E1531*N1531,2)</f>
        <v>0</v>
      </c>
      <c r="P1531" s="126">
        <v>0</v>
      </c>
      <c r="Q1531" s="126">
        <f>ROUND(E1531*P1531,2)</f>
        <v>0</v>
      </c>
      <c r="R1531" s="128" t="s">
        <v>2468</v>
      </c>
      <c r="S1531" s="128" t="s">
        <v>310</v>
      </c>
      <c r="T1531" s="129" t="s">
        <v>331</v>
      </c>
      <c r="U1531" s="114">
        <v>4.7499999999999999E-3</v>
      </c>
      <c r="V1531" s="114">
        <f>ROUND(E1531*U1531,2)</f>
        <v>8.81</v>
      </c>
      <c r="W1531" s="114"/>
      <c r="X1531" s="114" t="s">
        <v>332</v>
      </c>
      <c r="Y1531" s="114" t="s">
        <v>293</v>
      </c>
      <c r="Z1531" s="107"/>
      <c r="AA1531" s="107"/>
      <c r="AB1531" s="107"/>
      <c r="AC1531" s="107"/>
      <c r="AD1531" s="107"/>
      <c r="AE1531" s="107"/>
      <c r="AF1531" s="107"/>
      <c r="AG1531" s="107" t="s">
        <v>333</v>
      </c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</row>
    <row r="1532" spans="1:60" outlineLevel="2">
      <c r="A1532" s="110"/>
      <c r="B1532" s="111"/>
      <c r="C1532" s="146" t="s">
        <v>3606</v>
      </c>
      <c r="D1532" s="143"/>
      <c r="E1532" s="144">
        <v>1853.8720000000001</v>
      </c>
      <c r="F1532" s="114"/>
      <c r="G1532" s="114"/>
      <c r="H1532" s="114"/>
      <c r="I1532" s="114"/>
      <c r="J1532" s="114"/>
      <c r="K1532" s="114"/>
      <c r="L1532" s="114"/>
      <c r="M1532" s="114"/>
      <c r="N1532" s="113"/>
      <c r="O1532" s="113"/>
      <c r="P1532" s="113"/>
      <c r="Q1532" s="113"/>
      <c r="R1532" s="114"/>
      <c r="S1532" s="114"/>
      <c r="T1532" s="114"/>
      <c r="U1532" s="114"/>
      <c r="V1532" s="114"/>
      <c r="W1532" s="114"/>
      <c r="X1532" s="114"/>
      <c r="Y1532" s="114"/>
      <c r="Z1532" s="107"/>
      <c r="AA1532" s="107"/>
      <c r="AB1532" s="107"/>
      <c r="AC1532" s="107"/>
      <c r="AD1532" s="107"/>
      <c r="AE1532" s="107"/>
      <c r="AF1532" s="107"/>
      <c r="AG1532" s="107" t="s">
        <v>341</v>
      </c>
      <c r="AH1532" s="107">
        <v>5</v>
      </c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</row>
    <row r="1533" spans="1:60">
      <c r="A1533" s="117" t="s">
        <v>285</v>
      </c>
      <c r="B1533" s="118" t="s">
        <v>245</v>
      </c>
      <c r="C1533" s="138" t="s">
        <v>246</v>
      </c>
      <c r="D1533" s="119"/>
      <c r="E1533" s="120"/>
      <c r="F1533" s="121"/>
      <c r="G1533" s="121">
        <f>SUMIF(AG1534:AG1594,"&lt;&gt;NOR",G1534:G1594)</f>
        <v>0</v>
      </c>
      <c r="H1533" s="121"/>
      <c r="I1533" s="121">
        <f>SUM(I1534:I1594)</f>
        <v>0</v>
      </c>
      <c r="J1533" s="121"/>
      <c r="K1533" s="121">
        <f>SUM(K1534:K1594)</f>
        <v>0</v>
      </c>
      <c r="L1533" s="121"/>
      <c r="M1533" s="121">
        <f>SUM(M1534:M1594)</f>
        <v>0</v>
      </c>
      <c r="N1533" s="120"/>
      <c r="O1533" s="120">
        <f>SUM(O1534:O1594)</f>
        <v>0.43000000000000005</v>
      </c>
      <c r="P1533" s="120"/>
      <c r="Q1533" s="120">
        <f>SUM(Q1534:Q1594)</f>
        <v>0</v>
      </c>
      <c r="R1533" s="121"/>
      <c r="S1533" s="121"/>
      <c r="T1533" s="122"/>
      <c r="U1533" s="116"/>
      <c r="V1533" s="116">
        <f>SUM(V1534:V1594)</f>
        <v>340</v>
      </c>
      <c r="W1533" s="116"/>
      <c r="X1533" s="116"/>
      <c r="Y1533" s="116"/>
      <c r="AG1533" t="s">
        <v>286</v>
      </c>
    </row>
    <row r="1534" spans="1:60" outlineLevel="1">
      <c r="A1534" s="123">
        <v>254</v>
      </c>
      <c r="B1534" s="124" t="s">
        <v>2466</v>
      </c>
      <c r="C1534" s="139" t="s">
        <v>2467</v>
      </c>
      <c r="D1534" s="125" t="s">
        <v>1169</v>
      </c>
      <c r="E1534" s="126">
        <v>1764.434</v>
      </c>
      <c r="F1534" s="127"/>
      <c r="G1534" s="128">
        <f>ROUND(E1534*F1534,2)</f>
        <v>0</v>
      </c>
      <c r="H1534" s="127"/>
      <c r="I1534" s="128">
        <f>ROUND(E1534*H1534,2)</f>
        <v>0</v>
      </c>
      <c r="J1534" s="127"/>
      <c r="K1534" s="128">
        <f>ROUND(E1534*J1534,2)</f>
        <v>0</v>
      </c>
      <c r="L1534" s="128">
        <v>21</v>
      </c>
      <c r="M1534" s="128">
        <f>G1534*(1+L1534/100)</f>
        <v>0</v>
      </c>
      <c r="N1534" s="126">
        <v>6.9999999999999994E-5</v>
      </c>
      <c r="O1534" s="126">
        <f>ROUND(E1534*N1534,2)</f>
        <v>0.12</v>
      </c>
      <c r="P1534" s="126">
        <v>0</v>
      </c>
      <c r="Q1534" s="126">
        <f>ROUND(E1534*P1534,2)</f>
        <v>0</v>
      </c>
      <c r="R1534" s="128" t="s">
        <v>2468</v>
      </c>
      <c r="S1534" s="128" t="s">
        <v>310</v>
      </c>
      <c r="T1534" s="129" t="s">
        <v>331</v>
      </c>
      <c r="U1534" s="114">
        <v>3.2480000000000002E-2</v>
      </c>
      <c r="V1534" s="114">
        <f>ROUND(E1534*U1534,2)</f>
        <v>57.31</v>
      </c>
      <c r="W1534" s="114"/>
      <c r="X1534" s="114" t="s">
        <v>332</v>
      </c>
      <c r="Y1534" s="114" t="s">
        <v>293</v>
      </c>
      <c r="Z1534" s="107"/>
      <c r="AA1534" s="107"/>
      <c r="AB1534" s="107"/>
      <c r="AC1534" s="107"/>
      <c r="AD1534" s="107"/>
      <c r="AE1534" s="107"/>
      <c r="AF1534" s="107"/>
      <c r="AG1534" s="107" t="s">
        <v>2469</v>
      </c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</row>
    <row r="1535" spans="1:60" outlineLevel="2">
      <c r="A1535" s="110"/>
      <c r="B1535" s="111"/>
      <c r="C1535" s="146" t="s">
        <v>3608</v>
      </c>
      <c r="D1535" s="143"/>
      <c r="E1535" s="144">
        <v>27.4</v>
      </c>
      <c r="F1535" s="114"/>
      <c r="G1535" s="114"/>
      <c r="H1535" s="114"/>
      <c r="I1535" s="114"/>
      <c r="J1535" s="114"/>
      <c r="K1535" s="114"/>
      <c r="L1535" s="114"/>
      <c r="M1535" s="114"/>
      <c r="N1535" s="113"/>
      <c r="O1535" s="113"/>
      <c r="P1535" s="113"/>
      <c r="Q1535" s="113"/>
      <c r="R1535" s="114"/>
      <c r="S1535" s="114"/>
      <c r="T1535" s="114"/>
      <c r="U1535" s="114"/>
      <c r="V1535" s="114"/>
      <c r="W1535" s="114"/>
      <c r="X1535" s="114"/>
      <c r="Y1535" s="114"/>
      <c r="Z1535" s="107"/>
      <c r="AA1535" s="107"/>
      <c r="AB1535" s="107"/>
      <c r="AC1535" s="107"/>
      <c r="AD1535" s="107"/>
      <c r="AE1535" s="107"/>
      <c r="AF1535" s="107"/>
      <c r="AG1535" s="107" t="s">
        <v>341</v>
      </c>
      <c r="AH1535" s="107">
        <v>0</v>
      </c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</row>
    <row r="1536" spans="1:60" outlineLevel="3">
      <c r="A1536" s="110"/>
      <c r="B1536" s="111"/>
      <c r="C1536" s="146" t="s">
        <v>3609</v>
      </c>
      <c r="D1536" s="143"/>
      <c r="E1536" s="144">
        <v>38.700000000000003</v>
      </c>
      <c r="F1536" s="114"/>
      <c r="G1536" s="114"/>
      <c r="H1536" s="114"/>
      <c r="I1536" s="114"/>
      <c r="J1536" s="114"/>
      <c r="K1536" s="114"/>
      <c r="L1536" s="114"/>
      <c r="M1536" s="114"/>
      <c r="N1536" s="113"/>
      <c r="O1536" s="113"/>
      <c r="P1536" s="113"/>
      <c r="Q1536" s="113"/>
      <c r="R1536" s="114"/>
      <c r="S1536" s="114"/>
      <c r="T1536" s="114"/>
      <c r="U1536" s="114"/>
      <c r="V1536" s="114"/>
      <c r="W1536" s="114"/>
      <c r="X1536" s="114"/>
      <c r="Y1536" s="114"/>
      <c r="Z1536" s="107"/>
      <c r="AA1536" s="107"/>
      <c r="AB1536" s="107"/>
      <c r="AC1536" s="107"/>
      <c r="AD1536" s="107"/>
      <c r="AE1536" s="107"/>
      <c r="AF1536" s="107"/>
      <c r="AG1536" s="107" t="s">
        <v>341</v>
      </c>
      <c r="AH1536" s="107">
        <v>0</v>
      </c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</row>
    <row r="1537" spans="1:60" outlineLevel="3">
      <c r="A1537" s="110"/>
      <c r="B1537" s="111"/>
      <c r="C1537" s="146" t="s">
        <v>3610</v>
      </c>
      <c r="D1537" s="143"/>
      <c r="E1537" s="144">
        <v>23.7</v>
      </c>
      <c r="F1537" s="114"/>
      <c r="G1537" s="114"/>
      <c r="H1537" s="114"/>
      <c r="I1537" s="114"/>
      <c r="J1537" s="114"/>
      <c r="K1537" s="114"/>
      <c r="L1537" s="114"/>
      <c r="M1537" s="114"/>
      <c r="N1537" s="113"/>
      <c r="O1537" s="113"/>
      <c r="P1537" s="113"/>
      <c r="Q1537" s="113"/>
      <c r="R1537" s="114"/>
      <c r="S1537" s="114"/>
      <c r="T1537" s="114"/>
      <c r="U1537" s="114"/>
      <c r="V1537" s="114"/>
      <c r="W1537" s="114"/>
      <c r="X1537" s="114"/>
      <c r="Y1537" s="114"/>
      <c r="Z1537" s="107"/>
      <c r="AA1537" s="107"/>
      <c r="AB1537" s="107"/>
      <c r="AC1537" s="107"/>
      <c r="AD1537" s="107"/>
      <c r="AE1537" s="107"/>
      <c r="AF1537" s="107"/>
      <c r="AG1537" s="107" t="s">
        <v>341</v>
      </c>
      <c r="AH1537" s="107">
        <v>0</v>
      </c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</row>
    <row r="1538" spans="1:60" outlineLevel="3">
      <c r="A1538" s="110"/>
      <c r="B1538" s="111"/>
      <c r="C1538" s="146" t="s">
        <v>3611</v>
      </c>
      <c r="D1538" s="143"/>
      <c r="E1538" s="144">
        <v>78</v>
      </c>
      <c r="F1538" s="114"/>
      <c r="G1538" s="114"/>
      <c r="H1538" s="114"/>
      <c r="I1538" s="114"/>
      <c r="J1538" s="114"/>
      <c r="K1538" s="114"/>
      <c r="L1538" s="114"/>
      <c r="M1538" s="114"/>
      <c r="N1538" s="113"/>
      <c r="O1538" s="113"/>
      <c r="P1538" s="113"/>
      <c r="Q1538" s="113"/>
      <c r="R1538" s="114"/>
      <c r="S1538" s="114"/>
      <c r="T1538" s="114"/>
      <c r="U1538" s="114"/>
      <c r="V1538" s="114"/>
      <c r="W1538" s="114"/>
      <c r="X1538" s="114"/>
      <c r="Y1538" s="114"/>
      <c r="Z1538" s="107"/>
      <c r="AA1538" s="107"/>
      <c r="AB1538" s="107"/>
      <c r="AC1538" s="107"/>
      <c r="AD1538" s="107"/>
      <c r="AE1538" s="107"/>
      <c r="AF1538" s="107"/>
      <c r="AG1538" s="107" t="s">
        <v>341</v>
      </c>
      <c r="AH1538" s="107">
        <v>0</v>
      </c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</row>
    <row r="1539" spans="1:60" outlineLevel="3">
      <c r="A1539" s="110"/>
      <c r="B1539" s="111"/>
      <c r="C1539" s="146" t="s">
        <v>3612</v>
      </c>
      <c r="D1539" s="143"/>
      <c r="E1539" s="144">
        <v>17.100000000000001</v>
      </c>
      <c r="F1539" s="114"/>
      <c r="G1539" s="114"/>
      <c r="H1539" s="114"/>
      <c r="I1539" s="114"/>
      <c r="J1539" s="114"/>
      <c r="K1539" s="114"/>
      <c r="L1539" s="114"/>
      <c r="M1539" s="114"/>
      <c r="N1539" s="113"/>
      <c r="O1539" s="113"/>
      <c r="P1539" s="113"/>
      <c r="Q1539" s="113"/>
      <c r="R1539" s="114"/>
      <c r="S1539" s="114"/>
      <c r="T1539" s="114"/>
      <c r="U1539" s="114"/>
      <c r="V1539" s="114"/>
      <c r="W1539" s="114"/>
      <c r="X1539" s="114"/>
      <c r="Y1539" s="114"/>
      <c r="Z1539" s="107"/>
      <c r="AA1539" s="107"/>
      <c r="AB1539" s="107"/>
      <c r="AC1539" s="107"/>
      <c r="AD1539" s="107"/>
      <c r="AE1539" s="107"/>
      <c r="AF1539" s="107"/>
      <c r="AG1539" s="107" t="s">
        <v>341</v>
      </c>
      <c r="AH1539" s="107">
        <v>0</v>
      </c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</row>
    <row r="1540" spans="1:60" outlineLevel="3">
      <c r="A1540" s="110"/>
      <c r="B1540" s="111"/>
      <c r="C1540" s="146" t="s">
        <v>3613</v>
      </c>
      <c r="D1540" s="143"/>
      <c r="E1540" s="144">
        <v>28</v>
      </c>
      <c r="F1540" s="114"/>
      <c r="G1540" s="114"/>
      <c r="H1540" s="114"/>
      <c r="I1540" s="114"/>
      <c r="J1540" s="114"/>
      <c r="K1540" s="114"/>
      <c r="L1540" s="114"/>
      <c r="M1540" s="114"/>
      <c r="N1540" s="113"/>
      <c r="O1540" s="113"/>
      <c r="P1540" s="113"/>
      <c r="Q1540" s="113"/>
      <c r="R1540" s="114"/>
      <c r="S1540" s="114"/>
      <c r="T1540" s="114"/>
      <c r="U1540" s="114"/>
      <c r="V1540" s="114"/>
      <c r="W1540" s="114"/>
      <c r="X1540" s="114"/>
      <c r="Y1540" s="114"/>
      <c r="Z1540" s="107"/>
      <c r="AA1540" s="107"/>
      <c r="AB1540" s="107"/>
      <c r="AC1540" s="107"/>
      <c r="AD1540" s="107"/>
      <c r="AE1540" s="107"/>
      <c r="AF1540" s="107"/>
      <c r="AG1540" s="107" t="s">
        <v>341</v>
      </c>
      <c r="AH1540" s="107">
        <v>0</v>
      </c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</row>
    <row r="1541" spans="1:60" outlineLevel="3">
      <c r="A1541" s="110"/>
      <c r="B1541" s="111"/>
      <c r="C1541" s="146" t="s">
        <v>3614</v>
      </c>
      <c r="D1541" s="143"/>
      <c r="E1541" s="144">
        <v>137.04179999999999</v>
      </c>
      <c r="F1541" s="114"/>
      <c r="G1541" s="114"/>
      <c r="H1541" s="114"/>
      <c r="I1541" s="114"/>
      <c r="J1541" s="114"/>
      <c r="K1541" s="114"/>
      <c r="L1541" s="114"/>
      <c r="M1541" s="114"/>
      <c r="N1541" s="113"/>
      <c r="O1541" s="113"/>
      <c r="P1541" s="113"/>
      <c r="Q1541" s="113"/>
      <c r="R1541" s="114"/>
      <c r="S1541" s="114"/>
      <c r="T1541" s="114"/>
      <c r="U1541" s="114"/>
      <c r="V1541" s="114"/>
      <c r="W1541" s="114"/>
      <c r="X1541" s="114"/>
      <c r="Y1541" s="114"/>
      <c r="Z1541" s="107"/>
      <c r="AA1541" s="107"/>
      <c r="AB1541" s="107"/>
      <c r="AC1541" s="107"/>
      <c r="AD1541" s="107"/>
      <c r="AE1541" s="107"/>
      <c r="AF1541" s="107"/>
      <c r="AG1541" s="107" t="s">
        <v>341</v>
      </c>
      <c r="AH1541" s="107">
        <v>0</v>
      </c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</row>
    <row r="1542" spans="1:60" outlineLevel="3">
      <c r="A1542" s="110"/>
      <c r="B1542" s="111"/>
      <c r="C1542" s="146" t="s">
        <v>3615</v>
      </c>
      <c r="D1542" s="143"/>
      <c r="E1542" s="144">
        <v>5.25</v>
      </c>
      <c r="F1542" s="114"/>
      <c r="G1542" s="114"/>
      <c r="H1542" s="114"/>
      <c r="I1542" s="114"/>
      <c r="J1542" s="114"/>
      <c r="K1542" s="114"/>
      <c r="L1542" s="114"/>
      <c r="M1542" s="114"/>
      <c r="N1542" s="113"/>
      <c r="O1542" s="113"/>
      <c r="P1542" s="113"/>
      <c r="Q1542" s="113"/>
      <c r="R1542" s="114"/>
      <c r="S1542" s="114"/>
      <c r="T1542" s="114"/>
      <c r="U1542" s="114"/>
      <c r="V1542" s="114"/>
      <c r="W1542" s="114"/>
      <c r="X1542" s="114"/>
      <c r="Y1542" s="114"/>
      <c r="Z1542" s="107"/>
      <c r="AA1542" s="107"/>
      <c r="AB1542" s="107"/>
      <c r="AC1542" s="107"/>
      <c r="AD1542" s="107"/>
      <c r="AE1542" s="107"/>
      <c r="AF1542" s="107"/>
      <c r="AG1542" s="107" t="s">
        <v>341</v>
      </c>
      <c r="AH1542" s="107">
        <v>0</v>
      </c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</row>
    <row r="1543" spans="1:60" outlineLevel="3">
      <c r="A1543" s="110"/>
      <c r="B1543" s="111"/>
      <c r="C1543" s="146" t="s">
        <v>3616</v>
      </c>
      <c r="D1543" s="143"/>
      <c r="E1543" s="144">
        <v>46.6</v>
      </c>
      <c r="F1543" s="114"/>
      <c r="G1543" s="114"/>
      <c r="H1543" s="114"/>
      <c r="I1543" s="114"/>
      <c r="J1543" s="114"/>
      <c r="K1543" s="114"/>
      <c r="L1543" s="114"/>
      <c r="M1543" s="114"/>
      <c r="N1543" s="113"/>
      <c r="O1543" s="113"/>
      <c r="P1543" s="113"/>
      <c r="Q1543" s="113"/>
      <c r="R1543" s="114"/>
      <c r="S1543" s="114"/>
      <c r="T1543" s="114"/>
      <c r="U1543" s="114"/>
      <c r="V1543" s="114"/>
      <c r="W1543" s="114"/>
      <c r="X1543" s="114"/>
      <c r="Y1543" s="114"/>
      <c r="Z1543" s="107"/>
      <c r="AA1543" s="107"/>
      <c r="AB1543" s="107"/>
      <c r="AC1543" s="107"/>
      <c r="AD1543" s="107"/>
      <c r="AE1543" s="107"/>
      <c r="AF1543" s="107"/>
      <c r="AG1543" s="107" t="s">
        <v>341</v>
      </c>
      <c r="AH1543" s="107">
        <v>0</v>
      </c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</row>
    <row r="1544" spans="1:60" outlineLevel="3">
      <c r="A1544" s="110"/>
      <c r="B1544" s="111"/>
      <c r="C1544" s="146" t="s">
        <v>3617</v>
      </c>
      <c r="D1544" s="143"/>
      <c r="E1544" s="144">
        <v>60.585000000000001</v>
      </c>
      <c r="F1544" s="114"/>
      <c r="G1544" s="114"/>
      <c r="H1544" s="114"/>
      <c r="I1544" s="114"/>
      <c r="J1544" s="114"/>
      <c r="K1544" s="114"/>
      <c r="L1544" s="114"/>
      <c r="M1544" s="114"/>
      <c r="N1544" s="113"/>
      <c r="O1544" s="113"/>
      <c r="P1544" s="113"/>
      <c r="Q1544" s="113"/>
      <c r="R1544" s="114"/>
      <c r="S1544" s="114"/>
      <c r="T1544" s="114"/>
      <c r="U1544" s="114"/>
      <c r="V1544" s="114"/>
      <c r="W1544" s="114"/>
      <c r="X1544" s="114"/>
      <c r="Y1544" s="114"/>
      <c r="Z1544" s="107"/>
      <c r="AA1544" s="107"/>
      <c r="AB1544" s="107"/>
      <c r="AC1544" s="107"/>
      <c r="AD1544" s="107"/>
      <c r="AE1544" s="107"/>
      <c r="AF1544" s="107"/>
      <c r="AG1544" s="107" t="s">
        <v>341</v>
      </c>
      <c r="AH1544" s="107">
        <v>0</v>
      </c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</row>
    <row r="1545" spans="1:60" outlineLevel="3">
      <c r="A1545" s="110"/>
      <c r="B1545" s="111"/>
      <c r="C1545" s="146" t="s">
        <v>3618</v>
      </c>
      <c r="D1545" s="143"/>
      <c r="E1545" s="144">
        <v>7.14</v>
      </c>
      <c r="F1545" s="114"/>
      <c r="G1545" s="114"/>
      <c r="H1545" s="114"/>
      <c r="I1545" s="114"/>
      <c r="J1545" s="114"/>
      <c r="K1545" s="114"/>
      <c r="L1545" s="114"/>
      <c r="M1545" s="114"/>
      <c r="N1545" s="113"/>
      <c r="O1545" s="113"/>
      <c r="P1545" s="113"/>
      <c r="Q1545" s="113"/>
      <c r="R1545" s="114"/>
      <c r="S1545" s="114"/>
      <c r="T1545" s="114"/>
      <c r="U1545" s="114"/>
      <c r="V1545" s="114"/>
      <c r="W1545" s="114"/>
      <c r="X1545" s="114"/>
      <c r="Y1545" s="114"/>
      <c r="Z1545" s="107"/>
      <c r="AA1545" s="107"/>
      <c r="AB1545" s="107"/>
      <c r="AC1545" s="107"/>
      <c r="AD1545" s="107"/>
      <c r="AE1545" s="107"/>
      <c r="AF1545" s="107"/>
      <c r="AG1545" s="107" t="s">
        <v>341</v>
      </c>
      <c r="AH1545" s="107">
        <v>0</v>
      </c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</row>
    <row r="1546" spans="1:60" outlineLevel="3">
      <c r="A1546" s="110"/>
      <c r="B1546" s="111"/>
      <c r="C1546" s="146" t="s">
        <v>3619</v>
      </c>
      <c r="D1546" s="143"/>
      <c r="E1546" s="144">
        <v>3.57</v>
      </c>
      <c r="F1546" s="114"/>
      <c r="G1546" s="114"/>
      <c r="H1546" s="114"/>
      <c r="I1546" s="114"/>
      <c r="J1546" s="114"/>
      <c r="K1546" s="114"/>
      <c r="L1546" s="114"/>
      <c r="M1546" s="114"/>
      <c r="N1546" s="113"/>
      <c r="O1546" s="113"/>
      <c r="P1546" s="113"/>
      <c r="Q1546" s="113"/>
      <c r="R1546" s="114"/>
      <c r="S1546" s="114"/>
      <c r="T1546" s="114"/>
      <c r="U1546" s="114"/>
      <c r="V1546" s="114"/>
      <c r="W1546" s="114"/>
      <c r="X1546" s="114"/>
      <c r="Y1546" s="114"/>
      <c r="Z1546" s="107"/>
      <c r="AA1546" s="107"/>
      <c r="AB1546" s="107"/>
      <c r="AC1546" s="107"/>
      <c r="AD1546" s="107"/>
      <c r="AE1546" s="107"/>
      <c r="AF1546" s="107"/>
      <c r="AG1546" s="107" t="s">
        <v>341</v>
      </c>
      <c r="AH1546" s="107">
        <v>0</v>
      </c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</row>
    <row r="1547" spans="1:60" outlineLevel="3">
      <c r="A1547" s="110"/>
      <c r="B1547" s="111"/>
      <c r="C1547" s="146" t="s">
        <v>3620</v>
      </c>
      <c r="D1547" s="143"/>
      <c r="E1547" s="144">
        <v>3.99</v>
      </c>
      <c r="F1547" s="114"/>
      <c r="G1547" s="114"/>
      <c r="H1547" s="114"/>
      <c r="I1547" s="114"/>
      <c r="J1547" s="114"/>
      <c r="K1547" s="114"/>
      <c r="L1547" s="114"/>
      <c r="M1547" s="114"/>
      <c r="N1547" s="113"/>
      <c r="O1547" s="113"/>
      <c r="P1547" s="113"/>
      <c r="Q1547" s="113"/>
      <c r="R1547" s="114"/>
      <c r="S1547" s="114"/>
      <c r="T1547" s="114"/>
      <c r="U1547" s="114"/>
      <c r="V1547" s="114"/>
      <c r="W1547" s="114"/>
      <c r="X1547" s="114"/>
      <c r="Y1547" s="114"/>
      <c r="Z1547" s="107"/>
      <c r="AA1547" s="107"/>
      <c r="AB1547" s="107"/>
      <c r="AC1547" s="107"/>
      <c r="AD1547" s="107"/>
      <c r="AE1547" s="107"/>
      <c r="AF1547" s="107"/>
      <c r="AG1547" s="107" t="s">
        <v>341</v>
      </c>
      <c r="AH1547" s="107">
        <v>0</v>
      </c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</row>
    <row r="1548" spans="1:60" outlineLevel="3">
      <c r="A1548" s="110"/>
      <c r="B1548" s="111"/>
      <c r="C1548" s="146" t="s">
        <v>3621</v>
      </c>
      <c r="D1548" s="143"/>
      <c r="E1548" s="144">
        <v>2.8730000000000002</v>
      </c>
      <c r="F1548" s="114"/>
      <c r="G1548" s="114"/>
      <c r="H1548" s="114"/>
      <c r="I1548" s="114"/>
      <c r="J1548" s="114"/>
      <c r="K1548" s="114"/>
      <c r="L1548" s="114"/>
      <c r="M1548" s="114"/>
      <c r="N1548" s="113"/>
      <c r="O1548" s="113"/>
      <c r="P1548" s="113"/>
      <c r="Q1548" s="113"/>
      <c r="R1548" s="114"/>
      <c r="S1548" s="114"/>
      <c r="T1548" s="114"/>
      <c r="U1548" s="114"/>
      <c r="V1548" s="114"/>
      <c r="W1548" s="114"/>
      <c r="X1548" s="114"/>
      <c r="Y1548" s="114"/>
      <c r="Z1548" s="107"/>
      <c r="AA1548" s="107"/>
      <c r="AB1548" s="107"/>
      <c r="AC1548" s="107"/>
      <c r="AD1548" s="107"/>
      <c r="AE1548" s="107"/>
      <c r="AF1548" s="107"/>
      <c r="AG1548" s="107" t="s">
        <v>341</v>
      </c>
      <c r="AH1548" s="107">
        <v>0</v>
      </c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</row>
    <row r="1549" spans="1:60" outlineLevel="3">
      <c r="A1549" s="110"/>
      <c r="B1549" s="111"/>
      <c r="C1549" s="146" t="s">
        <v>3622</v>
      </c>
      <c r="D1549" s="143"/>
      <c r="E1549" s="144">
        <v>31.38</v>
      </c>
      <c r="F1549" s="114"/>
      <c r="G1549" s="114"/>
      <c r="H1549" s="114"/>
      <c r="I1549" s="114"/>
      <c r="J1549" s="114"/>
      <c r="K1549" s="114"/>
      <c r="L1549" s="114"/>
      <c r="M1549" s="114"/>
      <c r="N1549" s="113"/>
      <c r="O1549" s="113"/>
      <c r="P1549" s="113"/>
      <c r="Q1549" s="113"/>
      <c r="R1549" s="114"/>
      <c r="S1549" s="114"/>
      <c r="T1549" s="114"/>
      <c r="U1549" s="114"/>
      <c r="V1549" s="114"/>
      <c r="W1549" s="114"/>
      <c r="X1549" s="114"/>
      <c r="Y1549" s="114"/>
      <c r="Z1549" s="107"/>
      <c r="AA1549" s="107"/>
      <c r="AB1549" s="107"/>
      <c r="AC1549" s="107"/>
      <c r="AD1549" s="107"/>
      <c r="AE1549" s="107"/>
      <c r="AF1549" s="107"/>
      <c r="AG1549" s="107" t="s">
        <v>341</v>
      </c>
      <c r="AH1549" s="107">
        <v>0</v>
      </c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</row>
    <row r="1550" spans="1:60" outlineLevel="3">
      <c r="A1550" s="110"/>
      <c r="B1550" s="111"/>
      <c r="C1550" s="146" t="s">
        <v>3623</v>
      </c>
      <c r="D1550" s="143"/>
      <c r="E1550" s="144">
        <v>80.44</v>
      </c>
      <c r="F1550" s="114"/>
      <c r="G1550" s="114"/>
      <c r="H1550" s="114"/>
      <c r="I1550" s="114"/>
      <c r="J1550" s="114"/>
      <c r="K1550" s="114"/>
      <c r="L1550" s="114"/>
      <c r="M1550" s="114"/>
      <c r="N1550" s="113"/>
      <c r="O1550" s="113"/>
      <c r="P1550" s="113"/>
      <c r="Q1550" s="113"/>
      <c r="R1550" s="114"/>
      <c r="S1550" s="114"/>
      <c r="T1550" s="114"/>
      <c r="U1550" s="114"/>
      <c r="V1550" s="114"/>
      <c r="W1550" s="114"/>
      <c r="X1550" s="114"/>
      <c r="Y1550" s="114"/>
      <c r="Z1550" s="107"/>
      <c r="AA1550" s="107"/>
      <c r="AB1550" s="107"/>
      <c r="AC1550" s="107"/>
      <c r="AD1550" s="107"/>
      <c r="AE1550" s="107"/>
      <c r="AF1550" s="107"/>
      <c r="AG1550" s="107" t="s">
        <v>341</v>
      </c>
      <c r="AH1550" s="107">
        <v>0</v>
      </c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</row>
    <row r="1551" spans="1:60" outlineLevel="3">
      <c r="A1551" s="110"/>
      <c r="B1551" s="111"/>
      <c r="C1551" s="146" t="s">
        <v>3624</v>
      </c>
      <c r="D1551" s="143"/>
      <c r="E1551" s="144">
        <v>34.4</v>
      </c>
      <c r="F1551" s="114"/>
      <c r="G1551" s="114"/>
      <c r="H1551" s="114"/>
      <c r="I1551" s="114"/>
      <c r="J1551" s="114"/>
      <c r="K1551" s="114"/>
      <c r="L1551" s="114"/>
      <c r="M1551" s="114"/>
      <c r="N1551" s="113"/>
      <c r="O1551" s="113"/>
      <c r="P1551" s="113"/>
      <c r="Q1551" s="113"/>
      <c r="R1551" s="114"/>
      <c r="S1551" s="114"/>
      <c r="T1551" s="114"/>
      <c r="U1551" s="114"/>
      <c r="V1551" s="114"/>
      <c r="W1551" s="114"/>
      <c r="X1551" s="114"/>
      <c r="Y1551" s="114"/>
      <c r="Z1551" s="107"/>
      <c r="AA1551" s="107"/>
      <c r="AB1551" s="107"/>
      <c r="AC1551" s="107"/>
      <c r="AD1551" s="107"/>
      <c r="AE1551" s="107"/>
      <c r="AF1551" s="107"/>
      <c r="AG1551" s="107" t="s">
        <v>341</v>
      </c>
      <c r="AH1551" s="107">
        <v>0</v>
      </c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</row>
    <row r="1552" spans="1:60" outlineLevel="3">
      <c r="A1552" s="110"/>
      <c r="B1552" s="111"/>
      <c r="C1552" s="146" t="s">
        <v>3625</v>
      </c>
      <c r="D1552" s="143"/>
      <c r="E1552" s="144">
        <v>6.1950000000000003</v>
      </c>
      <c r="F1552" s="114"/>
      <c r="G1552" s="114"/>
      <c r="H1552" s="114"/>
      <c r="I1552" s="114"/>
      <c r="J1552" s="114"/>
      <c r="K1552" s="114"/>
      <c r="L1552" s="114"/>
      <c r="M1552" s="114"/>
      <c r="N1552" s="113"/>
      <c r="O1552" s="113"/>
      <c r="P1552" s="113"/>
      <c r="Q1552" s="113"/>
      <c r="R1552" s="114"/>
      <c r="S1552" s="114"/>
      <c r="T1552" s="114"/>
      <c r="U1552" s="114"/>
      <c r="V1552" s="114"/>
      <c r="W1552" s="114"/>
      <c r="X1552" s="114"/>
      <c r="Y1552" s="114"/>
      <c r="Z1552" s="107"/>
      <c r="AA1552" s="107"/>
      <c r="AB1552" s="107"/>
      <c r="AC1552" s="107"/>
      <c r="AD1552" s="107"/>
      <c r="AE1552" s="107"/>
      <c r="AF1552" s="107"/>
      <c r="AG1552" s="107" t="s">
        <v>341</v>
      </c>
      <c r="AH1552" s="107">
        <v>0</v>
      </c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</row>
    <row r="1553" spans="1:60" outlineLevel="3">
      <c r="A1553" s="110"/>
      <c r="B1553" s="111"/>
      <c r="C1553" s="146" t="s">
        <v>3626</v>
      </c>
      <c r="D1553" s="143"/>
      <c r="E1553" s="144">
        <v>18.427499999999998</v>
      </c>
      <c r="F1553" s="114"/>
      <c r="G1553" s="114"/>
      <c r="H1553" s="114"/>
      <c r="I1553" s="114"/>
      <c r="J1553" s="114"/>
      <c r="K1553" s="114"/>
      <c r="L1553" s="114"/>
      <c r="M1553" s="114"/>
      <c r="N1553" s="113"/>
      <c r="O1553" s="113"/>
      <c r="P1553" s="113"/>
      <c r="Q1553" s="113"/>
      <c r="R1553" s="114"/>
      <c r="S1553" s="114"/>
      <c r="T1553" s="114"/>
      <c r="U1553" s="114"/>
      <c r="V1553" s="114"/>
      <c r="W1553" s="114"/>
      <c r="X1553" s="114"/>
      <c r="Y1553" s="114"/>
      <c r="Z1553" s="107"/>
      <c r="AA1553" s="107"/>
      <c r="AB1553" s="107"/>
      <c r="AC1553" s="107"/>
      <c r="AD1553" s="107"/>
      <c r="AE1553" s="107"/>
      <c r="AF1553" s="107"/>
      <c r="AG1553" s="107" t="s">
        <v>341</v>
      </c>
      <c r="AH1553" s="107">
        <v>0</v>
      </c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</row>
    <row r="1554" spans="1:60" outlineLevel="3">
      <c r="A1554" s="110"/>
      <c r="B1554" s="111"/>
      <c r="C1554" s="146" t="s">
        <v>3627</v>
      </c>
      <c r="D1554" s="143"/>
      <c r="E1554" s="144">
        <v>25.2</v>
      </c>
      <c r="F1554" s="114"/>
      <c r="G1554" s="114"/>
      <c r="H1554" s="114"/>
      <c r="I1554" s="114"/>
      <c r="J1554" s="114"/>
      <c r="K1554" s="114"/>
      <c r="L1554" s="114"/>
      <c r="M1554" s="114"/>
      <c r="N1554" s="113"/>
      <c r="O1554" s="113"/>
      <c r="P1554" s="113"/>
      <c r="Q1554" s="113"/>
      <c r="R1554" s="114"/>
      <c r="S1554" s="114"/>
      <c r="T1554" s="114"/>
      <c r="U1554" s="114"/>
      <c r="V1554" s="114"/>
      <c r="W1554" s="114"/>
      <c r="X1554" s="114"/>
      <c r="Y1554" s="114"/>
      <c r="Z1554" s="107"/>
      <c r="AA1554" s="107"/>
      <c r="AB1554" s="107"/>
      <c r="AC1554" s="107"/>
      <c r="AD1554" s="107"/>
      <c r="AE1554" s="107"/>
      <c r="AF1554" s="107"/>
      <c r="AG1554" s="107" t="s">
        <v>341</v>
      </c>
      <c r="AH1554" s="107">
        <v>0</v>
      </c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</row>
    <row r="1555" spans="1:60" outlineLevel="3">
      <c r="A1555" s="110"/>
      <c r="B1555" s="111"/>
      <c r="C1555" s="146" t="s">
        <v>3628</v>
      </c>
      <c r="D1555" s="143"/>
      <c r="E1555" s="144">
        <v>33.4</v>
      </c>
      <c r="F1555" s="114"/>
      <c r="G1555" s="114"/>
      <c r="H1555" s="114"/>
      <c r="I1555" s="114"/>
      <c r="J1555" s="114"/>
      <c r="K1555" s="114"/>
      <c r="L1555" s="114"/>
      <c r="M1555" s="114"/>
      <c r="N1555" s="113"/>
      <c r="O1555" s="113"/>
      <c r="P1555" s="113"/>
      <c r="Q1555" s="113"/>
      <c r="R1555" s="114"/>
      <c r="S1555" s="114"/>
      <c r="T1555" s="114"/>
      <c r="U1555" s="114"/>
      <c r="V1555" s="114"/>
      <c r="W1555" s="114"/>
      <c r="X1555" s="114"/>
      <c r="Y1555" s="114"/>
      <c r="Z1555" s="107"/>
      <c r="AA1555" s="107"/>
      <c r="AB1555" s="107"/>
      <c r="AC1555" s="107"/>
      <c r="AD1555" s="107"/>
      <c r="AE1555" s="107"/>
      <c r="AF1555" s="107"/>
      <c r="AG1555" s="107" t="s">
        <v>341</v>
      </c>
      <c r="AH1555" s="107">
        <v>0</v>
      </c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</row>
    <row r="1556" spans="1:60" outlineLevel="3">
      <c r="A1556" s="110"/>
      <c r="B1556" s="111"/>
      <c r="C1556" s="146" t="s">
        <v>3629</v>
      </c>
      <c r="D1556" s="143"/>
      <c r="E1556" s="144">
        <v>48.3</v>
      </c>
      <c r="F1556" s="114"/>
      <c r="G1556" s="114"/>
      <c r="H1556" s="114"/>
      <c r="I1556" s="114"/>
      <c r="J1556" s="114"/>
      <c r="K1556" s="114"/>
      <c r="L1556" s="114"/>
      <c r="M1556" s="114"/>
      <c r="N1556" s="113"/>
      <c r="O1556" s="113"/>
      <c r="P1556" s="113"/>
      <c r="Q1556" s="113"/>
      <c r="R1556" s="114"/>
      <c r="S1556" s="114"/>
      <c r="T1556" s="114"/>
      <c r="U1556" s="114"/>
      <c r="V1556" s="114"/>
      <c r="W1556" s="114"/>
      <c r="X1556" s="114"/>
      <c r="Y1556" s="114"/>
      <c r="Z1556" s="107"/>
      <c r="AA1556" s="107"/>
      <c r="AB1556" s="107"/>
      <c r="AC1556" s="107"/>
      <c r="AD1556" s="107"/>
      <c r="AE1556" s="107"/>
      <c r="AF1556" s="107"/>
      <c r="AG1556" s="107" t="s">
        <v>341</v>
      </c>
      <c r="AH1556" s="107">
        <v>0</v>
      </c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</row>
    <row r="1557" spans="1:60" outlineLevel="3">
      <c r="A1557" s="110"/>
      <c r="B1557" s="111"/>
      <c r="C1557" s="146" t="s">
        <v>3630</v>
      </c>
      <c r="D1557" s="143"/>
      <c r="E1557" s="144">
        <v>16.282499999999999</v>
      </c>
      <c r="F1557" s="114"/>
      <c r="G1557" s="114"/>
      <c r="H1557" s="114"/>
      <c r="I1557" s="114"/>
      <c r="J1557" s="114"/>
      <c r="K1557" s="114"/>
      <c r="L1557" s="114"/>
      <c r="M1557" s="114"/>
      <c r="N1557" s="113"/>
      <c r="O1557" s="113"/>
      <c r="P1557" s="113"/>
      <c r="Q1557" s="113"/>
      <c r="R1557" s="114"/>
      <c r="S1557" s="114"/>
      <c r="T1557" s="114"/>
      <c r="U1557" s="114"/>
      <c r="V1557" s="114"/>
      <c r="W1557" s="114"/>
      <c r="X1557" s="114"/>
      <c r="Y1557" s="114"/>
      <c r="Z1557" s="107"/>
      <c r="AA1557" s="107"/>
      <c r="AB1557" s="107"/>
      <c r="AC1557" s="107"/>
      <c r="AD1557" s="107"/>
      <c r="AE1557" s="107"/>
      <c r="AF1557" s="107"/>
      <c r="AG1557" s="107" t="s">
        <v>341</v>
      </c>
      <c r="AH1557" s="107">
        <v>0</v>
      </c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</row>
    <row r="1558" spans="1:60" outlineLevel="3">
      <c r="A1558" s="110"/>
      <c r="B1558" s="111"/>
      <c r="C1558" s="146" t="s">
        <v>3631</v>
      </c>
      <c r="D1558" s="143"/>
      <c r="E1558" s="144">
        <v>165.9042</v>
      </c>
      <c r="F1558" s="114"/>
      <c r="G1558" s="114"/>
      <c r="H1558" s="114"/>
      <c r="I1558" s="114"/>
      <c r="J1558" s="114"/>
      <c r="K1558" s="114"/>
      <c r="L1558" s="114"/>
      <c r="M1558" s="114"/>
      <c r="N1558" s="113"/>
      <c r="O1558" s="113"/>
      <c r="P1558" s="113"/>
      <c r="Q1558" s="113"/>
      <c r="R1558" s="114"/>
      <c r="S1558" s="114"/>
      <c r="T1558" s="114"/>
      <c r="U1558" s="114"/>
      <c r="V1558" s="114"/>
      <c r="W1558" s="114"/>
      <c r="X1558" s="114"/>
      <c r="Y1558" s="114"/>
      <c r="Z1558" s="107"/>
      <c r="AA1558" s="107"/>
      <c r="AB1558" s="107"/>
      <c r="AC1558" s="107"/>
      <c r="AD1558" s="107"/>
      <c r="AE1558" s="107"/>
      <c r="AF1558" s="107"/>
      <c r="AG1558" s="107" t="s">
        <v>341</v>
      </c>
      <c r="AH1558" s="107">
        <v>0</v>
      </c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</row>
    <row r="1559" spans="1:60" outlineLevel="3">
      <c r="A1559" s="110"/>
      <c r="B1559" s="111"/>
      <c r="C1559" s="146" t="s">
        <v>3632</v>
      </c>
      <c r="D1559" s="143"/>
      <c r="E1559" s="144">
        <v>21.565000000000001</v>
      </c>
      <c r="F1559" s="114"/>
      <c r="G1559" s="114"/>
      <c r="H1559" s="114"/>
      <c r="I1559" s="114"/>
      <c r="J1559" s="114"/>
      <c r="K1559" s="114"/>
      <c r="L1559" s="114"/>
      <c r="M1559" s="114"/>
      <c r="N1559" s="113"/>
      <c r="O1559" s="113"/>
      <c r="P1559" s="113"/>
      <c r="Q1559" s="113"/>
      <c r="R1559" s="114"/>
      <c r="S1559" s="114"/>
      <c r="T1559" s="114"/>
      <c r="U1559" s="114"/>
      <c r="V1559" s="114"/>
      <c r="W1559" s="114"/>
      <c r="X1559" s="114"/>
      <c r="Y1559" s="114"/>
      <c r="Z1559" s="107"/>
      <c r="AA1559" s="107"/>
      <c r="AB1559" s="107"/>
      <c r="AC1559" s="107"/>
      <c r="AD1559" s="107"/>
      <c r="AE1559" s="107"/>
      <c r="AF1559" s="107"/>
      <c r="AG1559" s="107" t="s">
        <v>341</v>
      </c>
      <c r="AH1559" s="107">
        <v>0</v>
      </c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</row>
    <row r="1560" spans="1:60" outlineLevel="3">
      <c r="A1560" s="110"/>
      <c r="B1560" s="111"/>
      <c r="C1560" s="146" t="s">
        <v>3633</v>
      </c>
      <c r="D1560" s="143"/>
      <c r="E1560" s="144">
        <v>34.4</v>
      </c>
      <c r="F1560" s="114"/>
      <c r="G1560" s="114"/>
      <c r="H1560" s="114"/>
      <c r="I1560" s="114"/>
      <c r="J1560" s="114"/>
      <c r="K1560" s="114"/>
      <c r="L1560" s="114"/>
      <c r="M1560" s="114"/>
      <c r="N1560" s="113"/>
      <c r="O1560" s="113"/>
      <c r="P1560" s="113"/>
      <c r="Q1560" s="113"/>
      <c r="R1560" s="114"/>
      <c r="S1560" s="114"/>
      <c r="T1560" s="114"/>
      <c r="U1560" s="114"/>
      <c r="V1560" s="114"/>
      <c r="W1560" s="114"/>
      <c r="X1560" s="114"/>
      <c r="Y1560" s="114"/>
      <c r="Z1560" s="107"/>
      <c r="AA1560" s="107"/>
      <c r="AB1560" s="107"/>
      <c r="AC1560" s="107"/>
      <c r="AD1560" s="107"/>
      <c r="AE1560" s="107"/>
      <c r="AF1560" s="107"/>
      <c r="AG1560" s="107" t="s">
        <v>341</v>
      </c>
      <c r="AH1560" s="107">
        <v>0</v>
      </c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</row>
    <row r="1561" spans="1:60" outlineLevel="3">
      <c r="A1561" s="110"/>
      <c r="B1561" s="111"/>
      <c r="C1561" s="146" t="s">
        <v>3634</v>
      </c>
      <c r="D1561" s="143"/>
      <c r="E1561" s="144">
        <v>6.51</v>
      </c>
      <c r="F1561" s="114"/>
      <c r="G1561" s="114"/>
      <c r="H1561" s="114"/>
      <c r="I1561" s="114"/>
      <c r="J1561" s="114"/>
      <c r="K1561" s="114"/>
      <c r="L1561" s="114"/>
      <c r="M1561" s="114"/>
      <c r="N1561" s="113"/>
      <c r="O1561" s="113"/>
      <c r="P1561" s="113"/>
      <c r="Q1561" s="113"/>
      <c r="R1561" s="114"/>
      <c r="S1561" s="114"/>
      <c r="T1561" s="114"/>
      <c r="U1561" s="114"/>
      <c r="V1561" s="114"/>
      <c r="W1561" s="114"/>
      <c r="X1561" s="114"/>
      <c r="Y1561" s="114"/>
      <c r="Z1561" s="107"/>
      <c r="AA1561" s="107"/>
      <c r="AB1561" s="107"/>
      <c r="AC1561" s="107"/>
      <c r="AD1561" s="107"/>
      <c r="AE1561" s="107"/>
      <c r="AF1561" s="107"/>
      <c r="AG1561" s="107" t="s">
        <v>341</v>
      </c>
      <c r="AH1561" s="107">
        <v>0</v>
      </c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</row>
    <row r="1562" spans="1:60" outlineLevel="3">
      <c r="A1562" s="110"/>
      <c r="B1562" s="111"/>
      <c r="C1562" s="146" t="s">
        <v>3635</v>
      </c>
      <c r="D1562" s="143"/>
      <c r="E1562" s="144">
        <v>3.2549999999999999</v>
      </c>
      <c r="F1562" s="114"/>
      <c r="G1562" s="114"/>
      <c r="H1562" s="114"/>
      <c r="I1562" s="114"/>
      <c r="J1562" s="114"/>
      <c r="K1562" s="114"/>
      <c r="L1562" s="114"/>
      <c r="M1562" s="114"/>
      <c r="N1562" s="113"/>
      <c r="O1562" s="113"/>
      <c r="P1562" s="113"/>
      <c r="Q1562" s="113"/>
      <c r="R1562" s="114"/>
      <c r="S1562" s="114"/>
      <c r="T1562" s="114"/>
      <c r="U1562" s="114"/>
      <c r="V1562" s="114"/>
      <c r="W1562" s="114"/>
      <c r="X1562" s="114"/>
      <c r="Y1562" s="114"/>
      <c r="Z1562" s="107"/>
      <c r="AA1562" s="107"/>
      <c r="AB1562" s="107"/>
      <c r="AC1562" s="107"/>
      <c r="AD1562" s="107"/>
      <c r="AE1562" s="107"/>
      <c r="AF1562" s="107"/>
      <c r="AG1562" s="107" t="s">
        <v>341</v>
      </c>
      <c r="AH1562" s="107">
        <v>0</v>
      </c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</row>
    <row r="1563" spans="1:60" outlineLevel="3">
      <c r="A1563" s="110"/>
      <c r="B1563" s="111"/>
      <c r="C1563" s="146" t="s">
        <v>3636</v>
      </c>
      <c r="D1563" s="143"/>
      <c r="E1563" s="144">
        <v>6.72</v>
      </c>
      <c r="F1563" s="114"/>
      <c r="G1563" s="114"/>
      <c r="H1563" s="114"/>
      <c r="I1563" s="114"/>
      <c r="J1563" s="114"/>
      <c r="K1563" s="114"/>
      <c r="L1563" s="114"/>
      <c r="M1563" s="114"/>
      <c r="N1563" s="113"/>
      <c r="O1563" s="113"/>
      <c r="P1563" s="113"/>
      <c r="Q1563" s="113"/>
      <c r="R1563" s="114"/>
      <c r="S1563" s="114"/>
      <c r="T1563" s="114"/>
      <c r="U1563" s="114"/>
      <c r="V1563" s="114"/>
      <c r="W1563" s="114"/>
      <c r="X1563" s="114"/>
      <c r="Y1563" s="114"/>
      <c r="Z1563" s="107"/>
      <c r="AA1563" s="107"/>
      <c r="AB1563" s="107"/>
      <c r="AC1563" s="107"/>
      <c r="AD1563" s="107"/>
      <c r="AE1563" s="107"/>
      <c r="AF1563" s="107"/>
      <c r="AG1563" s="107" t="s">
        <v>341</v>
      </c>
      <c r="AH1563" s="107">
        <v>0</v>
      </c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</row>
    <row r="1564" spans="1:60" outlineLevel="3">
      <c r="A1564" s="110"/>
      <c r="B1564" s="111"/>
      <c r="C1564" s="146" t="s">
        <v>3637</v>
      </c>
      <c r="D1564" s="143"/>
      <c r="E1564" s="144">
        <v>16.38</v>
      </c>
      <c r="F1564" s="114"/>
      <c r="G1564" s="114"/>
      <c r="H1564" s="114"/>
      <c r="I1564" s="114"/>
      <c r="J1564" s="114"/>
      <c r="K1564" s="114"/>
      <c r="L1564" s="114"/>
      <c r="M1564" s="114"/>
      <c r="N1564" s="113"/>
      <c r="O1564" s="113"/>
      <c r="P1564" s="113"/>
      <c r="Q1564" s="113"/>
      <c r="R1564" s="114"/>
      <c r="S1564" s="114"/>
      <c r="T1564" s="114"/>
      <c r="U1564" s="114"/>
      <c r="V1564" s="114"/>
      <c r="W1564" s="114"/>
      <c r="X1564" s="114"/>
      <c r="Y1564" s="114"/>
      <c r="Z1564" s="107"/>
      <c r="AA1564" s="107"/>
      <c r="AB1564" s="107"/>
      <c r="AC1564" s="107"/>
      <c r="AD1564" s="107"/>
      <c r="AE1564" s="107"/>
      <c r="AF1564" s="107"/>
      <c r="AG1564" s="107" t="s">
        <v>341</v>
      </c>
      <c r="AH1564" s="107">
        <v>0</v>
      </c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</row>
    <row r="1565" spans="1:60" outlineLevel="3">
      <c r="A1565" s="110"/>
      <c r="B1565" s="111"/>
      <c r="C1565" s="146" t="s">
        <v>3638</v>
      </c>
      <c r="D1565" s="143"/>
      <c r="E1565" s="144">
        <v>21.6</v>
      </c>
      <c r="F1565" s="114"/>
      <c r="G1565" s="114"/>
      <c r="H1565" s="114"/>
      <c r="I1565" s="114"/>
      <c r="J1565" s="114"/>
      <c r="K1565" s="114"/>
      <c r="L1565" s="114"/>
      <c r="M1565" s="114"/>
      <c r="N1565" s="113"/>
      <c r="O1565" s="113"/>
      <c r="P1565" s="113"/>
      <c r="Q1565" s="113"/>
      <c r="R1565" s="114"/>
      <c r="S1565" s="114"/>
      <c r="T1565" s="114"/>
      <c r="U1565" s="114"/>
      <c r="V1565" s="114"/>
      <c r="W1565" s="114"/>
      <c r="X1565" s="114"/>
      <c r="Y1565" s="114"/>
      <c r="Z1565" s="107"/>
      <c r="AA1565" s="107"/>
      <c r="AB1565" s="107"/>
      <c r="AC1565" s="107"/>
      <c r="AD1565" s="107"/>
      <c r="AE1565" s="107"/>
      <c r="AF1565" s="107"/>
      <c r="AG1565" s="107" t="s">
        <v>341</v>
      </c>
      <c r="AH1565" s="107">
        <v>0</v>
      </c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</row>
    <row r="1566" spans="1:60" outlineLevel="3">
      <c r="A1566" s="110"/>
      <c r="B1566" s="111"/>
      <c r="C1566" s="146" t="s">
        <v>3639</v>
      </c>
      <c r="D1566" s="143"/>
      <c r="E1566" s="144">
        <v>29.4</v>
      </c>
      <c r="F1566" s="114"/>
      <c r="G1566" s="114"/>
      <c r="H1566" s="114"/>
      <c r="I1566" s="114"/>
      <c r="J1566" s="114"/>
      <c r="K1566" s="114"/>
      <c r="L1566" s="114"/>
      <c r="M1566" s="114"/>
      <c r="N1566" s="113"/>
      <c r="O1566" s="113"/>
      <c r="P1566" s="113"/>
      <c r="Q1566" s="113"/>
      <c r="R1566" s="114"/>
      <c r="S1566" s="114"/>
      <c r="T1566" s="114"/>
      <c r="U1566" s="114"/>
      <c r="V1566" s="114"/>
      <c r="W1566" s="114"/>
      <c r="X1566" s="114"/>
      <c r="Y1566" s="114"/>
      <c r="Z1566" s="107"/>
      <c r="AA1566" s="107"/>
      <c r="AB1566" s="107"/>
      <c r="AC1566" s="107"/>
      <c r="AD1566" s="107"/>
      <c r="AE1566" s="107"/>
      <c r="AF1566" s="107"/>
      <c r="AG1566" s="107" t="s">
        <v>341</v>
      </c>
      <c r="AH1566" s="107">
        <v>0</v>
      </c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</row>
    <row r="1567" spans="1:60" outlineLevel="3">
      <c r="A1567" s="110"/>
      <c r="B1567" s="111"/>
      <c r="C1567" s="146" t="s">
        <v>3640</v>
      </c>
      <c r="D1567" s="143"/>
      <c r="E1567" s="144">
        <v>23.6</v>
      </c>
      <c r="F1567" s="114"/>
      <c r="G1567" s="114"/>
      <c r="H1567" s="114"/>
      <c r="I1567" s="114"/>
      <c r="J1567" s="114"/>
      <c r="K1567" s="114"/>
      <c r="L1567" s="114"/>
      <c r="M1567" s="114"/>
      <c r="N1567" s="113"/>
      <c r="O1567" s="113"/>
      <c r="P1567" s="113"/>
      <c r="Q1567" s="113"/>
      <c r="R1567" s="114"/>
      <c r="S1567" s="114"/>
      <c r="T1567" s="114"/>
      <c r="U1567" s="114"/>
      <c r="V1567" s="114"/>
      <c r="W1567" s="114"/>
      <c r="X1567" s="114"/>
      <c r="Y1567" s="114"/>
      <c r="Z1567" s="107"/>
      <c r="AA1567" s="107"/>
      <c r="AB1567" s="107"/>
      <c r="AC1567" s="107"/>
      <c r="AD1567" s="107"/>
      <c r="AE1567" s="107"/>
      <c r="AF1567" s="107"/>
      <c r="AG1567" s="107" t="s">
        <v>341</v>
      </c>
      <c r="AH1567" s="107">
        <v>0</v>
      </c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</row>
    <row r="1568" spans="1:60" outlineLevel="3">
      <c r="A1568" s="110"/>
      <c r="B1568" s="111"/>
      <c r="C1568" s="146" t="s">
        <v>3641</v>
      </c>
      <c r="D1568" s="143"/>
      <c r="E1568" s="144">
        <v>32</v>
      </c>
      <c r="F1568" s="114"/>
      <c r="G1568" s="114"/>
      <c r="H1568" s="114"/>
      <c r="I1568" s="114"/>
      <c r="J1568" s="114"/>
      <c r="K1568" s="114"/>
      <c r="L1568" s="114"/>
      <c r="M1568" s="114"/>
      <c r="N1568" s="113"/>
      <c r="O1568" s="113"/>
      <c r="P1568" s="113"/>
      <c r="Q1568" s="113"/>
      <c r="R1568" s="114"/>
      <c r="S1568" s="114"/>
      <c r="T1568" s="114"/>
      <c r="U1568" s="114"/>
      <c r="V1568" s="114"/>
      <c r="W1568" s="114"/>
      <c r="X1568" s="114"/>
      <c r="Y1568" s="114"/>
      <c r="Z1568" s="107"/>
      <c r="AA1568" s="107"/>
      <c r="AB1568" s="107"/>
      <c r="AC1568" s="107"/>
      <c r="AD1568" s="107"/>
      <c r="AE1568" s="107"/>
      <c r="AF1568" s="107"/>
      <c r="AG1568" s="107" t="s">
        <v>341</v>
      </c>
      <c r="AH1568" s="107">
        <v>0</v>
      </c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</row>
    <row r="1569" spans="1:60" outlineLevel="3">
      <c r="A1569" s="110"/>
      <c r="B1569" s="111"/>
      <c r="C1569" s="146" t="s">
        <v>3642</v>
      </c>
      <c r="D1569" s="143"/>
      <c r="E1569" s="144">
        <v>122.36</v>
      </c>
      <c r="F1569" s="114"/>
      <c r="G1569" s="114"/>
      <c r="H1569" s="114"/>
      <c r="I1569" s="114"/>
      <c r="J1569" s="114"/>
      <c r="K1569" s="114"/>
      <c r="L1569" s="114"/>
      <c r="M1569" s="114"/>
      <c r="N1569" s="113"/>
      <c r="O1569" s="113"/>
      <c r="P1569" s="113"/>
      <c r="Q1569" s="113"/>
      <c r="R1569" s="114"/>
      <c r="S1569" s="114"/>
      <c r="T1569" s="114"/>
      <c r="U1569" s="114"/>
      <c r="V1569" s="114"/>
      <c r="W1569" s="114"/>
      <c r="X1569" s="114"/>
      <c r="Y1569" s="114"/>
      <c r="Z1569" s="107"/>
      <c r="AA1569" s="107"/>
      <c r="AB1569" s="107"/>
      <c r="AC1569" s="107"/>
      <c r="AD1569" s="107"/>
      <c r="AE1569" s="107"/>
      <c r="AF1569" s="107"/>
      <c r="AG1569" s="107" t="s">
        <v>341</v>
      </c>
      <c r="AH1569" s="107">
        <v>0</v>
      </c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</row>
    <row r="1570" spans="1:60" outlineLevel="3">
      <c r="A1570" s="110"/>
      <c r="B1570" s="111"/>
      <c r="C1570" s="146" t="s">
        <v>3643</v>
      </c>
      <c r="D1570" s="143"/>
      <c r="E1570" s="144">
        <v>5.27</v>
      </c>
      <c r="F1570" s="114"/>
      <c r="G1570" s="114"/>
      <c r="H1570" s="114"/>
      <c r="I1570" s="114"/>
      <c r="J1570" s="114"/>
      <c r="K1570" s="114"/>
      <c r="L1570" s="114"/>
      <c r="M1570" s="114"/>
      <c r="N1570" s="113"/>
      <c r="O1570" s="113"/>
      <c r="P1570" s="113"/>
      <c r="Q1570" s="113"/>
      <c r="R1570" s="114"/>
      <c r="S1570" s="114"/>
      <c r="T1570" s="114"/>
      <c r="U1570" s="114"/>
      <c r="V1570" s="114"/>
      <c r="W1570" s="114"/>
      <c r="X1570" s="114"/>
      <c r="Y1570" s="114"/>
      <c r="Z1570" s="107"/>
      <c r="AA1570" s="107"/>
      <c r="AB1570" s="107"/>
      <c r="AC1570" s="107"/>
      <c r="AD1570" s="107"/>
      <c r="AE1570" s="107"/>
      <c r="AF1570" s="107"/>
      <c r="AG1570" s="107" t="s">
        <v>341</v>
      </c>
      <c r="AH1570" s="107">
        <v>0</v>
      </c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</row>
    <row r="1571" spans="1:60" outlineLevel="3">
      <c r="A1571" s="110"/>
      <c r="B1571" s="111"/>
      <c r="C1571" s="146" t="s">
        <v>3644</v>
      </c>
      <c r="D1571" s="143"/>
      <c r="E1571" s="144">
        <v>6.6</v>
      </c>
      <c r="F1571" s="114"/>
      <c r="G1571" s="114"/>
      <c r="H1571" s="114"/>
      <c r="I1571" s="114"/>
      <c r="J1571" s="114"/>
      <c r="K1571" s="114"/>
      <c r="L1571" s="114"/>
      <c r="M1571" s="114"/>
      <c r="N1571" s="113"/>
      <c r="O1571" s="113"/>
      <c r="P1571" s="113"/>
      <c r="Q1571" s="113"/>
      <c r="R1571" s="114"/>
      <c r="S1571" s="114"/>
      <c r="T1571" s="114"/>
      <c r="U1571" s="114"/>
      <c r="V1571" s="114"/>
      <c r="W1571" s="114"/>
      <c r="X1571" s="114"/>
      <c r="Y1571" s="114"/>
      <c r="Z1571" s="107"/>
      <c r="AA1571" s="107"/>
      <c r="AB1571" s="107"/>
      <c r="AC1571" s="107"/>
      <c r="AD1571" s="107"/>
      <c r="AE1571" s="107"/>
      <c r="AF1571" s="107"/>
      <c r="AG1571" s="107" t="s">
        <v>341</v>
      </c>
      <c r="AH1571" s="107">
        <v>0</v>
      </c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</row>
    <row r="1572" spans="1:60" outlineLevel="3">
      <c r="A1572" s="110"/>
      <c r="B1572" s="111"/>
      <c r="C1572" s="146" t="s">
        <v>3645</v>
      </c>
      <c r="D1572" s="143"/>
      <c r="E1572" s="144">
        <v>75.599999999999994</v>
      </c>
      <c r="F1572" s="114"/>
      <c r="G1572" s="114"/>
      <c r="H1572" s="114"/>
      <c r="I1572" s="114"/>
      <c r="J1572" s="114"/>
      <c r="K1572" s="114"/>
      <c r="L1572" s="114"/>
      <c r="M1572" s="114"/>
      <c r="N1572" s="113"/>
      <c r="O1572" s="113"/>
      <c r="P1572" s="113"/>
      <c r="Q1572" s="113"/>
      <c r="R1572" s="114"/>
      <c r="S1572" s="114"/>
      <c r="T1572" s="114"/>
      <c r="U1572" s="114"/>
      <c r="V1572" s="114"/>
      <c r="W1572" s="114"/>
      <c r="X1572" s="114"/>
      <c r="Y1572" s="114"/>
      <c r="Z1572" s="107"/>
      <c r="AA1572" s="107"/>
      <c r="AB1572" s="107"/>
      <c r="AC1572" s="107"/>
      <c r="AD1572" s="107"/>
      <c r="AE1572" s="107"/>
      <c r="AF1572" s="107"/>
      <c r="AG1572" s="107" t="s">
        <v>341</v>
      </c>
      <c r="AH1572" s="107">
        <v>0</v>
      </c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</row>
    <row r="1573" spans="1:60" outlineLevel="3">
      <c r="A1573" s="110"/>
      <c r="B1573" s="111"/>
      <c r="C1573" s="146" t="s">
        <v>3646</v>
      </c>
      <c r="D1573" s="143"/>
      <c r="E1573" s="144">
        <v>21.352499999999999</v>
      </c>
      <c r="F1573" s="114"/>
      <c r="G1573" s="114"/>
      <c r="H1573" s="114"/>
      <c r="I1573" s="114"/>
      <c r="J1573" s="114"/>
      <c r="K1573" s="114"/>
      <c r="L1573" s="114"/>
      <c r="M1573" s="114"/>
      <c r="N1573" s="113"/>
      <c r="O1573" s="113"/>
      <c r="P1573" s="113"/>
      <c r="Q1573" s="113"/>
      <c r="R1573" s="114"/>
      <c r="S1573" s="114"/>
      <c r="T1573" s="114"/>
      <c r="U1573" s="114"/>
      <c r="V1573" s="114"/>
      <c r="W1573" s="114"/>
      <c r="X1573" s="114"/>
      <c r="Y1573" s="114"/>
      <c r="Z1573" s="107"/>
      <c r="AA1573" s="107"/>
      <c r="AB1573" s="107"/>
      <c r="AC1573" s="107"/>
      <c r="AD1573" s="107"/>
      <c r="AE1573" s="107"/>
      <c r="AF1573" s="107"/>
      <c r="AG1573" s="107" t="s">
        <v>341</v>
      </c>
      <c r="AH1573" s="107">
        <v>0</v>
      </c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</row>
    <row r="1574" spans="1:60" outlineLevel="3">
      <c r="A1574" s="110"/>
      <c r="B1574" s="111"/>
      <c r="C1574" s="146" t="s">
        <v>3647</v>
      </c>
      <c r="D1574" s="143"/>
      <c r="E1574" s="144">
        <v>23.5</v>
      </c>
      <c r="F1574" s="114"/>
      <c r="G1574" s="114"/>
      <c r="H1574" s="114"/>
      <c r="I1574" s="114"/>
      <c r="J1574" s="114"/>
      <c r="K1574" s="114"/>
      <c r="L1574" s="114"/>
      <c r="M1574" s="114"/>
      <c r="N1574" s="113"/>
      <c r="O1574" s="113"/>
      <c r="P1574" s="113"/>
      <c r="Q1574" s="113"/>
      <c r="R1574" s="114"/>
      <c r="S1574" s="114"/>
      <c r="T1574" s="114"/>
      <c r="U1574" s="114"/>
      <c r="V1574" s="114"/>
      <c r="W1574" s="114"/>
      <c r="X1574" s="114"/>
      <c r="Y1574" s="114"/>
      <c r="Z1574" s="107"/>
      <c r="AA1574" s="107"/>
      <c r="AB1574" s="107"/>
      <c r="AC1574" s="107"/>
      <c r="AD1574" s="107"/>
      <c r="AE1574" s="107"/>
      <c r="AF1574" s="107"/>
      <c r="AG1574" s="107" t="s">
        <v>341</v>
      </c>
      <c r="AH1574" s="107">
        <v>0</v>
      </c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</row>
    <row r="1575" spans="1:60" outlineLevel="3">
      <c r="A1575" s="110"/>
      <c r="B1575" s="111"/>
      <c r="C1575" s="146" t="s">
        <v>3648</v>
      </c>
      <c r="D1575" s="143"/>
      <c r="E1575" s="144">
        <v>22.8</v>
      </c>
      <c r="F1575" s="114"/>
      <c r="G1575" s="114"/>
      <c r="H1575" s="114"/>
      <c r="I1575" s="114"/>
      <c r="J1575" s="114"/>
      <c r="K1575" s="114"/>
      <c r="L1575" s="114"/>
      <c r="M1575" s="114"/>
      <c r="N1575" s="113"/>
      <c r="O1575" s="113"/>
      <c r="P1575" s="113"/>
      <c r="Q1575" s="113"/>
      <c r="R1575" s="114"/>
      <c r="S1575" s="114"/>
      <c r="T1575" s="114"/>
      <c r="U1575" s="114"/>
      <c r="V1575" s="114"/>
      <c r="W1575" s="114"/>
      <c r="X1575" s="114"/>
      <c r="Y1575" s="114"/>
      <c r="Z1575" s="107"/>
      <c r="AA1575" s="107"/>
      <c r="AB1575" s="107"/>
      <c r="AC1575" s="107"/>
      <c r="AD1575" s="107"/>
      <c r="AE1575" s="107"/>
      <c r="AF1575" s="107"/>
      <c r="AG1575" s="107" t="s">
        <v>341</v>
      </c>
      <c r="AH1575" s="107">
        <v>0</v>
      </c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</row>
    <row r="1576" spans="1:60" outlineLevel="3">
      <c r="A1576" s="110"/>
      <c r="B1576" s="111"/>
      <c r="C1576" s="146" t="s">
        <v>3649</v>
      </c>
      <c r="D1576" s="143"/>
      <c r="E1576" s="144">
        <v>72.7</v>
      </c>
      <c r="F1576" s="114"/>
      <c r="G1576" s="114"/>
      <c r="H1576" s="114"/>
      <c r="I1576" s="114"/>
      <c r="J1576" s="114"/>
      <c r="K1576" s="114"/>
      <c r="L1576" s="114"/>
      <c r="M1576" s="114"/>
      <c r="N1576" s="113"/>
      <c r="O1576" s="113"/>
      <c r="P1576" s="113"/>
      <c r="Q1576" s="113"/>
      <c r="R1576" s="114"/>
      <c r="S1576" s="114"/>
      <c r="T1576" s="114"/>
      <c r="U1576" s="114"/>
      <c r="V1576" s="114"/>
      <c r="W1576" s="114"/>
      <c r="X1576" s="114"/>
      <c r="Y1576" s="114"/>
      <c r="Z1576" s="107"/>
      <c r="AA1576" s="107"/>
      <c r="AB1576" s="107"/>
      <c r="AC1576" s="107"/>
      <c r="AD1576" s="107"/>
      <c r="AE1576" s="107"/>
      <c r="AF1576" s="107"/>
      <c r="AG1576" s="107" t="s">
        <v>341</v>
      </c>
      <c r="AH1576" s="107">
        <v>0</v>
      </c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</row>
    <row r="1577" spans="1:60" outlineLevel="3">
      <c r="A1577" s="110"/>
      <c r="B1577" s="111"/>
      <c r="C1577" s="146" t="s">
        <v>3650</v>
      </c>
      <c r="D1577" s="143"/>
      <c r="E1577" s="144">
        <v>89.617500000000007</v>
      </c>
      <c r="F1577" s="114"/>
      <c r="G1577" s="114"/>
      <c r="H1577" s="114"/>
      <c r="I1577" s="114"/>
      <c r="J1577" s="114"/>
      <c r="K1577" s="114"/>
      <c r="L1577" s="114"/>
      <c r="M1577" s="114"/>
      <c r="N1577" s="113"/>
      <c r="O1577" s="113"/>
      <c r="P1577" s="113"/>
      <c r="Q1577" s="113"/>
      <c r="R1577" s="114"/>
      <c r="S1577" s="114"/>
      <c r="T1577" s="114"/>
      <c r="U1577" s="114"/>
      <c r="V1577" s="114"/>
      <c r="W1577" s="114"/>
      <c r="X1577" s="114"/>
      <c r="Y1577" s="114"/>
      <c r="Z1577" s="107"/>
      <c r="AA1577" s="107"/>
      <c r="AB1577" s="107"/>
      <c r="AC1577" s="107"/>
      <c r="AD1577" s="107"/>
      <c r="AE1577" s="107"/>
      <c r="AF1577" s="107"/>
      <c r="AG1577" s="107" t="s">
        <v>341</v>
      </c>
      <c r="AH1577" s="107">
        <v>0</v>
      </c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</row>
    <row r="1578" spans="1:60" outlineLevel="3">
      <c r="A1578" s="110"/>
      <c r="B1578" s="111"/>
      <c r="C1578" s="146" t="s">
        <v>3651</v>
      </c>
      <c r="D1578" s="143"/>
      <c r="E1578" s="144">
        <v>5.88</v>
      </c>
      <c r="F1578" s="114"/>
      <c r="G1578" s="114"/>
      <c r="H1578" s="114"/>
      <c r="I1578" s="114"/>
      <c r="J1578" s="114"/>
      <c r="K1578" s="114"/>
      <c r="L1578" s="114"/>
      <c r="M1578" s="114"/>
      <c r="N1578" s="113"/>
      <c r="O1578" s="113"/>
      <c r="P1578" s="113"/>
      <c r="Q1578" s="113"/>
      <c r="R1578" s="114"/>
      <c r="S1578" s="114"/>
      <c r="T1578" s="114"/>
      <c r="U1578" s="114"/>
      <c r="V1578" s="114"/>
      <c r="W1578" s="114"/>
      <c r="X1578" s="114"/>
      <c r="Y1578" s="114"/>
      <c r="Z1578" s="107"/>
      <c r="AA1578" s="107"/>
      <c r="AB1578" s="107"/>
      <c r="AC1578" s="107"/>
      <c r="AD1578" s="107"/>
      <c r="AE1578" s="107"/>
      <c r="AF1578" s="107"/>
      <c r="AG1578" s="107" t="s">
        <v>341</v>
      </c>
      <c r="AH1578" s="107">
        <v>0</v>
      </c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</row>
    <row r="1579" spans="1:60" outlineLevel="3">
      <c r="A1579" s="110"/>
      <c r="B1579" s="111"/>
      <c r="C1579" s="146" t="s">
        <v>3652</v>
      </c>
      <c r="D1579" s="143"/>
      <c r="E1579" s="144">
        <v>34</v>
      </c>
      <c r="F1579" s="114"/>
      <c r="G1579" s="114"/>
      <c r="H1579" s="114"/>
      <c r="I1579" s="114"/>
      <c r="J1579" s="114"/>
      <c r="K1579" s="114"/>
      <c r="L1579" s="114"/>
      <c r="M1579" s="114"/>
      <c r="N1579" s="113"/>
      <c r="O1579" s="113"/>
      <c r="P1579" s="113"/>
      <c r="Q1579" s="113"/>
      <c r="R1579" s="114"/>
      <c r="S1579" s="114"/>
      <c r="T1579" s="114"/>
      <c r="U1579" s="114"/>
      <c r="V1579" s="114"/>
      <c r="W1579" s="114"/>
      <c r="X1579" s="114"/>
      <c r="Y1579" s="114"/>
      <c r="Z1579" s="107"/>
      <c r="AA1579" s="107"/>
      <c r="AB1579" s="107"/>
      <c r="AC1579" s="107"/>
      <c r="AD1579" s="107"/>
      <c r="AE1579" s="107"/>
      <c r="AF1579" s="107"/>
      <c r="AG1579" s="107" t="s">
        <v>341</v>
      </c>
      <c r="AH1579" s="107">
        <v>0</v>
      </c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</row>
    <row r="1580" spans="1:60" outlineLevel="3">
      <c r="A1580" s="110"/>
      <c r="B1580" s="111"/>
      <c r="C1580" s="146" t="s">
        <v>3653</v>
      </c>
      <c r="D1580" s="143"/>
      <c r="E1580" s="144">
        <v>15.68</v>
      </c>
      <c r="F1580" s="114"/>
      <c r="G1580" s="114"/>
      <c r="H1580" s="114"/>
      <c r="I1580" s="114"/>
      <c r="J1580" s="114"/>
      <c r="K1580" s="114"/>
      <c r="L1580" s="114"/>
      <c r="M1580" s="114"/>
      <c r="N1580" s="113"/>
      <c r="O1580" s="113"/>
      <c r="P1580" s="113"/>
      <c r="Q1580" s="113"/>
      <c r="R1580" s="114"/>
      <c r="S1580" s="114"/>
      <c r="T1580" s="114"/>
      <c r="U1580" s="114"/>
      <c r="V1580" s="114"/>
      <c r="W1580" s="114"/>
      <c r="X1580" s="114"/>
      <c r="Y1580" s="114"/>
      <c r="Z1580" s="107"/>
      <c r="AA1580" s="107"/>
      <c r="AB1580" s="107"/>
      <c r="AC1580" s="107"/>
      <c r="AD1580" s="107"/>
      <c r="AE1580" s="107"/>
      <c r="AF1580" s="107"/>
      <c r="AG1580" s="107" t="s">
        <v>341</v>
      </c>
      <c r="AH1580" s="107">
        <v>0</v>
      </c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</row>
    <row r="1581" spans="1:60" outlineLevel="3">
      <c r="A1581" s="110"/>
      <c r="B1581" s="111"/>
      <c r="C1581" s="146" t="s">
        <v>3654</v>
      </c>
      <c r="D1581" s="143"/>
      <c r="E1581" s="144">
        <v>2.16</v>
      </c>
      <c r="F1581" s="114"/>
      <c r="G1581" s="114"/>
      <c r="H1581" s="114"/>
      <c r="I1581" s="114"/>
      <c r="J1581" s="114"/>
      <c r="K1581" s="114"/>
      <c r="L1581" s="114"/>
      <c r="M1581" s="114"/>
      <c r="N1581" s="113"/>
      <c r="O1581" s="113"/>
      <c r="P1581" s="113"/>
      <c r="Q1581" s="113"/>
      <c r="R1581" s="114"/>
      <c r="S1581" s="114"/>
      <c r="T1581" s="114"/>
      <c r="U1581" s="114"/>
      <c r="V1581" s="114"/>
      <c r="W1581" s="114"/>
      <c r="X1581" s="114"/>
      <c r="Y1581" s="114"/>
      <c r="Z1581" s="107"/>
      <c r="AA1581" s="107"/>
      <c r="AB1581" s="107"/>
      <c r="AC1581" s="107"/>
      <c r="AD1581" s="107"/>
      <c r="AE1581" s="107"/>
      <c r="AF1581" s="107"/>
      <c r="AG1581" s="107" t="s">
        <v>341</v>
      </c>
      <c r="AH1581" s="107">
        <v>0</v>
      </c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</row>
    <row r="1582" spans="1:60" outlineLevel="3">
      <c r="A1582" s="110"/>
      <c r="B1582" s="111"/>
      <c r="C1582" s="146" t="s">
        <v>3655</v>
      </c>
      <c r="D1582" s="143"/>
      <c r="E1582" s="144">
        <v>19.8</v>
      </c>
      <c r="F1582" s="114"/>
      <c r="G1582" s="114"/>
      <c r="H1582" s="114"/>
      <c r="I1582" s="114"/>
      <c r="J1582" s="114"/>
      <c r="K1582" s="114"/>
      <c r="L1582" s="114"/>
      <c r="M1582" s="114"/>
      <c r="N1582" s="113"/>
      <c r="O1582" s="113"/>
      <c r="P1582" s="113"/>
      <c r="Q1582" s="113"/>
      <c r="R1582" s="114"/>
      <c r="S1582" s="114"/>
      <c r="T1582" s="114"/>
      <c r="U1582" s="114"/>
      <c r="V1582" s="114"/>
      <c r="W1582" s="114"/>
      <c r="X1582" s="114"/>
      <c r="Y1582" s="114"/>
      <c r="Z1582" s="107"/>
      <c r="AA1582" s="107"/>
      <c r="AB1582" s="107"/>
      <c r="AC1582" s="107"/>
      <c r="AD1582" s="107"/>
      <c r="AE1582" s="107"/>
      <c r="AF1582" s="107"/>
      <c r="AG1582" s="107" t="s">
        <v>341</v>
      </c>
      <c r="AH1582" s="107">
        <v>0</v>
      </c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</row>
    <row r="1583" spans="1:60" outlineLevel="3">
      <c r="A1583" s="110"/>
      <c r="B1583" s="111"/>
      <c r="C1583" s="146" t="s">
        <v>3656</v>
      </c>
      <c r="D1583" s="143"/>
      <c r="E1583" s="144">
        <v>59.2</v>
      </c>
      <c r="F1583" s="114"/>
      <c r="G1583" s="114"/>
      <c r="H1583" s="114"/>
      <c r="I1583" s="114"/>
      <c r="J1583" s="114"/>
      <c r="K1583" s="114"/>
      <c r="L1583" s="114"/>
      <c r="M1583" s="114"/>
      <c r="N1583" s="113"/>
      <c r="O1583" s="113"/>
      <c r="P1583" s="113"/>
      <c r="Q1583" s="113"/>
      <c r="R1583" s="114"/>
      <c r="S1583" s="114"/>
      <c r="T1583" s="114"/>
      <c r="U1583" s="114"/>
      <c r="V1583" s="114"/>
      <c r="W1583" s="114"/>
      <c r="X1583" s="114"/>
      <c r="Y1583" s="114"/>
      <c r="Z1583" s="107"/>
      <c r="AA1583" s="107"/>
      <c r="AB1583" s="107"/>
      <c r="AC1583" s="107"/>
      <c r="AD1583" s="107"/>
      <c r="AE1583" s="107"/>
      <c r="AF1583" s="107"/>
      <c r="AG1583" s="107" t="s">
        <v>341</v>
      </c>
      <c r="AH1583" s="107">
        <v>0</v>
      </c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</row>
    <row r="1584" spans="1:60" outlineLevel="3">
      <c r="A1584" s="110"/>
      <c r="B1584" s="111"/>
      <c r="C1584" s="146" t="s">
        <v>3657</v>
      </c>
      <c r="D1584" s="143"/>
      <c r="E1584" s="144">
        <v>17.7</v>
      </c>
      <c r="F1584" s="114"/>
      <c r="G1584" s="114"/>
      <c r="H1584" s="114"/>
      <c r="I1584" s="114"/>
      <c r="J1584" s="114"/>
      <c r="K1584" s="114"/>
      <c r="L1584" s="114"/>
      <c r="M1584" s="114"/>
      <c r="N1584" s="113"/>
      <c r="O1584" s="113"/>
      <c r="P1584" s="113"/>
      <c r="Q1584" s="113"/>
      <c r="R1584" s="114"/>
      <c r="S1584" s="114"/>
      <c r="T1584" s="114"/>
      <c r="U1584" s="114"/>
      <c r="V1584" s="114"/>
      <c r="W1584" s="114"/>
      <c r="X1584" s="114"/>
      <c r="Y1584" s="114"/>
      <c r="Z1584" s="107"/>
      <c r="AA1584" s="107"/>
      <c r="AB1584" s="107"/>
      <c r="AC1584" s="107"/>
      <c r="AD1584" s="107"/>
      <c r="AE1584" s="107"/>
      <c r="AF1584" s="107"/>
      <c r="AG1584" s="107" t="s">
        <v>341</v>
      </c>
      <c r="AH1584" s="107">
        <v>0</v>
      </c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</row>
    <row r="1585" spans="1:60" outlineLevel="3">
      <c r="A1585" s="110"/>
      <c r="B1585" s="111"/>
      <c r="C1585" s="146" t="s">
        <v>3658</v>
      </c>
      <c r="D1585" s="143"/>
      <c r="E1585" s="144">
        <v>4.9725000000000001</v>
      </c>
      <c r="F1585" s="114"/>
      <c r="G1585" s="114"/>
      <c r="H1585" s="114"/>
      <c r="I1585" s="114"/>
      <c r="J1585" s="114"/>
      <c r="K1585" s="114"/>
      <c r="L1585" s="114"/>
      <c r="M1585" s="114"/>
      <c r="N1585" s="113"/>
      <c r="O1585" s="113"/>
      <c r="P1585" s="113"/>
      <c r="Q1585" s="113"/>
      <c r="R1585" s="114"/>
      <c r="S1585" s="114"/>
      <c r="T1585" s="114"/>
      <c r="U1585" s="114"/>
      <c r="V1585" s="114"/>
      <c r="W1585" s="114"/>
      <c r="X1585" s="114"/>
      <c r="Y1585" s="114"/>
      <c r="Z1585" s="107"/>
      <c r="AA1585" s="107"/>
      <c r="AB1585" s="107"/>
      <c r="AC1585" s="107"/>
      <c r="AD1585" s="107"/>
      <c r="AE1585" s="107"/>
      <c r="AF1585" s="107"/>
      <c r="AG1585" s="107" t="s">
        <v>341</v>
      </c>
      <c r="AH1585" s="107">
        <v>0</v>
      </c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</row>
    <row r="1586" spans="1:60" outlineLevel="3">
      <c r="A1586" s="110"/>
      <c r="B1586" s="111"/>
      <c r="C1586" s="146" t="s">
        <v>3659</v>
      </c>
      <c r="D1586" s="143"/>
      <c r="E1586" s="144">
        <v>4.9725000000000001</v>
      </c>
      <c r="F1586" s="114"/>
      <c r="G1586" s="114"/>
      <c r="H1586" s="114"/>
      <c r="I1586" s="114"/>
      <c r="J1586" s="114"/>
      <c r="K1586" s="114"/>
      <c r="L1586" s="114"/>
      <c r="M1586" s="114"/>
      <c r="N1586" s="113"/>
      <c r="O1586" s="113"/>
      <c r="P1586" s="113"/>
      <c r="Q1586" s="113"/>
      <c r="R1586" s="114"/>
      <c r="S1586" s="114"/>
      <c r="T1586" s="114"/>
      <c r="U1586" s="114"/>
      <c r="V1586" s="114"/>
      <c r="W1586" s="114"/>
      <c r="X1586" s="114"/>
      <c r="Y1586" s="114"/>
      <c r="Z1586" s="107"/>
      <c r="AA1586" s="107"/>
      <c r="AB1586" s="107"/>
      <c r="AC1586" s="107"/>
      <c r="AD1586" s="107"/>
      <c r="AE1586" s="107"/>
      <c r="AF1586" s="107"/>
      <c r="AG1586" s="107" t="s">
        <v>341</v>
      </c>
      <c r="AH1586" s="107">
        <v>0</v>
      </c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</row>
    <row r="1587" spans="1:60" outlineLevel="3">
      <c r="A1587" s="110"/>
      <c r="B1587" s="111"/>
      <c r="C1587" s="146" t="s">
        <v>3660</v>
      </c>
      <c r="D1587" s="143"/>
      <c r="E1587" s="144">
        <v>21.3</v>
      </c>
      <c r="F1587" s="114"/>
      <c r="G1587" s="114"/>
      <c r="H1587" s="114"/>
      <c r="I1587" s="114"/>
      <c r="J1587" s="114"/>
      <c r="K1587" s="114"/>
      <c r="L1587" s="114"/>
      <c r="M1587" s="114"/>
      <c r="N1587" s="113"/>
      <c r="O1587" s="113"/>
      <c r="P1587" s="113"/>
      <c r="Q1587" s="113"/>
      <c r="R1587" s="114"/>
      <c r="S1587" s="114"/>
      <c r="T1587" s="114"/>
      <c r="U1587" s="114"/>
      <c r="V1587" s="114"/>
      <c r="W1587" s="114"/>
      <c r="X1587" s="114"/>
      <c r="Y1587" s="114"/>
      <c r="Z1587" s="107"/>
      <c r="AA1587" s="107"/>
      <c r="AB1587" s="107"/>
      <c r="AC1587" s="107"/>
      <c r="AD1587" s="107"/>
      <c r="AE1587" s="107"/>
      <c r="AF1587" s="107"/>
      <c r="AG1587" s="107" t="s">
        <v>341</v>
      </c>
      <c r="AH1587" s="107">
        <v>0</v>
      </c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</row>
    <row r="1588" spans="1:60" outlineLevel="3">
      <c r="A1588" s="110"/>
      <c r="B1588" s="111"/>
      <c r="C1588" s="146" t="s">
        <v>3661</v>
      </c>
      <c r="D1588" s="143"/>
      <c r="E1588" s="144">
        <v>3.66</v>
      </c>
      <c r="F1588" s="114"/>
      <c r="G1588" s="114"/>
      <c r="H1588" s="114"/>
      <c r="I1588" s="114"/>
      <c r="J1588" s="114"/>
      <c r="K1588" s="114"/>
      <c r="L1588" s="114"/>
      <c r="M1588" s="114"/>
      <c r="N1588" s="113"/>
      <c r="O1588" s="113"/>
      <c r="P1588" s="113"/>
      <c r="Q1588" s="113"/>
      <c r="R1588" s="114"/>
      <c r="S1588" s="114"/>
      <c r="T1588" s="114"/>
      <c r="U1588" s="114"/>
      <c r="V1588" s="114"/>
      <c r="W1588" s="114"/>
      <c r="X1588" s="114"/>
      <c r="Y1588" s="114"/>
      <c r="Z1588" s="107"/>
      <c r="AA1588" s="107"/>
      <c r="AB1588" s="107"/>
      <c r="AC1588" s="107"/>
      <c r="AD1588" s="107"/>
      <c r="AE1588" s="107"/>
      <c r="AF1588" s="107"/>
      <c r="AG1588" s="107" t="s">
        <v>341</v>
      </c>
      <c r="AH1588" s="107">
        <v>0</v>
      </c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</row>
    <row r="1589" spans="1:60" outlineLevel="1">
      <c r="A1589" s="123">
        <v>255</v>
      </c>
      <c r="B1589" s="124" t="s">
        <v>2508</v>
      </c>
      <c r="C1589" s="139" t="s">
        <v>2509</v>
      </c>
      <c r="D1589" s="125" t="s">
        <v>1169</v>
      </c>
      <c r="E1589" s="126">
        <v>1764.434</v>
      </c>
      <c r="F1589" s="127"/>
      <c r="G1589" s="128">
        <f>ROUND(E1589*F1589,2)</f>
        <v>0</v>
      </c>
      <c r="H1589" s="127"/>
      <c r="I1589" s="128">
        <f>ROUND(E1589*H1589,2)</f>
        <v>0</v>
      </c>
      <c r="J1589" s="127"/>
      <c r="K1589" s="128">
        <f>ROUND(E1589*J1589,2)</f>
        <v>0</v>
      </c>
      <c r="L1589" s="128">
        <v>21</v>
      </c>
      <c r="M1589" s="128">
        <f>G1589*(1+L1589/100)</f>
        <v>0</v>
      </c>
      <c r="N1589" s="126">
        <v>1.6000000000000001E-4</v>
      </c>
      <c r="O1589" s="126">
        <f>ROUND(E1589*N1589,2)</f>
        <v>0.28000000000000003</v>
      </c>
      <c r="P1589" s="126">
        <v>0</v>
      </c>
      <c r="Q1589" s="126">
        <f>ROUND(E1589*P1589,2)</f>
        <v>0</v>
      </c>
      <c r="R1589" s="128" t="s">
        <v>2468</v>
      </c>
      <c r="S1589" s="128" t="s">
        <v>310</v>
      </c>
      <c r="T1589" s="129" t="s">
        <v>331</v>
      </c>
      <c r="U1589" s="114">
        <v>0.10902000000000001</v>
      </c>
      <c r="V1589" s="114">
        <f>ROUND(E1589*U1589,2)</f>
        <v>192.36</v>
      </c>
      <c r="W1589" s="114"/>
      <c r="X1589" s="114" t="s">
        <v>332</v>
      </c>
      <c r="Y1589" s="114" t="s">
        <v>293</v>
      </c>
      <c r="Z1589" s="107"/>
      <c r="AA1589" s="107"/>
      <c r="AB1589" s="107"/>
      <c r="AC1589" s="107"/>
      <c r="AD1589" s="107"/>
      <c r="AE1589" s="107"/>
      <c r="AF1589" s="107"/>
      <c r="AG1589" s="107" t="s">
        <v>333</v>
      </c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</row>
    <row r="1590" spans="1:60" outlineLevel="2">
      <c r="A1590" s="110"/>
      <c r="B1590" s="111"/>
      <c r="C1590" s="146" t="s">
        <v>3662</v>
      </c>
      <c r="D1590" s="143"/>
      <c r="E1590" s="144">
        <v>1764.434</v>
      </c>
      <c r="F1590" s="114"/>
      <c r="G1590" s="114"/>
      <c r="H1590" s="114"/>
      <c r="I1590" s="114"/>
      <c r="J1590" s="114"/>
      <c r="K1590" s="114"/>
      <c r="L1590" s="114"/>
      <c r="M1590" s="114"/>
      <c r="N1590" s="113"/>
      <c r="O1590" s="113"/>
      <c r="P1590" s="113"/>
      <c r="Q1590" s="113"/>
      <c r="R1590" s="114"/>
      <c r="S1590" s="114"/>
      <c r="T1590" s="114"/>
      <c r="U1590" s="114"/>
      <c r="V1590" s="114"/>
      <c r="W1590" s="114"/>
      <c r="X1590" s="114"/>
      <c r="Y1590" s="114"/>
      <c r="Z1590" s="107"/>
      <c r="AA1590" s="107"/>
      <c r="AB1590" s="107"/>
      <c r="AC1590" s="107"/>
      <c r="AD1590" s="107"/>
      <c r="AE1590" s="107"/>
      <c r="AF1590" s="107"/>
      <c r="AG1590" s="107" t="s">
        <v>341</v>
      </c>
      <c r="AH1590" s="107">
        <v>5</v>
      </c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</row>
    <row r="1591" spans="1:60" outlineLevel="1">
      <c r="A1591" s="123">
        <v>256</v>
      </c>
      <c r="B1591" s="124" t="s">
        <v>2511</v>
      </c>
      <c r="C1591" s="139" t="s">
        <v>2512</v>
      </c>
      <c r="D1591" s="125" t="s">
        <v>1169</v>
      </c>
      <c r="E1591" s="126">
        <v>2825.7552799999999</v>
      </c>
      <c r="F1591" s="127"/>
      <c r="G1591" s="128">
        <f>ROUND(E1591*F1591,2)</f>
        <v>0</v>
      </c>
      <c r="H1591" s="127"/>
      <c r="I1591" s="128">
        <f>ROUND(E1591*H1591,2)</f>
        <v>0</v>
      </c>
      <c r="J1591" s="127"/>
      <c r="K1591" s="128">
        <f>ROUND(E1591*J1591,2)</f>
        <v>0</v>
      </c>
      <c r="L1591" s="128">
        <v>21</v>
      </c>
      <c r="M1591" s="128">
        <f>G1591*(1+L1591/100)</f>
        <v>0</v>
      </c>
      <c r="N1591" s="126">
        <v>1.0000000000000001E-5</v>
      </c>
      <c r="O1591" s="126">
        <f>ROUND(E1591*N1591,2)</f>
        <v>0.03</v>
      </c>
      <c r="P1591" s="126">
        <v>0</v>
      </c>
      <c r="Q1591" s="126">
        <f>ROUND(E1591*P1591,2)</f>
        <v>0</v>
      </c>
      <c r="R1591" s="128" t="s">
        <v>2468</v>
      </c>
      <c r="S1591" s="128" t="s">
        <v>310</v>
      </c>
      <c r="T1591" s="129" t="s">
        <v>331</v>
      </c>
      <c r="U1591" s="114">
        <v>2.9000000000000001E-2</v>
      </c>
      <c r="V1591" s="114">
        <f>ROUND(E1591*U1591,2)</f>
        <v>81.95</v>
      </c>
      <c r="W1591" s="114"/>
      <c r="X1591" s="114" t="s">
        <v>332</v>
      </c>
      <c r="Y1591" s="114" t="s">
        <v>293</v>
      </c>
      <c r="Z1591" s="107"/>
      <c r="AA1591" s="107"/>
      <c r="AB1591" s="107"/>
      <c r="AC1591" s="107"/>
      <c r="AD1591" s="107"/>
      <c r="AE1591" s="107"/>
      <c r="AF1591" s="107"/>
      <c r="AG1591" s="107" t="s">
        <v>333</v>
      </c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</row>
    <row r="1592" spans="1:60" outlineLevel="2">
      <c r="A1592" s="110"/>
      <c r="B1592" s="111"/>
      <c r="C1592" s="146" t="s">
        <v>3663</v>
      </c>
      <c r="D1592" s="143"/>
      <c r="E1592" s="144">
        <v>2825.7552799999999</v>
      </c>
      <c r="F1592" s="114"/>
      <c r="G1592" s="114"/>
      <c r="H1592" s="114"/>
      <c r="I1592" s="114"/>
      <c r="J1592" s="114"/>
      <c r="K1592" s="114"/>
      <c r="L1592" s="114"/>
      <c r="M1592" s="114"/>
      <c r="N1592" s="113"/>
      <c r="O1592" s="113"/>
      <c r="P1592" s="113"/>
      <c r="Q1592" s="113"/>
      <c r="R1592" s="114"/>
      <c r="S1592" s="114"/>
      <c r="T1592" s="114"/>
      <c r="U1592" s="114"/>
      <c r="V1592" s="114"/>
      <c r="W1592" s="114"/>
      <c r="X1592" s="114"/>
      <c r="Y1592" s="114"/>
      <c r="Z1592" s="107"/>
      <c r="AA1592" s="107"/>
      <c r="AB1592" s="107"/>
      <c r="AC1592" s="107"/>
      <c r="AD1592" s="107"/>
      <c r="AE1592" s="107"/>
      <c r="AF1592" s="107"/>
      <c r="AG1592" s="107" t="s">
        <v>341</v>
      </c>
      <c r="AH1592" s="107">
        <v>5</v>
      </c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</row>
    <row r="1593" spans="1:60" outlineLevel="1">
      <c r="A1593" s="123">
        <v>257</v>
      </c>
      <c r="B1593" s="124" t="s">
        <v>2540</v>
      </c>
      <c r="C1593" s="139" t="s">
        <v>2541</v>
      </c>
      <c r="D1593" s="125" t="s">
        <v>1169</v>
      </c>
      <c r="E1593" s="126">
        <v>1764.434</v>
      </c>
      <c r="F1593" s="127"/>
      <c r="G1593" s="128">
        <f>ROUND(E1593*F1593,2)</f>
        <v>0</v>
      </c>
      <c r="H1593" s="127"/>
      <c r="I1593" s="128">
        <f>ROUND(E1593*H1593,2)</f>
        <v>0</v>
      </c>
      <c r="J1593" s="127"/>
      <c r="K1593" s="128">
        <f>ROUND(E1593*J1593,2)</f>
        <v>0</v>
      </c>
      <c r="L1593" s="128">
        <v>21</v>
      </c>
      <c r="M1593" s="128">
        <f>G1593*(1+L1593/100)</f>
        <v>0</v>
      </c>
      <c r="N1593" s="126">
        <v>0</v>
      </c>
      <c r="O1593" s="126">
        <f>ROUND(E1593*N1593,2)</f>
        <v>0</v>
      </c>
      <c r="P1593" s="126">
        <v>0</v>
      </c>
      <c r="Q1593" s="126">
        <f>ROUND(E1593*P1593,2)</f>
        <v>0</v>
      </c>
      <c r="R1593" s="128" t="s">
        <v>2468</v>
      </c>
      <c r="S1593" s="128" t="s">
        <v>310</v>
      </c>
      <c r="T1593" s="129" t="s">
        <v>331</v>
      </c>
      <c r="U1593" s="114">
        <v>4.7499999999999999E-3</v>
      </c>
      <c r="V1593" s="114">
        <f>ROUND(E1593*U1593,2)</f>
        <v>8.3800000000000008</v>
      </c>
      <c r="W1593" s="114"/>
      <c r="X1593" s="114" t="s">
        <v>332</v>
      </c>
      <c r="Y1593" s="114" t="s">
        <v>293</v>
      </c>
      <c r="Z1593" s="107"/>
      <c r="AA1593" s="107"/>
      <c r="AB1593" s="107"/>
      <c r="AC1593" s="107"/>
      <c r="AD1593" s="107"/>
      <c r="AE1593" s="107"/>
      <c r="AF1593" s="107"/>
      <c r="AG1593" s="107" t="s">
        <v>333</v>
      </c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</row>
    <row r="1594" spans="1:60" outlineLevel="2">
      <c r="A1594" s="110"/>
      <c r="B1594" s="111"/>
      <c r="C1594" s="146" t="s">
        <v>3662</v>
      </c>
      <c r="D1594" s="143"/>
      <c r="E1594" s="144">
        <v>1764.434</v>
      </c>
      <c r="F1594" s="114"/>
      <c r="G1594" s="114"/>
      <c r="H1594" s="114"/>
      <c r="I1594" s="114"/>
      <c r="J1594" s="114"/>
      <c r="K1594" s="114"/>
      <c r="L1594" s="114"/>
      <c r="M1594" s="114"/>
      <c r="N1594" s="113"/>
      <c r="O1594" s="113"/>
      <c r="P1594" s="113"/>
      <c r="Q1594" s="113"/>
      <c r="R1594" s="114"/>
      <c r="S1594" s="114"/>
      <c r="T1594" s="114"/>
      <c r="U1594" s="114"/>
      <c r="V1594" s="114"/>
      <c r="W1594" s="114"/>
      <c r="X1594" s="114"/>
      <c r="Y1594" s="114"/>
      <c r="Z1594" s="107"/>
      <c r="AA1594" s="107"/>
      <c r="AB1594" s="107"/>
      <c r="AC1594" s="107"/>
      <c r="AD1594" s="107"/>
      <c r="AE1594" s="107"/>
      <c r="AF1594" s="107"/>
      <c r="AG1594" s="107" t="s">
        <v>341</v>
      </c>
      <c r="AH1594" s="107">
        <v>5</v>
      </c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</row>
    <row r="1595" spans="1:60">
      <c r="A1595" s="117" t="s">
        <v>285</v>
      </c>
      <c r="B1595" s="118" t="s">
        <v>247</v>
      </c>
      <c r="C1595" s="138" t="s">
        <v>248</v>
      </c>
      <c r="D1595" s="119"/>
      <c r="E1595" s="120"/>
      <c r="F1595" s="121"/>
      <c r="G1595" s="121">
        <f>SUMIF(AG1596:AG1604,"&lt;&gt;NOR",G1596:G1604)</f>
        <v>0</v>
      </c>
      <c r="H1595" s="121"/>
      <c r="I1595" s="121">
        <f>SUM(I1596:I1604)</f>
        <v>0</v>
      </c>
      <c r="J1595" s="121"/>
      <c r="K1595" s="121">
        <f>SUM(K1596:K1604)</f>
        <v>0</v>
      </c>
      <c r="L1595" s="121"/>
      <c r="M1595" s="121">
        <f>SUM(M1596:M1604)</f>
        <v>0</v>
      </c>
      <c r="N1595" s="120"/>
      <c r="O1595" s="120">
        <f>SUM(O1596:O1604)</f>
        <v>0.02</v>
      </c>
      <c r="P1595" s="120"/>
      <c r="Q1595" s="120">
        <f>SUM(Q1596:Q1604)</f>
        <v>0</v>
      </c>
      <c r="R1595" s="121"/>
      <c r="S1595" s="121"/>
      <c r="T1595" s="122"/>
      <c r="U1595" s="116"/>
      <c r="V1595" s="116">
        <f>SUM(V1596:V1604)</f>
        <v>26.77</v>
      </c>
      <c r="W1595" s="116"/>
      <c r="X1595" s="116"/>
      <c r="Y1595" s="116"/>
      <c r="AG1595" t="s">
        <v>286</v>
      </c>
    </row>
    <row r="1596" spans="1:60" outlineLevel="1">
      <c r="A1596" s="123">
        <v>258</v>
      </c>
      <c r="B1596" s="124" t="s">
        <v>2466</v>
      </c>
      <c r="C1596" s="139" t="s">
        <v>2467</v>
      </c>
      <c r="D1596" s="125" t="s">
        <v>1169</v>
      </c>
      <c r="E1596" s="126">
        <v>62.4</v>
      </c>
      <c r="F1596" s="127"/>
      <c r="G1596" s="128">
        <f>ROUND(E1596*F1596,2)</f>
        <v>0</v>
      </c>
      <c r="H1596" s="127"/>
      <c r="I1596" s="128">
        <f>ROUND(E1596*H1596,2)</f>
        <v>0</v>
      </c>
      <c r="J1596" s="127"/>
      <c r="K1596" s="128">
        <f>ROUND(E1596*J1596,2)</f>
        <v>0</v>
      </c>
      <c r="L1596" s="128">
        <v>21</v>
      </c>
      <c r="M1596" s="128">
        <f>G1596*(1+L1596/100)</f>
        <v>0</v>
      </c>
      <c r="N1596" s="126">
        <v>6.9999999999999994E-5</v>
      </c>
      <c r="O1596" s="126">
        <f>ROUND(E1596*N1596,2)</f>
        <v>0</v>
      </c>
      <c r="P1596" s="126">
        <v>0</v>
      </c>
      <c r="Q1596" s="126">
        <f>ROUND(E1596*P1596,2)</f>
        <v>0</v>
      </c>
      <c r="R1596" s="128" t="s">
        <v>2468</v>
      </c>
      <c r="S1596" s="128" t="s">
        <v>310</v>
      </c>
      <c r="T1596" s="129" t="s">
        <v>331</v>
      </c>
      <c r="U1596" s="114">
        <v>3.2480000000000002E-2</v>
      </c>
      <c r="V1596" s="114">
        <f>ROUND(E1596*U1596,2)</f>
        <v>2.0299999999999998</v>
      </c>
      <c r="W1596" s="114"/>
      <c r="X1596" s="114" t="s">
        <v>332</v>
      </c>
      <c r="Y1596" s="114" t="s">
        <v>293</v>
      </c>
      <c r="Z1596" s="107"/>
      <c r="AA1596" s="107"/>
      <c r="AB1596" s="107"/>
      <c r="AC1596" s="107"/>
      <c r="AD1596" s="107"/>
      <c r="AE1596" s="107"/>
      <c r="AF1596" s="107"/>
      <c r="AG1596" s="107" t="s">
        <v>2469</v>
      </c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</row>
    <row r="1597" spans="1:60" outlineLevel="2">
      <c r="A1597" s="110"/>
      <c r="B1597" s="111"/>
      <c r="C1597" s="146" t="s">
        <v>3664</v>
      </c>
      <c r="D1597" s="143"/>
      <c r="E1597" s="144">
        <v>30.6</v>
      </c>
      <c r="F1597" s="114"/>
      <c r="G1597" s="114"/>
      <c r="H1597" s="114"/>
      <c r="I1597" s="114"/>
      <c r="J1597" s="114"/>
      <c r="K1597" s="114"/>
      <c r="L1597" s="114"/>
      <c r="M1597" s="114"/>
      <c r="N1597" s="113"/>
      <c r="O1597" s="113"/>
      <c r="P1597" s="113"/>
      <c r="Q1597" s="113"/>
      <c r="R1597" s="114"/>
      <c r="S1597" s="114"/>
      <c r="T1597" s="114"/>
      <c r="U1597" s="114"/>
      <c r="V1597" s="114"/>
      <c r="W1597" s="114"/>
      <c r="X1597" s="114"/>
      <c r="Y1597" s="114"/>
      <c r="Z1597" s="107"/>
      <c r="AA1597" s="107"/>
      <c r="AB1597" s="107"/>
      <c r="AC1597" s="107"/>
      <c r="AD1597" s="107"/>
      <c r="AE1597" s="107"/>
      <c r="AF1597" s="107"/>
      <c r="AG1597" s="107" t="s">
        <v>341</v>
      </c>
      <c r="AH1597" s="107">
        <v>0</v>
      </c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</row>
    <row r="1598" spans="1:60" outlineLevel="3">
      <c r="A1598" s="110"/>
      <c r="B1598" s="111"/>
      <c r="C1598" s="146" t="s">
        <v>3665</v>
      </c>
      <c r="D1598" s="143"/>
      <c r="E1598" s="144">
        <v>31.8</v>
      </c>
      <c r="F1598" s="114"/>
      <c r="G1598" s="114"/>
      <c r="H1598" s="114"/>
      <c r="I1598" s="114"/>
      <c r="J1598" s="114"/>
      <c r="K1598" s="114"/>
      <c r="L1598" s="114"/>
      <c r="M1598" s="114"/>
      <c r="N1598" s="113"/>
      <c r="O1598" s="113"/>
      <c r="P1598" s="113"/>
      <c r="Q1598" s="113"/>
      <c r="R1598" s="114"/>
      <c r="S1598" s="114"/>
      <c r="T1598" s="114"/>
      <c r="U1598" s="114"/>
      <c r="V1598" s="114"/>
      <c r="W1598" s="114"/>
      <c r="X1598" s="114"/>
      <c r="Y1598" s="114"/>
      <c r="Z1598" s="107"/>
      <c r="AA1598" s="107"/>
      <c r="AB1598" s="107"/>
      <c r="AC1598" s="107"/>
      <c r="AD1598" s="107"/>
      <c r="AE1598" s="107"/>
      <c r="AF1598" s="107"/>
      <c r="AG1598" s="107" t="s">
        <v>341</v>
      </c>
      <c r="AH1598" s="107">
        <v>0</v>
      </c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</row>
    <row r="1599" spans="1:60" outlineLevel="1">
      <c r="A1599" s="123">
        <v>259</v>
      </c>
      <c r="B1599" s="124" t="s">
        <v>2508</v>
      </c>
      <c r="C1599" s="139" t="s">
        <v>2509</v>
      </c>
      <c r="D1599" s="125" t="s">
        <v>1169</v>
      </c>
      <c r="E1599" s="126">
        <v>62.4</v>
      </c>
      <c r="F1599" s="127"/>
      <c r="G1599" s="128">
        <f>ROUND(E1599*F1599,2)</f>
        <v>0</v>
      </c>
      <c r="H1599" s="127"/>
      <c r="I1599" s="128">
        <f>ROUND(E1599*H1599,2)</f>
        <v>0</v>
      </c>
      <c r="J1599" s="127"/>
      <c r="K1599" s="128">
        <f>ROUND(E1599*J1599,2)</f>
        <v>0</v>
      </c>
      <c r="L1599" s="128">
        <v>21</v>
      </c>
      <c r="M1599" s="128">
        <f>G1599*(1+L1599/100)</f>
        <v>0</v>
      </c>
      <c r="N1599" s="126">
        <v>1.6000000000000001E-4</v>
      </c>
      <c r="O1599" s="126">
        <f>ROUND(E1599*N1599,2)</f>
        <v>0.01</v>
      </c>
      <c r="P1599" s="126">
        <v>0</v>
      </c>
      <c r="Q1599" s="126">
        <f>ROUND(E1599*P1599,2)</f>
        <v>0</v>
      </c>
      <c r="R1599" s="128" t="s">
        <v>2468</v>
      </c>
      <c r="S1599" s="128" t="s">
        <v>310</v>
      </c>
      <c r="T1599" s="129" t="s">
        <v>331</v>
      </c>
      <c r="U1599" s="114">
        <v>0.10902000000000001</v>
      </c>
      <c r="V1599" s="114">
        <f>ROUND(E1599*U1599,2)</f>
        <v>6.8</v>
      </c>
      <c r="W1599" s="114"/>
      <c r="X1599" s="114" t="s">
        <v>332</v>
      </c>
      <c r="Y1599" s="114" t="s">
        <v>293</v>
      </c>
      <c r="Z1599" s="107"/>
      <c r="AA1599" s="107"/>
      <c r="AB1599" s="107"/>
      <c r="AC1599" s="107"/>
      <c r="AD1599" s="107"/>
      <c r="AE1599" s="107"/>
      <c r="AF1599" s="107"/>
      <c r="AG1599" s="107" t="s">
        <v>333</v>
      </c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</row>
    <row r="1600" spans="1:60" outlineLevel="2">
      <c r="A1600" s="110"/>
      <c r="B1600" s="111"/>
      <c r="C1600" s="146" t="s">
        <v>3666</v>
      </c>
      <c r="D1600" s="143"/>
      <c r="E1600" s="144">
        <v>62.4</v>
      </c>
      <c r="F1600" s="114"/>
      <c r="G1600" s="114"/>
      <c r="H1600" s="114"/>
      <c r="I1600" s="114"/>
      <c r="J1600" s="114"/>
      <c r="K1600" s="114"/>
      <c r="L1600" s="114"/>
      <c r="M1600" s="114"/>
      <c r="N1600" s="113"/>
      <c r="O1600" s="113"/>
      <c r="P1600" s="113"/>
      <c r="Q1600" s="113"/>
      <c r="R1600" s="114"/>
      <c r="S1600" s="114"/>
      <c r="T1600" s="114"/>
      <c r="U1600" s="114"/>
      <c r="V1600" s="114"/>
      <c r="W1600" s="114"/>
      <c r="X1600" s="114"/>
      <c r="Y1600" s="114"/>
      <c r="Z1600" s="107"/>
      <c r="AA1600" s="107"/>
      <c r="AB1600" s="107"/>
      <c r="AC1600" s="107"/>
      <c r="AD1600" s="107"/>
      <c r="AE1600" s="107"/>
      <c r="AF1600" s="107"/>
      <c r="AG1600" s="107" t="s">
        <v>341</v>
      </c>
      <c r="AH1600" s="107">
        <v>5</v>
      </c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</row>
    <row r="1601" spans="1:60" outlineLevel="1">
      <c r="A1601" s="123">
        <v>260</v>
      </c>
      <c r="B1601" s="124" t="s">
        <v>2511</v>
      </c>
      <c r="C1601" s="139" t="s">
        <v>2512</v>
      </c>
      <c r="D1601" s="125" t="s">
        <v>1169</v>
      </c>
      <c r="E1601" s="126">
        <v>608.22</v>
      </c>
      <c r="F1601" s="127"/>
      <c r="G1601" s="128">
        <f>ROUND(E1601*F1601,2)</f>
        <v>0</v>
      </c>
      <c r="H1601" s="127"/>
      <c r="I1601" s="128">
        <f>ROUND(E1601*H1601,2)</f>
        <v>0</v>
      </c>
      <c r="J1601" s="127"/>
      <c r="K1601" s="128">
        <f>ROUND(E1601*J1601,2)</f>
        <v>0</v>
      </c>
      <c r="L1601" s="128">
        <v>21</v>
      </c>
      <c r="M1601" s="128">
        <f>G1601*(1+L1601/100)</f>
        <v>0</v>
      </c>
      <c r="N1601" s="126">
        <v>1.0000000000000001E-5</v>
      </c>
      <c r="O1601" s="126">
        <f>ROUND(E1601*N1601,2)</f>
        <v>0.01</v>
      </c>
      <c r="P1601" s="126">
        <v>0</v>
      </c>
      <c r="Q1601" s="126">
        <f>ROUND(E1601*P1601,2)</f>
        <v>0</v>
      </c>
      <c r="R1601" s="128" t="s">
        <v>2468</v>
      </c>
      <c r="S1601" s="128" t="s">
        <v>310</v>
      </c>
      <c r="T1601" s="129" t="s">
        <v>331</v>
      </c>
      <c r="U1601" s="114">
        <v>2.9000000000000001E-2</v>
      </c>
      <c r="V1601" s="114">
        <f>ROUND(E1601*U1601,2)</f>
        <v>17.64</v>
      </c>
      <c r="W1601" s="114"/>
      <c r="X1601" s="114" t="s">
        <v>332</v>
      </c>
      <c r="Y1601" s="114" t="s">
        <v>293</v>
      </c>
      <c r="Z1601" s="107"/>
      <c r="AA1601" s="107"/>
      <c r="AB1601" s="107"/>
      <c r="AC1601" s="107"/>
      <c r="AD1601" s="107"/>
      <c r="AE1601" s="107"/>
      <c r="AF1601" s="107"/>
      <c r="AG1601" s="107" t="s">
        <v>333</v>
      </c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</row>
    <row r="1602" spans="1:60" outlineLevel="2">
      <c r="A1602" s="110"/>
      <c r="B1602" s="111"/>
      <c r="C1602" s="146" t="s">
        <v>3667</v>
      </c>
      <c r="D1602" s="143"/>
      <c r="E1602" s="144">
        <v>608.22</v>
      </c>
      <c r="F1602" s="114"/>
      <c r="G1602" s="114"/>
      <c r="H1602" s="114"/>
      <c r="I1602" s="114"/>
      <c r="J1602" s="114"/>
      <c r="K1602" s="114"/>
      <c r="L1602" s="114"/>
      <c r="M1602" s="114"/>
      <c r="N1602" s="113"/>
      <c r="O1602" s="113"/>
      <c r="P1602" s="113"/>
      <c r="Q1602" s="113"/>
      <c r="R1602" s="114"/>
      <c r="S1602" s="114"/>
      <c r="T1602" s="114"/>
      <c r="U1602" s="114"/>
      <c r="V1602" s="114"/>
      <c r="W1602" s="114"/>
      <c r="X1602" s="114"/>
      <c r="Y1602" s="114"/>
      <c r="Z1602" s="107"/>
      <c r="AA1602" s="107"/>
      <c r="AB1602" s="107"/>
      <c r="AC1602" s="107"/>
      <c r="AD1602" s="107"/>
      <c r="AE1602" s="107"/>
      <c r="AF1602" s="107"/>
      <c r="AG1602" s="107" t="s">
        <v>341</v>
      </c>
      <c r="AH1602" s="107">
        <v>5</v>
      </c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</row>
    <row r="1603" spans="1:60" outlineLevel="1">
      <c r="A1603" s="123">
        <v>261</v>
      </c>
      <c r="B1603" s="124" t="s">
        <v>2540</v>
      </c>
      <c r="C1603" s="139" t="s">
        <v>2541</v>
      </c>
      <c r="D1603" s="125" t="s">
        <v>1169</v>
      </c>
      <c r="E1603" s="126">
        <v>62.4</v>
      </c>
      <c r="F1603" s="127"/>
      <c r="G1603" s="128">
        <f>ROUND(E1603*F1603,2)</f>
        <v>0</v>
      </c>
      <c r="H1603" s="127"/>
      <c r="I1603" s="128">
        <f>ROUND(E1603*H1603,2)</f>
        <v>0</v>
      </c>
      <c r="J1603" s="127"/>
      <c r="K1603" s="128">
        <f>ROUND(E1603*J1603,2)</f>
        <v>0</v>
      </c>
      <c r="L1603" s="128">
        <v>21</v>
      </c>
      <c r="M1603" s="128">
        <f>G1603*(1+L1603/100)</f>
        <v>0</v>
      </c>
      <c r="N1603" s="126">
        <v>0</v>
      </c>
      <c r="O1603" s="126">
        <f>ROUND(E1603*N1603,2)</f>
        <v>0</v>
      </c>
      <c r="P1603" s="126">
        <v>0</v>
      </c>
      <c r="Q1603" s="126">
        <f>ROUND(E1603*P1603,2)</f>
        <v>0</v>
      </c>
      <c r="R1603" s="128" t="s">
        <v>2468</v>
      </c>
      <c r="S1603" s="128" t="s">
        <v>310</v>
      </c>
      <c r="T1603" s="129" t="s">
        <v>331</v>
      </c>
      <c r="U1603" s="114">
        <v>4.7499999999999999E-3</v>
      </c>
      <c r="V1603" s="114">
        <f>ROUND(E1603*U1603,2)</f>
        <v>0.3</v>
      </c>
      <c r="W1603" s="114"/>
      <c r="X1603" s="114" t="s">
        <v>332</v>
      </c>
      <c r="Y1603" s="114" t="s">
        <v>293</v>
      </c>
      <c r="Z1603" s="107"/>
      <c r="AA1603" s="107"/>
      <c r="AB1603" s="107"/>
      <c r="AC1603" s="107"/>
      <c r="AD1603" s="107"/>
      <c r="AE1603" s="107"/>
      <c r="AF1603" s="107"/>
      <c r="AG1603" s="107" t="s">
        <v>333</v>
      </c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</row>
    <row r="1604" spans="1:60" outlineLevel="2">
      <c r="A1604" s="110"/>
      <c r="B1604" s="111"/>
      <c r="C1604" s="146" t="s">
        <v>3666</v>
      </c>
      <c r="D1604" s="143"/>
      <c r="E1604" s="144">
        <v>62.4</v>
      </c>
      <c r="F1604" s="114"/>
      <c r="G1604" s="114"/>
      <c r="H1604" s="114"/>
      <c r="I1604" s="114"/>
      <c r="J1604" s="114"/>
      <c r="K1604" s="114"/>
      <c r="L1604" s="114"/>
      <c r="M1604" s="114"/>
      <c r="N1604" s="113"/>
      <c r="O1604" s="113"/>
      <c r="P1604" s="113"/>
      <c r="Q1604" s="113"/>
      <c r="R1604" s="114"/>
      <c r="S1604" s="114"/>
      <c r="T1604" s="114"/>
      <c r="U1604" s="114"/>
      <c r="V1604" s="114"/>
      <c r="W1604" s="114"/>
      <c r="X1604" s="114"/>
      <c r="Y1604" s="114"/>
      <c r="Z1604" s="107"/>
      <c r="AA1604" s="107"/>
      <c r="AB1604" s="107"/>
      <c r="AC1604" s="107"/>
      <c r="AD1604" s="107"/>
      <c r="AE1604" s="107"/>
      <c r="AF1604" s="107"/>
      <c r="AG1604" s="107" t="s">
        <v>341</v>
      </c>
      <c r="AH1604" s="107">
        <v>5</v>
      </c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</row>
    <row r="1605" spans="1:60">
      <c r="A1605" s="117" t="s">
        <v>285</v>
      </c>
      <c r="B1605" s="118" t="s">
        <v>249</v>
      </c>
      <c r="C1605" s="138" t="s">
        <v>250</v>
      </c>
      <c r="D1605" s="119"/>
      <c r="E1605" s="120"/>
      <c r="F1605" s="121"/>
      <c r="G1605" s="121">
        <f>SUMIF(AG1606:AG1607,"&lt;&gt;NOR",G1606:G1607)</f>
        <v>0</v>
      </c>
      <c r="H1605" s="121"/>
      <c r="I1605" s="121">
        <f>SUM(I1606:I1607)</f>
        <v>0</v>
      </c>
      <c r="J1605" s="121"/>
      <c r="K1605" s="121">
        <f>SUM(K1606:K1607)</f>
        <v>0</v>
      </c>
      <c r="L1605" s="121"/>
      <c r="M1605" s="121">
        <f>SUM(M1606:M1607)</f>
        <v>0</v>
      </c>
      <c r="N1605" s="120"/>
      <c r="O1605" s="120">
        <f>SUM(O1606:O1607)</f>
        <v>0</v>
      </c>
      <c r="P1605" s="120"/>
      <c r="Q1605" s="120">
        <f>SUM(Q1606:Q1607)</f>
        <v>0</v>
      </c>
      <c r="R1605" s="121"/>
      <c r="S1605" s="121"/>
      <c r="T1605" s="122"/>
      <c r="U1605" s="116"/>
      <c r="V1605" s="116">
        <f>SUM(V1606:V1607)</f>
        <v>1.68</v>
      </c>
      <c r="W1605" s="116"/>
      <c r="X1605" s="116"/>
      <c r="Y1605" s="116"/>
      <c r="AG1605" t="s">
        <v>286</v>
      </c>
    </row>
    <row r="1606" spans="1:60" outlineLevel="1">
      <c r="A1606" s="123">
        <v>262</v>
      </c>
      <c r="B1606" s="124" t="s">
        <v>2511</v>
      </c>
      <c r="C1606" s="139" t="s">
        <v>2512</v>
      </c>
      <c r="D1606" s="125" t="s">
        <v>1169</v>
      </c>
      <c r="E1606" s="126">
        <v>58.09</v>
      </c>
      <c r="F1606" s="127"/>
      <c r="G1606" s="128">
        <f>ROUND(E1606*F1606,2)</f>
        <v>0</v>
      </c>
      <c r="H1606" s="127"/>
      <c r="I1606" s="128">
        <f>ROUND(E1606*H1606,2)</f>
        <v>0</v>
      </c>
      <c r="J1606" s="127"/>
      <c r="K1606" s="128">
        <f>ROUND(E1606*J1606,2)</f>
        <v>0</v>
      </c>
      <c r="L1606" s="128">
        <v>21</v>
      </c>
      <c r="M1606" s="128">
        <f>G1606*(1+L1606/100)</f>
        <v>0</v>
      </c>
      <c r="N1606" s="126">
        <v>1.0000000000000001E-5</v>
      </c>
      <c r="O1606" s="126">
        <f>ROUND(E1606*N1606,2)</f>
        <v>0</v>
      </c>
      <c r="P1606" s="126">
        <v>0</v>
      </c>
      <c r="Q1606" s="126">
        <f>ROUND(E1606*P1606,2)</f>
        <v>0</v>
      </c>
      <c r="R1606" s="128" t="s">
        <v>2468</v>
      </c>
      <c r="S1606" s="128" t="s">
        <v>310</v>
      </c>
      <c r="T1606" s="129" t="s">
        <v>331</v>
      </c>
      <c r="U1606" s="114">
        <v>2.9000000000000001E-2</v>
      </c>
      <c r="V1606" s="114">
        <f>ROUND(E1606*U1606,2)</f>
        <v>1.68</v>
      </c>
      <c r="W1606" s="114"/>
      <c r="X1606" s="114" t="s">
        <v>332</v>
      </c>
      <c r="Y1606" s="114" t="s">
        <v>293</v>
      </c>
      <c r="Z1606" s="107"/>
      <c r="AA1606" s="107"/>
      <c r="AB1606" s="107"/>
      <c r="AC1606" s="107"/>
      <c r="AD1606" s="107"/>
      <c r="AE1606" s="107"/>
      <c r="AF1606" s="107"/>
      <c r="AG1606" s="107" t="s">
        <v>333</v>
      </c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</row>
    <row r="1607" spans="1:60" outlineLevel="2">
      <c r="A1607" s="110"/>
      <c r="B1607" s="111"/>
      <c r="C1607" s="146" t="s">
        <v>3668</v>
      </c>
      <c r="D1607" s="143"/>
      <c r="E1607" s="144">
        <v>58.09</v>
      </c>
      <c r="F1607" s="114"/>
      <c r="G1607" s="114"/>
      <c r="H1607" s="114"/>
      <c r="I1607" s="114"/>
      <c r="J1607" s="114"/>
      <c r="K1607" s="114"/>
      <c r="L1607" s="114"/>
      <c r="M1607" s="114"/>
      <c r="N1607" s="113"/>
      <c r="O1607" s="113"/>
      <c r="P1607" s="113"/>
      <c r="Q1607" s="113"/>
      <c r="R1607" s="114"/>
      <c r="S1607" s="114"/>
      <c r="T1607" s="114"/>
      <c r="U1607" s="114"/>
      <c r="V1607" s="114"/>
      <c r="W1607" s="114"/>
      <c r="X1607" s="114"/>
      <c r="Y1607" s="114"/>
      <c r="Z1607" s="107"/>
      <c r="AA1607" s="107"/>
      <c r="AB1607" s="107"/>
      <c r="AC1607" s="107"/>
      <c r="AD1607" s="107"/>
      <c r="AE1607" s="107"/>
      <c r="AF1607" s="107"/>
      <c r="AG1607" s="107" t="s">
        <v>341</v>
      </c>
      <c r="AH1607" s="107">
        <v>5</v>
      </c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</row>
    <row r="1608" spans="1:60">
      <c r="A1608" s="117" t="s">
        <v>285</v>
      </c>
      <c r="B1608" s="118" t="s">
        <v>20</v>
      </c>
      <c r="C1608" s="138" t="s">
        <v>21</v>
      </c>
      <c r="D1608" s="119"/>
      <c r="E1608" s="120"/>
      <c r="F1608" s="121"/>
      <c r="G1608" s="121">
        <f>SUMIF(AG1609:AG1610,"&lt;&gt;NOR",G1609:G1610)</f>
        <v>0</v>
      </c>
      <c r="H1608" s="121"/>
      <c r="I1608" s="121">
        <f>SUM(I1609:I1610)</f>
        <v>0</v>
      </c>
      <c r="J1608" s="121"/>
      <c r="K1608" s="121">
        <f>SUM(K1609:K1610)</f>
        <v>0</v>
      </c>
      <c r="L1608" s="121"/>
      <c r="M1608" s="121">
        <f>SUM(M1609:M1610)</f>
        <v>0</v>
      </c>
      <c r="N1608" s="120"/>
      <c r="O1608" s="120">
        <f>SUM(O1609:O1610)</f>
        <v>0</v>
      </c>
      <c r="P1608" s="120"/>
      <c r="Q1608" s="120">
        <f>SUM(Q1609:Q1610)</f>
        <v>0</v>
      </c>
      <c r="R1608" s="121"/>
      <c r="S1608" s="121"/>
      <c r="T1608" s="122"/>
      <c r="U1608" s="116"/>
      <c r="V1608" s="116">
        <f>SUM(V1609:V1610)</f>
        <v>0</v>
      </c>
      <c r="W1608" s="116"/>
      <c r="X1608" s="116"/>
      <c r="Y1608" s="116"/>
      <c r="AG1608" t="s">
        <v>286</v>
      </c>
    </row>
    <row r="1609" spans="1:60" outlineLevel="1">
      <c r="A1609" s="130">
        <v>263</v>
      </c>
      <c r="B1609" s="131" t="s">
        <v>2589</v>
      </c>
      <c r="C1609" s="140" t="s">
        <v>2590</v>
      </c>
      <c r="D1609" s="132" t="s">
        <v>347</v>
      </c>
      <c r="E1609" s="133">
        <v>0</v>
      </c>
      <c r="F1609" s="134"/>
      <c r="G1609" s="135">
        <f>ROUND(E1609*F1609,2)</f>
        <v>0</v>
      </c>
      <c r="H1609" s="134"/>
      <c r="I1609" s="135">
        <f>ROUND(E1609*H1609,2)</f>
        <v>0</v>
      </c>
      <c r="J1609" s="134"/>
      <c r="K1609" s="135">
        <f>ROUND(E1609*J1609,2)</f>
        <v>0</v>
      </c>
      <c r="L1609" s="135">
        <v>21</v>
      </c>
      <c r="M1609" s="135">
        <f>G1609*(1+L1609/100)</f>
        <v>0</v>
      </c>
      <c r="N1609" s="133">
        <v>0</v>
      </c>
      <c r="O1609" s="133">
        <f>ROUND(E1609*N1609,2)</f>
        <v>0</v>
      </c>
      <c r="P1609" s="133">
        <v>1.6000000000000001E-4</v>
      </c>
      <c r="Q1609" s="133">
        <f>ROUND(E1609*P1609,2)</f>
        <v>0</v>
      </c>
      <c r="R1609" s="135"/>
      <c r="S1609" s="135" t="s">
        <v>290</v>
      </c>
      <c r="T1609" s="136" t="s">
        <v>291</v>
      </c>
      <c r="U1609" s="114">
        <v>0.08</v>
      </c>
      <c r="V1609" s="114">
        <f>ROUND(E1609*U1609,2)</f>
        <v>0</v>
      </c>
      <c r="W1609" s="114"/>
      <c r="X1609" s="114" t="s">
        <v>332</v>
      </c>
      <c r="Y1609" s="114" t="s">
        <v>293</v>
      </c>
      <c r="Z1609" s="107"/>
      <c r="AA1609" s="107"/>
      <c r="AB1609" s="107"/>
      <c r="AC1609" s="107"/>
      <c r="AD1609" s="107"/>
      <c r="AE1609" s="107"/>
      <c r="AF1609" s="107"/>
      <c r="AG1609" s="107" t="s">
        <v>333</v>
      </c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</row>
    <row r="1610" spans="1:60" ht="22.5" outlineLevel="1">
      <c r="A1610" s="123">
        <v>264</v>
      </c>
      <c r="B1610" s="124" t="s">
        <v>2591</v>
      </c>
      <c r="C1610" s="139" t="s">
        <v>2592</v>
      </c>
      <c r="D1610" s="125" t="s">
        <v>330</v>
      </c>
      <c r="E1610" s="126">
        <v>0</v>
      </c>
      <c r="F1610" s="127"/>
      <c r="G1610" s="128">
        <f>ROUND(E1610*F1610,2)</f>
        <v>0</v>
      </c>
      <c r="H1610" s="127"/>
      <c r="I1610" s="128">
        <f>ROUND(E1610*H1610,2)</f>
        <v>0</v>
      </c>
      <c r="J1610" s="127"/>
      <c r="K1610" s="128">
        <f>ROUND(E1610*J1610,2)</f>
        <v>0</v>
      </c>
      <c r="L1610" s="128">
        <v>21</v>
      </c>
      <c r="M1610" s="128">
        <f>G1610*(1+L1610/100)</f>
        <v>0</v>
      </c>
      <c r="N1610" s="126">
        <v>0</v>
      </c>
      <c r="O1610" s="126">
        <f>ROUND(E1610*N1610,2)</f>
        <v>0</v>
      </c>
      <c r="P1610" s="126">
        <v>2.2200000000000002E-3</v>
      </c>
      <c r="Q1610" s="126">
        <f>ROUND(E1610*P1610,2)</f>
        <v>0</v>
      </c>
      <c r="R1610" s="128"/>
      <c r="S1610" s="128" t="s">
        <v>290</v>
      </c>
      <c r="T1610" s="129" t="s">
        <v>291</v>
      </c>
      <c r="U1610" s="114">
        <v>0.74</v>
      </c>
      <c r="V1610" s="114">
        <f>ROUND(E1610*U1610,2)</f>
        <v>0</v>
      </c>
      <c r="W1610" s="114"/>
      <c r="X1610" s="114" t="s">
        <v>332</v>
      </c>
      <c r="Y1610" s="114" t="s">
        <v>293</v>
      </c>
      <c r="Z1610" s="107"/>
      <c r="AA1610" s="107"/>
      <c r="AB1610" s="107"/>
      <c r="AC1610" s="107"/>
      <c r="AD1610" s="107"/>
      <c r="AE1610" s="107"/>
      <c r="AF1610" s="107"/>
      <c r="AG1610" s="107" t="s">
        <v>333</v>
      </c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</row>
    <row r="1611" spans="1:60">
      <c r="A1611" s="3"/>
      <c r="B1611" s="4"/>
      <c r="C1611" s="141"/>
      <c r="D1611" s="6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AE1611">
        <v>12</v>
      </c>
      <c r="AF1611">
        <v>21</v>
      </c>
      <c r="AG1611" t="s">
        <v>271</v>
      </c>
    </row>
    <row r="1612" spans="1:60">
      <c r="A1612" s="267"/>
      <c r="B1612" s="268" t="s">
        <v>14</v>
      </c>
      <c r="C1612" s="269"/>
      <c r="D1612" s="270"/>
      <c r="E1612" s="271"/>
      <c r="F1612" s="271"/>
      <c r="G1612" s="272">
        <f>G8+G98+G206+G323+G349+G360+G523+G743+G998+G1028+G1048+G1055+G1063+G1072+G1079+G1086+G1098+G1110+G1122+G1134+G1146+G1169+G1184+G1218+G1243+G1252+G1278+G1287+G1296+G1312+G1328+G1340+G1352+G1364+G1372+G1386+G1416+G1424+G1432+G1473+G1533+G1595+G1605+G1608</f>
        <v>0</v>
      </c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AE1612">
        <f>SUMIF(L7:L1610,AE1611,G7:G1610)</f>
        <v>0</v>
      </c>
      <c r="AF1612">
        <f>SUMIF(L7:L1610,AF1611,G7:G1610)</f>
        <v>0</v>
      </c>
      <c r="AG1612" t="s">
        <v>325</v>
      </c>
    </row>
    <row r="1613" spans="1:60">
      <c r="C1613" s="142"/>
      <c r="D1613" s="10"/>
      <c r="AG1613" t="s">
        <v>326</v>
      </c>
    </row>
    <row r="1614" spans="1:60">
      <c r="D1614" s="10"/>
    </row>
    <row r="1615" spans="1:60">
      <c r="D1615" s="10"/>
    </row>
    <row r="1616" spans="1:60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V99DtZJRIX8lTuHCXQNGmpnZjA0Gn2XadKvonVN7WC/XmaVuYUbFrQkrhrgOMeDCJBo5kKHhq3ojy8vD5R+32w==" saltValue="R64BtPjjC4SbtFupSM/T6w==" spinCount="100000" sheet="1" formatRows="0"/>
  <mergeCells count="127">
    <mergeCell ref="A1:G1"/>
    <mergeCell ref="C2:G2"/>
    <mergeCell ref="C3:G3"/>
    <mergeCell ref="C4:G4"/>
    <mergeCell ref="C10:G10"/>
    <mergeCell ref="C13:G13"/>
    <mergeCell ref="C106:G106"/>
    <mergeCell ref="C113:G113"/>
    <mergeCell ref="C116:G116"/>
    <mergeCell ref="C205:G205"/>
    <mergeCell ref="C208:G208"/>
    <mergeCell ref="C211:G211"/>
    <mergeCell ref="C16:G16"/>
    <mergeCell ref="C22:G22"/>
    <mergeCell ref="C27:G27"/>
    <mergeCell ref="C97:G97"/>
    <mergeCell ref="C100:G100"/>
    <mergeCell ref="C103:G103"/>
    <mergeCell ref="C328:G328"/>
    <mergeCell ref="C331:G331"/>
    <mergeCell ref="C334:G334"/>
    <mergeCell ref="C348:G348"/>
    <mergeCell ref="C351:G351"/>
    <mergeCell ref="C359:G359"/>
    <mergeCell ref="C214:G214"/>
    <mergeCell ref="C217:G217"/>
    <mergeCell ref="C220:G220"/>
    <mergeCell ref="C226:G226"/>
    <mergeCell ref="C322:G322"/>
    <mergeCell ref="C325:G325"/>
    <mergeCell ref="C517:G517"/>
    <mergeCell ref="C519:G519"/>
    <mergeCell ref="C520:G520"/>
    <mergeCell ref="C522:G522"/>
    <mergeCell ref="C527:G527"/>
    <mergeCell ref="C560:G560"/>
    <mergeCell ref="C366:G366"/>
    <mergeCell ref="C396:G396"/>
    <mergeCell ref="C399:G399"/>
    <mergeCell ref="C402:G402"/>
    <mergeCell ref="C444:G444"/>
    <mergeCell ref="C514:G514"/>
    <mergeCell ref="C740:G740"/>
    <mergeCell ref="C742:G742"/>
    <mergeCell ref="C745:G745"/>
    <mergeCell ref="C748:G748"/>
    <mergeCell ref="C782:G782"/>
    <mergeCell ref="C789:G789"/>
    <mergeCell ref="C563:G563"/>
    <mergeCell ref="C566:G566"/>
    <mergeCell ref="C621:G621"/>
    <mergeCell ref="C734:G734"/>
    <mergeCell ref="C737:G737"/>
    <mergeCell ref="C739:G739"/>
    <mergeCell ref="C995:G995"/>
    <mergeCell ref="C997:G997"/>
    <mergeCell ref="C1000:G1000"/>
    <mergeCell ref="C1003:G1003"/>
    <mergeCell ref="C1006:G1006"/>
    <mergeCell ref="C1012:G1012"/>
    <mergeCell ref="C792:G792"/>
    <mergeCell ref="C863:G863"/>
    <mergeCell ref="C866:G866"/>
    <mergeCell ref="C989:G989"/>
    <mergeCell ref="C992:G992"/>
    <mergeCell ref="C994:G994"/>
    <mergeCell ref="C1036:G1036"/>
    <mergeCell ref="C1039:G1039"/>
    <mergeCell ref="C1042:G1042"/>
    <mergeCell ref="C1044:G1044"/>
    <mergeCell ref="C1045:G1045"/>
    <mergeCell ref="C1047:G1047"/>
    <mergeCell ref="C1019:G1019"/>
    <mergeCell ref="C1022:G1022"/>
    <mergeCell ref="C1024:G1024"/>
    <mergeCell ref="C1025:G1025"/>
    <mergeCell ref="C1027:G1027"/>
    <mergeCell ref="C1030:G1030"/>
    <mergeCell ref="C1091:G1091"/>
    <mergeCell ref="C1097:G1097"/>
    <mergeCell ref="C1100:G1100"/>
    <mergeCell ref="C1103:G1103"/>
    <mergeCell ref="C1109:G1109"/>
    <mergeCell ref="C1112:G1112"/>
    <mergeCell ref="C1054:G1054"/>
    <mergeCell ref="C1062:G1062"/>
    <mergeCell ref="C1071:G1071"/>
    <mergeCell ref="C1078:G1078"/>
    <mergeCell ref="C1085:G1085"/>
    <mergeCell ref="C1088:G1088"/>
    <mergeCell ref="C1139:G1139"/>
    <mergeCell ref="C1145:G1145"/>
    <mergeCell ref="C1148:G1148"/>
    <mergeCell ref="C1151:G1151"/>
    <mergeCell ref="C1168:G1168"/>
    <mergeCell ref="C1171:G1171"/>
    <mergeCell ref="C1115:G1115"/>
    <mergeCell ref="C1121:G1121"/>
    <mergeCell ref="C1124:G1124"/>
    <mergeCell ref="C1127:G1127"/>
    <mergeCell ref="C1133:G1133"/>
    <mergeCell ref="C1136:G1136"/>
    <mergeCell ref="C1251:G1251"/>
    <mergeCell ref="C1277:G1277"/>
    <mergeCell ref="C1286:G1286"/>
    <mergeCell ref="C1295:G1295"/>
    <mergeCell ref="C1298:G1298"/>
    <mergeCell ref="C1301:G1301"/>
    <mergeCell ref="C1174:G1174"/>
    <mergeCell ref="C1183:G1183"/>
    <mergeCell ref="C1186:G1186"/>
    <mergeCell ref="C1189:G1189"/>
    <mergeCell ref="C1217:G1217"/>
    <mergeCell ref="C1242:G1242"/>
    <mergeCell ref="C1363:G1363"/>
    <mergeCell ref="C1339:G1339"/>
    <mergeCell ref="C1342:G1342"/>
    <mergeCell ref="C1345:G1345"/>
    <mergeCell ref="C1351:G1351"/>
    <mergeCell ref="C1354:G1354"/>
    <mergeCell ref="C1357:G1357"/>
    <mergeCell ref="C1311:G1311"/>
    <mergeCell ref="C1314:G1314"/>
    <mergeCell ref="C1317:G1317"/>
    <mergeCell ref="C1327:G1327"/>
    <mergeCell ref="C1330:G1330"/>
    <mergeCell ref="C1333:G133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95AD349BB326D4E8440136440379BD9" ma:contentTypeVersion="3" ma:contentTypeDescription="Vytvoří nový dokument" ma:contentTypeScope="" ma:versionID="ffeb84cd9f244fba25408fa53a1e6b1d">
  <xsd:schema xmlns:xsd="http://www.w3.org/2001/XMLSchema" xmlns:xs="http://www.w3.org/2001/XMLSchema" xmlns:p="http://schemas.microsoft.com/office/2006/metadata/properties" xmlns:ns2="6f47b87e-0330-4702-8f56-03ba9f6fc247" targetNamespace="http://schemas.microsoft.com/office/2006/metadata/properties" ma:root="true" ma:fieldsID="2594e0b718dc0e146e883f6c7d2b7237" ns2:_="">
    <xsd:import namespace="6f47b87e-0330-4702-8f56-03ba9f6fc2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7b87e-0330-4702-8f56-03ba9f6fc2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7CFA54-5FDF-49DD-A542-FEAA184387BF}"/>
</file>

<file path=customXml/itemProps2.xml><?xml version="1.0" encoding="utf-8"?>
<ds:datastoreItem xmlns:ds="http://schemas.openxmlformats.org/officeDocument/2006/customXml" ds:itemID="{5CE9A2A8-D560-4C81-81FF-09B83ED31F01}"/>
</file>

<file path=customXml/itemProps3.xml><?xml version="1.0" encoding="utf-8"?>
<ds:datastoreItem xmlns:ds="http://schemas.openxmlformats.org/officeDocument/2006/customXml" ds:itemID="{DC82C167-8DCF-417D-B8F6-F61C36974E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RTS, a.s.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 Hvězda</dc:creator>
  <cp:keywords/>
  <dc:description/>
  <cp:lastModifiedBy>Hudcová Michaela</cp:lastModifiedBy>
  <cp:revision/>
  <dcterms:created xsi:type="dcterms:W3CDTF">2009-04-08T07:15:50Z</dcterms:created>
  <dcterms:modified xsi:type="dcterms:W3CDTF">2025-11-07T08:46:28Z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0x010100995AD349BB326D4E8440136440379BD9</vt:lpwstr>
  </property>
</Properties>
</file>